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2021-2022 Fin Plan" sheetId="2" r:id="rId1"/>
    <sheet name="2021-2022 Fin Plan Notes" sheetId="1" r:id="rId2"/>
  </sheets>
  <externalReferences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" localSheetId="0" hidden="1">{"cxtransfer",#N/A,FALSE,"ReorgRevisted"}</definedName>
    <definedName name="a" hidden="1">{"cxtransfer",#N/A,FALSE,"ReorgRevisted"}</definedName>
    <definedName name="aer" localSheetId="0" hidden="1">{"NonWhole",#N/A,FALSE,"ReorgRevisted"}</definedName>
    <definedName name="aer" hidden="1">{"NonWhole",#N/A,FALSE,"ReorgRevisted"}</definedName>
    <definedName name="aere" localSheetId="0" hidden="1">{"Whole",#N/A,FALSE,"ReorgRevisted"}</definedName>
    <definedName name="aere" hidden="1">{"Whole",#N/A,FALSE,"ReorgRevisted"}</definedName>
    <definedName name="aereeee" localSheetId="0" hidden="1">{"Dis",#N/A,FALSE,"ReorgRevisted"}</definedName>
    <definedName name="aereeee" hidden="1">{"Dis",#N/A,FALSE,"ReorgRevisted"}</definedName>
    <definedName name="asdrfetrasdffdsadfg" localSheetId="0" hidden="1">{"cxtransfer",#N/A,FALSE,"ReorgRevisted"}</definedName>
    <definedName name="asdrfetrasdffdsadfg" hidden="1">{"cxtransfer",#N/A,FALSE,"ReorgRevisted"}</definedName>
    <definedName name="b" localSheetId="0" hidden="1">{"cxtransfer",#N/A,FALSE,"ReorgRevisted"}</definedName>
    <definedName name="b" hidden="1">{"cxtransfer",#N/A,FALSE,"ReorgRevisted"}</definedName>
    <definedName name="cc" localSheetId="0" hidden="1">{"NonWhole",#N/A,FALSE,"ReorgRevisted"}</definedName>
    <definedName name="cc" hidden="1">{"NonWhole",#N/A,FALSE,"ReorgRevisted"}</definedName>
    <definedName name="cdd" localSheetId="0" hidden="1">{"NonWhole",#N/A,FALSE,"ReorgRevisted"}</definedName>
    <definedName name="cdd" hidden="1">{"NonWhole",#N/A,FALSE,"ReorgRevisted"}</definedName>
    <definedName name="Current_Value" localSheetId="0">#REF!</definedName>
    <definedName name="Current_Value" localSheetId="1">#REF!</definedName>
    <definedName name="Current_Value">#REF!</definedName>
    <definedName name="cx" localSheetId="0" hidden="1">{"Whole",#N/A,FALSE,"ReorgRevisted"}</definedName>
    <definedName name="cx" hidden="1">{"Whole",#N/A,FALSE,"ReorgRevisted"}</definedName>
    <definedName name="d" localSheetId="0" hidden="1">{"Dis",#N/A,FALSE,"ReorgRevisted"}</definedName>
    <definedName name="d" hidden="1">{"Dis",#N/A,FALSE,"ReorgRevisted"}</definedName>
    <definedName name="dasffads" localSheetId="0" hidden="1">{"Dis",#N/A,FALSE,"ReorgRevisted"}</definedName>
    <definedName name="dasffads" hidden="1">{"Dis",#N/A,FALSE,"ReorgRevisted"}</definedName>
    <definedName name="dd" localSheetId="0" hidden="1">{"NonWhole",#N/A,FALSE,"ReorgRevisted"}</definedName>
    <definedName name="dd" hidden="1">{"NonWhole",#N/A,FALSE,"ReorgRevisted"}</definedName>
    <definedName name="dded" localSheetId="0" hidden="1">{"Dis",#N/A,FALSE,"ReorgRevisted"}</definedName>
    <definedName name="dded" hidden="1">{"Dis",#N/A,FALSE,"ReorgRevisted"}</definedName>
    <definedName name="dse" localSheetId="0" hidden="1">{"cxtransfer",#N/A,FALSE,"ReorgRevisted"}</definedName>
    <definedName name="dse" hidden="1">{"cxtransfer",#N/A,FALSE,"ReorgRevisted"}</definedName>
    <definedName name="e" localSheetId="0" hidden="1">{"Whole",#N/A,FALSE,"ReorgRevisted"}</definedName>
    <definedName name="e" hidden="1">{"Whole",#N/A,FALSE,"ReorgRevisted"}</definedName>
    <definedName name="ede" localSheetId="0" hidden="1">{"NonWhole",#N/A,FALSE,"ReorgRevisted"}</definedName>
    <definedName name="ede" hidden="1">{"NonWhole",#N/A,FALSE,"ReorgRevisted"}</definedName>
    <definedName name="EDP" localSheetId="0">#REF!</definedName>
    <definedName name="EDP" localSheetId="1">#REF!</definedName>
    <definedName name="EDP">#REF!</definedName>
    <definedName name="eee" localSheetId="0" hidden="1">{"cxtransfer",#N/A,FALSE,"ReorgRevisted"}</definedName>
    <definedName name="eee" hidden="1">{"cxtransfer",#N/A,FALSE,"ReorgRevisted"}</definedName>
    <definedName name="EssOptions" localSheetId="1">"A1100000000030000000001100020_0000"</definedName>
    <definedName name="EssSamplingValue" localSheetId="1">100</definedName>
    <definedName name="fadsafdsfadsfdasafd" localSheetId="0" hidden="1">{"NonWhole",#N/A,FALSE,"ReorgRevisted"}</definedName>
    <definedName name="fadsafdsfadsfdasafd" hidden="1">{"NonWhole",#N/A,FALSE,"ReorgRevisted"}</definedName>
    <definedName name="fdafdafdasfdafdas" localSheetId="0" hidden="1">{"Whole",#N/A,FALSE,"ReorgRevisted"}</definedName>
    <definedName name="fdafdafdasfdafdas" hidden="1">{"Whole",#N/A,FALSE,"ReorgRevisted"}</definedName>
    <definedName name="HazWaste" localSheetId="0" hidden="1">{"cxtransfer",#N/A,FALSE,"ReorgRevisted"}</definedName>
    <definedName name="HazWaste" hidden="1">{"cxtransfer",#N/A,FALSE,"ReorgRevisted"}</definedName>
    <definedName name="help" localSheetId="0" hidden="1">{"cxtransfer",#N/A,FALSE,"ReorgRevisted"}</definedName>
    <definedName name="help" hidden="1">{"cxtransfer",#N/A,FALSE,"ReorgRevisted"}</definedName>
    <definedName name="huh" localSheetId="0" hidden="1">{"NonWhole",#N/A,FALSE,"ReorgRevisted"}</definedName>
    <definedName name="huh" hidden="1">{"NonWhole",#N/A,FALSE,"ReorgRevisted"}</definedName>
    <definedName name="IN" localSheetId="0">#REF!</definedName>
    <definedName name="IN" localSheetId="1">#REF!</definedName>
    <definedName name="IN">#REF!</definedName>
    <definedName name="NEW" localSheetId="0">#REF!</definedName>
    <definedName name="NEW" localSheetId="1">#REF!</definedName>
    <definedName name="NEW">#REF!</definedName>
    <definedName name="nn" localSheetId="0" hidden="1">{"Whole",#N/A,FALSE,"ReorgRevisted"}</definedName>
    <definedName name="nn" hidden="1">{"Whole",#N/A,FALSE,"ReorgRevisted"}</definedName>
    <definedName name="ok" localSheetId="0" hidden="1">{"NonWhole",#N/A,FALSE,"ReorgRevisted"}</definedName>
    <definedName name="ok" hidden="1">{"NonWhole",#N/A,FALSE,"ReorgRevisted"}</definedName>
    <definedName name="ook" localSheetId="0" hidden="1">{"Whole",#N/A,FALSE,"ReorgRevisted"}</definedName>
    <definedName name="ook" hidden="1">{"Whole",#N/A,FALSE,"ReorgRevisted"}</definedName>
    <definedName name="Page2" localSheetId="0">#REF!</definedName>
    <definedName name="Page2" localSheetId="1">#REF!</definedName>
    <definedName name="Page2">#REF!</definedName>
    <definedName name="_xlnm.Print_Area" localSheetId="0">'2021-2022 Fin Plan'!$A$1:$O$66</definedName>
    <definedName name="_xlnm.Print_Area" localSheetId="1">'2021-2022 Fin Plan Notes'!$A$1:$M$94</definedName>
    <definedName name="PURN" localSheetId="0">#REF!</definedName>
    <definedName name="PURN" localSheetId="1">#REF!</definedName>
    <definedName name="PURN">#REF!</definedName>
    <definedName name="PURO" localSheetId="0">#REF!</definedName>
    <definedName name="PURO" localSheetId="1">#REF!</definedName>
    <definedName name="PURO">#REF!</definedName>
    <definedName name="q" localSheetId="0" hidden="1">{"Dis",#N/A,FALSE,"ReorgRevisted"}</definedName>
    <definedName name="q" hidden="1">{"Dis",#N/A,FALSE,"ReorgRevisted"}</definedName>
    <definedName name="qqq" localSheetId="0" hidden="1">{"NonWhole",#N/A,FALSE,"ReorgRevisted"}</definedName>
    <definedName name="qqq" hidden="1">{"NonWhole",#N/A,FALSE,"ReorgRevisted"}</definedName>
    <definedName name="sd" localSheetId="0" hidden="1">{"NonWhole",#N/A,FALSE,"ReorgRevisted"}</definedName>
    <definedName name="sd" hidden="1">{"NonWhole",#N/A,FALSE,"ReorgRevisted"}</definedName>
    <definedName name="TableLookUp">'[3]GG'!$A$1:$F$134</definedName>
    <definedName name="TEST" localSheetId="0" hidden="1">{"Whole",#N/A,FALSE,"ReorgRevisted"}</definedName>
    <definedName name="TEST" hidden="1">{"Whole",#N/A,FALSE,"ReorgRevisted"}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ewreport" localSheetId="0" hidden="1">{"Whole",#N/A,FALSE,"ReorgRevisted"}</definedName>
    <definedName name="wrn.newreport" hidden="1">{"Whole",#N/A,FALSE,"ReorgRevisted"}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localSheetId="0" hidden="1">{"cxtransfer",#N/A,FALSE,"ReorgRevisted"}</definedName>
    <definedName name="wsn.cx" hidden="1">{"cxtransfer",#N/A,FALSE,"ReorgRevisted"}</definedName>
    <definedName name="x" localSheetId="0" hidden="1">{"cxtransfer",#N/A,FALSE,"ReorgRevisted"}</definedName>
    <definedName name="x" hidden="1">{"cxtransfer",#N/A,FALSE,"ReorgRevisted"}</definedName>
    <definedName name="z" localSheetId="0" hidden="1">{"NonWhole",#N/A,FALSE,"ReorgRevisted"}</definedName>
    <definedName name="z" hidden="1">{"NonWhole",#N/A,FALSE,"ReorgRevisted"}</definedName>
    <definedName name="_xlnm.Print_Titles" localSheetId="1">'2021-2022 Fin Plan Notes'!$1:$1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<sst xmlns="http://schemas.openxmlformats.org/spreadsheetml/2006/main" count="172" uniqueCount="137">
  <si>
    <t>2021-2022 General Fund Financial Plan Footnotes</t>
  </si>
  <si>
    <t>●</t>
  </si>
  <si>
    <t>2021-2022 Adopted Budget is consistent with the budget system of record (PBCS).</t>
  </si>
  <si>
    <t>Revenue estimates for 2021 - 2026 are based on forecasts adopted by the Forecast Council or interim forecasts published by the</t>
  </si>
  <si>
    <t>Office of Economic and Financial Analysis (OEFA), whichever have been most recetly updated, and revenue estimates provided</t>
  </si>
  <si>
    <t xml:space="preserve">by General Fund appropriation units.  The percentages below are the expected percent change over the prior budget cycle.  </t>
  </si>
  <si>
    <t xml:space="preserve">These are biennial growth rates.  </t>
  </si>
  <si>
    <t>2021-2022</t>
  </si>
  <si>
    <t>2023-2024</t>
  </si>
  <si>
    <t>2025-2026</t>
  </si>
  <si>
    <t>Property Tax</t>
  </si>
  <si>
    <t>As Forecast</t>
  </si>
  <si>
    <t>Sales Tax (including sales tax dedicated to criminal justice)</t>
  </si>
  <si>
    <t>All Other*</t>
  </si>
  <si>
    <t>Blended Revenue Growth Rate</t>
  </si>
  <si>
    <r>
      <t xml:space="preserve">*Other revenues are projected to fall in the 23-24 beinnium assuming federal COVID relief and state funding for the </t>
    </r>
    <r>
      <rPr>
        <i/>
        <sz val="10"/>
        <rFont val="Calibri"/>
        <family val="2"/>
        <scheme val="minor"/>
      </rPr>
      <t>Blake</t>
    </r>
    <r>
      <rPr>
        <sz val="10"/>
        <rFont val="Calibri"/>
        <family val="2"/>
        <scheme val="minor"/>
      </rPr>
      <t xml:space="preserve"> decision response both end.</t>
    </r>
  </si>
  <si>
    <t>Property Tax forecasts for 2021 - 2026 are based on August 2021 OEFA forecast adopted by the Forecast Council and assume</t>
  </si>
  <si>
    <t>the current property tax structure and a collection rate of 99%.</t>
  </si>
  <si>
    <t>Sales Tax forecasts for 2021 - 2026 are based on the August 2021 forecast provided by OEFA.</t>
  </si>
  <si>
    <t>Expenditure estimates for 2021-2022 are based on the Adopted Budget  and any adopted or proposed supplemental appropriations.</t>
  </si>
  <si>
    <t>Expenditure estimates for 2023-2024 and 2025-2026 are based on the following assumptions.  The percentages indicate the expected</t>
  </si>
  <si>
    <t>percentage change over the previous budget cycle.</t>
  </si>
  <si>
    <t>CPI (Seattle July to June CPI-U)</t>
  </si>
  <si>
    <t>Blended Labor</t>
  </si>
  <si>
    <t>Operating GF Transfers</t>
  </si>
  <si>
    <t>Blended Operating Growth Rate*</t>
  </si>
  <si>
    <t>*Operating expenditures are projected to fall in the 23-24 beinnium on the assumption that the County will discontinue all federally</t>
  </si>
  <si>
    <t xml:space="preserve"> supported COVID response programs and the Blake response actions will be complete.</t>
  </si>
  <si>
    <t>CIP General Fund Transfer budget and outyear assumptions (in millions)</t>
  </si>
  <si>
    <t>Building Repair and Replacement</t>
  </si>
  <si>
    <t>KCIT CIP</t>
  </si>
  <si>
    <t>Expenditure of Designated Fund Balance</t>
  </si>
  <si>
    <t>Total</t>
  </si>
  <si>
    <t>The debt service schedule for 2021 - 2026 is based on the following table:</t>
  </si>
  <si>
    <t>(in millions)</t>
  </si>
  <si>
    <t>Debt Service Elements</t>
  </si>
  <si>
    <t>Existing Debt Issues</t>
  </si>
  <si>
    <t>New Debt Issuance</t>
  </si>
  <si>
    <t>Debt contingency for new issues and variable rate</t>
  </si>
  <si>
    <t>Total Debt Service</t>
  </si>
  <si>
    <t>Based on current projections, projected debt service expense will not exceed the County's policy that debt service</t>
  </si>
  <si>
    <t>should be less than 6% of General Fund expenditures.</t>
  </si>
  <si>
    <t>The 2021-2022 Adopted Budget includes vacancy assumptions in the majority of General Fund operating budgets.  This is</t>
  </si>
  <si>
    <t>budgeted directly in appropriation units. An additional biennual underexpenditure assumption of $33 million is included,</t>
  </si>
  <si>
    <t>reflecting an assumed $22.5 million in actual underexpenditures and a reappropriation rate of $10.5 million per biennium.</t>
  </si>
  <si>
    <t>Designations and subfund balances include the following for each of the years (in millions):</t>
  </si>
  <si>
    <t xml:space="preserve">Loans </t>
  </si>
  <si>
    <t>Assigned for Capital Projects</t>
  </si>
  <si>
    <t>Crime Victim Compensation Program</t>
  </si>
  <si>
    <t>Drug Enforcement Program</t>
  </si>
  <si>
    <t>Anti-Profiteering Program</t>
  </si>
  <si>
    <t>Dispute Resolution</t>
  </si>
  <si>
    <t>Wheelchair Access</t>
  </si>
  <si>
    <t>Inmate Welfare Fund Balance</t>
  </si>
  <si>
    <t>Total*</t>
  </si>
  <si>
    <t>*Totals may not match financial plan exactly due to rounding</t>
  </si>
  <si>
    <t>The Credit Rating Reserve dedicates fees collected from other county funds to increase fund balance and maintain the</t>
  </si>
  <si>
    <t>county's bond rating.  Other funds that have issued debt and benefit from the county's bond rating through lower interest</t>
  </si>
  <si>
    <t>contribute to this reserve based on the amount of outstanding principal on LTGO debt. 35% of the Credit Enhancement Fee</t>
  </si>
  <si>
    <t>is placed in this reserve. The goal for this reserve is to reach 1% of total outstanding GO debt backed by the full faith and</t>
  </si>
  <si>
    <t>credit of the General Fund.</t>
  </si>
  <si>
    <t xml:space="preserve">The 2021-2022 General Fund Financial Plan includes four new reserves for future investments: Community Navigators Reserve, </t>
  </si>
  <si>
    <t>Jail Diversion and Reentry Hub Reserve, Adult Diversion Program Reserve, and Public Safety Alternatives Investment Reserve. These</t>
  </si>
  <si>
    <t>four reserves are designed to set aside funding to design and implement key diversion and criminal legal system reform initiatives</t>
  </si>
  <si>
    <t>that will be developed in late 2020 and early 2021 and proposed in an upcoming supplemental budget.</t>
  </si>
  <si>
    <t>Criminal Justice Expense Reserve was created using a one-time distribution of funds from the state legislature for one-time</t>
  </si>
  <si>
    <t>costs related to law enforcement and criminal justice related legislation enacted between January 1, 2020 and June 30, 2021.</t>
  </si>
  <si>
    <t>This reserve will be drawn down as appropriate costs are identified.</t>
  </si>
  <si>
    <t xml:space="preserve">The COVID Reserve was funded with CRF in 2020 to cover the cost of eligible staff that were redeployed to addresses the </t>
  </si>
  <si>
    <t xml:space="preserve">COVID public health emergency. The initial reserve was $52M, but has been drawn down to fund expenditures in </t>
  </si>
  <si>
    <t>COVID 6 ($5M for advanced funding revolving fund) and COVID 8 ($16M for multiple programs).</t>
  </si>
  <si>
    <t>The Risk Reserve sets aside fund balance to mitigate known and unknown risks.</t>
  </si>
  <si>
    <t>County policy requires undesignated fund balance of 6%-8% of certain revenues. Per county policy, the county will strive to</t>
  </si>
  <si>
    <t>maintain reserves in times of economic prosperity to offset times of declining revenue.</t>
  </si>
  <si>
    <t>2021-2022 Executive Proposed 2nd Omnibus General Fund (10) Financial Plan (in millions)</t>
  </si>
  <si>
    <t>Summary includes Inmate Welfare (16) and Goat Hill Garage Operations (1415) subfunds as reported in CAFR</t>
  </si>
  <si>
    <r>
      <t>2019-2020 Actuals</t>
    </r>
    <r>
      <rPr>
        <b/>
        <vertAlign val="superscript"/>
        <sz val="11"/>
        <rFont val="Calibri"/>
        <family val="2"/>
        <scheme val="minor"/>
      </rPr>
      <t>*</t>
    </r>
  </si>
  <si>
    <r>
      <t>2021-2022 Adopted Budget</t>
    </r>
    <r>
      <rPr>
        <b/>
        <vertAlign val="superscript"/>
        <sz val="11"/>
        <rFont val="Calibri"/>
        <family val="2"/>
        <scheme val="minor"/>
      </rPr>
      <t>*</t>
    </r>
  </si>
  <si>
    <t>2021-2022 Current Budget*</t>
  </si>
  <si>
    <t>2021-2022 Biennial-to-Date Actuals</t>
  </si>
  <si>
    <t>2021-2022 Estimated</t>
  </si>
  <si>
    <t>2023-2024 Projected</t>
  </si>
  <si>
    <t>2025-2026 Projected</t>
  </si>
  <si>
    <t>Diff: Actuals to Current Budget</t>
  </si>
  <si>
    <t>BTD Actuals as Percent of Current Budget</t>
  </si>
  <si>
    <t>Diff: Estimated to Current Budget</t>
  </si>
  <si>
    <t>Estimated as Percent of Current Budget</t>
  </si>
  <si>
    <t>Diff: Estimated to Adopted Budget</t>
  </si>
  <si>
    <t>BEGINNING FUND BALANCE</t>
  </si>
  <si>
    <r>
      <t>REVENUES</t>
    </r>
    <r>
      <rPr>
        <b/>
        <vertAlign val="superscript"/>
        <sz val="11"/>
        <rFont val="Calibri"/>
        <family val="2"/>
        <scheme val="minor"/>
      </rPr>
      <t>*</t>
    </r>
  </si>
  <si>
    <r>
      <t>Property Tax</t>
    </r>
    <r>
      <rPr>
        <vertAlign val="superscript"/>
        <sz val="11"/>
        <rFont val="Calibri"/>
        <family val="2"/>
        <scheme val="minor"/>
      </rPr>
      <t>*</t>
    </r>
  </si>
  <si>
    <r>
      <t>Sales Tax</t>
    </r>
    <r>
      <rPr>
        <vertAlign val="superscript"/>
        <sz val="11"/>
        <rFont val="Calibri"/>
        <family val="2"/>
        <scheme val="minor"/>
      </rPr>
      <t>*</t>
    </r>
  </si>
  <si>
    <t>Federal Revenue</t>
  </si>
  <si>
    <t>State Revenue</t>
  </si>
  <si>
    <t>Fines, Fees, Transfers</t>
  </si>
  <si>
    <t>Charges for Services</t>
  </si>
  <si>
    <t>Other Taxes</t>
  </si>
  <si>
    <t>Interest</t>
  </si>
  <si>
    <t>General Fund Revenues</t>
  </si>
  <si>
    <t>EXPENDITURES</t>
  </si>
  <si>
    <t xml:space="preserve">Supplementals/Carryover/Reappropriations </t>
  </si>
  <si>
    <t xml:space="preserve">Potential Additional Costs </t>
  </si>
  <si>
    <t>Underexpenditures*</t>
  </si>
  <si>
    <t xml:space="preserve">General Fund Expenditures </t>
  </si>
  <si>
    <r>
      <t xml:space="preserve">Other Fund Transactions </t>
    </r>
    <r>
      <rPr>
        <vertAlign val="superscript"/>
        <sz val="11"/>
        <rFont val="Calibri"/>
        <family val="2"/>
        <scheme val="minor"/>
      </rPr>
      <t>*</t>
    </r>
  </si>
  <si>
    <t>Ending Fund Balance</t>
  </si>
  <si>
    <r>
      <t xml:space="preserve">DESIGNATIONS AND SUBFUNDS </t>
    </r>
    <r>
      <rPr>
        <b/>
        <vertAlign val="superscript"/>
        <sz val="11"/>
        <rFont val="Calibri"/>
        <family val="2"/>
        <scheme val="minor"/>
      </rPr>
      <t>*</t>
    </r>
  </si>
  <si>
    <t xml:space="preserve">Designations </t>
  </si>
  <si>
    <t>Subfund Balances</t>
  </si>
  <si>
    <t xml:space="preserve">EXPENDITURE RESERVES </t>
  </si>
  <si>
    <t xml:space="preserve">Carryover and Reappropriation </t>
  </si>
  <si>
    <t>Credit Rating Reserve*</t>
  </si>
  <si>
    <t>Executive Contingency</t>
  </si>
  <si>
    <t>South Park Bridge Post Annexation Operations</t>
  </si>
  <si>
    <t>Criminal Justice Incentive Reserve</t>
  </si>
  <si>
    <t>Community Navigators Reserve</t>
  </si>
  <si>
    <t>Jail Diversion and Reentry Hub Reserve</t>
  </si>
  <si>
    <t>Adult Diversion Program Reserve</t>
  </si>
  <si>
    <t>Public Safety Alternative Investments Reserve</t>
  </si>
  <si>
    <t>Trial Court Improvement Account Reserve</t>
  </si>
  <si>
    <t>Criminal Justice Expense Reserve*</t>
  </si>
  <si>
    <t>COVID Response Reserve*</t>
  </si>
  <si>
    <t>Risk Reserve*</t>
  </si>
  <si>
    <t>Reserves</t>
  </si>
  <si>
    <t>Ending Undesignated Fund Balance*</t>
  </si>
  <si>
    <t xml:space="preserve">6% Undesignated Fund Balance Minimum </t>
  </si>
  <si>
    <t>Over/(Under) 6% Minimum</t>
  </si>
  <si>
    <t>Over/(Under) 8.0%</t>
  </si>
  <si>
    <t>Rainy Day Reserve</t>
  </si>
  <si>
    <t>Justice and Safety</t>
  </si>
  <si>
    <t>Administration/General Government</t>
  </si>
  <si>
    <t>Public Health</t>
  </si>
  <si>
    <t>Debt Service</t>
  </si>
  <si>
    <t>Elections</t>
  </si>
  <si>
    <t>Human Services</t>
  </si>
  <si>
    <t>Physical Environment</t>
  </si>
  <si>
    <t>2019-2020 Estimated reflects actual biennial revenues and expenditures through 12/31/2020.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</si>
</sst>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#,##0.0"/>
    <numFmt numFmtId="168" formatCode="0.0"/>
    <numFmt numFmtId="169" formatCode="0.0,,;\(0.0,,\)"/>
    <numFmt numFmtId="170" formatCode="_(* #,##0_);_(* \(#,##0\);_(* &quot;-&quot;??_);_(@_)"/>
    <numFmt numFmtId="171" formatCode="#,##0.0,,;\(#,##0.0,,\)"/>
    <numFmt numFmtId="172" formatCode="0.000000_);\(0.000000\)"/>
    <numFmt numFmtId="173" formatCode="#,#00.0,,;\(#,#00.0,,\)"/>
    <numFmt numFmtId="174" formatCode="_(&quot;$&quot;* #,##0_);_(&quot;$&quot;* \(#,##0\);_(&quot;$&quot;* &quot;-&quot;??_);_(@_)"/>
    <numFmt numFmtId="175" formatCode="0.0_);\(0.0\)"/>
    <numFmt numFmtId="176" formatCode="0.0000000_);\(0.0000000\)"/>
    <numFmt numFmtId="177" formatCode="0.00_);\(0.0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Calibri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name val="Arial MT"/>
      <family val="2"/>
    </font>
    <font>
      <sz val="8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37" fontId="17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9" fillId="0" borderId="0" xfId="0" applyFont="1"/>
    <xf numFmtId="0" fontId="10" fillId="0" borderId="0" xfId="0" applyFont="1" applyAlignment="1">
      <alignment vertical="top"/>
    </xf>
    <xf numFmtId="165" fontId="3" fillId="0" borderId="0" xfId="18" applyNumberFormat="1" applyFont="1" applyFill="1" applyBorder="1" applyAlignment="1">
      <alignment horizontal="right" vertical="top" wrapText="1"/>
    </xf>
    <xf numFmtId="165" fontId="3" fillId="0" borderId="1" xfId="18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166" fontId="3" fillId="0" borderId="0" xfId="16" applyNumberFormat="1" applyFont="1" applyFill="1" applyAlignment="1">
      <alignment horizontal="right" vertical="top"/>
    </xf>
    <xf numFmtId="167" fontId="3" fillId="0" borderId="0" xfId="0" applyNumberFormat="1" applyFont="1" applyAlignment="1">
      <alignment vertical="top"/>
    </xf>
    <xf numFmtId="168" fontId="3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 wrapText="1"/>
    </xf>
    <xf numFmtId="38" fontId="2" fillId="0" borderId="0" xfId="0" applyNumberFormat="1" applyFont="1" applyAlignment="1">
      <alignment horizontal="right" vertical="top" wrapText="1"/>
    </xf>
    <xf numFmtId="38" fontId="3" fillId="0" borderId="0" xfId="20" applyNumberFormat="1" applyFont="1" applyAlignment="1">
      <alignment horizontal="left" vertical="top"/>
      <protection/>
    </xf>
    <xf numFmtId="169" fontId="3" fillId="0" borderId="0" xfId="18" applyNumberFormat="1" applyFont="1" applyFill="1" applyBorder="1" applyAlignment="1">
      <alignment vertical="top"/>
    </xf>
    <xf numFmtId="169" fontId="3" fillId="0" borderId="0" xfId="18" applyNumberFormat="1" applyFont="1" applyFill="1" applyBorder="1" applyAlignment="1">
      <alignment horizontal="right" vertical="top"/>
    </xf>
    <xf numFmtId="38" fontId="3" fillId="0" borderId="1" xfId="20" applyNumberFormat="1" applyFont="1" applyBorder="1" applyAlignment="1">
      <alignment horizontal="left" vertical="top"/>
      <protection/>
    </xf>
    <xf numFmtId="0" fontId="3" fillId="0" borderId="1" xfId="0" applyFont="1" applyBorder="1" applyAlignment="1">
      <alignment vertical="top"/>
    </xf>
    <xf numFmtId="169" fontId="3" fillId="0" borderId="1" xfId="18" applyNumberFormat="1" applyFont="1" applyFill="1" applyBorder="1" applyAlignment="1">
      <alignment vertical="top"/>
    </xf>
    <xf numFmtId="169" fontId="3" fillId="0" borderId="1" xfId="18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0" fontId="14" fillId="0" borderId="0" xfId="0" applyFont="1"/>
    <xf numFmtId="0" fontId="15" fillId="0" borderId="0" xfId="0" applyFont="1" applyAlignment="1">
      <alignment horizontal="left"/>
    </xf>
    <xf numFmtId="169" fontId="2" fillId="0" borderId="0" xfId="0" applyNumberFormat="1" applyFont="1" applyAlignment="1">
      <alignment horizontal="center"/>
    </xf>
    <xf numFmtId="169" fontId="3" fillId="0" borderId="0" xfId="18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70" fontId="3" fillId="0" borderId="0" xfId="18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18" applyNumberFormat="1" applyFont="1" applyFill="1" applyBorder="1" applyAlignment="1">
      <alignment/>
    </xf>
    <xf numFmtId="38" fontId="2" fillId="0" borderId="2" xfId="18" applyNumberFormat="1" applyFont="1" applyFill="1" applyBorder="1" applyAlignment="1">
      <alignment horizontal="center" vertical="center" wrapText="1"/>
    </xf>
    <xf numFmtId="37" fontId="2" fillId="0" borderId="3" xfId="21" applyFont="1" applyBorder="1" applyAlignment="1">
      <alignment horizontal="center" wrapText="1"/>
      <protection/>
    </xf>
    <xf numFmtId="0" fontId="0" fillId="0" borderId="3" xfId="0" applyFont="1" applyBorder="1"/>
    <xf numFmtId="0" fontId="3" fillId="0" borderId="0" xfId="18" applyNumberFormat="1" applyFont="1" applyFill="1" applyAlignment="1">
      <alignment/>
    </xf>
    <xf numFmtId="170" fontId="0" fillId="0" borderId="0" xfId="0" applyNumberFormat="1"/>
    <xf numFmtId="9" fontId="0" fillId="0" borderId="0" xfId="22" applyFont="1" applyFill="1" applyBorder="1"/>
    <xf numFmtId="0" fontId="14" fillId="0" borderId="0" xfId="0" applyFont="1" applyAlignment="1">
      <alignment horizontal="left"/>
    </xf>
    <xf numFmtId="0" fontId="2" fillId="0" borderId="3" xfId="18" applyNumberFormat="1" applyFont="1" applyFill="1" applyBorder="1" applyAlignment="1">
      <alignment/>
    </xf>
    <xf numFmtId="171" fontId="2" fillId="0" borderId="3" xfId="18" applyNumberFormat="1" applyFont="1" applyFill="1" applyBorder="1" applyAlignment="1">
      <alignment horizontal="center"/>
    </xf>
    <xf numFmtId="169" fontId="2" fillId="0" borderId="3" xfId="18" applyNumberFormat="1" applyFont="1" applyFill="1" applyBorder="1" applyAlignment="1">
      <alignment horizontal="center"/>
    </xf>
    <xf numFmtId="9" fontId="2" fillId="0" borderId="3" xfId="23" applyFont="1" applyFill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9" fontId="3" fillId="0" borderId="0" xfId="23" applyFont="1" applyFill="1" applyBorder="1" applyAlignment="1">
      <alignment horizontal="center"/>
    </xf>
    <xf numFmtId="0" fontId="2" fillId="0" borderId="0" xfId="18" applyNumberFormat="1" applyFont="1" applyFill="1" applyAlignment="1">
      <alignment/>
    </xf>
    <xf numFmtId="10" fontId="0" fillId="0" borderId="0" xfId="23" applyNumberFormat="1" applyFont="1" applyFill="1"/>
    <xf numFmtId="0" fontId="3" fillId="0" borderId="0" xfId="18" applyNumberFormat="1" applyFont="1" applyFill="1" applyAlignment="1">
      <alignment horizontal="left" indent="1"/>
    </xf>
    <xf numFmtId="171" fontId="3" fillId="0" borderId="0" xfId="18" applyNumberFormat="1" applyFont="1" applyFill="1" applyBorder="1" applyAlignment="1">
      <alignment horizontal="center"/>
    </xf>
    <xf numFmtId="169" fontId="0" fillId="0" borderId="0" xfId="0" applyNumberFormat="1"/>
    <xf numFmtId="44" fontId="0" fillId="0" borderId="0" xfId="16" applyFont="1" applyFill="1"/>
    <xf numFmtId="164" fontId="0" fillId="0" borderId="0" xfId="23" applyNumberFormat="1" applyFont="1" applyFill="1"/>
    <xf numFmtId="38" fontId="3" fillId="0" borderId="0" xfId="20" applyNumberFormat="1" applyFont="1" applyAlignment="1">
      <alignment horizontal="left" indent="1"/>
      <protection/>
    </xf>
    <xf numFmtId="172" fontId="0" fillId="0" borderId="0" xfId="0" applyNumberFormat="1"/>
    <xf numFmtId="171" fontId="3" fillId="0" borderId="0" xfId="18" applyNumberFormat="1" applyFont="1" applyFill="1" applyAlignment="1">
      <alignment horizontal="center"/>
    </xf>
    <xf numFmtId="169" fontId="3" fillId="0" borderId="0" xfId="18" applyNumberFormat="1" applyFont="1" applyFill="1" applyAlignment="1">
      <alignment horizontal="center"/>
    </xf>
    <xf numFmtId="9" fontId="3" fillId="0" borderId="0" xfId="23" applyFont="1" applyFill="1" applyAlignment="1">
      <alignment horizontal="center"/>
    </xf>
    <xf numFmtId="173" fontId="2" fillId="0" borderId="3" xfId="18" applyNumberFormat="1" applyFont="1" applyFill="1" applyBorder="1" applyAlignment="1">
      <alignment horizontal="center"/>
    </xf>
    <xf numFmtId="171" fontId="3" fillId="0" borderId="0" xfId="18" applyNumberFormat="1" applyFont="1" applyFill="1" applyAlignment="1">
      <alignment/>
    </xf>
    <xf numFmtId="169" fontId="3" fillId="0" borderId="0" xfId="18" applyNumberFormat="1" applyFont="1" applyFill="1" applyAlignment="1">
      <alignment/>
    </xf>
    <xf numFmtId="9" fontId="3" fillId="0" borderId="0" xfId="23" applyFont="1" applyFill="1" applyAlignment="1">
      <alignment/>
    </xf>
    <xf numFmtId="164" fontId="3" fillId="0" borderId="0" xfId="23" applyNumberFormat="1" applyFont="1" applyFill="1" applyAlignment="1">
      <alignment horizontal="center"/>
    </xf>
    <xf numFmtId="38" fontId="3" fillId="0" borderId="0" xfId="18" applyNumberFormat="1" applyFont="1" applyFill="1" applyAlignment="1">
      <alignment horizontal="left" indent="1"/>
    </xf>
    <xf numFmtId="173" fontId="3" fillId="0" borderId="0" xfId="18" applyNumberFormat="1" applyFont="1" applyFill="1" applyBorder="1" applyAlignment="1">
      <alignment horizontal="center"/>
    </xf>
    <xf numFmtId="171" fontId="3" fillId="0" borderId="0" xfId="18" applyNumberFormat="1" applyFont="1" applyFill="1" applyAlignment="1">
      <alignment horizontal="left" indent="1"/>
    </xf>
    <xf numFmtId="169" fontId="3" fillId="0" borderId="0" xfId="18" applyNumberFormat="1" applyFont="1" applyFill="1" applyAlignment="1">
      <alignment horizontal="left" indent="1"/>
    </xf>
    <xf numFmtId="9" fontId="3" fillId="0" borderId="0" xfId="23" applyFont="1" applyFill="1" applyAlignment="1">
      <alignment horizontal="left" indent="1"/>
    </xf>
    <xf numFmtId="0" fontId="2" fillId="0" borderId="0" xfId="18" applyNumberFormat="1" applyFont="1" applyFill="1" applyBorder="1" applyAlignment="1">
      <alignment/>
    </xf>
    <xf numFmtId="171" fontId="2" fillId="0" borderId="0" xfId="18" applyNumberFormat="1" applyFont="1" applyFill="1" applyBorder="1" applyAlignment="1">
      <alignment/>
    </xf>
    <xf numFmtId="164" fontId="2" fillId="0" borderId="0" xfId="23" applyNumberFormat="1" applyFont="1" applyFill="1" applyBorder="1" applyAlignment="1">
      <alignment/>
    </xf>
    <xf numFmtId="169" fontId="2" fillId="0" borderId="0" xfId="18" applyNumberFormat="1" applyFont="1" applyFill="1" applyBorder="1" applyAlignment="1">
      <alignment/>
    </xf>
    <xf numFmtId="9" fontId="2" fillId="0" borderId="0" xfId="23" applyFont="1" applyFill="1" applyBorder="1" applyAlignment="1">
      <alignment/>
    </xf>
    <xf numFmtId="0" fontId="3" fillId="0" borderId="0" xfId="18" applyNumberFormat="1" applyFont="1" applyFill="1" applyBorder="1" applyAlignment="1">
      <alignment horizontal="left" indent="1"/>
    </xf>
    <xf numFmtId="174" fontId="0" fillId="0" borderId="0" xfId="16" applyNumberFormat="1" applyFont="1" applyFill="1"/>
    <xf numFmtId="171" fontId="0" fillId="0" borderId="0" xfId="0" applyNumberFormat="1"/>
    <xf numFmtId="9" fontId="0" fillId="0" borderId="0" xfId="23" applyFont="1" applyFill="1"/>
    <xf numFmtId="0" fontId="0" fillId="0" borderId="0" xfId="0" applyAlignment="1">
      <alignment horizontal="left" indent="1"/>
    </xf>
    <xf numFmtId="38" fontId="0" fillId="0" borderId="0" xfId="0" applyNumberFormat="1" applyAlignment="1">
      <alignment horizontal="left" indent="1"/>
    </xf>
    <xf numFmtId="17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23" applyFont="1" applyFill="1" applyAlignment="1">
      <alignment horizontal="center"/>
    </xf>
    <xf numFmtId="0" fontId="3" fillId="0" borderId="3" xfId="18" applyNumberFormat="1" applyFont="1" applyFill="1" applyBorder="1" applyAlignment="1">
      <alignment/>
    </xf>
    <xf numFmtId="171" fontId="3" fillId="0" borderId="3" xfId="18" applyNumberFormat="1" applyFont="1" applyFill="1" applyBorder="1" applyAlignment="1">
      <alignment horizontal="center"/>
    </xf>
    <xf numFmtId="169" fontId="3" fillId="0" borderId="3" xfId="18" applyNumberFormat="1" applyFont="1" applyFill="1" applyBorder="1" applyAlignment="1">
      <alignment horizontal="center"/>
    </xf>
    <xf numFmtId="9" fontId="3" fillId="0" borderId="3" xfId="23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16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etail" xfId="20"/>
    <cellStyle name="Normal_AIRPLAN.XLS" xfId="21"/>
    <cellStyle name="Percent 3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X-FIXED\FASSETS\1994\F5532\FA55329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X-FIXED\FASSETS\1993\F542\FA542-9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EXCFILES\99_CSCAP\INTERNAL\Bud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5532 Reconciliati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542-9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Summary"/>
      <sheetName val="Instructions"/>
      <sheetName val="LookUp"/>
      <sheetName val="Module1"/>
      <sheetName val="GG"/>
      <sheetName val="State Auditor"/>
      <sheetName val="Budget Office"/>
      <sheetName val="ORPP"/>
      <sheetName val="FA"/>
      <sheetName val="Mail Serv"/>
      <sheetName val="Personnel Serv"/>
      <sheetName val="Bus Pass"/>
      <sheetName val="Ombudsman"/>
      <sheetName val="Bldg Occupancy"/>
      <sheetName val="Record Mgmt"/>
    </sheetNames>
    <sheetDataSet>
      <sheetData sheetId="0"/>
      <sheetData sheetId="1"/>
      <sheetData sheetId="2"/>
      <sheetData sheetId="3" refreshError="1"/>
      <sheetData sheetId="4" refreshError="1">
        <row r="1">
          <cell r="A1" t="str">
            <v>King County Central Cost Allocation Plan (Internal) - 2003</v>
          </cell>
        </row>
        <row r="2">
          <cell r="A2" t="str">
            <v>Based on Adjusted Actual Operating Expendutures 2001</v>
          </cell>
        </row>
        <row r="3">
          <cell r="A3" t="str">
            <v>Schedule C-1 General Government (Includes County Auditor's  Cost)</v>
          </cell>
        </row>
        <row r="5">
          <cell r="F5" t="str">
            <v> </v>
          </cell>
        </row>
        <row r="6">
          <cell r="A6" t="str">
            <v>Adjusted 2001 Operating Expenditures-ARM1400-03</v>
          </cell>
          <cell r="F6" t="str">
            <v> </v>
          </cell>
        </row>
        <row r="7">
          <cell r="F7" t="str">
            <v>Operating</v>
          </cell>
        </row>
        <row r="8">
          <cell r="A8" t="str">
            <v>Code</v>
          </cell>
          <cell r="B8" t="str">
            <v>Ag #</v>
          </cell>
          <cell r="C8" t="str">
            <v>Fund</v>
          </cell>
          <cell r="D8" t="str">
            <v>Org</v>
          </cell>
          <cell r="E8" t="str">
            <v>Cost Plan Agency</v>
          </cell>
          <cell r="F8" t="str">
            <v>Dept.</v>
          </cell>
        </row>
        <row r="9">
          <cell r="A9" t="str">
            <v>1-cx</v>
          </cell>
          <cell r="B9">
            <v>1</v>
          </cell>
          <cell r="C9">
            <v>10</v>
          </cell>
          <cell r="D9">
            <v>10</v>
          </cell>
          <cell r="E9" t="str">
            <v>County Council</v>
          </cell>
          <cell r="F9" t="str">
            <v>N*</v>
          </cell>
        </row>
        <row r="10">
          <cell r="B10">
            <v>2</v>
          </cell>
          <cell r="C10">
            <v>10</v>
          </cell>
          <cell r="D10">
            <v>20</v>
          </cell>
          <cell r="E10" t="str">
            <v>County Administration</v>
          </cell>
          <cell r="F10" t="str">
            <v>N*</v>
          </cell>
        </row>
        <row r="11">
          <cell r="B11">
            <v>3</v>
          </cell>
          <cell r="C11">
            <v>10</v>
          </cell>
          <cell r="D11">
            <v>30</v>
          </cell>
          <cell r="E11" t="str">
            <v>Hearing Examiner</v>
          </cell>
          <cell r="F11" t="str">
            <v>Y</v>
          </cell>
        </row>
        <row r="12">
          <cell r="B12">
            <v>4</v>
          </cell>
          <cell r="C12">
            <v>10</v>
          </cell>
          <cell r="D12">
            <v>40</v>
          </cell>
          <cell r="E12" t="str">
            <v>Council Auditor</v>
          </cell>
          <cell r="F12" t="str">
            <v>N*</v>
          </cell>
        </row>
        <row r="13">
          <cell r="B13">
            <v>5</v>
          </cell>
          <cell r="C13">
            <v>10</v>
          </cell>
          <cell r="D13">
            <v>50</v>
          </cell>
          <cell r="E13" t="str">
            <v>Ombudsman/Tax Advisor</v>
          </cell>
          <cell r="F13" t="str">
            <v>N*</v>
          </cell>
        </row>
        <row r="14">
          <cell r="B14">
            <v>6</v>
          </cell>
          <cell r="C14">
            <v>10</v>
          </cell>
          <cell r="D14">
            <v>60</v>
          </cell>
          <cell r="E14" t="str">
            <v>King County Civic Television</v>
          </cell>
          <cell r="F14" t="str">
            <v>N*</v>
          </cell>
        </row>
        <row r="15">
          <cell r="B15">
            <v>7</v>
          </cell>
          <cell r="C15">
            <v>10</v>
          </cell>
          <cell r="D15">
            <v>70</v>
          </cell>
          <cell r="E15" t="str">
            <v>Board of Appeals</v>
          </cell>
          <cell r="F15" t="str">
            <v>Y</v>
          </cell>
        </row>
        <row r="16">
          <cell r="B16">
            <v>8</v>
          </cell>
          <cell r="C16">
            <v>10</v>
          </cell>
          <cell r="D16">
            <v>110</v>
          </cell>
          <cell r="E16" t="str">
            <v>County Executive</v>
          </cell>
          <cell r="F16" t="str">
            <v>N*</v>
          </cell>
        </row>
        <row r="17">
          <cell r="B17">
            <v>9</v>
          </cell>
          <cell r="C17">
            <v>10</v>
          </cell>
          <cell r="D17">
            <v>120</v>
          </cell>
          <cell r="E17" t="str">
            <v>Deputy County Executive</v>
          </cell>
          <cell r="F17" t="str">
            <v>N*</v>
          </cell>
        </row>
        <row r="18">
          <cell r="B18">
            <v>10</v>
          </cell>
          <cell r="C18">
            <v>10</v>
          </cell>
          <cell r="D18">
            <v>140</v>
          </cell>
          <cell r="E18" t="str">
            <v>Budget Office</v>
          </cell>
          <cell r="F18" t="str">
            <v>N*</v>
          </cell>
        </row>
        <row r="19">
          <cell r="B19">
            <v>11</v>
          </cell>
          <cell r="C19">
            <v>10</v>
          </cell>
          <cell r="D19">
            <v>150</v>
          </cell>
          <cell r="E19" t="str">
            <v>Finance-CX</v>
          </cell>
          <cell r="F19" t="str">
            <v>N</v>
          </cell>
        </row>
        <row r="20">
          <cell r="B20">
            <v>12</v>
          </cell>
          <cell r="C20">
            <v>10</v>
          </cell>
          <cell r="D20">
            <v>180</v>
          </cell>
          <cell r="E20" t="str">
            <v>Office of Rgn Pol &amp; Planning</v>
          </cell>
          <cell r="F20" t="str">
            <v>N*</v>
          </cell>
        </row>
        <row r="21">
          <cell r="B21">
            <v>13</v>
          </cell>
          <cell r="C21">
            <v>10</v>
          </cell>
          <cell r="D21">
            <v>200</v>
          </cell>
          <cell r="E21" t="str">
            <v>Sheriff-Public Safety</v>
          </cell>
          <cell r="F21" t="str">
            <v>Y</v>
          </cell>
        </row>
        <row r="22">
          <cell r="B22">
            <v>14</v>
          </cell>
          <cell r="C22">
            <v>10</v>
          </cell>
          <cell r="D22">
            <v>205</v>
          </cell>
          <cell r="E22" t="str">
            <v>Drug Enforcement Forfeits</v>
          </cell>
          <cell r="F22" t="str">
            <v>N</v>
          </cell>
        </row>
        <row r="23">
          <cell r="B23">
            <v>15</v>
          </cell>
          <cell r="C23">
            <v>10</v>
          </cell>
          <cell r="D23">
            <v>305</v>
          </cell>
          <cell r="E23" t="str">
            <v>Office of Cultural Resources</v>
          </cell>
          <cell r="F23" t="str">
            <v>Y</v>
          </cell>
        </row>
        <row r="24">
          <cell r="B24">
            <v>16</v>
          </cell>
          <cell r="C24">
            <v>10</v>
          </cell>
          <cell r="D24">
            <v>340</v>
          </cell>
          <cell r="E24" t="str">
            <v>Parks and Recreation</v>
          </cell>
          <cell r="F24" t="str">
            <v>Y</v>
          </cell>
        </row>
        <row r="25">
          <cell r="B25">
            <v>17</v>
          </cell>
          <cell r="C25">
            <v>10</v>
          </cell>
          <cell r="D25">
            <v>401</v>
          </cell>
          <cell r="E25" t="str">
            <v>Emergency Mgmt (Radio Comm)</v>
          </cell>
          <cell r="F25" t="str">
            <v>N*</v>
          </cell>
        </row>
        <row r="26">
          <cell r="B26">
            <v>18</v>
          </cell>
          <cell r="C26">
            <v>10</v>
          </cell>
          <cell r="D26">
            <v>417</v>
          </cell>
          <cell r="E26" t="str">
            <v>Executive Services - Admin</v>
          </cell>
          <cell r="F26" t="str">
            <v>N*</v>
          </cell>
        </row>
        <row r="27">
          <cell r="B27">
            <v>19</v>
          </cell>
          <cell r="C27">
            <v>10</v>
          </cell>
          <cell r="D27">
            <v>420</v>
          </cell>
          <cell r="E27" t="str">
            <v>Human Resources</v>
          </cell>
          <cell r="F27" t="str">
            <v>Y</v>
          </cell>
        </row>
        <row r="28">
          <cell r="B28">
            <v>20</v>
          </cell>
          <cell r="C28">
            <v>10</v>
          </cell>
          <cell r="D28">
            <v>437</v>
          </cell>
          <cell r="E28" t="str">
            <v>Cable Communication</v>
          </cell>
          <cell r="F28" t="str">
            <v>Y</v>
          </cell>
        </row>
        <row r="29">
          <cell r="B29">
            <v>21</v>
          </cell>
          <cell r="C29">
            <v>10</v>
          </cell>
          <cell r="D29">
            <v>440</v>
          </cell>
          <cell r="E29" t="str">
            <v>Property Services</v>
          </cell>
          <cell r="F29" t="str">
            <v>Y</v>
          </cell>
        </row>
        <row r="30">
          <cell r="B30">
            <v>22</v>
          </cell>
          <cell r="C30">
            <v>10</v>
          </cell>
          <cell r="D30">
            <v>450</v>
          </cell>
          <cell r="E30" t="str">
            <v>Facilities Management-CX</v>
          </cell>
          <cell r="F30" t="str">
            <v>Y</v>
          </cell>
        </row>
        <row r="31">
          <cell r="B31">
            <v>23</v>
          </cell>
          <cell r="C31">
            <v>10</v>
          </cell>
          <cell r="D31">
            <v>470</v>
          </cell>
          <cell r="E31" t="str">
            <v>Records, Elections &amp; Licensing</v>
          </cell>
          <cell r="F31" t="str">
            <v>Y</v>
          </cell>
        </row>
        <row r="32">
          <cell r="B32">
            <v>24</v>
          </cell>
          <cell r="C32">
            <v>10</v>
          </cell>
          <cell r="D32">
            <v>500</v>
          </cell>
          <cell r="E32" t="str">
            <v>Prosecuting Attorney</v>
          </cell>
          <cell r="F32" t="str">
            <v>Y</v>
          </cell>
        </row>
        <row r="33">
          <cell r="B33">
            <v>25</v>
          </cell>
          <cell r="C33">
            <v>10</v>
          </cell>
          <cell r="D33">
            <v>501</v>
          </cell>
          <cell r="E33" t="str">
            <v>Antiprofiteering Program</v>
          </cell>
          <cell r="F33" t="str">
            <v>N</v>
          </cell>
        </row>
        <row r="34">
          <cell r="B34">
            <v>26</v>
          </cell>
          <cell r="C34">
            <v>10</v>
          </cell>
          <cell r="D34">
            <v>510</v>
          </cell>
          <cell r="E34" t="str">
            <v>Superior Court</v>
          </cell>
          <cell r="F34" t="str">
            <v>Y</v>
          </cell>
        </row>
        <row r="35">
          <cell r="B35">
            <v>27</v>
          </cell>
          <cell r="C35">
            <v>10</v>
          </cell>
          <cell r="D35">
            <v>530</v>
          </cell>
          <cell r="E35" t="str">
            <v>District Courts</v>
          </cell>
          <cell r="F35" t="str">
            <v>Y</v>
          </cell>
        </row>
        <row r="36">
          <cell r="B36">
            <v>28</v>
          </cell>
          <cell r="C36">
            <v>10</v>
          </cell>
          <cell r="D36">
            <v>540</v>
          </cell>
          <cell r="E36" t="str">
            <v>Judicial Administration</v>
          </cell>
          <cell r="F36" t="str">
            <v>Y</v>
          </cell>
        </row>
        <row r="37">
          <cell r="B37">
            <v>29</v>
          </cell>
          <cell r="C37">
            <v>10</v>
          </cell>
          <cell r="D37">
            <v>610</v>
          </cell>
          <cell r="E37" t="str">
            <v>State Auditor</v>
          </cell>
          <cell r="F37" t="str">
            <v>N</v>
          </cell>
        </row>
        <row r="38">
          <cell r="B38">
            <v>30</v>
          </cell>
          <cell r="C38">
            <v>10</v>
          </cell>
          <cell r="D38">
            <v>630</v>
          </cell>
          <cell r="E38" t="str">
            <v>Boundary Review Board</v>
          </cell>
          <cell r="F38" t="str">
            <v>Y</v>
          </cell>
        </row>
        <row r="39">
          <cell r="B39">
            <v>31</v>
          </cell>
          <cell r="C39">
            <v>10</v>
          </cell>
          <cell r="D39">
            <v>650</v>
          </cell>
          <cell r="E39" t="str">
            <v>Special Programs</v>
          </cell>
          <cell r="F39" t="str">
            <v>N</v>
          </cell>
        </row>
        <row r="40">
          <cell r="B40">
            <v>32</v>
          </cell>
          <cell r="C40">
            <v>10</v>
          </cell>
          <cell r="D40">
            <v>654</v>
          </cell>
          <cell r="E40" t="str">
            <v>Spe Prog/Sal &amp; Wag Cont.</v>
          </cell>
          <cell r="F40" t="str">
            <v>N</v>
          </cell>
        </row>
        <row r="41">
          <cell r="B41">
            <v>33</v>
          </cell>
          <cell r="C41">
            <v>10</v>
          </cell>
          <cell r="D41">
            <v>655</v>
          </cell>
          <cell r="E41" t="str">
            <v>Spe Prog/Executive Cont.</v>
          </cell>
          <cell r="F41" t="str">
            <v>N</v>
          </cell>
        </row>
        <row r="42">
          <cell r="B42">
            <v>34</v>
          </cell>
          <cell r="C42">
            <v>10</v>
          </cell>
          <cell r="D42">
            <v>656</v>
          </cell>
          <cell r="E42" t="str">
            <v>Spe Prog/Internal Support</v>
          </cell>
          <cell r="F42" t="str">
            <v>N</v>
          </cell>
        </row>
        <row r="43">
          <cell r="B43">
            <v>35</v>
          </cell>
          <cell r="C43">
            <v>10</v>
          </cell>
          <cell r="D43">
            <v>670</v>
          </cell>
          <cell r="E43" t="str">
            <v>Assessments</v>
          </cell>
          <cell r="F43" t="str">
            <v>Y</v>
          </cell>
        </row>
        <row r="44">
          <cell r="B44">
            <v>36</v>
          </cell>
          <cell r="C44">
            <v>10</v>
          </cell>
          <cell r="D44">
            <v>690</v>
          </cell>
          <cell r="E44" t="str">
            <v>CX Fund Transfers</v>
          </cell>
          <cell r="F44" t="str">
            <v>N</v>
          </cell>
        </row>
        <row r="45">
          <cell r="B45">
            <v>37</v>
          </cell>
          <cell r="C45">
            <v>10</v>
          </cell>
          <cell r="D45">
            <v>910</v>
          </cell>
          <cell r="E45" t="str">
            <v>Adult/Youth Detention</v>
          </cell>
          <cell r="F45" t="str">
            <v>Y</v>
          </cell>
        </row>
        <row r="46">
          <cell r="B46">
            <v>38</v>
          </cell>
          <cell r="C46">
            <v>10</v>
          </cell>
          <cell r="D46">
            <v>934</v>
          </cell>
          <cell r="E46" t="str">
            <v>Community Services - CX</v>
          </cell>
          <cell r="F46" t="str">
            <v>Y</v>
          </cell>
        </row>
        <row r="47">
          <cell r="B47">
            <v>39</v>
          </cell>
          <cell r="C47">
            <v>10</v>
          </cell>
          <cell r="D47">
            <v>950</v>
          </cell>
          <cell r="E47" t="str">
            <v>Public Defense Division</v>
          </cell>
          <cell r="F47" t="str">
            <v>Y</v>
          </cell>
        </row>
        <row r="48">
          <cell r="B48">
            <v>40</v>
          </cell>
          <cell r="C48">
            <v>10</v>
          </cell>
          <cell r="D48" t="str">
            <v>0</v>
          </cell>
          <cell r="E48" t="str">
            <v>Others</v>
          </cell>
          <cell r="F48" t="str">
            <v>N</v>
          </cell>
        </row>
        <row r="49">
          <cell r="A49" t="str">
            <v>1-cx Total</v>
          </cell>
        </row>
        <row r="50">
          <cell r="A50" t="str">
            <v>2-cj</v>
          </cell>
          <cell r="B50">
            <v>41</v>
          </cell>
          <cell r="C50">
            <v>1020</v>
          </cell>
          <cell r="D50">
            <v>142</v>
          </cell>
          <cell r="E50" t="str">
            <v>Budget Office - cj</v>
          </cell>
          <cell r="F50" t="str">
            <v>N</v>
          </cell>
        </row>
        <row r="51">
          <cell r="B51">
            <v>42</v>
          </cell>
          <cell r="C51">
            <v>1020</v>
          </cell>
          <cell r="D51">
            <v>201</v>
          </cell>
          <cell r="E51" t="str">
            <v>Public Safety/CJ(Sheriff)</v>
          </cell>
          <cell r="F51" t="str">
            <v>N</v>
          </cell>
        </row>
        <row r="52">
          <cell r="B52">
            <v>43</v>
          </cell>
          <cell r="C52">
            <v>1020</v>
          </cell>
          <cell r="D52">
            <v>339</v>
          </cell>
          <cell r="E52" t="str">
            <v>Parks &amp; Recreation-CJ</v>
          </cell>
          <cell r="F52" t="str">
            <v>N</v>
          </cell>
        </row>
        <row r="53">
          <cell r="B53">
            <v>44</v>
          </cell>
          <cell r="C53">
            <v>1020</v>
          </cell>
          <cell r="D53">
            <v>502</v>
          </cell>
          <cell r="E53" t="str">
            <v>Prosecuting Attorney/CJ</v>
          </cell>
          <cell r="F53" t="str">
            <v>N</v>
          </cell>
        </row>
        <row r="54">
          <cell r="B54">
            <v>45</v>
          </cell>
          <cell r="C54">
            <v>1020</v>
          </cell>
          <cell r="D54">
            <v>512</v>
          </cell>
          <cell r="E54" t="str">
            <v>Superior Court/CJ</v>
          </cell>
          <cell r="F54" t="str">
            <v>N</v>
          </cell>
        </row>
        <row r="55">
          <cell r="B55">
            <v>46</v>
          </cell>
          <cell r="C55">
            <v>1020</v>
          </cell>
          <cell r="D55">
            <v>532</v>
          </cell>
          <cell r="E55" t="str">
            <v>District Courts/CJ</v>
          </cell>
          <cell r="F55" t="str">
            <v>N</v>
          </cell>
        </row>
        <row r="56">
          <cell r="B56">
            <v>47</v>
          </cell>
          <cell r="C56">
            <v>1020</v>
          </cell>
          <cell r="D56">
            <v>542</v>
          </cell>
          <cell r="E56" t="str">
            <v>Judicial Admin/CJ</v>
          </cell>
          <cell r="F56" t="str">
            <v>N</v>
          </cell>
        </row>
        <row r="57">
          <cell r="B57">
            <v>48</v>
          </cell>
          <cell r="C57">
            <v>1020</v>
          </cell>
          <cell r="D57">
            <v>652</v>
          </cell>
          <cell r="E57" t="str">
            <v>Special Programs/CJ</v>
          </cell>
          <cell r="F57" t="str">
            <v>N</v>
          </cell>
        </row>
        <row r="58">
          <cell r="B58">
            <v>49</v>
          </cell>
          <cell r="C58">
            <v>1020</v>
          </cell>
          <cell r="D58">
            <v>693</v>
          </cell>
          <cell r="E58" t="str">
            <v>Trans To Other Funds/CJ </v>
          </cell>
          <cell r="F58" t="str">
            <v>N</v>
          </cell>
        </row>
        <row r="59">
          <cell r="B59">
            <v>50</v>
          </cell>
          <cell r="C59">
            <v>1020</v>
          </cell>
          <cell r="D59">
            <v>912</v>
          </cell>
          <cell r="E59" t="str">
            <v>Adult Detention/CJ</v>
          </cell>
          <cell r="F59" t="str">
            <v>N</v>
          </cell>
        </row>
        <row r="60">
          <cell r="B60">
            <v>51</v>
          </cell>
          <cell r="C60">
            <v>1020</v>
          </cell>
          <cell r="D60">
            <v>932</v>
          </cell>
          <cell r="E60" t="str">
            <v>Human Services/CJ</v>
          </cell>
          <cell r="F60" t="str">
            <v>N</v>
          </cell>
        </row>
        <row r="61">
          <cell r="B61">
            <v>52</v>
          </cell>
          <cell r="C61">
            <v>1020</v>
          </cell>
          <cell r="D61">
            <v>952</v>
          </cell>
          <cell r="E61" t="str">
            <v>Public Defense/CJ</v>
          </cell>
          <cell r="F61" t="str">
            <v>N</v>
          </cell>
        </row>
        <row r="62">
          <cell r="A62" t="str">
            <v>2-cj Total</v>
          </cell>
        </row>
        <row r="63">
          <cell r="A63" t="str">
            <v>3-sr</v>
          </cell>
          <cell r="B63">
            <v>53</v>
          </cell>
          <cell r="C63">
            <v>1030</v>
          </cell>
          <cell r="D63">
            <v>726</v>
          </cell>
          <cell r="E63" t="str">
            <v>Storm Water Decant Prog</v>
          </cell>
          <cell r="F63" t="str">
            <v>N</v>
          </cell>
        </row>
        <row r="64">
          <cell r="B64">
            <v>54</v>
          </cell>
          <cell r="C64">
            <v>1030</v>
          </cell>
          <cell r="D64">
            <v>730</v>
          </cell>
          <cell r="E64" t="str">
            <v>Roads</v>
          </cell>
          <cell r="F64" t="str">
            <v>Y</v>
          </cell>
        </row>
        <row r="65">
          <cell r="B65">
            <v>55</v>
          </cell>
          <cell r="C65">
            <v>1030</v>
          </cell>
          <cell r="D65">
            <v>734</v>
          </cell>
          <cell r="E65" t="str">
            <v>Roads - Constr Transfer</v>
          </cell>
          <cell r="F65" t="str">
            <v>N</v>
          </cell>
        </row>
        <row r="66">
          <cell r="B66">
            <v>56</v>
          </cell>
          <cell r="C66">
            <v>1040</v>
          </cell>
          <cell r="D66">
            <v>715</v>
          </cell>
          <cell r="E66" t="str">
            <v>Solid Waste Post Closure Maint</v>
          </cell>
          <cell r="F66" t="str">
            <v>N</v>
          </cell>
        </row>
        <row r="67">
          <cell r="B67">
            <v>57</v>
          </cell>
          <cell r="C67">
            <v>1050</v>
          </cell>
          <cell r="D67">
            <v>740</v>
          </cell>
          <cell r="E67" t="str">
            <v>River Improvement</v>
          </cell>
          <cell r="F67" t="str">
            <v>Y</v>
          </cell>
        </row>
        <row r="68">
          <cell r="B68">
            <v>58</v>
          </cell>
          <cell r="C68">
            <v>1060</v>
          </cell>
          <cell r="D68">
            <v>480</v>
          </cell>
          <cell r="E68" t="str">
            <v>Veterans Services</v>
          </cell>
          <cell r="F68" t="str">
            <v>Y</v>
          </cell>
        </row>
        <row r="69">
          <cell r="B69">
            <v>59</v>
          </cell>
          <cell r="C69">
            <v>1070</v>
          </cell>
          <cell r="D69">
            <v>920</v>
          </cell>
          <cell r="E69" t="str">
            <v>Developmental Disability</v>
          </cell>
          <cell r="F69" t="str">
            <v>Y</v>
          </cell>
        </row>
        <row r="70">
          <cell r="B70">
            <v>60</v>
          </cell>
          <cell r="C70">
            <v>1070</v>
          </cell>
          <cell r="D70">
            <v>935</v>
          </cell>
          <cell r="E70" t="str">
            <v>DCHS Admin</v>
          </cell>
          <cell r="F70" t="str">
            <v>Y</v>
          </cell>
        </row>
        <row r="71">
          <cell r="B71">
            <v>61</v>
          </cell>
          <cell r="C71">
            <v>1090</v>
          </cell>
          <cell r="D71">
            <v>471</v>
          </cell>
          <cell r="E71" t="str">
            <v>Recorders's O &amp; M Fund</v>
          </cell>
          <cell r="F71" t="str">
            <v>N</v>
          </cell>
        </row>
        <row r="72">
          <cell r="B72">
            <v>62</v>
          </cell>
          <cell r="C72">
            <v>1110</v>
          </cell>
          <cell r="D72">
            <v>431</v>
          </cell>
          <cell r="E72" t="str">
            <v>E-911 Program</v>
          </cell>
          <cell r="F72" t="str">
            <v>N</v>
          </cell>
        </row>
        <row r="73">
          <cell r="B73">
            <v>63</v>
          </cell>
          <cell r="C73">
            <v>1120</v>
          </cell>
          <cell r="D73">
            <v>924</v>
          </cell>
          <cell r="E73" t="str">
            <v>Mental Health</v>
          </cell>
          <cell r="F73" t="str">
            <v>Y</v>
          </cell>
        </row>
        <row r="74">
          <cell r="B74">
            <v>64</v>
          </cell>
          <cell r="C74">
            <v>1170</v>
          </cell>
          <cell r="D74">
            <v>301</v>
          </cell>
          <cell r="E74" t="str">
            <v>Cultural Development</v>
          </cell>
          <cell r="F74" t="str">
            <v>N</v>
          </cell>
        </row>
        <row r="75">
          <cell r="B75">
            <v>65</v>
          </cell>
          <cell r="C75">
            <v>1190</v>
          </cell>
          <cell r="D75">
            <v>830</v>
          </cell>
          <cell r="E75" t="str">
            <v>Emergency Medical Service</v>
          </cell>
          <cell r="F75" t="str">
            <v>Y</v>
          </cell>
        </row>
        <row r="76">
          <cell r="B76">
            <v>66</v>
          </cell>
          <cell r="C76">
            <v>1210</v>
          </cell>
          <cell r="D76">
            <v>741</v>
          </cell>
          <cell r="E76" t="str">
            <v>Water &amp; Land Resources(SWM)</v>
          </cell>
          <cell r="F76" t="str">
            <v>Y</v>
          </cell>
        </row>
        <row r="77">
          <cell r="B77">
            <v>67</v>
          </cell>
          <cell r="C77">
            <v>1211</v>
          </cell>
          <cell r="D77">
            <v>845</v>
          </cell>
          <cell r="E77" t="str">
            <v>Rural Drainage</v>
          </cell>
          <cell r="F77" t="str">
            <v>N</v>
          </cell>
        </row>
        <row r="78">
          <cell r="B78">
            <v>68</v>
          </cell>
          <cell r="C78">
            <v>1220</v>
          </cell>
          <cell r="D78">
            <v>208</v>
          </cell>
          <cell r="E78" t="str">
            <v>Auto. Finger Identification Syst</v>
          </cell>
          <cell r="F78" t="str">
            <v>Y</v>
          </cell>
        </row>
        <row r="79">
          <cell r="B79">
            <v>69</v>
          </cell>
          <cell r="C79">
            <v>1260</v>
          </cell>
          <cell r="D79">
            <v>960</v>
          </cell>
          <cell r="E79" t="str">
            <v>Alcoholism Services/DCHS DASAS</v>
          </cell>
          <cell r="F79" t="str">
            <v>Y</v>
          </cell>
        </row>
        <row r="80">
          <cell r="B80">
            <v>70</v>
          </cell>
          <cell r="C80">
            <v>1280</v>
          </cell>
          <cell r="D80">
            <v>860</v>
          </cell>
          <cell r="E80" t="str">
            <v>Local Hazardous Waste</v>
          </cell>
          <cell r="F80" t="str">
            <v>N</v>
          </cell>
        </row>
        <row r="81">
          <cell r="B81">
            <v>71</v>
          </cell>
          <cell r="C81">
            <v>1290</v>
          </cell>
          <cell r="D81">
            <v>355</v>
          </cell>
          <cell r="E81" t="str">
            <v>YTH Sports Fac Grant Fund</v>
          </cell>
          <cell r="F81" t="str">
            <v>N</v>
          </cell>
        </row>
        <row r="82">
          <cell r="B82">
            <v>72</v>
          </cell>
          <cell r="C82">
            <v>1311</v>
          </cell>
          <cell r="D82">
            <v>384</v>
          </cell>
          <cell r="E82" t="str">
            <v>Noxious Weed Control Prog</v>
          </cell>
          <cell r="F82" t="str">
            <v>Y</v>
          </cell>
        </row>
        <row r="83">
          <cell r="B83">
            <v>73</v>
          </cell>
          <cell r="C83">
            <v>1340</v>
          </cell>
          <cell r="D83">
            <v>325</v>
          </cell>
          <cell r="E83" t="str">
            <v>DDES</v>
          </cell>
          <cell r="F83" t="str">
            <v>Y</v>
          </cell>
        </row>
        <row r="84">
          <cell r="B84">
            <v>74</v>
          </cell>
          <cell r="C84">
            <v>1800</v>
          </cell>
          <cell r="D84">
            <v>800</v>
          </cell>
          <cell r="E84" t="str">
            <v>Public Health - County</v>
          </cell>
          <cell r="F84" t="str">
            <v>Y</v>
          </cell>
        </row>
        <row r="85">
          <cell r="B85">
            <v>75</v>
          </cell>
          <cell r="C85">
            <v>1800</v>
          </cell>
          <cell r="D85">
            <v>840</v>
          </cell>
          <cell r="E85" t="str">
            <v>Public Health - City</v>
          </cell>
          <cell r="F85" t="str">
            <v>Y</v>
          </cell>
        </row>
        <row r="86">
          <cell r="B86">
            <v>76</v>
          </cell>
          <cell r="C86">
            <v>1820</v>
          </cell>
          <cell r="D86">
            <v>760</v>
          </cell>
          <cell r="E86" t="str">
            <v>Inter_County River Imp</v>
          </cell>
          <cell r="F86" t="str">
            <v>N</v>
          </cell>
        </row>
        <row r="87">
          <cell r="B87">
            <v>77</v>
          </cell>
          <cell r="C87">
            <v>1371</v>
          </cell>
          <cell r="D87">
            <v>71</v>
          </cell>
          <cell r="E87" t="str">
            <v>Clark Contract Administration</v>
          </cell>
          <cell r="F87" t="str">
            <v>N</v>
          </cell>
        </row>
        <row r="88">
          <cell r="A88" t="str">
            <v>3-sr Total</v>
          </cell>
        </row>
        <row r="89">
          <cell r="A89" t="str">
            <v>4-bg</v>
          </cell>
          <cell r="B89">
            <v>78</v>
          </cell>
          <cell r="C89">
            <v>2460</v>
          </cell>
          <cell r="D89">
            <v>350</v>
          </cell>
          <cell r="E89" t="str">
            <v>Federal HC &amp; D</v>
          </cell>
          <cell r="F89" t="str">
            <v>Y</v>
          </cell>
        </row>
        <row r="90">
          <cell r="B90">
            <v>79</v>
          </cell>
          <cell r="C90">
            <v>2460</v>
          </cell>
          <cell r="D90">
            <v>390</v>
          </cell>
          <cell r="E90" t="str">
            <v>Plan &amp; Com Dev Blk Grant</v>
          </cell>
          <cell r="F90" t="str">
            <v>Y</v>
          </cell>
        </row>
        <row r="91">
          <cell r="B91">
            <v>80</v>
          </cell>
          <cell r="C91">
            <v>2240</v>
          </cell>
          <cell r="D91">
            <v>936</v>
          </cell>
          <cell r="E91" t="str">
            <v>Youth Employment Programs</v>
          </cell>
          <cell r="F91" t="str">
            <v>Y</v>
          </cell>
        </row>
        <row r="92">
          <cell r="B92">
            <v>81</v>
          </cell>
          <cell r="C92">
            <v>2241</v>
          </cell>
          <cell r="D92">
            <v>940</v>
          </cell>
          <cell r="E92" t="str">
            <v>Displaced Work Program</v>
          </cell>
          <cell r="F92" t="str">
            <v>Y</v>
          </cell>
        </row>
        <row r="93">
          <cell r="A93" t="str">
            <v>4-bg Total</v>
          </cell>
        </row>
        <row r="94">
          <cell r="A94" t="str">
            <v>5-cip</v>
          </cell>
          <cell r="B94">
            <v>82</v>
          </cell>
          <cell r="C94">
            <v>3481</v>
          </cell>
          <cell r="D94">
            <v>139</v>
          </cell>
          <cell r="E94" t="str">
            <v>Cable Communications Capital Fund</v>
          </cell>
          <cell r="F94" t="str">
            <v>N</v>
          </cell>
        </row>
        <row r="95">
          <cell r="B95">
            <v>83</v>
          </cell>
          <cell r="C95">
            <v>3441</v>
          </cell>
          <cell r="D95">
            <v>167</v>
          </cell>
          <cell r="E95" t="str">
            <v>Financial Systems Replacement</v>
          </cell>
          <cell r="F95" t="str">
            <v>N</v>
          </cell>
        </row>
        <row r="96">
          <cell r="B96">
            <v>84</v>
          </cell>
          <cell r="C96">
            <v>3442</v>
          </cell>
          <cell r="D96">
            <v>168</v>
          </cell>
          <cell r="E96" t="str">
            <v>1997 Elect Systems Acquisition Sub-Fund</v>
          </cell>
          <cell r="F96" t="str">
            <v>N</v>
          </cell>
        </row>
        <row r="97">
          <cell r="B97">
            <v>85</v>
          </cell>
          <cell r="C97">
            <v>3443</v>
          </cell>
          <cell r="D97">
            <v>169</v>
          </cell>
          <cell r="E97" t="str">
            <v>Open Access Record Sys. Aquistion Sub Fund</v>
          </cell>
          <cell r="F97" t="str">
            <v>N</v>
          </cell>
        </row>
        <row r="98">
          <cell r="B98">
            <v>86</v>
          </cell>
          <cell r="C98">
            <v>3681</v>
          </cell>
          <cell r="D98">
            <v>181</v>
          </cell>
          <cell r="E98" t="str">
            <v>Real Estate Excise Tax Cap #1</v>
          </cell>
          <cell r="F98" t="str">
            <v>N</v>
          </cell>
        </row>
        <row r="99">
          <cell r="B99">
            <v>87</v>
          </cell>
          <cell r="C99">
            <v>3682</v>
          </cell>
          <cell r="D99">
            <v>182</v>
          </cell>
          <cell r="E99" t="str">
            <v>Real Estate Excise Tax Cap #2</v>
          </cell>
          <cell r="F99" t="str">
            <v>N</v>
          </cell>
        </row>
        <row r="100">
          <cell r="B100">
            <v>88</v>
          </cell>
          <cell r="C100">
            <v>3201</v>
          </cell>
          <cell r="D100">
            <v>317</v>
          </cell>
          <cell r="E100" t="str">
            <v>1% for Arts Projects</v>
          </cell>
          <cell r="F100" t="str">
            <v>N</v>
          </cell>
        </row>
        <row r="101">
          <cell r="B101">
            <v>89</v>
          </cell>
          <cell r="C101">
            <v>3402</v>
          </cell>
          <cell r="D101">
            <v>329</v>
          </cell>
          <cell r="E101" t="str">
            <v>Parks Land Acquistion 1993 SER B</v>
          </cell>
          <cell r="F101" t="str">
            <v>N</v>
          </cell>
        </row>
        <row r="102">
          <cell r="B102">
            <v>90</v>
          </cell>
          <cell r="C102">
            <v>3421</v>
          </cell>
          <cell r="D102">
            <v>337</v>
          </cell>
          <cell r="E102" t="str">
            <v>Major Maintenance Reserve SubFund</v>
          </cell>
          <cell r="F102" t="str">
            <v>N</v>
          </cell>
        </row>
        <row r="103">
          <cell r="B103">
            <v>91</v>
          </cell>
          <cell r="C103">
            <v>3401</v>
          </cell>
          <cell r="D103">
            <v>338</v>
          </cell>
          <cell r="E103" t="str">
            <v>Parks Land Acquistion 1993</v>
          </cell>
          <cell r="F103" t="str">
            <v>N</v>
          </cell>
        </row>
        <row r="104">
          <cell r="B104">
            <v>92</v>
          </cell>
          <cell r="C104">
            <v>3370</v>
          </cell>
          <cell r="D104">
            <v>344</v>
          </cell>
          <cell r="E104" t="str">
            <v>Park Acquisition &amp; Development</v>
          </cell>
          <cell r="F104" t="str">
            <v>N</v>
          </cell>
        </row>
        <row r="105">
          <cell r="B105">
            <v>93</v>
          </cell>
          <cell r="C105">
            <v>3090</v>
          </cell>
          <cell r="D105">
            <v>345</v>
          </cell>
          <cell r="E105" t="str">
            <v>Parks and Open Space Acquision</v>
          </cell>
          <cell r="F105" t="str">
            <v>N</v>
          </cell>
        </row>
        <row r="106">
          <cell r="B106">
            <v>94</v>
          </cell>
          <cell r="C106">
            <v>3160</v>
          </cell>
          <cell r="D106">
            <v>346</v>
          </cell>
          <cell r="E106" t="str">
            <v>Parks, Recreation and Open Space</v>
          </cell>
          <cell r="F106" t="str">
            <v>N</v>
          </cell>
        </row>
        <row r="107">
          <cell r="B107">
            <v>95</v>
          </cell>
          <cell r="C107">
            <v>3490</v>
          </cell>
          <cell r="D107">
            <v>347</v>
          </cell>
          <cell r="E107" t="str">
            <v>Park Facilities Rehab</v>
          </cell>
          <cell r="F107" t="str">
            <v>N</v>
          </cell>
        </row>
        <row r="108">
          <cell r="B108">
            <v>96</v>
          </cell>
          <cell r="C108">
            <v>3151</v>
          </cell>
          <cell r="D108">
            <v>349</v>
          </cell>
          <cell r="E108" t="str">
            <v>Conservation Futures Levy Subfund</v>
          </cell>
          <cell r="F108" t="str">
            <v>N</v>
          </cell>
        </row>
        <row r="109">
          <cell r="B109">
            <v>97</v>
          </cell>
          <cell r="C109">
            <v>3220</v>
          </cell>
          <cell r="D109">
            <v>351</v>
          </cell>
          <cell r="E109" t="str">
            <v>Housing Opportunity Fund</v>
          </cell>
          <cell r="F109" t="str">
            <v>N</v>
          </cell>
        </row>
        <row r="110">
          <cell r="B110">
            <v>98</v>
          </cell>
          <cell r="C110">
            <v>3841</v>
          </cell>
          <cell r="D110">
            <v>363</v>
          </cell>
          <cell r="E110" t="str">
            <v>Agriculture Farmland Preservation, '96 Bond</v>
          </cell>
          <cell r="F110" t="str">
            <v>N</v>
          </cell>
        </row>
        <row r="111">
          <cell r="B111">
            <v>99</v>
          </cell>
          <cell r="C111">
            <v>3840</v>
          </cell>
          <cell r="D111">
            <v>364</v>
          </cell>
          <cell r="E111" t="str">
            <v>Agriculture</v>
          </cell>
          <cell r="F111" t="str">
            <v>N</v>
          </cell>
        </row>
        <row r="112">
          <cell r="B112">
            <v>100</v>
          </cell>
          <cell r="C112">
            <v>3842</v>
          </cell>
          <cell r="D112">
            <v>369</v>
          </cell>
          <cell r="E112" t="str">
            <v>Farmland Conservation Program</v>
          </cell>
          <cell r="F112" t="str">
            <v>N</v>
          </cell>
        </row>
        <row r="113">
          <cell r="B113">
            <v>101</v>
          </cell>
          <cell r="C113">
            <v>3391</v>
          </cell>
          <cell r="D113">
            <v>378</v>
          </cell>
          <cell r="E113" t="str">
            <v>Working Forest 1996 Bond Sub-fund</v>
          </cell>
          <cell r="F113" t="str">
            <v>N</v>
          </cell>
        </row>
        <row r="114">
          <cell r="B114">
            <v>102</v>
          </cell>
          <cell r="C114">
            <v>3521</v>
          </cell>
          <cell r="D114">
            <v>362</v>
          </cell>
          <cell r="E114" t="str">
            <v>Open Space County Projects</v>
          </cell>
          <cell r="F114" t="str">
            <v>N</v>
          </cell>
        </row>
        <row r="115">
          <cell r="B115">
            <v>103</v>
          </cell>
          <cell r="C115">
            <v>3511</v>
          </cell>
          <cell r="D115">
            <v>361</v>
          </cell>
          <cell r="E115" t="str">
            <v>Open Space Proj Admin</v>
          </cell>
          <cell r="F115" t="str">
            <v>N</v>
          </cell>
        </row>
        <row r="116">
          <cell r="B116">
            <v>104</v>
          </cell>
          <cell r="C116">
            <v>3461</v>
          </cell>
          <cell r="D116">
            <v>404</v>
          </cell>
          <cell r="E116" t="str">
            <v>Regional Just Ctr Bans</v>
          </cell>
          <cell r="F116" t="str">
            <v>N</v>
          </cell>
        </row>
        <row r="117">
          <cell r="B117">
            <v>105</v>
          </cell>
          <cell r="C117">
            <v>3190</v>
          </cell>
          <cell r="D117">
            <v>405</v>
          </cell>
          <cell r="E117" t="str">
            <v>Youth Services Detention Facility Construction Fund</v>
          </cell>
          <cell r="F117" t="str">
            <v>N</v>
          </cell>
        </row>
        <row r="118">
          <cell r="B118">
            <v>106</v>
          </cell>
          <cell r="C118">
            <v>3346</v>
          </cell>
          <cell r="D118">
            <v>438</v>
          </cell>
          <cell r="E118" t="str">
            <v>Capital Acquisition &amp; Renovation Fund 1993 Series B</v>
          </cell>
          <cell r="F118" t="str">
            <v>N</v>
          </cell>
        </row>
        <row r="119">
          <cell r="B119">
            <v>107</v>
          </cell>
          <cell r="C119">
            <v>3310</v>
          </cell>
          <cell r="D119">
            <v>457</v>
          </cell>
          <cell r="E119" t="str">
            <v>Long-Term Leases</v>
          </cell>
          <cell r="F119" t="str">
            <v>N</v>
          </cell>
        </row>
        <row r="120">
          <cell r="B120">
            <v>108</v>
          </cell>
          <cell r="C120">
            <v>3436</v>
          </cell>
          <cell r="D120">
            <v>498</v>
          </cell>
          <cell r="E120" t="str">
            <v>98 Tech Bond Construction</v>
          </cell>
          <cell r="F120" t="str">
            <v>N</v>
          </cell>
        </row>
        <row r="121">
          <cell r="B121">
            <v>109</v>
          </cell>
          <cell r="C121">
            <v>3951</v>
          </cell>
          <cell r="D121">
            <v>605</v>
          </cell>
          <cell r="E121" t="str">
            <v>Bldg. Repair/Replacement SubFund - DCFM</v>
          </cell>
          <cell r="F121" t="str">
            <v>N</v>
          </cell>
        </row>
        <row r="122">
          <cell r="B122">
            <v>110</v>
          </cell>
          <cell r="C122">
            <v>3901</v>
          </cell>
          <cell r="D122">
            <v>701</v>
          </cell>
          <cell r="E122" t="str">
            <v>Solid Waste 1993 Bonds Construction Subfund</v>
          </cell>
          <cell r="F122" t="str">
            <v>N</v>
          </cell>
        </row>
        <row r="123">
          <cell r="B123">
            <v>111</v>
          </cell>
          <cell r="C123">
            <v>3380</v>
          </cell>
          <cell r="D123">
            <v>714</v>
          </cell>
          <cell r="E123" t="str">
            <v>Airport Construction</v>
          </cell>
          <cell r="F123" t="str">
            <v>N</v>
          </cell>
        </row>
        <row r="124">
          <cell r="B124">
            <v>112</v>
          </cell>
          <cell r="C124">
            <v>3471</v>
          </cell>
          <cell r="D124">
            <v>718</v>
          </cell>
          <cell r="E124" t="str">
            <v>Emergency Communication Systems Construction Subfund</v>
          </cell>
          <cell r="F124" t="str">
            <v>N</v>
          </cell>
        </row>
        <row r="125">
          <cell r="B125">
            <v>113</v>
          </cell>
          <cell r="C125">
            <v>3472</v>
          </cell>
          <cell r="D125">
            <v>719</v>
          </cell>
          <cell r="E125" t="str">
            <v>County Projects Capital Projects Construction Subfund</v>
          </cell>
          <cell r="F125" t="str">
            <v>N</v>
          </cell>
        </row>
        <row r="126">
          <cell r="B126">
            <v>114</v>
          </cell>
          <cell r="C126">
            <v>3384</v>
          </cell>
          <cell r="D126">
            <v>724</v>
          </cell>
          <cell r="E126" t="str">
            <v>Airport Noise Containment</v>
          </cell>
          <cell r="F126" t="str">
            <v>N</v>
          </cell>
        </row>
        <row r="127">
          <cell r="B127">
            <v>115</v>
          </cell>
          <cell r="C127">
            <v>3810</v>
          </cell>
          <cell r="D127">
            <v>725</v>
          </cell>
          <cell r="E127" t="str">
            <v>Solid Waste Capital Equipment Recovery Fund</v>
          </cell>
          <cell r="F127" t="str">
            <v>N</v>
          </cell>
        </row>
        <row r="128">
          <cell r="B128">
            <v>116</v>
          </cell>
          <cell r="C128">
            <v>3910</v>
          </cell>
          <cell r="D128">
            <v>727</v>
          </cell>
          <cell r="E128" t="str">
            <v>Landfill Reserve Fund</v>
          </cell>
          <cell r="F128" t="str">
            <v>N</v>
          </cell>
        </row>
        <row r="129">
          <cell r="B129">
            <v>117</v>
          </cell>
          <cell r="C129">
            <v>3360</v>
          </cell>
          <cell r="D129">
            <v>735</v>
          </cell>
          <cell r="E129" t="str">
            <v>Arterial Highway Development Fund</v>
          </cell>
          <cell r="F129" t="str">
            <v>N</v>
          </cell>
        </row>
        <row r="130">
          <cell r="B130">
            <v>118</v>
          </cell>
          <cell r="C130">
            <v>3850</v>
          </cell>
          <cell r="D130">
            <v>736</v>
          </cell>
          <cell r="E130" t="str">
            <v>Renton Maintenance Facilities Const Fund</v>
          </cell>
          <cell r="F130" t="str">
            <v>N</v>
          </cell>
        </row>
        <row r="131">
          <cell r="B131">
            <v>119</v>
          </cell>
          <cell r="C131">
            <v>3860</v>
          </cell>
          <cell r="D131">
            <v>737</v>
          </cell>
          <cell r="E131" t="str">
            <v>County Road Construction Fund</v>
          </cell>
          <cell r="F131" t="str">
            <v>N</v>
          </cell>
        </row>
        <row r="132">
          <cell r="B132">
            <v>120</v>
          </cell>
          <cell r="C132">
            <v>3300</v>
          </cell>
          <cell r="D132">
            <v>744</v>
          </cell>
          <cell r="E132" t="str">
            <v>River &amp; Flood Control Construction</v>
          </cell>
          <cell r="F132" t="str">
            <v>N</v>
          </cell>
        </row>
        <row r="133">
          <cell r="B133">
            <v>121</v>
          </cell>
          <cell r="C133">
            <v>3292</v>
          </cell>
          <cell r="D133">
            <v>745</v>
          </cell>
          <cell r="E133" t="str">
            <v>SWM CIP Non-bond </v>
          </cell>
          <cell r="F133" t="str">
            <v>N</v>
          </cell>
        </row>
        <row r="134">
          <cell r="B134">
            <v>122</v>
          </cell>
          <cell r="C134">
            <v>3180</v>
          </cell>
          <cell r="D134">
            <v>748</v>
          </cell>
          <cell r="E134" t="str">
            <v>Surface and Stormwater Mgt. Construction</v>
          </cell>
          <cell r="F134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6A7C8-7919-455A-9E89-CE66FE11DE59}">
  <sheetPr>
    <tabColor theme="3"/>
    <pageSetUpPr fitToPage="1"/>
  </sheetPr>
  <dimension ref="A1:W109"/>
  <sheetViews>
    <sheetView showGridLines="0" tabSelected="1" zoomScale="120" zoomScaleNormal="120" workbookViewId="0" topLeftCell="A1">
      <selection activeCell="D46" sqref="D46"/>
    </sheetView>
  </sheetViews>
  <sheetFormatPr defaultColWidth="9.421875" defaultRowHeight="15" outlineLevelCol="1"/>
  <cols>
    <col min="1" max="1" width="4.421875" style="35" customWidth="1"/>
    <col min="2" max="2" width="48.421875" style="0" customWidth="1"/>
    <col min="3" max="6" width="15.57421875" style="98" customWidth="1" outlineLevel="1"/>
    <col min="7" max="7" width="15.57421875" style="98" customWidth="1"/>
    <col min="8" max="9" width="15.57421875" style="0" customWidth="1"/>
    <col min="10" max="10" width="16.421875" style="0" bestFit="1" customWidth="1"/>
    <col min="11" max="12" width="16.421875" style="0" hidden="1" customWidth="1" outlineLevel="1"/>
    <col min="13" max="13" width="4.421875" style="0" hidden="1" customWidth="1" outlineLevel="1"/>
    <col min="14" max="14" width="15.00390625" style="0" hidden="1" customWidth="1" outlineLevel="1"/>
    <col min="15" max="15" width="15.421875" style="0" hidden="1" customWidth="1" outlineLevel="1"/>
    <col min="16" max="16" width="16.28125" style="0" bestFit="1" customWidth="1" collapsed="1"/>
    <col min="17" max="17" width="15.00390625" style="0" hidden="1" customWidth="1" outlineLevel="1"/>
    <col min="18" max="18" width="13.421875" style="0" bestFit="1" customWidth="1" collapsed="1"/>
    <col min="20" max="20" width="20.00390625" style="0" bestFit="1" customWidth="1"/>
    <col min="21" max="22" width="19.421875" style="0" bestFit="1" customWidth="1"/>
  </cols>
  <sheetData>
    <row r="1" spans="2:7" ht="18.75">
      <c r="B1" s="36" t="s">
        <v>74</v>
      </c>
      <c r="C1" s="37"/>
      <c r="D1" s="38"/>
      <c r="E1" s="38"/>
      <c r="F1" s="38"/>
      <c r="G1" s="38"/>
    </row>
    <row r="2" spans="2:7" ht="15">
      <c r="B2" s="39" t="s">
        <v>75</v>
      </c>
      <c r="C2" s="37"/>
      <c r="D2" s="38"/>
      <c r="E2" s="38"/>
      <c r="F2" s="38"/>
      <c r="G2" s="40"/>
    </row>
    <row r="3" spans="2:7" ht="9" customHeight="1">
      <c r="B3" s="41"/>
      <c r="C3" s="42"/>
      <c r="D3" s="42"/>
      <c r="E3" s="42"/>
      <c r="F3" s="42"/>
      <c r="G3" s="42"/>
    </row>
    <row r="4" spans="2:17" ht="47.25">
      <c r="B4" s="43"/>
      <c r="C4" s="44" t="s">
        <v>76</v>
      </c>
      <c r="D4" s="44" t="s">
        <v>77</v>
      </c>
      <c r="E4" s="44" t="s">
        <v>78</v>
      </c>
      <c r="F4" s="44" t="s">
        <v>79</v>
      </c>
      <c r="G4" s="44" t="s">
        <v>80</v>
      </c>
      <c r="H4" s="44" t="s">
        <v>81</v>
      </c>
      <c r="I4" s="44" t="s">
        <v>82</v>
      </c>
      <c r="K4" s="45" t="s">
        <v>83</v>
      </c>
      <c r="L4" s="45" t="s">
        <v>84</v>
      </c>
      <c r="M4" s="46"/>
      <c r="N4" s="45" t="s">
        <v>85</v>
      </c>
      <c r="O4" s="45" t="s">
        <v>86</v>
      </c>
      <c r="Q4" s="45" t="s">
        <v>87</v>
      </c>
    </row>
    <row r="5" spans="2:17" ht="6.6" customHeight="1">
      <c r="B5" s="47"/>
      <c r="C5" s="42"/>
      <c r="D5" s="42"/>
      <c r="E5" s="42"/>
      <c r="F5" s="42"/>
      <c r="G5" s="42"/>
      <c r="K5" s="48"/>
      <c r="L5" s="49"/>
      <c r="N5" s="48"/>
      <c r="O5" s="49"/>
      <c r="Q5" s="48"/>
    </row>
    <row r="6" spans="1:17" ht="15">
      <c r="A6" s="50">
        <v>1</v>
      </c>
      <c r="B6" s="51" t="s">
        <v>88</v>
      </c>
      <c r="C6" s="52">
        <v>138575065.2399999</v>
      </c>
      <c r="D6" s="52">
        <v>171128681.98000056</v>
      </c>
      <c r="E6" s="52">
        <v>173140636.4000001</v>
      </c>
      <c r="F6" s="52">
        <v>173140636.4000001</v>
      </c>
      <c r="G6" s="52">
        <v>173140636.4000001</v>
      </c>
      <c r="H6" s="52">
        <v>149967942.8000002</v>
      </c>
      <c r="I6" s="52">
        <v>160022590.42562103</v>
      </c>
      <c r="K6" s="53">
        <f>F6-E6</f>
        <v>0</v>
      </c>
      <c r="L6" s="54">
        <f>F6/E6</f>
        <v>1</v>
      </c>
      <c r="M6" s="53"/>
      <c r="N6" s="53">
        <f>G6-E6</f>
        <v>0</v>
      </c>
      <c r="O6" s="54">
        <f>G6/E6</f>
        <v>1</v>
      </c>
      <c r="Q6" s="53">
        <f>G6-D6</f>
        <v>2011954.4199995399</v>
      </c>
    </row>
    <row r="7" spans="1:17" ht="6.6" customHeight="1">
      <c r="A7" s="50">
        <f>A6+1</f>
        <v>2</v>
      </c>
      <c r="B7" s="47"/>
      <c r="C7" s="55"/>
      <c r="D7" s="55"/>
      <c r="E7" s="55"/>
      <c r="F7" s="55"/>
      <c r="G7" s="55"/>
      <c r="H7" s="55"/>
      <c r="I7" s="55"/>
      <c r="K7" s="56"/>
      <c r="L7" s="57"/>
      <c r="N7" s="56"/>
      <c r="O7" s="57"/>
      <c r="Q7" s="56"/>
    </row>
    <row r="8" spans="1:17" ht="15" customHeight="1">
      <c r="A8" s="50">
        <f aca="true" t="shared" si="0" ref="A8:A66">A7+1</f>
        <v>3</v>
      </c>
      <c r="B8" s="58" t="s">
        <v>89</v>
      </c>
      <c r="C8" s="55"/>
      <c r="D8" s="55"/>
      <c r="E8" s="55"/>
      <c r="F8" s="55"/>
      <c r="G8" s="55"/>
      <c r="H8" s="55"/>
      <c r="I8" s="55"/>
      <c r="K8" s="56"/>
      <c r="L8" s="57"/>
      <c r="N8" s="56"/>
      <c r="O8" s="57"/>
      <c r="P8" s="59"/>
      <c r="Q8" s="56"/>
    </row>
    <row r="9" spans="1:18" ht="15" customHeight="1">
      <c r="A9" s="50">
        <f t="shared" si="0"/>
        <v>4</v>
      </c>
      <c r="B9" s="60" t="s">
        <v>90</v>
      </c>
      <c r="C9" s="61">
        <v>736516314.39</v>
      </c>
      <c r="D9" s="61">
        <v>777598587</v>
      </c>
      <c r="E9" s="61">
        <v>781049669.4000001</v>
      </c>
      <c r="F9" s="61">
        <v>204312384</v>
      </c>
      <c r="G9" s="61">
        <v>781049669.4000001</v>
      </c>
      <c r="H9" s="61">
        <v>818468008.38</v>
      </c>
      <c r="I9" s="61">
        <v>856630087.8299999</v>
      </c>
      <c r="J9" s="62"/>
      <c r="K9" s="38">
        <f aca="true" t="shared" si="1" ref="K9:K18">F9-E9</f>
        <v>-576737285.4000001</v>
      </c>
      <c r="L9" s="57">
        <f>_xlfn.IFERROR(F9/E9,"")</f>
        <v>0.26158692846890536</v>
      </c>
      <c r="N9" s="38">
        <f aca="true" t="shared" si="2" ref="N9:N18">G9-E9</f>
        <v>0</v>
      </c>
      <c r="O9" s="57">
        <f>_xlfn.IFERROR(G9/E9,"")</f>
        <v>1</v>
      </c>
      <c r="P9" s="63"/>
      <c r="Q9" s="38">
        <f>G9-D9</f>
        <v>3451082.4000000954</v>
      </c>
      <c r="R9" s="64"/>
    </row>
    <row r="10" spans="1:18" ht="15" customHeight="1">
      <c r="A10" s="50">
        <f t="shared" si="0"/>
        <v>5</v>
      </c>
      <c r="B10" s="60" t="s">
        <v>91</v>
      </c>
      <c r="C10" s="61">
        <v>306235301.15999997</v>
      </c>
      <c r="D10" s="61">
        <v>288958274</v>
      </c>
      <c r="E10" s="61">
        <v>339441869</v>
      </c>
      <c r="F10" s="61">
        <v>92995763.24</v>
      </c>
      <c r="G10" s="61">
        <v>339441869</v>
      </c>
      <c r="H10" s="61">
        <v>362658885</v>
      </c>
      <c r="I10" s="61">
        <v>387559075</v>
      </c>
      <c r="J10" s="62"/>
      <c r="K10" s="38">
        <f t="shared" si="1"/>
        <v>-246446105.76</v>
      </c>
      <c r="L10" s="57">
        <f aca="true" t="shared" si="3" ref="L10:L35">_xlfn.IFERROR(F10/E10,"")</f>
        <v>0.27396668393903995</v>
      </c>
      <c r="N10" s="38">
        <f t="shared" si="2"/>
        <v>0</v>
      </c>
      <c r="O10" s="57">
        <f aca="true" t="shared" si="4" ref="O10:O66">_xlfn.IFERROR(G10/E10,"")</f>
        <v>1</v>
      </c>
      <c r="P10" s="63"/>
      <c r="Q10" s="38">
        <f aca="true" t="shared" si="5" ref="Q10:Q66">G10-D10</f>
        <v>50483595</v>
      </c>
      <c r="R10" s="64"/>
    </row>
    <row r="11" spans="1:18" ht="15" customHeight="1">
      <c r="A11" s="50">
        <f t="shared" si="0"/>
        <v>6</v>
      </c>
      <c r="B11" s="60" t="s">
        <v>92</v>
      </c>
      <c r="C11" s="61">
        <v>109854137.40999997</v>
      </c>
      <c r="D11" s="61">
        <v>15854357</v>
      </c>
      <c r="E11" s="61">
        <v>195455514</v>
      </c>
      <c r="F11" s="61">
        <v>1022930.9599999995</v>
      </c>
      <c r="G11" s="61">
        <v>195658237</v>
      </c>
      <c r="H11" s="61">
        <v>14853706</v>
      </c>
      <c r="I11" s="61">
        <v>14853706</v>
      </c>
      <c r="J11" s="62"/>
      <c r="K11" s="38">
        <f t="shared" si="1"/>
        <v>-194432583.04</v>
      </c>
      <c r="L11" s="57">
        <f t="shared" si="3"/>
        <v>0.005233574326278662</v>
      </c>
      <c r="N11" s="38">
        <f t="shared" si="2"/>
        <v>202723</v>
      </c>
      <c r="O11" s="57">
        <f t="shared" si="4"/>
        <v>1.0010371823022604</v>
      </c>
      <c r="P11" s="63"/>
      <c r="Q11" s="38">
        <f t="shared" si="5"/>
        <v>179803880</v>
      </c>
      <c r="R11" s="64"/>
    </row>
    <row r="12" spans="1:18" ht="15" customHeight="1">
      <c r="A12" s="50">
        <f t="shared" si="0"/>
        <v>7</v>
      </c>
      <c r="B12" s="60" t="s">
        <v>93</v>
      </c>
      <c r="C12" s="61">
        <v>39533731.870000005</v>
      </c>
      <c r="D12" s="61">
        <v>34951771</v>
      </c>
      <c r="E12" s="61">
        <v>63179865</v>
      </c>
      <c r="F12" s="61">
        <v>20460703.39</v>
      </c>
      <c r="G12" s="61">
        <v>63782573</v>
      </c>
      <c r="H12" s="61">
        <v>38484428</v>
      </c>
      <c r="I12" s="61">
        <v>38484428</v>
      </c>
      <c r="J12" s="62"/>
      <c r="K12" s="38"/>
      <c r="L12" s="57"/>
      <c r="N12" s="38"/>
      <c r="O12" s="57"/>
      <c r="P12" s="63"/>
      <c r="Q12" s="38"/>
      <c r="R12" s="64"/>
    </row>
    <row r="13" spans="1:18" ht="15" customHeight="1">
      <c r="A13" s="50">
        <f t="shared" si="0"/>
        <v>8</v>
      </c>
      <c r="B13" s="60" t="s">
        <v>94</v>
      </c>
      <c r="C13" s="61">
        <v>147936613.44</v>
      </c>
      <c r="D13" s="61">
        <v>182282758</v>
      </c>
      <c r="E13" s="61">
        <v>182377615</v>
      </c>
      <c r="F13" s="61">
        <v>31303260.369999997</v>
      </c>
      <c r="G13" s="61">
        <v>186873363</v>
      </c>
      <c r="H13" s="61">
        <v>198824647.822</v>
      </c>
      <c r="I13" s="61">
        <v>201377091.7846222</v>
      </c>
      <c r="J13" s="62"/>
      <c r="K13" s="38">
        <f t="shared" si="1"/>
        <v>-151074354.63</v>
      </c>
      <c r="L13" s="57">
        <f t="shared" si="3"/>
        <v>0.17163981648734686</v>
      </c>
      <c r="N13" s="38">
        <f t="shared" si="2"/>
        <v>4495748</v>
      </c>
      <c r="O13" s="57">
        <f t="shared" si="4"/>
        <v>1.0246507664879816</v>
      </c>
      <c r="P13" s="59"/>
      <c r="Q13" s="38">
        <f t="shared" si="5"/>
        <v>4590605</v>
      </c>
      <c r="R13" s="64"/>
    </row>
    <row r="14" spans="1:18" ht="15" customHeight="1">
      <c r="A14" s="50">
        <f t="shared" si="0"/>
        <v>9</v>
      </c>
      <c r="B14" s="60" t="s">
        <v>95</v>
      </c>
      <c r="C14" s="61">
        <v>561560403.0699999</v>
      </c>
      <c r="D14" s="61">
        <v>572004826</v>
      </c>
      <c r="E14" s="61">
        <v>572712974</v>
      </c>
      <c r="F14" s="61">
        <v>114974040.78999999</v>
      </c>
      <c r="G14" s="61">
        <v>579937687</v>
      </c>
      <c r="H14" s="61">
        <v>610720011.6721469</v>
      </c>
      <c r="I14" s="61">
        <v>642831971.7674215</v>
      </c>
      <c r="J14" s="64"/>
      <c r="K14" s="38">
        <f t="shared" si="1"/>
        <v>-457738933.21000004</v>
      </c>
      <c r="L14" s="57">
        <f>_xlfn.IFERROR(F14/E14,"")</f>
        <v>0.2007533372030786</v>
      </c>
      <c r="N14" s="38">
        <f t="shared" si="2"/>
        <v>7224713</v>
      </c>
      <c r="O14" s="57">
        <f t="shared" si="4"/>
        <v>1.0126148931977923</v>
      </c>
      <c r="P14" s="59"/>
      <c r="Q14" s="38">
        <f t="shared" si="5"/>
        <v>7932861</v>
      </c>
      <c r="R14" s="64"/>
    </row>
    <row r="15" spans="1:22" ht="15" customHeight="1">
      <c r="A15" s="50">
        <f t="shared" si="0"/>
        <v>10</v>
      </c>
      <c r="B15" s="65" t="s">
        <v>96</v>
      </c>
      <c r="C15" s="61">
        <v>8257811.189999998</v>
      </c>
      <c r="D15" s="61">
        <v>8070099</v>
      </c>
      <c r="E15" s="61">
        <v>8713760</v>
      </c>
      <c r="F15" s="61">
        <v>5634988.819999933</v>
      </c>
      <c r="G15" s="61">
        <v>8713760</v>
      </c>
      <c r="H15" s="61">
        <v>9194357.4117</v>
      </c>
      <c r="I15" s="61">
        <v>9379163.995675169</v>
      </c>
      <c r="J15" s="62"/>
      <c r="K15" s="38">
        <f t="shared" si="1"/>
        <v>-3078771.1800000668</v>
      </c>
      <c r="L15" s="57">
        <f t="shared" si="3"/>
        <v>0.6466770739611756</v>
      </c>
      <c r="N15" s="38">
        <f t="shared" si="2"/>
        <v>0</v>
      </c>
      <c r="O15" s="57">
        <f t="shared" si="4"/>
        <v>1</v>
      </c>
      <c r="P15" s="59"/>
      <c r="Q15" s="38">
        <f t="shared" si="5"/>
        <v>643661</v>
      </c>
      <c r="R15" s="64"/>
      <c r="U15" s="66"/>
      <c r="V15" s="66"/>
    </row>
    <row r="16" spans="1:22" ht="15" customHeight="1">
      <c r="A16" s="50">
        <f t="shared" si="0"/>
        <v>11</v>
      </c>
      <c r="B16" s="65" t="s">
        <v>97</v>
      </c>
      <c r="C16" s="61">
        <v>28788991.44</v>
      </c>
      <c r="D16" s="61">
        <v>7750000</v>
      </c>
      <c r="E16" s="61">
        <v>7250000</v>
      </c>
      <c r="F16" s="61">
        <v>1377571.3099999998</v>
      </c>
      <c r="G16" s="61">
        <v>7250000</v>
      </c>
      <c r="H16" s="61">
        <v>8133333.333333334</v>
      </c>
      <c r="I16" s="61">
        <v>14400000</v>
      </c>
      <c r="J16" s="62"/>
      <c r="K16" s="38">
        <f t="shared" si="1"/>
        <v>-5872428.69</v>
      </c>
      <c r="L16" s="57">
        <f t="shared" si="3"/>
        <v>0.19000983586206893</v>
      </c>
      <c r="N16" s="38">
        <f t="shared" si="2"/>
        <v>0</v>
      </c>
      <c r="O16" s="57">
        <f t="shared" si="4"/>
        <v>1</v>
      </c>
      <c r="P16" s="63"/>
      <c r="Q16" s="38">
        <f t="shared" si="5"/>
        <v>-500000</v>
      </c>
      <c r="R16" s="64"/>
      <c r="U16" s="66"/>
      <c r="V16" s="66"/>
    </row>
    <row r="17" spans="1:18" ht="6.6" customHeight="1">
      <c r="A17" s="50">
        <f t="shared" si="0"/>
        <v>12</v>
      </c>
      <c r="B17" s="47"/>
      <c r="C17" s="67"/>
      <c r="D17" s="67"/>
      <c r="E17" s="67"/>
      <c r="F17" s="67"/>
      <c r="G17" s="67"/>
      <c r="H17" s="67"/>
      <c r="I17" s="67"/>
      <c r="K17" s="68"/>
      <c r="L17" s="69" t="str">
        <f t="shared" si="3"/>
        <v/>
      </c>
      <c r="N17" s="68"/>
      <c r="O17" s="69" t="str">
        <f t="shared" si="4"/>
        <v/>
      </c>
      <c r="P17" s="59"/>
      <c r="Q17" s="68"/>
      <c r="R17" s="59"/>
    </row>
    <row r="18" spans="1:22" ht="15">
      <c r="A18" s="50">
        <f t="shared" si="0"/>
        <v>13</v>
      </c>
      <c r="B18" s="51" t="s">
        <v>98</v>
      </c>
      <c r="C18" s="52">
        <v>1938683303.97</v>
      </c>
      <c r="D18" s="52">
        <v>1887470672</v>
      </c>
      <c r="E18" s="52">
        <v>2150181266.4</v>
      </c>
      <c r="F18" s="52">
        <v>472081642.87999994</v>
      </c>
      <c r="G18" s="52">
        <v>2162707158.4</v>
      </c>
      <c r="H18" s="52">
        <v>2061337377.6191804</v>
      </c>
      <c r="I18" s="52">
        <v>2165515524.377719</v>
      </c>
      <c r="J18" s="64"/>
      <c r="K18" s="70">
        <f t="shared" si="1"/>
        <v>-1678099623.5200002</v>
      </c>
      <c r="L18" s="54">
        <f t="shared" si="3"/>
        <v>0.21955434653674366</v>
      </c>
      <c r="N18" s="52">
        <f t="shared" si="2"/>
        <v>12525892</v>
      </c>
      <c r="O18" s="54">
        <f t="shared" si="4"/>
        <v>1.0058255051310032</v>
      </c>
      <c r="P18" s="61"/>
      <c r="Q18" s="52">
        <f t="shared" si="5"/>
        <v>275236486.4000001</v>
      </c>
      <c r="R18" s="59"/>
      <c r="U18" s="64"/>
      <c r="V18" s="64"/>
    </row>
    <row r="19" spans="1:18" ht="6.75" customHeight="1">
      <c r="A19" s="50">
        <f t="shared" si="0"/>
        <v>14</v>
      </c>
      <c r="B19" s="47"/>
      <c r="C19" s="71"/>
      <c r="D19" s="71"/>
      <c r="E19" s="71"/>
      <c r="F19" s="71"/>
      <c r="G19" s="71"/>
      <c r="H19" s="71"/>
      <c r="I19" s="71"/>
      <c r="J19" s="47"/>
      <c r="K19" s="72"/>
      <c r="L19" s="73" t="str">
        <f t="shared" si="3"/>
        <v/>
      </c>
      <c r="N19" s="72"/>
      <c r="O19" s="73" t="str">
        <f t="shared" si="4"/>
        <v/>
      </c>
      <c r="P19" s="61"/>
      <c r="Q19" s="72"/>
      <c r="R19" s="59"/>
    </row>
    <row r="20" spans="1:18" ht="15">
      <c r="A20" s="50">
        <f t="shared" si="0"/>
        <v>15</v>
      </c>
      <c r="B20" s="58" t="s">
        <v>99</v>
      </c>
      <c r="C20" s="67"/>
      <c r="D20" s="74"/>
      <c r="E20" s="67"/>
      <c r="F20" s="67"/>
      <c r="G20" s="74"/>
      <c r="H20" s="74"/>
      <c r="I20" s="74"/>
      <c r="J20" s="64"/>
      <c r="K20" s="68"/>
      <c r="L20" s="69" t="str">
        <f t="shared" si="3"/>
        <v/>
      </c>
      <c r="N20" s="68"/>
      <c r="O20" s="69" t="str">
        <f t="shared" si="4"/>
        <v/>
      </c>
      <c r="P20" s="61"/>
      <c r="Q20" s="68">
        <f t="shared" si="5"/>
        <v>0</v>
      </c>
      <c r="R20" s="59"/>
    </row>
    <row r="21" spans="1:18" ht="15" customHeight="1">
      <c r="A21" s="50">
        <f t="shared" si="0"/>
        <v>16</v>
      </c>
      <c r="B21" s="75" t="s">
        <v>129</v>
      </c>
      <c r="C21" s="61">
        <v>1370151525.87</v>
      </c>
      <c r="D21" s="61">
        <v>1380353914</v>
      </c>
      <c r="E21" s="61">
        <v>1380353914</v>
      </c>
      <c r="F21" s="61">
        <v>338798007.7</v>
      </c>
      <c r="G21" s="61">
        <v>1380353914</v>
      </c>
      <c r="H21" s="61">
        <v>1452035577.4664178</v>
      </c>
      <c r="I21" s="61">
        <v>1531767175.5760872</v>
      </c>
      <c r="J21" s="64"/>
      <c r="K21" s="76">
        <f aca="true" t="shared" si="6" ref="K21:K30">F21-E21</f>
        <v>-1041555906.3</v>
      </c>
      <c r="L21" s="57">
        <f t="shared" si="3"/>
        <v>0.2454428565484547</v>
      </c>
      <c r="N21" s="38">
        <f aca="true" t="shared" si="7" ref="N21:N30">G21-E21</f>
        <v>0</v>
      </c>
      <c r="O21" s="57">
        <f t="shared" si="4"/>
        <v>1</v>
      </c>
      <c r="P21" s="61"/>
      <c r="Q21" s="38">
        <f t="shared" si="5"/>
        <v>0</v>
      </c>
      <c r="R21" s="59"/>
    </row>
    <row r="22" spans="1:18" ht="15" customHeight="1">
      <c r="A22" s="50">
        <f t="shared" si="0"/>
        <v>17</v>
      </c>
      <c r="B22" s="75" t="s">
        <v>130</v>
      </c>
      <c r="C22" s="61">
        <v>324909047.71</v>
      </c>
      <c r="D22" s="61">
        <v>319814892</v>
      </c>
      <c r="E22" s="61">
        <v>319814892</v>
      </c>
      <c r="F22" s="61">
        <v>83789908.36</v>
      </c>
      <c r="G22" s="61">
        <v>319814892</v>
      </c>
      <c r="H22" s="61">
        <v>340915807.3479611</v>
      </c>
      <c r="I22" s="61">
        <v>359635570.52905977</v>
      </c>
      <c r="J22" s="64"/>
      <c r="K22" s="76">
        <f t="shared" si="6"/>
        <v>-236024983.64</v>
      </c>
      <c r="L22" s="57">
        <f t="shared" si="3"/>
        <v>0.2619950179180524</v>
      </c>
      <c r="N22" s="38">
        <f t="shared" si="7"/>
        <v>0</v>
      </c>
      <c r="O22" s="57">
        <f t="shared" si="4"/>
        <v>1</v>
      </c>
      <c r="P22" s="61"/>
      <c r="Q22" s="38">
        <f t="shared" si="5"/>
        <v>0</v>
      </c>
      <c r="R22" s="59"/>
    </row>
    <row r="23" spans="1:18" ht="15" customHeight="1">
      <c r="A23" s="50">
        <f t="shared" si="0"/>
        <v>18</v>
      </c>
      <c r="B23" s="75" t="s">
        <v>131</v>
      </c>
      <c r="C23" s="61">
        <v>69083933.87</v>
      </c>
      <c r="D23" s="61">
        <v>69703765</v>
      </c>
      <c r="E23" s="61">
        <v>69703765</v>
      </c>
      <c r="F23" s="61">
        <v>24201876.39</v>
      </c>
      <c r="G23" s="61">
        <v>69703765</v>
      </c>
      <c r="H23" s="61">
        <v>73050917.49023457</v>
      </c>
      <c r="I23" s="61">
        <v>77062159.69756177</v>
      </c>
      <c r="J23" s="64"/>
      <c r="K23" s="76">
        <f t="shared" si="6"/>
        <v>-45501888.61</v>
      </c>
      <c r="L23" s="57">
        <f t="shared" si="3"/>
        <v>0.3472104611565817</v>
      </c>
      <c r="N23" s="38">
        <f t="shared" si="7"/>
        <v>0</v>
      </c>
      <c r="O23" s="57">
        <f t="shared" si="4"/>
        <v>1</v>
      </c>
      <c r="P23" s="61"/>
      <c r="Q23" s="38">
        <f t="shared" si="5"/>
        <v>0</v>
      </c>
      <c r="R23" s="59"/>
    </row>
    <row r="24" spans="1:18" ht="15" customHeight="1">
      <c r="A24" s="50">
        <f t="shared" si="0"/>
        <v>19</v>
      </c>
      <c r="B24" s="75" t="s">
        <v>132</v>
      </c>
      <c r="C24" s="61">
        <v>58265438.24</v>
      </c>
      <c r="D24" s="61">
        <v>66545331</v>
      </c>
      <c r="E24" s="61">
        <v>66545331</v>
      </c>
      <c r="F24" s="61">
        <v>17714104.93</v>
      </c>
      <c r="G24" s="61">
        <v>66545331</v>
      </c>
      <c r="H24" s="61">
        <v>64219000</v>
      </c>
      <c r="I24" s="61">
        <v>63507000</v>
      </c>
      <c r="J24" s="64"/>
      <c r="K24" s="76">
        <f t="shared" si="6"/>
        <v>-48831226.07</v>
      </c>
      <c r="L24" s="57">
        <f t="shared" si="3"/>
        <v>0.26619606009623725</v>
      </c>
      <c r="N24" s="38">
        <f t="shared" si="7"/>
        <v>0</v>
      </c>
      <c r="O24" s="57">
        <f t="shared" si="4"/>
        <v>1</v>
      </c>
      <c r="P24" s="61"/>
      <c r="Q24" s="38">
        <f t="shared" si="5"/>
        <v>0</v>
      </c>
      <c r="R24" s="59"/>
    </row>
    <row r="25" spans="1:18" ht="15" customHeight="1">
      <c r="A25" s="50">
        <f t="shared" si="0"/>
        <v>20</v>
      </c>
      <c r="B25" s="75" t="s">
        <v>133</v>
      </c>
      <c r="C25" s="61">
        <v>44146966.54000001</v>
      </c>
      <c r="D25" s="61">
        <v>46180692</v>
      </c>
      <c r="E25" s="61">
        <v>46180692</v>
      </c>
      <c r="F25" s="61">
        <v>8000050.93</v>
      </c>
      <c r="G25" s="61">
        <v>46180692</v>
      </c>
      <c r="H25" s="61">
        <v>50690561.41159162</v>
      </c>
      <c r="I25" s="61">
        <v>53473991.46877699</v>
      </c>
      <c r="J25" s="64"/>
      <c r="K25" s="76">
        <f t="shared" si="6"/>
        <v>-38180641.07</v>
      </c>
      <c r="L25" s="57">
        <f t="shared" si="3"/>
        <v>0.17323367371801185</v>
      </c>
      <c r="N25" s="38">
        <f t="shared" si="7"/>
        <v>0</v>
      </c>
      <c r="O25" s="57">
        <f t="shared" si="4"/>
        <v>1</v>
      </c>
      <c r="P25" s="61"/>
      <c r="Q25" s="38">
        <f t="shared" si="5"/>
        <v>0</v>
      </c>
      <c r="R25" s="59"/>
    </row>
    <row r="26" spans="1:18" ht="15" customHeight="1">
      <c r="A26" s="50">
        <f t="shared" si="0"/>
        <v>21</v>
      </c>
      <c r="B26" s="75" t="s">
        <v>134</v>
      </c>
      <c r="C26" s="61">
        <v>27793125.189999998</v>
      </c>
      <c r="D26" s="61">
        <v>36103618</v>
      </c>
      <c r="E26" s="61">
        <v>36103618</v>
      </c>
      <c r="F26" s="61">
        <v>12502433.48</v>
      </c>
      <c r="G26" s="61">
        <v>36103618</v>
      </c>
      <c r="H26" s="61">
        <v>38670739.231039315</v>
      </c>
      <c r="I26" s="61">
        <v>40794158.16568616</v>
      </c>
      <c r="J26" s="64"/>
      <c r="K26" s="76">
        <f t="shared" si="6"/>
        <v>-23601184.52</v>
      </c>
      <c r="L26" s="57">
        <f t="shared" si="3"/>
        <v>0.34629309117994767</v>
      </c>
      <c r="N26" s="38">
        <f t="shared" si="7"/>
        <v>0</v>
      </c>
      <c r="O26" s="57">
        <f t="shared" si="4"/>
        <v>1</v>
      </c>
      <c r="P26" s="61"/>
      <c r="Q26" s="38">
        <f t="shared" si="5"/>
        <v>0</v>
      </c>
      <c r="R26" s="59"/>
    </row>
    <row r="27" spans="1:18" ht="15" customHeight="1">
      <c r="A27" s="50">
        <f t="shared" si="0"/>
        <v>22</v>
      </c>
      <c r="B27" s="75" t="s">
        <v>135</v>
      </c>
      <c r="C27" s="61">
        <v>9767695.39</v>
      </c>
      <c r="D27" s="61">
        <v>11840540</v>
      </c>
      <c r="E27" s="61">
        <v>11840540</v>
      </c>
      <c r="F27" s="61">
        <v>1741563.5</v>
      </c>
      <c r="G27" s="61">
        <v>11840540</v>
      </c>
      <c r="H27" s="61">
        <v>12422857.282233858</v>
      </c>
      <c r="I27" s="61">
        <v>13104999.152289903</v>
      </c>
      <c r="J27" s="64"/>
      <c r="K27" s="76">
        <f t="shared" si="6"/>
        <v>-10098976.5</v>
      </c>
      <c r="L27" s="57">
        <f t="shared" si="3"/>
        <v>0.1470848035647023</v>
      </c>
      <c r="N27" s="38">
        <f t="shared" si="7"/>
        <v>0</v>
      </c>
      <c r="O27" s="57">
        <f t="shared" si="4"/>
        <v>1</v>
      </c>
      <c r="P27" s="61"/>
      <c r="Q27" s="38">
        <f t="shared" si="5"/>
        <v>0</v>
      </c>
      <c r="R27" s="59"/>
    </row>
    <row r="28" spans="1:18" ht="15" customHeight="1">
      <c r="A28" s="50">
        <f t="shared" si="0"/>
        <v>23</v>
      </c>
      <c r="B28" s="60" t="s">
        <v>100</v>
      </c>
      <c r="C28" s="61">
        <v>0</v>
      </c>
      <c r="D28" s="61">
        <v>0</v>
      </c>
      <c r="E28" s="61">
        <v>267528000</v>
      </c>
      <c r="F28" s="61">
        <v>0</v>
      </c>
      <c r="G28" s="61">
        <v>293640100</v>
      </c>
      <c r="H28" s="61">
        <v>43627269.7640815</v>
      </c>
      <c r="I28" s="61">
        <v>46022852.89815408</v>
      </c>
      <c r="J28" s="62"/>
      <c r="K28" s="38">
        <f t="shared" si="6"/>
        <v>-267528000</v>
      </c>
      <c r="L28" s="57">
        <f t="shared" si="3"/>
        <v>0</v>
      </c>
      <c r="N28" s="38">
        <f t="shared" si="7"/>
        <v>26112100</v>
      </c>
      <c r="O28" s="57">
        <f t="shared" si="4"/>
        <v>1.0976051104931073</v>
      </c>
      <c r="P28" s="61"/>
      <c r="Q28" s="38">
        <f t="shared" si="5"/>
        <v>293640100</v>
      </c>
      <c r="R28" s="59"/>
    </row>
    <row r="29" spans="1:18" ht="15" customHeight="1" hidden="1">
      <c r="A29" s="50">
        <f t="shared" si="0"/>
        <v>24</v>
      </c>
      <c r="B29" s="60" t="s">
        <v>101</v>
      </c>
      <c r="C29" s="61">
        <v>0</v>
      </c>
      <c r="D29" s="61">
        <v>0</v>
      </c>
      <c r="E29" s="61"/>
      <c r="F29" s="61">
        <v>0</v>
      </c>
      <c r="G29" s="61">
        <v>0</v>
      </c>
      <c r="H29" s="61">
        <v>0</v>
      </c>
      <c r="I29" s="61">
        <v>0</v>
      </c>
      <c r="J29" s="64"/>
      <c r="K29" s="38">
        <f t="shared" si="6"/>
        <v>0</v>
      </c>
      <c r="L29" s="57" t="str">
        <f t="shared" si="3"/>
        <v/>
      </c>
      <c r="N29" s="38">
        <f t="shared" si="7"/>
        <v>0</v>
      </c>
      <c r="O29" s="57" t="str">
        <f t="shared" si="4"/>
        <v/>
      </c>
      <c r="P29" s="61"/>
      <c r="Q29" s="38">
        <f t="shared" si="5"/>
        <v>0</v>
      </c>
      <c r="R29" s="59"/>
    </row>
    <row r="30" spans="1:18" ht="15" customHeight="1">
      <c r="A30" s="50">
        <f t="shared" si="0"/>
        <v>25</v>
      </c>
      <c r="B30" s="60" t="s">
        <v>102</v>
      </c>
      <c r="C30" s="61">
        <v>0</v>
      </c>
      <c r="D30" s="61">
        <v>-33300000</v>
      </c>
      <c r="E30" s="61">
        <v>-33300000</v>
      </c>
      <c r="F30" s="61">
        <v>0</v>
      </c>
      <c r="G30" s="61">
        <v>-33300000</v>
      </c>
      <c r="H30" s="61">
        <v>-34550000</v>
      </c>
      <c r="I30" s="61">
        <v>-35900000</v>
      </c>
      <c r="J30" s="64"/>
      <c r="K30" s="38">
        <f t="shared" si="6"/>
        <v>33300000</v>
      </c>
      <c r="L30" s="57">
        <f t="shared" si="3"/>
        <v>0</v>
      </c>
      <c r="N30" s="38">
        <f t="shared" si="7"/>
        <v>0</v>
      </c>
      <c r="O30" s="57">
        <f t="shared" si="4"/>
        <v>1</v>
      </c>
      <c r="P30" s="61"/>
      <c r="Q30" s="38">
        <f t="shared" si="5"/>
        <v>0</v>
      </c>
      <c r="R30" s="59"/>
    </row>
    <row r="31" spans="1:18" ht="6.75" customHeight="1">
      <c r="A31" s="50">
        <f t="shared" si="0"/>
        <v>26</v>
      </c>
      <c r="B31" s="60"/>
      <c r="C31" s="77"/>
      <c r="D31" s="77"/>
      <c r="E31" s="77"/>
      <c r="F31" s="77"/>
      <c r="G31" s="77"/>
      <c r="H31" s="77"/>
      <c r="I31" s="77"/>
      <c r="J31" s="64"/>
      <c r="K31" s="78"/>
      <c r="L31" s="79" t="str">
        <f t="shared" si="3"/>
        <v/>
      </c>
      <c r="N31" s="78"/>
      <c r="O31" s="79" t="str">
        <f t="shared" si="4"/>
        <v/>
      </c>
      <c r="P31" s="61"/>
      <c r="Q31" s="78"/>
      <c r="R31" s="59"/>
    </row>
    <row r="32" spans="1:18" ht="15" customHeight="1">
      <c r="A32" s="50">
        <f t="shared" si="0"/>
        <v>27</v>
      </c>
      <c r="B32" s="51" t="s">
        <v>103</v>
      </c>
      <c r="C32" s="52">
        <v>1904117732.81</v>
      </c>
      <c r="D32" s="52">
        <v>1897242752</v>
      </c>
      <c r="E32" s="52">
        <v>2164770752</v>
      </c>
      <c r="F32" s="52">
        <v>486747945.29</v>
      </c>
      <c r="G32" s="52">
        <v>2190882852</v>
      </c>
      <c r="H32" s="52">
        <v>2041082729.9935598</v>
      </c>
      <c r="I32" s="52">
        <v>2149467907.4876156</v>
      </c>
      <c r="J32" s="64"/>
      <c r="K32" s="64">
        <f>I32/E32</f>
        <v>0.9929309630138682</v>
      </c>
      <c r="L32" s="64">
        <f aca="true" t="shared" si="8" ref="L32:O32">J32/F32</f>
        <v>0</v>
      </c>
      <c r="M32" s="64">
        <f>K32/G32</f>
        <v>4.5321043163373494E-10</v>
      </c>
      <c r="N32" s="64">
        <f t="shared" si="8"/>
        <v>0</v>
      </c>
      <c r="O32" s="64">
        <f t="shared" si="8"/>
        <v>2.1084773122454547E-19</v>
      </c>
      <c r="P32" s="64"/>
      <c r="Q32" s="53">
        <f t="shared" si="5"/>
        <v>293640100</v>
      </c>
      <c r="R32" s="59"/>
    </row>
    <row r="33" spans="1:18" ht="15">
      <c r="A33" s="50">
        <f t="shared" si="0"/>
        <v>28</v>
      </c>
      <c r="B33" s="80"/>
      <c r="C33" s="81"/>
      <c r="D33" s="81"/>
      <c r="E33" s="81"/>
      <c r="F33" s="81"/>
      <c r="G33" s="82"/>
      <c r="H33" s="81"/>
      <c r="I33" s="81"/>
      <c r="K33" s="83"/>
      <c r="L33" s="84" t="str">
        <f t="shared" si="3"/>
        <v/>
      </c>
      <c r="N33" s="83"/>
      <c r="O33" s="84" t="str">
        <f t="shared" si="4"/>
        <v/>
      </c>
      <c r="P33" s="61"/>
      <c r="Q33" s="83"/>
      <c r="R33" s="64"/>
    </row>
    <row r="34" spans="1:18" ht="17.25">
      <c r="A34" s="50">
        <f t="shared" si="0"/>
        <v>29</v>
      </c>
      <c r="B34" s="85" t="s">
        <v>104</v>
      </c>
      <c r="C34" s="61">
        <v>0</v>
      </c>
      <c r="D34" s="61">
        <v>10400000</v>
      </c>
      <c r="E34" s="61">
        <v>-5003000</v>
      </c>
      <c r="F34" s="61">
        <v>0</v>
      </c>
      <c r="G34" s="61">
        <v>-5003000</v>
      </c>
      <c r="H34" s="61">
        <v>10200000</v>
      </c>
      <c r="I34" s="61">
        <v>10300000</v>
      </c>
      <c r="J34" s="86"/>
      <c r="K34" s="38"/>
      <c r="L34" s="57"/>
      <c r="N34" s="38">
        <f>G34-E34</f>
        <v>0</v>
      </c>
      <c r="O34" s="57">
        <f t="shared" si="4"/>
        <v>1</v>
      </c>
      <c r="P34" s="61"/>
      <c r="Q34" s="38">
        <f t="shared" si="5"/>
        <v>-15403000</v>
      </c>
      <c r="R34" s="64"/>
    </row>
    <row r="35" spans="1:17" ht="6.75" customHeight="1">
      <c r="A35" s="50">
        <f t="shared" si="0"/>
        <v>30</v>
      </c>
      <c r="B35" s="47"/>
      <c r="C35" s="67"/>
      <c r="D35" s="67"/>
      <c r="E35" s="67"/>
      <c r="F35" s="67"/>
      <c r="G35" s="67"/>
      <c r="H35" s="67"/>
      <c r="I35" s="67"/>
      <c r="K35" s="38"/>
      <c r="L35" s="57" t="str">
        <f t="shared" si="3"/>
        <v/>
      </c>
      <c r="N35" s="68"/>
      <c r="O35" s="69" t="str">
        <f t="shared" si="4"/>
        <v/>
      </c>
      <c r="P35" s="61"/>
      <c r="Q35" s="68"/>
    </row>
    <row r="36" spans="1:17" ht="15" customHeight="1">
      <c r="A36" s="50">
        <f t="shared" si="0"/>
        <v>31</v>
      </c>
      <c r="B36" s="51" t="s">
        <v>105</v>
      </c>
      <c r="C36" s="52">
        <v>173140636.4000001</v>
      </c>
      <c r="D36" s="52">
        <v>151006601.980001</v>
      </c>
      <c r="E36" s="52">
        <v>163554150.8000002</v>
      </c>
      <c r="F36" s="52">
        <v>158474333.98999995</v>
      </c>
      <c r="G36" s="52">
        <v>149967942.8000002</v>
      </c>
      <c r="H36" s="52">
        <v>160022590.42562103</v>
      </c>
      <c r="I36" s="52">
        <v>165770207.31572437</v>
      </c>
      <c r="N36" s="53">
        <f>G36-E36</f>
        <v>-13586208</v>
      </c>
      <c r="O36" s="54">
        <f t="shared" si="4"/>
        <v>0.9169314387097781</v>
      </c>
      <c r="Q36" s="53">
        <f t="shared" si="5"/>
        <v>-1038659.1800008118</v>
      </c>
    </row>
    <row r="37" spans="1:17" ht="6.75" customHeight="1">
      <c r="A37" s="50">
        <f t="shared" si="0"/>
        <v>32</v>
      </c>
      <c r="C37" s="87"/>
      <c r="D37" s="87"/>
      <c r="E37" s="87"/>
      <c r="F37" s="87"/>
      <c r="G37" s="87"/>
      <c r="H37" s="87"/>
      <c r="I37" s="87"/>
      <c r="N37" s="62"/>
      <c r="O37" s="88" t="str">
        <f t="shared" si="4"/>
        <v/>
      </c>
      <c r="Q37" s="62"/>
    </row>
    <row r="38" spans="1:17" ht="15" customHeight="1">
      <c r="A38" s="50">
        <f t="shared" si="0"/>
        <v>33</v>
      </c>
      <c r="B38" s="58" t="s">
        <v>106</v>
      </c>
      <c r="C38" s="67"/>
      <c r="D38" s="67"/>
      <c r="E38" s="67"/>
      <c r="F38" s="67"/>
      <c r="G38" s="67"/>
      <c r="H38" s="67"/>
      <c r="I38" s="67"/>
      <c r="N38" s="68"/>
      <c r="O38" s="69" t="str">
        <f t="shared" si="4"/>
        <v/>
      </c>
      <c r="Q38" s="68">
        <f t="shared" si="5"/>
        <v>0</v>
      </c>
    </row>
    <row r="39" spans="1:17" ht="15" customHeight="1">
      <c r="A39" s="50">
        <f t="shared" si="0"/>
        <v>34</v>
      </c>
      <c r="B39" s="89" t="s">
        <v>107</v>
      </c>
      <c r="C39" s="61">
        <v>4142168</v>
      </c>
      <c r="D39" s="61">
        <v>3524000</v>
      </c>
      <c r="E39" s="61">
        <v>3276000</v>
      </c>
      <c r="F39" s="61">
        <v>3276000</v>
      </c>
      <c r="G39" s="61">
        <v>2960299</v>
      </c>
      <c r="H39" s="61">
        <v>2060937</v>
      </c>
      <c r="I39" s="61">
        <v>1660937</v>
      </c>
      <c r="N39" s="38">
        <f>G39-E39</f>
        <v>-315701</v>
      </c>
      <c r="O39" s="57">
        <f t="shared" si="4"/>
        <v>0.9036321733821734</v>
      </c>
      <c r="Q39" s="38">
        <f t="shared" si="5"/>
        <v>-563701</v>
      </c>
    </row>
    <row r="40" spans="1:17" ht="15" customHeight="1">
      <c r="A40" s="50">
        <f t="shared" si="0"/>
        <v>35</v>
      </c>
      <c r="B40" s="89" t="s">
        <v>108</v>
      </c>
      <c r="C40" s="61">
        <v>6987496</v>
      </c>
      <c r="D40" s="61">
        <v>1770000</v>
      </c>
      <c r="E40" s="61">
        <v>1770000</v>
      </c>
      <c r="F40" s="61">
        <v>1770000</v>
      </c>
      <c r="G40" s="61">
        <v>1770000</v>
      </c>
      <c r="H40" s="61">
        <v>0</v>
      </c>
      <c r="I40" s="61">
        <v>0</v>
      </c>
      <c r="N40" s="38">
        <f>G40-E40</f>
        <v>0</v>
      </c>
      <c r="O40" s="57">
        <f t="shared" si="4"/>
        <v>1</v>
      </c>
      <c r="Q40" s="38">
        <f t="shared" si="5"/>
        <v>0</v>
      </c>
    </row>
    <row r="41" spans="1:17" ht="15" customHeight="1">
      <c r="A41" s="50">
        <f t="shared" si="0"/>
        <v>36</v>
      </c>
      <c r="B41" s="58" t="s">
        <v>109</v>
      </c>
      <c r="C41" s="61"/>
      <c r="D41" s="61"/>
      <c r="E41" s="61"/>
      <c r="F41" s="61"/>
      <c r="G41" s="61"/>
      <c r="H41" s="61"/>
      <c r="I41" s="61"/>
      <c r="N41" s="38"/>
      <c r="O41" s="57" t="str">
        <f t="shared" si="4"/>
        <v/>
      </c>
      <c r="Q41" s="38">
        <f t="shared" si="5"/>
        <v>0</v>
      </c>
    </row>
    <row r="42" spans="1:17" ht="15" customHeight="1">
      <c r="A42" s="50">
        <f t="shared" si="0"/>
        <v>37</v>
      </c>
      <c r="B42" s="89" t="s">
        <v>110</v>
      </c>
      <c r="C42" s="61">
        <v>28010533</v>
      </c>
      <c r="D42" s="61">
        <v>10200000</v>
      </c>
      <c r="E42" s="61">
        <v>10200000</v>
      </c>
      <c r="F42" s="61">
        <v>0</v>
      </c>
      <c r="G42" s="61">
        <v>10200000</v>
      </c>
      <c r="H42" s="61">
        <v>10300000</v>
      </c>
      <c r="I42" s="61">
        <v>10400000</v>
      </c>
      <c r="N42" s="38">
        <f aca="true" t="shared" si="9" ref="N42:N54">G42-E42</f>
        <v>0</v>
      </c>
      <c r="O42" s="57">
        <f t="shared" si="4"/>
        <v>1</v>
      </c>
      <c r="Q42" s="38">
        <f t="shared" si="5"/>
        <v>0</v>
      </c>
    </row>
    <row r="43" spans="1:17" ht="15" customHeight="1">
      <c r="A43" s="50">
        <f t="shared" si="0"/>
        <v>38</v>
      </c>
      <c r="B43" s="90" t="s">
        <v>111</v>
      </c>
      <c r="C43" s="61">
        <v>2451118</v>
      </c>
      <c r="D43" s="61">
        <v>3651118</v>
      </c>
      <c r="E43" s="61">
        <v>3651118</v>
      </c>
      <c r="F43" s="61">
        <v>3651118</v>
      </c>
      <c r="G43" s="61">
        <v>3651118</v>
      </c>
      <c r="H43" s="61">
        <v>4251118</v>
      </c>
      <c r="I43" s="61">
        <v>4851118</v>
      </c>
      <c r="N43" s="38">
        <f t="shared" si="9"/>
        <v>0</v>
      </c>
      <c r="O43" s="57">
        <f t="shared" si="4"/>
        <v>1</v>
      </c>
      <c r="Q43" s="38">
        <f t="shared" si="5"/>
        <v>0</v>
      </c>
    </row>
    <row r="44" spans="1:17" ht="15" customHeight="1">
      <c r="A44" s="50">
        <f t="shared" si="0"/>
        <v>39</v>
      </c>
      <c r="B44" s="90" t="s">
        <v>112</v>
      </c>
      <c r="C44" s="61">
        <v>100000</v>
      </c>
      <c r="D44" s="61">
        <v>100000</v>
      </c>
      <c r="E44" s="61">
        <v>100000</v>
      </c>
      <c r="F44" s="61">
        <v>100000</v>
      </c>
      <c r="G44" s="61">
        <v>100000</v>
      </c>
      <c r="H44" s="61">
        <v>100000</v>
      </c>
      <c r="I44" s="61">
        <v>100000</v>
      </c>
      <c r="N44" s="38">
        <f t="shared" si="9"/>
        <v>0</v>
      </c>
      <c r="O44" s="57">
        <f t="shared" si="4"/>
        <v>1</v>
      </c>
      <c r="Q44" s="38">
        <f t="shared" si="5"/>
        <v>0</v>
      </c>
    </row>
    <row r="45" spans="1:17" ht="15" customHeight="1">
      <c r="A45" s="50">
        <f t="shared" si="0"/>
        <v>40</v>
      </c>
      <c r="B45" s="90" t="s">
        <v>113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2000000</v>
      </c>
      <c r="I45" s="61">
        <v>4000000</v>
      </c>
      <c r="N45" s="38"/>
      <c r="O45" s="57"/>
      <c r="Q45" s="38"/>
    </row>
    <row r="46" spans="1:17" ht="15" customHeight="1">
      <c r="A46" s="50">
        <f t="shared" si="0"/>
        <v>41</v>
      </c>
      <c r="B46" s="90" t="s">
        <v>114</v>
      </c>
      <c r="C46" s="61">
        <v>2000000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N46" s="38">
        <f t="shared" si="9"/>
        <v>0</v>
      </c>
      <c r="O46" s="57" t="str">
        <f t="shared" si="4"/>
        <v/>
      </c>
      <c r="Q46" s="38"/>
    </row>
    <row r="47" spans="1:17" ht="15" customHeight="1">
      <c r="A47" s="50">
        <f t="shared" si="0"/>
        <v>42</v>
      </c>
      <c r="B47" s="90" t="s">
        <v>115</v>
      </c>
      <c r="C47" s="61">
        <v>0</v>
      </c>
      <c r="D47" s="61">
        <v>1000000</v>
      </c>
      <c r="E47" s="61">
        <v>1000000</v>
      </c>
      <c r="F47" s="61">
        <v>1000000</v>
      </c>
      <c r="G47" s="61">
        <v>0</v>
      </c>
      <c r="H47" s="61">
        <v>0</v>
      </c>
      <c r="I47" s="61">
        <v>0</v>
      </c>
      <c r="N47" s="38">
        <f t="shared" si="9"/>
        <v>-1000000</v>
      </c>
      <c r="O47" s="57">
        <f t="shared" si="4"/>
        <v>0</v>
      </c>
      <c r="Q47" s="38">
        <f t="shared" si="5"/>
        <v>-1000000</v>
      </c>
    </row>
    <row r="48" spans="1:17" ht="15" customHeight="1">
      <c r="A48" s="50">
        <f t="shared" si="0"/>
        <v>43</v>
      </c>
      <c r="B48" s="90" t="s">
        <v>116</v>
      </c>
      <c r="C48" s="61">
        <v>0</v>
      </c>
      <c r="D48" s="61">
        <v>1350000</v>
      </c>
      <c r="E48" s="61">
        <v>1350000</v>
      </c>
      <c r="F48" s="61">
        <v>1350000</v>
      </c>
      <c r="G48" s="61">
        <v>1350000</v>
      </c>
      <c r="H48" s="61">
        <v>2700000</v>
      </c>
      <c r="I48" s="61">
        <v>4050000</v>
      </c>
      <c r="N48" s="38"/>
      <c r="O48" s="57"/>
      <c r="Q48" s="38"/>
    </row>
    <row r="49" spans="1:17" ht="15" customHeight="1">
      <c r="A49" s="50">
        <f t="shared" si="0"/>
        <v>44</v>
      </c>
      <c r="B49" s="90" t="s">
        <v>117</v>
      </c>
      <c r="C49" s="61">
        <v>0</v>
      </c>
      <c r="D49" s="61">
        <v>2500000</v>
      </c>
      <c r="E49" s="61">
        <v>2500000</v>
      </c>
      <c r="F49" s="61">
        <v>2500000</v>
      </c>
      <c r="G49" s="61">
        <v>0</v>
      </c>
      <c r="H49" s="61">
        <v>0</v>
      </c>
      <c r="I49" s="61">
        <v>0</v>
      </c>
      <c r="N49" s="38"/>
      <c r="O49" s="57"/>
      <c r="Q49" s="38"/>
    </row>
    <row r="50" spans="1:17" ht="15" customHeight="1">
      <c r="A50" s="50">
        <f t="shared" si="0"/>
        <v>45</v>
      </c>
      <c r="B50" s="90" t="s">
        <v>118</v>
      </c>
      <c r="C50" s="61">
        <v>0</v>
      </c>
      <c r="D50" s="61">
        <v>500000</v>
      </c>
      <c r="E50" s="61">
        <v>500000</v>
      </c>
      <c r="F50" s="61">
        <v>500000</v>
      </c>
      <c r="G50" s="61">
        <v>500000</v>
      </c>
      <c r="H50" s="61">
        <v>1000000</v>
      </c>
      <c r="I50" s="61">
        <v>1500000</v>
      </c>
      <c r="N50" s="38"/>
      <c r="O50" s="57"/>
      <c r="Q50" s="38"/>
    </row>
    <row r="51" spans="1:17" ht="15" customHeight="1">
      <c r="A51" s="50">
        <f t="shared" si="0"/>
        <v>46</v>
      </c>
      <c r="B51" s="90" t="s">
        <v>119</v>
      </c>
      <c r="C51" s="61">
        <v>1070000</v>
      </c>
      <c r="D51" s="61">
        <v>1070000</v>
      </c>
      <c r="E51" s="61">
        <v>1070000</v>
      </c>
      <c r="F51" s="61">
        <v>1070000</v>
      </c>
      <c r="G51" s="61">
        <v>977388</v>
      </c>
      <c r="H51" s="61">
        <v>1547388</v>
      </c>
      <c r="I51" s="61">
        <v>2117388</v>
      </c>
      <c r="N51" s="38"/>
      <c r="O51" s="57"/>
      <c r="Q51" s="38"/>
    </row>
    <row r="52" spans="1:17" ht="15" customHeight="1">
      <c r="A52" s="50">
        <f t="shared" si="0"/>
        <v>47</v>
      </c>
      <c r="B52" s="90" t="s">
        <v>120</v>
      </c>
      <c r="C52" s="61">
        <v>0</v>
      </c>
      <c r="D52" s="61">
        <v>0</v>
      </c>
      <c r="E52" s="61">
        <v>7754945</v>
      </c>
      <c r="F52" s="61">
        <v>0</v>
      </c>
      <c r="G52" s="61">
        <v>7362247</v>
      </c>
      <c r="H52" s="61">
        <v>7362247</v>
      </c>
      <c r="I52" s="61">
        <v>7362247</v>
      </c>
      <c r="N52" s="38"/>
      <c r="O52" s="57"/>
      <c r="Q52" s="38"/>
    </row>
    <row r="53" spans="1:17" ht="15" customHeight="1">
      <c r="A53" s="50">
        <f t="shared" si="0"/>
        <v>48</v>
      </c>
      <c r="B53" s="90" t="s">
        <v>121</v>
      </c>
      <c r="C53" s="61">
        <v>52000000</v>
      </c>
      <c r="D53" s="61">
        <v>46600000</v>
      </c>
      <c r="E53" s="61">
        <v>19577000</v>
      </c>
      <c r="F53" s="61">
        <v>31000000</v>
      </c>
      <c r="G53" s="61">
        <v>19577000</v>
      </c>
      <c r="H53" s="61">
        <v>19577000</v>
      </c>
      <c r="I53" s="61">
        <v>19577000</v>
      </c>
      <c r="N53" s="38"/>
      <c r="O53" s="57"/>
      <c r="Q53" s="38"/>
    </row>
    <row r="54" spans="1:17" ht="15" customHeight="1">
      <c r="A54" s="50">
        <f t="shared" si="0"/>
        <v>49</v>
      </c>
      <c r="B54" s="90" t="s">
        <v>122</v>
      </c>
      <c r="C54" s="61">
        <v>10348335.21583999</v>
      </c>
      <c r="D54" s="61">
        <v>26601630.810000073</v>
      </c>
      <c r="E54" s="61">
        <v>40663250.19000013</v>
      </c>
      <c r="F54" s="61">
        <v>40663250.19000013</v>
      </c>
      <c r="G54" s="61">
        <v>40663250.19000013</v>
      </c>
      <c r="H54" s="61">
        <v>39063250.19000013</v>
      </c>
      <c r="I54" s="61">
        <v>44063250.19000013</v>
      </c>
      <c r="N54" s="38">
        <f t="shared" si="9"/>
        <v>0</v>
      </c>
      <c r="O54" s="57">
        <f t="shared" si="4"/>
        <v>1</v>
      </c>
      <c r="Q54" s="38">
        <f t="shared" si="5"/>
        <v>14061619.380000059</v>
      </c>
    </row>
    <row r="55" spans="1:17" ht="6.75" customHeight="1">
      <c r="A55" s="50">
        <f t="shared" si="0"/>
        <v>50</v>
      </c>
      <c r="C55" s="91"/>
      <c r="D55" s="91"/>
      <c r="E55" s="91"/>
      <c r="F55" s="91"/>
      <c r="G55" s="91"/>
      <c r="H55" s="91"/>
      <c r="I55" s="91"/>
      <c r="N55" s="92"/>
      <c r="O55" s="93" t="str">
        <f t="shared" si="4"/>
        <v/>
      </c>
      <c r="Q55" s="92"/>
    </row>
    <row r="56" spans="1:17" ht="15" customHeight="1">
      <c r="A56" s="50">
        <f t="shared" si="0"/>
        <v>51</v>
      </c>
      <c r="B56" s="51" t="s">
        <v>123</v>
      </c>
      <c r="C56" s="52">
        <v>107109650.21583998</v>
      </c>
      <c r="D56" s="52">
        <v>98866748.8100001</v>
      </c>
      <c r="E56" s="52">
        <v>93412313.19000013</v>
      </c>
      <c r="F56" s="52">
        <v>86880368.19000013</v>
      </c>
      <c r="G56" s="52">
        <v>89111302.19000013</v>
      </c>
      <c r="H56" s="52">
        <v>89961940.19000013</v>
      </c>
      <c r="I56" s="52">
        <v>99681940.19000013</v>
      </c>
      <c r="N56" s="53">
        <f>G56-E56</f>
        <v>-4301011</v>
      </c>
      <c r="O56" s="54">
        <f t="shared" si="4"/>
        <v>0.9539567017117779</v>
      </c>
      <c r="Q56" s="53">
        <f t="shared" si="5"/>
        <v>-9755446.619999975</v>
      </c>
    </row>
    <row r="57" spans="1:17" ht="6.75" customHeight="1">
      <c r="A57" s="50">
        <f t="shared" si="0"/>
        <v>52</v>
      </c>
      <c r="B57" s="80"/>
      <c r="C57" s="81"/>
      <c r="D57" s="81"/>
      <c r="E57" s="81"/>
      <c r="F57" s="81"/>
      <c r="G57" s="81"/>
      <c r="H57" s="81"/>
      <c r="I57" s="81"/>
      <c r="N57" s="83"/>
      <c r="O57" s="84" t="str">
        <f t="shared" si="4"/>
        <v/>
      </c>
      <c r="Q57" s="83"/>
    </row>
    <row r="58" spans="1:17" ht="15" customHeight="1">
      <c r="A58" s="50">
        <f t="shared" si="0"/>
        <v>53</v>
      </c>
      <c r="B58" s="51" t="s">
        <v>124</v>
      </c>
      <c r="C58" s="52">
        <v>67064302.184159994</v>
      </c>
      <c r="D58" s="52">
        <v>52139853.17000048</v>
      </c>
      <c r="E58" s="52">
        <v>70141837.61000006</v>
      </c>
      <c r="F58" s="52">
        <v>71593965.79999982</v>
      </c>
      <c r="G58" s="52">
        <v>60856640.61000006</v>
      </c>
      <c r="H58" s="52">
        <v>70060650.2356209</v>
      </c>
      <c r="I58" s="52">
        <v>66088267.12572424</v>
      </c>
      <c r="N58" s="53">
        <f>G58-E58</f>
        <v>-9285197</v>
      </c>
      <c r="O58" s="54">
        <f t="shared" si="4"/>
        <v>0.8676225585701476</v>
      </c>
      <c r="Q58" s="53">
        <f t="shared" si="5"/>
        <v>8716787.43999958</v>
      </c>
    </row>
    <row r="59" spans="1:17" ht="6.75" customHeight="1">
      <c r="A59" s="50">
        <f t="shared" si="0"/>
        <v>54</v>
      </c>
      <c r="B59" s="80"/>
      <c r="C59" s="81"/>
      <c r="D59" s="81"/>
      <c r="E59" s="81"/>
      <c r="F59" s="81"/>
      <c r="G59" s="81"/>
      <c r="H59" s="81"/>
      <c r="I59" s="81"/>
      <c r="N59" s="83"/>
      <c r="O59" s="84" t="str">
        <f t="shared" si="4"/>
        <v/>
      </c>
      <c r="Q59" s="83"/>
    </row>
    <row r="60" spans="1:17" ht="15" customHeight="1">
      <c r="A60" s="50">
        <f t="shared" si="0"/>
        <v>55</v>
      </c>
      <c r="B60" s="94" t="s">
        <v>125</v>
      </c>
      <c r="C60" s="95">
        <v>49523239.63811999</v>
      </c>
      <c r="D60" s="95">
        <v>46389853.17</v>
      </c>
      <c r="E60" s="95">
        <v>46389853.17</v>
      </c>
      <c r="F60" s="95">
        <v>46389853.17</v>
      </c>
      <c r="G60" s="95">
        <v>46389853.17</v>
      </c>
      <c r="H60" s="95">
        <v>50498147.00499453</v>
      </c>
      <c r="I60" s="95">
        <v>53039382.719271</v>
      </c>
      <c r="N60" s="96">
        <f>G60-E60</f>
        <v>0</v>
      </c>
      <c r="O60" s="97">
        <f t="shared" si="4"/>
        <v>1</v>
      </c>
      <c r="Q60" s="96">
        <f t="shared" si="5"/>
        <v>0</v>
      </c>
    </row>
    <row r="61" spans="1:17" ht="6.75" customHeight="1">
      <c r="A61" s="50">
        <f t="shared" si="0"/>
        <v>56</v>
      </c>
      <c r="B61" s="51"/>
      <c r="C61" s="95"/>
      <c r="D61" s="95"/>
      <c r="E61" s="95"/>
      <c r="F61" s="95"/>
      <c r="G61" s="95"/>
      <c r="H61" s="95"/>
      <c r="I61" s="95"/>
      <c r="N61" s="96"/>
      <c r="O61" s="97" t="str">
        <f t="shared" si="4"/>
        <v/>
      </c>
      <c r="Q61" s="96"/>
    </row>
    <row r="62" spans="1:17" ht="15" customHeight="1">
      <c r="A62" s="50">
        <f t="shared" si="0"/>
        <v>57</v>
      </c>
      <c r="B62" s="51" t="s">
        <v>126</v>
      </c>
      <c r="C62" s="52">
        <v>17541062.546040006</v>
      </c>
      <c r="D62" s="52">
        <v>5750000</v>
      </c>
      <c r="E62" s="52">
        <v>24785300.440000057</v>
      </c>
      <c r="F62" s="52">
        <v>26237428.629999816</v>
      </c>
      <c r="G62" s="52">
        <v>15500103.440000057</v>
      </c>
      <c r="H62" s="52">
        <v>20595819.230626613</v>
      </c>
      <c r="I62" s="52">
        <v>14082200.406453244</v>
      </c>
      <c r="N62" s="96">
        <f>G62-E62</f>
        <v>-9285197</v>
      </c>
      <c r="O62" s="97">
        <f t="shared" si="4"/>
        <v>0.6253748457688666</v>
      </c>
      <c r="Q62" s="96">
        <f t="shared" si="5"/>
        <v>9750103.440000057</v>
      </c>
    </row>
    <row r="63" spans="1:17" ht="6.75" customHeight="1">
      <c r="A63" s="50">
        <f t="shared" si="0"/>
        <v>58</v>
      </c>
      <c r="C63" s="62"/>
      <c r="D63" s="62"/>
      <c r="E63" s="62"/>
      <c r="F63" s="62"/>
      <c r="G63" s="62"/>
      <c r="H63" s="62"/>
      <c r="I63" s="62"/>
      <c r="N63" s="62"/>
      <c r="O63" s="88" t="str">
        <f t="shared" si="4"/>
        <v/>
      </c>
      <c r="Q63" s="62"/>
    </row>
    <row r="64" spans="1:17" ht="15" customHeight="1">
      <c r="A64" s="50">
        <f t="shared" si="0"/>
        <v>59</v>
      </c>
      <c r="B64" s="51" t="s">
        <v>127</v>
      </c>
      <c r="C64" s="53">
        <v>1033316.0000000075</v>
      </c>
      <c r="D64" s="53">
        <v>-9713284.39</v>
      </c>
      <c r="E64" s="53">
        <v>9322016.050000057</v>
      </c>
      <c r="F64" s="53">
        <v>10774144.239999816</v>
      </c>
      <c r="G64" s="53">
        <v>36819.050000056624</v>
      </c>
      <c r="H64" s="53">
        <v>3763103.562295109</v>
      </c>
      <c r="I64" s="53">
        <v>-3597593.8333037496</v>
      </c>
      <c r="N64" s="53">
        <f>G64-E64</f>
        <v>-9285197</v>
      </c>
      <c r="O64" s="54">
        <f t="shared" si="4"/>
        <v>0.003949687471312217</v>
      </c>
      <c r="Q64" s="53">
        <f t="shared" si="5"/>
        <v>9750103.440000057</v>
      </c>
    </row>
    <row r="65" spans="1:17" ht="6.75" customHeight="1">
      <c r="A65" s="50">
        <f t="shared" si="0"/>
        <v>60</v>
      </c>
      <c r="C65" s="62"/>
      <c r="D65" s="62"/>
      <c r="E65" s="62"/>
      <c r="F65" s="62"/>
      <c r="G65" s="62"/>
      <c r="H65" s="62"/>
      <c r="I65" s="62"/>
      <c r="N65" s="62"/>
      <c r="O65" s="88" t="str">
        <f t="shared" si="4"/>
        <v/>
      </c>
      <c r="Q65" s="62"/>
    </row>
    <row r="66" spans="1:17" ht="15" customHeight="1">
      <c r="A66" s="50">
        <f t="shared" si="0"/>
        <v>61</v>
      </c>
      <c r="B66" s="94" t="s">
        <v>128</v>
      </c>
      <c r="C66" s="96">
        <v>26359000</v>
      </c>
      <c r="D66" s="96">
        <v>20736523.499999993</v>
      </c>
      <c r="E66" s="96">
        <v>20736523.499999993</v>
      </c>
      <c r="F66" s="96">
        <v>26449868.267999995</v>
      </c>
      <c r="G66" s="96">
        <v>24000000</v>
      </c>
      <c r="H66" s="96">
        <v>24144215.999999993</v>
      </c>
      <c r="I66" s="96">
        <v>24289298.593943987</v>
      </c>
      <c r="N66" s="96">
        <f>G66-E66</f>
        <v>3263476.5000000075</v>
      </c>
      <c r="O66" s="97">
        <f t="shared" si="4"/>
        <v>1.1573781882966065</v>
      </c>
      <c r="Q66" s="96">
        <f t="shared" si="5"/>
        <v>3263476.5000000075</v>
      </c>
    </row>
    <row r="68" spans="3:7" ht="15">
      <c r="C68" s="99"/>
      <c r="E68" s="100"/>
      <c r="G68" s="99"/>
    </row>
    <row r="69" ht="15">
      <c r="E69" s="101"/>
    </row>
    <row r="70" ht="15">
      <c r="G70" s="102"/>
    </row>
    <row r="71" ht="15">
      <c r="G71" s="103"/>
    </row>
    <row r="109" spans="1:23" s="98" customFormat="1" ht="15">
      <c r="A109" s="35"/>
      <c r="B109">
        <f>0.6+25.2+5.4+113.4</f>
        <v>144.60000000000002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</sheetData>
  <printOptions horizontalCentered="1"/>
  <pageMargins left="0.25" right="0.25" top="0.25" bottom="0.25" header="0.3" footer="0.3"/>
  <pageSetup cellComments="asDisplayed" fitToHeight="1" fitToWidth="1" horizontalDpi="600" verticalDpi="600" orientation="landscape" paperSize="5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C347-F10A-4D71-B10E-9BFDF07852C6}">
  <sheetPr>
    <tabColor theme="3"/>
    <pageSetUpPr fitToPage="1"/>
  </sheetPr>
  <dimension ref="A1:K94"/>
  <sheetViews>
    <sheetView showGridLines="0" workbookViewId="0" topLeftCell="A67">
      <selection activeCell="C4" sqref="C4"/>
    </sheetView>
  </sheetViews>
  <sheetFormatPr defaultColWidth="9.421875" defaultRowHeight="15"/>
  <cols>
    <col min="1" max="1" width="2.140625" style="0" customWidth="1"/>
    <col min="2" max="2" width="1.57421875" style="0" customWidth="1"/>
    <col min="4" max="4" width="14.421875" style="0" customWidth="1"/>
    <col min="5" max="5" width="11.00390625" style="0" customWidth="1"/>
    <col min="6" max="6" width="12.421875" style="0" bestFit="1" customWidth="1"/>
    <col min="7" max="11" width="10.574218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3"/>
      <c r="B3" s="4" t="s">
        <v>1</v>
      </c>
      <c r="C3" s="2" t="s">
        <v>136</v>
      </c>
      <c r="D3" s="5"/>
      <c r="E3" s="5"/>
      <c r="F3" s="5"/>
      <c r="G3" s="5"/>
      <c r="H3" s="5"/>
      <c r="I3" s="5"/>
      <c r="J3" s="5"/>
      <c r="K3" s="5"/>
    </row>
    <row r="4" spans="1:11" ht="17.25">
      <c r="A4" s="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3"/>
      <c r="B5" s="4" t="s">
        <v>1</v>
      </c>
      <c r="C5" s="2" t="s">
        <v>2</v>
      </c>
      <c r="D5" s="2"/>
      <c r="E5" s="2"/>
      <c r="F5" s="2"/>
      <c r="G5" s="2"/>
      <c r="H5" s="2"/>
      <c r="I5" s="2"/>
      <c r="J5" s="2"/>
      <c r="K5" s="2"/>
    </row>
    <row r="6" spans="1:11" ht="17.25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3"/>
      <c r="B7" s="4" t="s">
        <v>1</v>
      </c>
      <c r="C7" s="2" t="s">
        <v>3</v>
      </c>
      <c r="D7" s="2"/>
      <c r="E7" s="2"/>
      <c r="F7" s="2"/>
      <c r="G7" s="2"/>
      <c r="H7" s="2"/>
      <c r="I7" s="2"/>
      <c r="J7" s="2"/>
      <c r="K7" s="2"/>
    </row>
    <row r="8" spans="1:11" ht="17.25">
      <c r="A8" s="3"/>
      <c r="B8" s="4"/>
      <c r="C8" s="2" t="s">
        <v>4</v>
      </c>
      <c r="D8" s="2"/>
      <c r="E8" s="2"/>
      <c r="F8" s="2"/>
      <c r="G8" s="2"/>
      <c r="H8" s="2"/>
      <c r="I8" s="2"/>
      <c r="J8" s="2"/>
      <c r="K8" s="2"/>
    </row>
    <row r="9" spans="1:11" ht="17.25">
      <c r="A9" s="3"/>
      <c r="B9" s="2"/>
      <c r="C9" s="2" t="s">
        <v>5</v>
      </c>
      <c r="D9" s="2"/>
      <c r="E9" s="2"/>
      <c r="F9" s="2"/>
      <c r="G9" s="2"/>
      <c r="H9" s="2"/>
      <c r="I9" s="2"/>
      <c r="J9" s="2"/>
      <c r="K9" s="2"/>
    </row>
    <row r="10" spans="1:11" ht="17.25">
      <c r="A10" s="3"/>
      <c r="B10" s="2"/>
      <c r="C10" s="2" t="s">
        <v>6</v>
      </c>
      <c r="D10" s="2"/>
      <c r="E10" s="2"/>
      <c r="F10" s="2"/>
      <c r="G10" s="2"/>
      <c r="H10" s="2"/>
      <c r="I10" s="2"/>
      <c r="J10" s="2"/>
      <c r="K10" s="2"/>
    </row>
    <row r="11" spans="1:11" ht="17.25">
      <c r="A11" s="3"/>
      <c r="B11" s="2"/>
      <c r="C11" s="2"/>
      <c r="D11" s="2"/>
      <c r="E11" s="2"/>
      <c r="F11" s="2"/>
      <c r="G11" s="1"/>
      <c r="H11" s="6" t="s">
        <v>7</v>
      </c>
      <c r="I11" s="6" t="s">
        <v>8</v>
      </c>
      <c r="J11" s="6" t="s">
        <v>9</v>
      </c>
      <c r="K11" s="7"/>
    </row>
    <row r="12" spans="1:11" ht="17.25">
      <c r="A12" s="3"/>
      <c r="B12" s="2"/>
      <c r="C12" s="8" t="s">
        <v>10</v>
      </c>
      <c r="D12" s="2"/>
      <c r="E12" s="2"/>
      <c r="F12" s="2"/>
      <c r="G12" s="9"/>
      <c r="H12" s="9" t="s">
        <v>11</v>
      </c>
      <c r="I12" s="10">
        <v>0.04790775855362006</v>
      </c>
      <c r="J12" s="10">
        <v>0.046626232252540145</v>
      </c>
      <c r="K12" s="7"/>
    </row>
    <row r="13" spans="1:11" ht="17.25">
      <c r="A13" s="3"/>
      <c r="B13" s="2"/>
      <c r="C13" s="8" t="s">
        <v>12</v>
      </c>
      <c r="D13" s="2"/>
      <c r="E13" s="2"/>
      <c r="F13" s="2"/>
      <c r="G13" s="9"/>
      <c r="H13" s="9" t="s">
        <v>11</v>
      </c>
      <c r="I13" s="10">
        <v>0.06839762009441452</v>
      </c>
      <c r="J13" s="10">
        <v>0.06866008535817336</v>
      </c>
      <c r="K13" s="7"/>
    </row>
    <row r="14" spans="1:11" ht="17.25">
      <c r="A14" s="3"/>
      <c r="B14" s="2"/>
      <c r="C14" s="8" t="s">
        <v>13</v>
      </c>
      <c r="D14" s="2"/>
      <c r="E14" s="2"/>
      <c r="F14" s="2"/>
      <c r="G14" s="9"/>
      <c r="H14" s="9" t="s">
        <v>11</v>
      </c>
      <c r="I14" s="10">
        <v>-0.1554430126088685</v>
      </c>
      <c r="J14" s="10">
        <v>0.0467114151043968</v>
      </c>
      <c r="K14" s="7"/>
    </row>
    <row r="15" spans="1:11" ht="17.25">
      <c r="A15" s="3"/>
      <c r="B15" s="2"/>
      <c r="C15" s="11" t="s">
        <v>14</v>
      </c>
      <c r="D15" s="12"/>
      <c r="E15" s="12"/>
      <c r="F15" s="12"/>
      <c r="G15" s="13"/>
      <c r="H15" s="9" t="s">
        <v>11</v>
      </c>
      <c r="I15" s="14">
        <v>-0.0468717090925127</v>
      </c>
      <c r="J15" s="14">
        <v>0.050539105286521835</v>
      </c>
      <c r="K15" s="7"/>
    </row>
    <row r="16" spans="1:11" ht="17.25">
      <c r="A16" s="3"/>
      <c r="B16" s="2"/>
      <c r="C16" s="15" t="s">
        <v>15</v>
      </c>
      <c r="D16" s="2"/>
      <c r="E16" s="2"/>
      <c r="F16" s="2"/>
      <c r="G16" s="9"/>
      <c r="H16" s="16"/>
      <c r="I16" s="16"/>
      <c r="J16" s="16"/>
      <c r="K16" s="16"/>
    </row>
    <row r="17" spans="1:11" ht="17.25">
      <c r="A17" s="3"/>
      <c r="B17" s="2"/>
      <c r="C17" s="2"/>
      <c r="D17" s="2"/>
      <c r="E17" s="2"/>
      <c r="F17" s="2"/>
      <c r="G17" s="9"/>
      <c r="H17" s="16"/>
      <c r="I17" s="16"/>
      <c r="J17" s="16"/>
      <c r="K17" s="16"/>
    </row>
    <row r="18" spans="1:11" ht="17.25">
      <c r="A18" s="3"/>
      <c r="B18" s="4" t="s">
        <v>1</v>
      </c>
      <c r="C18" s="8" t="s">
        <v>16</v>
      </c>
      <c r="D18" s="2"/>
      <c r="E18" s="2"/>
      <c r="F18" s="2"/>
      <c r="G18" s="2"/>
      <c r="H18" s="2"/>
      <c r="I18" s="2"/>
      <c r="J18" s="2"/>
      <c r="K18" s="2"/>
    </row>
    <row r="19" spans="1:11" ht="17.25">
      <c r="A19" s="3"/>
      <c r="B19" s="2"/>
      <c r="C19" s="8" t="s">
        <v>17</v>
      </c>
      <c r="D19" s="2"/>
      <c r="E19" s="2"/>
      <c r="F19" s="2"/>
      <c r="G19" s="2"/>
      <c r="H19" s="2"/>
      <c r="I19" s="2"/>
      <c r="J19" s="2"/>
      <c r="K19" s="2"/>
    </row>
    <row r="20" spans="1:11" ht="17.25">
      <c r="A20" s="3"/>
      <c r="B20" s="2"/>
      <c r="C20" s="8"/>
      <c r="D20" s="2"/>
      <c r="E20" s="2"/>
      <c r="F20" s="2"/>
      <c r="G20" s="2"/>
      <c r="H20" s="2"/>
      <c r="I20" s="2"/>
      <c r="J20" s="2"/>
      <c r="K20" s="2"/>
    </row>
    <row r="21" spans="1:11" ht="17.25">
      <c r="A21" s="3"/>
      <c r="B21" s="4" t="s">
        <v>1</v>
      </c>
      <c r="C21" s="8" t="s">
        <v>18</v>
      </c>
      <c r="D21" s="2"/>
      <c r="E21" s="2"/>
      <c r="F21" s="2"/>
      <c r="G21" s="2"/>
      <c r="H21" s="2"/>
      <c r="I21" s="2"/>
      <c r="J21" s="2"/>
      <c r="K21" s="2"/>
    </row>
    <row r="22" spans="1:11" ht="17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7.25">
      <c r="A23" s="3"/>
      <c r="B23" s="4" t="s">
        <v>1</v>
      </c>
      <c r="C23" s="2" t="s">
        <v>19</v>
      </c>
      <c r="D23" s="2"/>
      <c r="E23" s="2"/>
      <c r="F23" s="2"/>
      <c r="G23" s="2"/>
      <c r="H23" s="2"/>
      <c r="I23" s="2"/>
      <c r="J23" s="2"/>
      <c r="K23" s="2"/>
    </row>
    <row r="24" spans="1:11" ht="17.25">
      <c r="A24" s="3"/>
      <c r="B24" s="4"/>
      <c r="C24" s="17"/>
      <c r="D24" s="2"/>
      <c r="E24" s="2"/>
      <c r="F24" s="2"/>
      <c r="G24" s="2"/>
      <c r="H24" s="2"/>
      <c r="I24" s="2"/>
      <c r="J24" s="2"/>
      <c r="K24" s="2"/>
    </row>
    <row r="25" spans="1:11" ht="17.25">
      <c r="A25" s="3"/>
      <c r="B25" s="4" t="s">
        <v>1</v>
      </c>
      <c r="C25" s="2" t="s">
        <v>20</v>
      </c>
      <c r="D25" s="2"/>
      <c r="E25" s="2"/>
      <c r="F25" s="2"/>
      <c r="G25" s="2"/>
      <c r="H25" s="2"/>
      <c r="I25" s="2"/>
      <c r="J25" s="2"/>
      <c r="K25" s="2"/>
    </row>
    <row r="26" spans="1:11" ht="17.25">
      <c r="A26" s="3"/>
      <c r="B26" s="2"/>
      <c r="C26" s="2" t="s">
        <v>21</v>
      </c>
      <c r="D26" s="2"/>
      <c r="E26" s="2"/>
      <c r="F26" s="2"/>
      <c r="G26" s="2"/>
      <c r="H26" s="2"/>
      <c r="I26" s="2"/>
      <c r="J26" s="2"/>
      <c r="K26" s="2"/>
    </row>
    <row r="27" spans="1:11" ht="17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7.25">
      <c r="A28" s="3"/>
      <c r="B28" s="2"/>
      <c r="C28" s="2"/>
      <c r="D28" s="2"/>
      <c r="E28" s="2"/>
      <c r="F28" s="2"/>
      <c r="G28" s="2"/>
      <c r="H28" s="6" t="s">
        <v>7</v>
      </c>
      <c r="I28" s="6" t="s">
        <v>8</v>
      </c>
      <c r="J28" s="6" t="s">
        <v>9</v>
      </c>
      <c r="K28" s="18"/>
    </row>
    <row r="29" spans="1:11" ht="17.25">
      <c r="A29" s="3"/>
      <c r="B29" s="2"/>
      <c r="C29" s="8" t="s">
        <v>22</v>
      </c>
      <c r="D29" s="8"/>
      <c r="E29" s="8"/>
      <c r="F29" s="8"/>
      <c r="G29" s="2"/>
      <c r="H29" s="9" t="s">
        <v>11</v>
      </c>
      <c r="I29" s="10">
        <v>0.051649999999999974</v>
      </c>
      <c r="J29" s="10">
        <v>0.053701999999999916</v>
      </c>
      <c r="K29" s="18"/>
    </row>
    <row r="30" spans="1:11" ht="17.25">
      <c r="A30" s="3"/>
      <c r="B30" s="2"/>
      <c r="C30" s="8" t="s">
        <v>23</v>
      </c>
      <c r="D30" s="8"/>
      <c r="E30" s="8"/>
      <c r="F30" s="8"/>
      <c r="G30" s="2"/>
      <c r="H30" s="9" t="s">
        <v>11</v>
      </c>
      <c r="I30" s="10">
        <v>0.05674800000000002</v>
      </c>
      <c r="J30" s="14">
        <v>0.06296099999999982</v>
      </c>
      <c r="K30" s="18"/>
    </row>
    <row r="31" spans="1:11" ht="17.25">
      <c r="A31" s="3"/>
      <c r="B31" s="2"/>
      <c r="C31" s="8" t="s">
        <v>24</v>
      </c>
      <c r="D31" s="8"/>
      <c r="E31" s="8"/>
      <c r="F31" s="8"/>
      <c r="G31" s="2"/>
      <c r="H31" s="9" t="s">
        <v>11</v>
      </c>
      <c r="I31" s="10">
        <v>0.051649999999999974</v>
      </c>
      <c r="J31" s="10">
        <v>0.053701999999999916</v>
      </c>
      <c r="K31" s="18"/>
    </row>
    <row r="32" spans="1:11" ht="17.25">
      <c r="A32" s="3"/>
      <c r="B32" s="2"/>
      <c r="C32" s="11" t="s">
        <v>25</v>
      </c>
      <c r="D32" s="11"/>
      <c r="E32" s="11"/>
      <c r="F32" s="11"/>
      <c r="G32" s="13"/>
      <c r="H32" s="9" t="s">
        <v>11</v>
      </c>
      <c r="I32" s="14">
        <v>-0.06777032267156247</v>
      </c>
      <c r="J32" s="14">
        <v>0.0549102235144876</v>
      </c>
      <c r="K32" s="2"/>
    </row>
    <row r="33" spans="1:11" ht="15" customHeight="1">
      <c r="A33" s="3"/>
      <c r="B33" s="2"/>
      <c r="C33" s="15" t="s">
        <v>26</v>
      </c>
      <c r="D33" s="11"/>
      <c r="E33" s="11"/>
      <c r="F33" s="11"/>
      <c r="G33" s="13"/>
      <c r="H33" s="9"/>
      <c r="I33" s="14"/>
      <c r="J33" s="14"/>
      <c r="K33" s="2"/>
    </row>
    <row r="34" spans="1:11" ht="13.5" customHeight="1">
      <c r="A34" s="3"/>
      <c r="B34" s="2"/>
      <c r="C34" s="15" t="s">
        <v>27</v>
      </c>
      <c r="D34" s="2"/>
      <c r="E34" s="2"/>
      <c r="F34" s="2"/>
      <c r="G34" s="9"/>
      <c r="H34" s="16"/>
      <c r="I34" s="16"/>
      <c r="J34" s="16"/>
      <c r="K34" s="16"/>
    </row>
    <row r="35" spans="1:11" ht="17.25">
      <c r="A35" s="3"/>
      <c r="B35" s="2"/>
      <c r="C35" s="15"/>
      <c r="D35" s="2"/>
      <c r="E35" s="2"/>
      <c r="F35" s="2"/>
      <c r="G35" s="9"/>
      <c r="H35" s="16"/>
      <c r="I35" s="16"/>
      <c r="J35" s="16"/>
      <c r="K35" s="16"/>
    </row>
    <row r="36" spans="1:11" ht="17.25">
      <c r="A36" s="3"/>
      <c r="B36" s="4" t="s">
        <v>1</v>
      </c>
      <c r="C36" s="2" t="s">
        <v>28</v>
      </c>
      <c r="D36" s="2"/>
      <c r="E36" s="2"/>
      <c r="F36" s="2"/>
      <c r="G36" s="2"/>
      <c r="H36" s="19"/>
      <c r="I36" s="2"/>
      <c r="J36" s="2"/>
      <c r="K36" s="2"/>
    </row>
    <row r="37" spans="1:11" ht="17.25">
      <c r="A37" s="3"/>
      <c r="B37" s="2"/>
      <c r="C37" s="2"/>
      <c r="D37" s="2"/>
      <c r="E37" s="2"/>
      <c r="F37" s="2"/>
      <c r="G37" s="2"/>
      <c r="H37" s="6" t="s">
        <v>7</v>
      </c>
      <c r="I37" s="6" t="s">
        <v>8</v>
      </c>
      <c r="J37" s="6" t="s">
        <v>9</v>
      </c>
      <c r="K37" s="2"/>
    </row>
    <row r="38" spans="1:11" ht="17.25">
      <c r="A38" s="3"/>
      <c r="B38" s="2"/>
      <c r="C38" s="2" t="s">
        <v>29</v>
      </c>
      <c r="D38" s="2"/>
      <c r="E38" s="2"/>
      <c r="F38" s="2"/>
      <c r="G38" s="2"/>
      <c r="H38" s="19">
        <v>0.8</v>
      </c>
      <c r="I38" s="19">
        <v>1.5</v>
      </c>
      <c r="J38" s="19">
        <v>1.5805529999999999</v>
      </c>
      <c r="K38" s="2"/>
    </row>
    <row r="39" spans="1:11" ht="17.25">
      <c r="A39" s="3"/>
      <c r="B39" s="2"/>
      <c r="C39" s="2" t="s">
        <v>30</v>
      </c>
      <c r="D39" s="2"/>
      <c r="E39" s="2"/>
      <c r="F39" s="2"/>
      <c r="G39" s="2"/>
      <c r="H39" s="19">
        <v>0</v>
      </c>
      <c r="I39" s="19">
        <v>4</v>
      </c>
      <c r="J39" s="19">
        <v>4.214808</v>
      </c>
      <c r="K39" s="2"/>
    </row>
    <row r="40" spans="1:11" ht="17.25">
      <c r="A40" s="3"/>
      <c r="B40" s="2"/>
      <c r="C40" s="2" t="s">
        <v>31</v>
      </c>
      <c r="D40" s="2"/>
      <c r="E40" s="2"/>
      <c r="F40" s="2"/>
      <c r="G40" s="2"/>
      <c r="H40" s="20">
        <v>2.5</v>
      </c>
      <c r="I40" s="20">
        <v>0</v>
      </c>
      <c r="J40" s="20">
        <v>0</v>
      </c>
      <c r="K40" s="2"/>
    </row>
    <row r="41" spans="1:11" ht="17.25">
      <c r="A41" s="3"/>
      <c r="B41" s="2"/>
      <c r="C41" s="21" t="s">
        <v>32</v>
      </c>
      <c r="D41" s="2"/>
      <c r="E41" s="2"/>
      <c r="F41" s="2"/>
      <c r="G41" s="2"/>
      <c r="H41" s="19">
        <v>3.3</v>
      </c>
      <c r="I41" s="19">
        <v>5.5</v>
      </c>
      <c r="J41" s="19">
        <v>5.795361</v>
      </c>
      <c r="K41" s="2"/>
    </row>
    <row r="42" spans="1:11" ht="17.25">
      <c r="A42" s="3"/>
      <c r="B42" s="2"/>
      <c r="C42" s="2"/>
      <c r="D42" s="2"/>
      <c r="E42" s="2"/>
      <c r="F42" s="2"/>
      <c r="G42" s="2"/>
      <c r="H42" s="9"/>
      <c r="I42" s="22"/>
      <c r="J42" s="22"/>
      <c r="K42" s="18"/>
    </row>
    <row r="43" spans="1:11" ht="17.25">
      <c r="A43" s="3"/>
      <c r="B43" s="4" t="s">
        <v>1</v>
      </c>
      <c r="C43" s="2" t="s">
        <v>33</v>
      </c>
      <c r="D43" s="2"/>
      <c r="E43" s="2"/>
      <c r="F43" s="2"/>
      <c r="G43" s="2"/>
      <c r="H43" s="2"/>
      <c r="I43" s="2"/>
      <c r="J43" s="2"/>
      <c r="K43" s="2"/>
    </row>
    <row r="44" spans="1:11" ht="17.25">
      <c r="A44" s="3"/>
      <c r="B44" s="2"/>
      <c r="C44" s="2" t="s">
        <v>34</v>
      </c>
      <c r="D44" s="2"/>
      <c r="E44" s="2"/>
      <c r="F44" s="2"/>
      <c r="G44" s="2"/>
      <c r="H44" s="2"/>
      <c r="I44" s="2"/>
      <c r="J44" s="2"/>
      <c r="K44" s="2"/>
    </row>
    <row r="45" spans="1:11" ht="17.25">
      <c r="A45" s="3"/>
      <c r="B45" s="2"/>
      <c r="C45" s="1" t="s">
        <v>35</v>
      </c>
      <c r="D45" s="2"/>
      <c r="E45" s="2"/>
      <c r="F45" s="2"/>
      <c r="G45" s="1"/>
      <c r="H45" s="6" t="s">
        <v>7</v>
      </c>
      <c r="I45" s="6" t="s">
        <v>8</v>
      </c>
      <c r="J45" s="6" t="s">
        <v>9</v>
      </c>
      <c r="K45" s="1"/>
    </row>
    <row r="46" spans="1:11" ht="17.25">
      <c r="A46" s="3"/>
      <c r="B46" s="2"/>
      <c r="C46" s="2" t="s">
        <v>36</v>
      </c>
      <c r="D46" s="2"/>
      <c r="E46" s="2"/>
      <c r="F46" s="2"/>
      <c r="G46" s="23"/>
      <c r="H46" s="24">
        <v>67.95480268</v>
      </c>
      <c r="I46" s="24">
        <v>48.720330489999995</v>
      </c>
      <c r="J46" s="24">
        <v>41.59322411</v>
      </c>
      <c r="K46" s="23"/>
    </row>
    <row r="47" spans="1:11" ht="17.25">
      <c r="A47" s="3"/>
      <c r="B47" s="2"/>
      <c r="C47" s="2" t="s">
        <v>37</v>
      </c>
      <c r="D47" s="2"/>
      <c r="E47" s="2"/>
      <c r="F47" s="2"/>
      <c r="G47" s="23"/>
      <c r="H47" s="19">
        <v>0.9715</v>
      </c>
      <c r="I47" s="19">
        <v>14.49915</v>
      </c>
      <c r="J47" s="19">
        <v>20.914</v>
      </c>
      <c r="K47" s="23"/>
    </row>
    <row r="48" spans="1:11" ht="17.25">
      <c r="A48" s="3"/>
      <c r="B48" s="2"/>
      <c r="C48" s="2" t="s">
        <v>38</v>
      </c>
      <c r="D48" s="2"/>
      <c r="E48" s="2"/>
      <c r="F48" s="2"/>
      <c r="G48" s="23"/>
      <c r="H48" s="20">
        <v>0</v>
      </c>
      <c r="I48" s="20">
        <v>1</v>
      </c>
      <c r="J48" s="20">
        <v>1</v>
      </c>
      <c r="K48" s="23"/>
    </row>
    <row r="49" spans="1:11" ht="17.25">
      <c r="A49" s="3"/>
      <c r="B49" s="2"/>
      <c r="C49" s="2"/>
      <c r="D49" s="2"/>
      <c r="E49" s="21" t="s">
        <v>39</v>
      </c>
      <c r="F49" s="2"/>
      <c r="G49" s="23"/>
      <c r="H49" s="19">
        <v>68.92630268</v>
      </c>
      <c r="I49" s="19">
        <v>64.21948049</v>
      </c>
      <c r="J49" s="19">
        <v>63.50722411</v>
      </c>
      <c r="K49" s="23"/>
    </row>
    <row r="50" spans="1:11" ht="17.25">
      <c r="A50" s="3"/>
      <c r="B50" s="2"/>
      <c r="C50" s="2"/>
      <c r="D50" s="2"/>
      <c r="E50" s="21"/>
      <c r="F50" s="2"/>
      <c r="G50" s="23"/>
      <c r="H50" s="19"/>
      <c r="I50" s="19"/>
      <c r="J50" s="19"/>
      <c r="K50" s="23"/>
    </row>
    <row r="51" spans="1:11" ht="17.25">
      <c r="A51" s="3"/>
      <c r="B51" s="2"/>
      <c r="C51" s="2" t="s">
        <v>40</v>
      </c>
      <c r="D51" s="2"/>
      <c r="E51" s="2"/>
      <c r="F51" s="2"/>
      <c r="G51" s="2"/>
      <c r="H51" s="2"/>
      <c r="I51" s="2"/>
      <c r="J51" s="2"/>
      <c r="K51" s="2"/>
    </row>
    <row r="52" spans="1:11" ht="17.25">
      <c r="A52" s="3"/>
      <c r="B52" s="2"/>
      <c r="C52" s="2" t="s">
        <v>41</v>
      </c>
      <c r="D52" s="2"/>
      <c r="E52" s="2"/>
      <c r="F52" s="2"/>
      <c r="G52" s="2"/>
      <c r="H52" s="2"/>
      <c r="I52" s="2"/>
      <c r="J52" s="2"/>
      <c r="K52" s="2"/>
    </row>
    <row r="53" spans="1:11" ht="17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7.25">
      <c r="A54" s="3"/>
      <c r="B54" s="4" t="s">
        <v>1</v>
      </c>
      <c r="C54" s="2" t="s">
        <v>42</v>
      </c>
      <c r="D54" s="2"/>
      <c r="E54" s="2"/>
      <c r="F54" s="2"/>
      <c r="G54" s="2"/>
      <c r="H54" s="2"/>
      <c r="I54" s="2"/>
      <c r="J54" s="2"/>
      <c r="K54" s="2"/>
    </row>
    <row r="55" spans="1:11" ht="17.25">
      <c r="A55" s="3"/>
      <c r="B55" s="2"/>
      <c r="C55" s="2" t="s">
        <v>43</v>
      </c>
      <c r="D55" s="2"/>
      <c r="E55" s="2"/>
      <c r="F55" s="2"/>
      <c r="G55" s="2"/>
      <c r="H55" s="2"/>
      <c r="I55" s="2"/>
      <c r="J55" s="2"/>
      <c r="K55" s="2"/>
    </row>
    <row r="56" spans="1:11" ht="17.25">
      <c r="A56" s="3"/>
      <c r="B56" s="2"/>
      <c r="C56" s="2" t="s">
        <v>44</v>
      </c>
      <c r="D56" s="2"/>
      <c r="E56" s="2"/>
      <c r="F56" s="2"/>
      <c r="G56" s="2"/>
      <c r="H56" s="2"/>
      <c r="I56" s="2"/>
      <c r="J56" s="2"/>
      <c r="K56" s="2"/>
    </row>
    <row r="57" spans="1:11" ht="17.25">
      <c r="A57" s="3"/>
      <c r="B57" s="2"/>
      <c r="C57" s="2"/>
      <c r="D57" s="2"/>
      <c r="E57" s="2"/>
      <c r="F57" s="2"/>
      <c r="G57" s="2"/>
      <c r="H57" s="18"/>
      <c r="I57" s="9"/>
      <c r="J57" s="10"/>
      <c r="K57" s="10"/>
    </row>
    <row r="58" spans="1:11" ht="17.25">
      <c r="A58" s="3"/>
      <c r="B58" s="4" t="s">
        <v>1</v>
      </c>
      <c r="C58" s="2" t="s">
        <v>45</v>
      </c>
      <c r="D58" s="2"/>
      <c r="E58" s="2"/>
      <c r="F58" s="2"/>
      <c r="G58" s="2"/>
      <c r="H58" s="2"/>
      <c r="I58" s="2"/>
      <c r="J58" s="2"/>
      <c r="K58" s="2"/>
    </row>
    <row r="59" spans="1:11" ht="17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0" ht="17.25">
      <c r="A60" s="3"/>
      <c r="B60" s="2"/>
      <c r="C60" s="2"/>
      <c r="D60" s="2"/>
      <c r="E60" s="2"/>
      <c r="F60" s="25"/>
      <c r="G60" s="6" t="s">
        <v>7</v>
      </c>
      <c r="H60" s="6" t="s">
        <v>8</v>
      </c>
      <c r="I60" s="6" t="s">
        <v>9</v>
      </c>
      <c r="J60" s="26"/>
    </row>
    <row r="61" spans="1:10" ht="17.25">
      <c r="A61" s="3"/>
      <c r="B61" s="2"/>
      <c r="C61" s="27" t="s">
        <v>46</v>
      </c>
      <c r="D61" s="2"/>
      <c r="E61" s="2"/>
      <c r="F61" s="28"/>
      <c r="G61" s="29">
        <v>0</v>
      </c>
      <c r="H61" s="29">
        <v>0</v>
      </c>
      <c r="I61" s="29">
        <v>0</v>
      </c>
      <c r="J61" s="28"/>
    </row>
    <row r="62" spans="1:10" ht="17.25">
      <c r="A62" s="3"/>
      <c r="B62" s="2"/>
      <c r="C62" s="27" t="s">
        <v>47</v>
      </c>
      <c r="D62" s="2"/>
      <c r="E62" s="2"/>
      <c r="F62" s="28"/>
      <c r="G62" s="29">
        <v>0</v>
      </c>
      <c r="H62" s="29">
        <v>0</v>
      </c>
      <c r="I62" s="29">
        <v>0</v>
      </c>
      <c r="J62" s="28"/>
    </row>
    <row r="63" spans="1:10" ht="17.25">
      <c r="A63" s="3"/>
      <c r="B63" s="2"/>
      <c r="C63" s="27" t="s">
        <v>48</v>
      </c>
      <c r="D63" s="2"/>
      <c r="E63" s="2"/>
      <c r="F63" s="28"/>
      <c r="G63" s="29">
        <v>503299</v>
      </c>
      <c r="H63" s="29">
        <v>3937</v>
      </c>
      <c r="I63" s="29">
        <v>3937</v>
      </c>
      <c r="J63" s="28"/>
    </row>
    <row r="64" spans="1:10" ht="17.25">
      <c r="A64" s="3"/>
      <c r="B64" s="2"/>
      <c r="C64" s="27" t="s">
        <v>49</v>
      </c>
      <c r="D64" s="2"/>
      <c r="E64" s="2"/>
      <c r="F64" s="28"/>
      <c r="G64" s="29">
        <v>694000</v>
      </c>
      <c r="H64" s="29">
        <v>694000</v>
      </c>
      <c r="I64" s="29">
        <v>694000</v>
      </c>
      <c r="J64" s="28"/>
    </row>
    <row r="65" spans="1:10" ht="17.25">
      <c r="A65" s="3"/>
      <c r="B65" s="2"/>
      <c r="C65" s="27" t="s">
        <v>50</v>
      </c>
      <c r="D65" s="2"/>
      <c r="E65" s="2"/>
      <c r="F65" s="28"/>
      <c r="G65" s="29">
        <v>69000</v>
      </c>
      <c r="H65" s="29">
        <v>69000</v>
      </c>
      <c r="I65" s="29">
        <v>69000</v>
      </c>
      <c r="J65" s="28"/>
    </row>
    <row r="66" spans="1:10" ht="17.25">
      <c r="A66" s="3"/>
      <c r="B66" s="2"/>
      <c r="C66" s="27" t="s">
        <v>51</v>
      </c>
      <c r="D66" s="2"/>
      <c r="E66" s="2"/>
      <c r="F66" s="28"/>
      <c r="G66" s="29">
        <v>21000</v>
      </c>
      <c r="H66" s="29">
        <v>21000</v>
      </c>
      <c r="I66" s="29">
        <v>21000</v>
      </c>
      <c r="J66" s="28"/>
    </row>
    <row r="67" spans="1:10" ht="17.25">
      <c r="A67" s="3"/>
      <c r="B67" s="2"/>
      <c r="C67" s="27" t="s">
        <v>52</v>
      </c>
      <c r="D67" s="2"/>
      <c r="E67" s="2"/>
      <c r="F67" s="28"/>
      <c r="G67" s="29">
        <v>1648000</v>
      </c>
      <c r="H67" s="29">
        <v>1248000</v>
      </c>
      <c r="I67" s="29">
        <v>848000</v>
      </c>
      <c r="J67" s="28"/>
    </row>
    <row r="68" spans="1:10" ht="17.25">
      <c r="A68" s="3"/>
      <c r="B68" s="2"/>
      <c r="C68" s="30" t="s">
        <v>53</v>
      </c>
      <c r="D68" s="31"/>
      <c r="E68" s="31"/>
      <c r="F68" s="32"/>
      <c r="G68" s="33">
        <v>1770000</v>
      </c>
      <c r="H68" s="33">
        <v>0</v>
      </c>
      <c r="I68" s="33">
        <v>0</v>
      </c>
      <c r="J68" s="28"/>
    </row>
    <row r="69" spans="1:10" ht="17.25">
      <c r="A69" s="3"/>
      <c r="B69" s="2"/>
      <c r="C69" s="2" t="s">
        <v>54</v>
      </c>
      <c r="D69" s="21"/>
      <c r="E69" s="2"/>
      <c r="F69" s="28"/>
      <c r="G69" s="29">
        <v>4705299</v>
      </c>
      <c r="H69" s="29">
        <v>2035937</v>
      </c>
      <c r="I69" s="29">
        <v>1635937</v>
      </c>
      <c r="J69" s="28"/>
    </row>
    <row r="70" spans="1:10" ht="17.25">
      <c r="A70" s="3"/>
      <c r="B70" s="2"/>
      <c r="C70" s="34" t="s">
        <v>55</v>
      </c>
      <c r="D70" s="21"/>
      <c r="E70" s="2"/>
      <c r="F70" s="28"/>
      <c r="G70" s="29"/>
      <c r="H70" s="29"/>
      <c r="I70" s="29"/>
      <c r="J70" s="28"/>
    </row>
    <row r="71" spans="1:11" ht="8.2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7.25">
      <c r="A72" s="3"/>
      <c r="B72" s="4" t="s">
        <v>1</v>
      </c>
      <c r="C72" s="2" t="s">
        <v>56</v>
      </c>
      <c r="D72" s="2"/>
      <c r="E72" s="2"/>
      <c r="F72" s="2"/>
      <c r="G72" s="2"/>
      <c r="H72" s="2"/>
      <c r="I72" s="2"/>
      <c r="J72" s="2"/>
      <c r="K72" s="2"/>
    </row>
    <row r="73" spans="1:11" ht="17.25">
      <c r="A73" s="3"/>
      <c r="B73" s="2"/>
      <c r="C73" s="2" t="s">
        <v>57</v>
      </c>
      <c r="D73" s="2"/>
      <c r="E73" s="2"/>
      <c r="F73" s="2"/>
      <c r="G73" s="2"/>
      <c r="H73" s="2"/>
      <c r="I73" s="2"/>
      <c r="J73" s="2"/>
      <c r="K73" s="2"/>
    </row>
    <row r="74" spans="1:11" ht="17.25">
      <c r="A74" s="3"/>
      <c r="B74" s="2"/>
      <c r="C74" s="2" t="s">
        <v>58</v>
      </c>
      <c r="D74" s="2"/>
      <c r="E74" s="2"/>
      <c r="F74" s="2"/>
      <c r="G74" s="2"/>
      <c r="H74" s="2"/>
      <c r="I74" s="2"/>
      <c r="J74" s="2"/>
      <c r="K74" s="2"/>
    </row>
    <row r="75" spans="1:11" ht="17.25">
      <c r="A75" s="3"/>
      <c r="B75" s="2"/>
      <c r="C75" s="2" t="s">
        <v>59</v>
      </c>
      <c r="D75" s="2"/>
      <c r="E75" s="2"/>
      <c r="F75" s="2"/>
      <c r="G75" s="2"/>
      <c r="H75" s="2"/>
      <c r="I75" s="2"/>
      <c r="J75" s="2"/>
      <c r="K75" s="2"/>
    </row>
    <row r="76" spans="1:11" ht="17.25">
      <c r="A76" s="3"/>
      <c r="B76" s="2"/>
      <c r="C76" s="2" t="s">
        <v>60</v>
      </c>
      <c r="D76" s="2"/>
      <c r="E76" s="2"/>
      <c r="F76" s="2"/>
      <c r="G76" s="2"/>
      <c r="H76" s="2"/>
      <c r="I76" s="2"/>
      <c r="J76" s="2"/>
      <c r="K76" s="2"/>
    </row>
    <row r="77" spans="1:11" ht="17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7.25">
      <c r="A78" s="3"/>
      <c r="B78" s="4" t="s">
        <v>1</v>
      </c>
      <c r="C78" s="2" t="s">
        <v>61</v>
      </c>
      <c r="D78" s="2"/>
      <c r="E78" s="2"/>
      <c r="F78" s="2"/>
      <c r="G78" s="2"/>
      <c r="H78" s="2"/>
      <c r="I78" s="2"/>
      <c r="J78" s="2"/>
      <c r="K78" s="2"/>
    </row>
    <row r="79" spans="1:11" ht="17.25">
      <c r="A79" s="3"/>
      <c r="B79" s="4"/>
      <c r="C79" s="2" t="s">
        <v>62</v>
      </c>
      <c r="D79" s="2"/>
      <c r="E79" s="2"/>
      <c r="F79" s="2"/>
      <c r="G79" s="2"/>
      <c r="H79" s="2"/>
      <c r="I79" s="2"/>
      <c r="J79" s="2"/>
      <c r="K79" s="2"/>
    </row>
    <row r="80" spans="1:11" ht="17.25">
      <c r="A80" s="3"/>
      <c r="B80" s="4"/>
      <c r="C80" s="2" t="s">
        <v>63</v>
      </c>
      <c r="D80" s="2"/>
      <c r="E80" s="2"/>
      <c r="F80" s="2"/>
      <c r="G80" s="2"/>
      <c r="H80" s="2"/>
      <c r="I80" s="2"/>
      <c r="J80" s="2"/>
      <c r="K80" s="2"/>
    </row>
    <row r="81" spans="1:11" ht="17.25">
      <c r="A81" s="3"/>
      <c r="B81" s="4"/>
      <c r="C81" s="2" t="s">
        <v>64</v>
      </c>
      <c r="D81" s="2"/>
      <c r="E81" s="2"/>
      <c r="F81" s="2"/>
      <c r="G81" s="2"/>
      <c r="H81" s="2"/>
      <c r="I81" s="2"/>
      <c r="J81" s="2"/>
      <c r="K81" s="2"/>
    </row>
    <row r="82" spans="1:11" ht="17.25">
      <c r="A82" s="3"/>
      <c r="B82" s="4"/>
      <c r="C82" s="2"/>
      <c r="D82" s="2"/>
      <c r="E82" s="2"/>
      <c r="F82" s="2"/>
      <c r="G82" s="2"/>
      <c r="H82" s="2"/>
      <c r="I82" s="2"/>
      <c r="J82" s="2"/>
      <c r="K82" s="2"/>
    </row>
    <row r="83" spans="1:11" ht="17.25">
      <c r="A83" s="3"/>
      <c r="B83" s="4" t="s">
        <v>1</v>
      </c>
      <c r="C83" s="2" t="s">
        <v>65</v>
      </c>
      <c r="D83" s="2"/>
      <c r="E83" s="2"/>
      <c r="F83" s="2"/>
      <c r="G83" s="2"/>
      <c r="H83" s="2"/>
      <c r="I83" s="2"/>
      <c r="J83" s="2"/>
      <c r="K83" s="2"/>
    </row>
    <row r="84" spans="1:11" ht="17.25">
      <c r="A84" s="3"/>
      <c r="B84" s="4"/>
      <c r="C84" s="2" t="s">
        <v>66</v>
      </c>
      <c r="D84" s="2"/>
      <c r="E84" s="2"/>
      <c r="F84" s="2"/>
      <c r="G84" s="2"/>
      <c r="H84" s="2"/>
      <c r="I84" s="2"/>
      <c r="J84" s="2"/>
      <c r="K84" s="2"/>
    </row>
    <row r="85" spans="1:11" ht="17.25">
      <c r="A85" s="3"/>
      <c r="B85" s="4"/>
      <c r="C85" s="2" t="s">
        <v>67</v>
      </c>
      <c r="D85" s="2"/>
      <c r="E85" s="2"/>
      <c r="F85" s="2"/>
      <c r="G85" s="2"/>
      <c r="H85" s="2"/>
      <c r="I85" s="2"/>
      <c r="J85" s="2"/>
      <c r="K85" s="2"/>
    </row>
    <row r="86" spans="1:11" ht="17.25">
      <c r="A86" s="3"/>
      <c r="B86" s="4"/>
      <c r="C86" s="2"/>
      <c r="D86" s="2"/>
      <c r="E86" s="2"/>
      <c r="F86" s="2"/>
      <c r="G86" s="2"/>
      <c r="H86" s="2"/>
      <c r="I86" s="2"/>
      <c r="J86" s="2"/>
      <c r="K86" s="2"/>
    </row>
    <row r="87" spans="1:11" ht="17.25">
      <c r="A87" s="3"/>
      <c r="B87" s="4" t="s">
        <v>1</v>
      </c>
      <c r="C87" t="s">
        <v>68</v>
      </c>
      <c r="D87" s="2"/>
      <c r="E87" s="2"/>
      <c r="F87" s="2"/>
      <c r="G87" s="2"/>
      <c r="H87" s="2"/>
      <c r="I87" s="2"/>
      <c r="J87" s="2"/>
      <c r="K87" s="2"/>
    </row>
    <row r="88" spans="1:11" ht="17.25">
      <c r="A88" s="3"/>
      <c r="B88" s="4"/>
      <c r="C88" s="2" t="s">
        <v>69</v>
      </c>
      <c r="D88" s="2"/>
      <c r="E88" s="2"/>
      <c r="F88" s="2"/>
      <c r="G88" s="2"/>
      <c r="H88" s="2"/>
      <c r="I88" s="2"/>
      <c r="J88" s="2"/>
      <c r="K88" s="2"/>
    </row>
    <row r="89" spans="1:11" ht="17.25">
      <c r="A89" s="3"/>
      <c r="B89" s="4"/>
      <c r="C89" s="2" t="s">
        <v>70</v>
      </c>
      <c r="D89" s="2"/>
      <c r="E89" s="2"/>
      <c r="F89" s="2"/>
      <c r="G89" s="2"/>
      <c r="H89" s="2"/>
      <c r="I89" s="2"/>
      <c r="J89" s="2"/>
      <c r="K89" s="2"/>
    </row>
    <row r="90" spans="1:11" ht="17.25">
      <c r="A90" s="3"/>
      <c r="B90" s="4"/>
      <c r="C90" s="2"/>
      <c r="D90" s="2"/>
      <c r="E90" s="2"/>
      <c r="F90" s="2"/>
      <c r="G90" s="2"/>
      <c r="H90" s="2"/>
      <c r="I90" s="2"/>
      <c r="J90" s="2"/>
      <c r="K90" s="2"/>
    </row>
    <row r="91" spans="1:11" ht="17.25">
      <c r="A91" s="3"/>
      <c r="B91" s="4" t="s">
        <v>1</v>
      </c>
      <c r="C91" s="2" t="s">
        <v>71</v>
      </c>
      <c r="D91" s="2"/>
      <c r="E91" s="2"/>
      <c r="F91" s="2"/>
      <c r="G91" s="2"/>
      <c r="H91" s="2"/>
      <c r="I91" s="2"/>
      <c r="J91" s="2"/>
      <c r="K91" s="2"/>
    </row>
    <row r="92" spans="1:11" ht="17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7.25">
      <c r="A93" s="3"/>
      <c r="B93" s="4" t="s">
        <v>1</v>
      </c>
      <c r="C93" s="2" t="s">
        <v>72</v>
      </c>
      <c r="D93" s="2"/>
      <c r="E93" s="2"/>
      <c r="F93" s="2"/>
      <c r="G93" s="2"/>
      <c r="H93" s="2"/>
      <c r="I93" s="2"/>
      <c r="J93" s="2"/>
      <c r="K93" s="2"/>
    </row>
    <row r="94" spans="1:11" ht="17.25">
      <c r="A94" s="3"/>
      <c r="B94" s="2"/>
      <c r="C94" s="2" t="s">
        <v>73</v>
      </c>
      <c r="D94" s="2"/>
      <c r="E94" s="2"/>
      <c r="F94" s="2"/>
      <c r="G94" s="2"/>
      <c r="H94" s="2"/>
      <c r="I94" s="2"/>
      <c r="J94" s="2"/>
      <c r="K94" s="2"/>
    </row>
  </sheetData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Nathaniel</dc:creator>
  <cp:keywords/>
  <dc:description/>
  <cp:lastModifiedBy>Kim, Andrew</cp:lastModifiedBy>
  <dcterms:created xsi:type="dcterms:W3CDTF">2021-09-20T22:39:38Z</dcterms:created>
  <dcterms:modified xsi:type="dcterms:W3CDTF">2021-10-01T05:18:17Z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