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3105" yWindow="1725" windowWidth="21600" windowHeight="11385" tabRatio="564" activeTab="0"/>
  </bookViews>
  <sheets>
    <sheet name="Operating Financial Plan" sheetId="2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Order1" hidden="1">255</definedName>
    <definedName name="_Order2" hidden="1">255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drfetrasdffdsadfg" hidden="1">{"cxtransfer",#N/A,FALSE,"ReorgRevisted"}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c" hidden="1">{"NonWhole",#N/A,FALSE,"ReorgRevisted"}</definedName>
    <definedName name="cdd" hidden="1">{"NonWhole",#N/A,FALSE,"ReorgRevisted"}</definedName>
    <definedName name="Cell" localSheetId="0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urrent_Value">#REF!</definedName>
    <definedName name="cx" hidden="1">{"Whole",#N/A,FALSE,"ReorgRevisted"}</definedName>
    <definedName name="CXAgncy09">'[10]09 REQ Sum Corrected 6-24-08'!$D$7:$D$9,'[10]09 REQ Sum Corrected 6-24-08'!$D$13,'[10]09 REQ Sum Corrected 6-24-08'!$D$17:$D$20</definedName>
    <definedName name="cxs" hidden="1">{"Whole",#N/A,FALSE,"ReorgRevisted"}</definedName>
    <definedName name="d" hidden="1">{"NonWhole",#N/A,FALSE,"ReorgRevisted"}</definedName>
    <definedName name="dasffads" hidden="1">{"Dis",#N/A,FALSE,"ReorgRevisted"}</definedName>
    <definedName name="DCHS08ARMS" localSheetId="0">#REF!</definedName>
    <definedName name="DCHS08ARMS">#REF!</definedName>
    <definedName name="dd" hidden="1">{"NonWhole",#N/A,FALSE,"ReorgRevisted"}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ded" hidden="1">{"Dis",#N/A,FALSE,"ReorgRevisted"}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'[11]Replacement Analysis'!$B$8:$B$27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DP">#REF!</definedName>
    <definedName name="eee" hidden="1">{"cxtransfer",#N/A,FALSE,"ReorgRevisted"}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adsafdsfadsfdasafd" hidden="1">{"NonWhole",#N/A,FALSE,"ReorgRevisted"}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dafdafdasfdafdas" hidden="1">{"Whole",#N/A,FALSE,"ReorgRevisted"}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azWaste" hidden="1">{"cxtransfer",#N/A,FALSE,"ReorgRevisted"}</definedName>
    <definedName name="help" hidden="1">{"cxtransfer",#N/A,FALSE,"ReorgRevisted"}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h" hidden="1">{"NonWhole",#N/A,FALSE,"ReorgRevisted"}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">#REF!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EW">#REF!</definedName>
    <definedName name="nn" hidden="1">{"Whole",#N/A,FALSE,"ReorgRevisted"}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k" hidden="1">{"NonWhole",#N/A,FALSE,"ReorgRevisted"}</definedName>
    <definedName name="ook" hidden="1">{"Whole",#N/A,FALSE,"ReorgRevisted"}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age2">#REF!</definedName>
    <definedName name="PERS_Percent">0.0613</definedName>
    <definedName name="_xlnm.Print_Area" localSheetId="0">'Operating Financial Plan'!$A$1:$H$42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PURN">#REF!</definedName>
    <definedName name="PURO">#REF!</definedName>
    <definedName name="q" hidden="1">{"Dis",#N/A,FALSE,"ReorgRevisted"}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'[13]Appro_Sections'!$B$7:$N$137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ableLookUp">'[14]GG'!$A$1:$F$134</definedName>
    <definedName name="test">'[15]DATA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" hidden="1">{"NonWhole",#N/A,FALSE,"ReorgRevisted"}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8"/>
  <extLst/>
</workbook>
</file>

<file path=xl/sharedStrings.xml><?xml version="1.0" encoding="utf-8"?>
<sst xmlns="http://schemas.openxmlformats.org/spreadsheetml/2006/main" count="38" uniqueCount="38">
  <si>
    <t>Category</t>
  </si>
  <si>
    <t>2019-2020 Actual</t>
  </si>
  <si>
    <t>2021-2022 Adopted Budget</t>
  </si>
  <si>
    <t>2021-2022 Revised Budget</t>
  </si>
  <si>
    <t>2021-2022 Biennial-to-Date Actuals</t>
  </si>
  <si>
    <t>2021-2022 Estimated</t>
  </si>
  <si>
    <t>2023-2024 Projected</t>
  </si>
  <si>
    <t>2025-2026 Projected</t>
  </si>
  <si>
    <t xml:space="preserve">Beginning Fund Balance </t>
  </si>
  <si>
    <t>Revenues</t>
  </si>
  <si>
    <t>Total Revenues</t>
  </si>
  <si>
    <t xml:space="preserve">Expenditures </t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</si>
  <si>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</si>
  <si>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</si>
  <si>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Other Fund Transactions</t>
  </si>
  <si>
    <t>Total Other Fund Transactions</t>
  </si>
  <si>
    <t>Ending Fund Balance</t>
  </si>
  <si>
    <t>Reserves</t>
  </si>
  <si>
    <t>Total Reserves</t>
  </si>
  <si>
    <t xml:space="preserve">Reserve Shortfall </t>
  </si>
  <si>
    <t>Ending Undesignated Fund Balance</t>
  </si>
  <si>
    <t xml:space="preserve">Financial Plan Notes </t>
  </si>
  <si>
    <t xml:space="preserve">
All financial plans have the following assumptions, unless otherwise noted in below rows. 
2021-2022 Adopted and Revised Budget ties to PBCS and matches 2021-2022 Estimated.
Outyear revenue and expenditure inflation assumptions are consistent with figures provided by PSB's BFPA guidance. </t>
  </si>
  <si>
    <t>Revenues Notes:</t>
  </si>
  <si>
    <t>Expenditure Notes:</t>
  </si>
  <si>
    <t xml:space="preserve">Reserve Notes: </t>
  </si>
  <si>
    <t>2021 - 2022  2nd Omnibus Financial Plan</t>
  </si>
  <si>
    <t>Fund Name / 000001330</t>
  </si>
  <si>
    <t>Deferred Comp Administrative Fee Revenue</t>
  </si>
  <si>
    <t>Other Administrative Expenses &amp; Overhead</t>
  </si>
  <si>
    <t>Deferred Compensation Labor Expenses</t>
  </si>
  <si>
    <t>Revised Revenue for 2021-2022 is based on budgeted expenditures adopted by the Deferred Compensation Board.</t>
  </si>
  <si>
    <t>Revenues for 2023-2026 are based on projected expenditures for the same period.</t>
  </si>
  <si>
    <t>Projected Expenditures for 2021-2022 is based on budgeted expenditures adopted by the Deferred Compensation Board.</t>
  </si>
  <si>
    <t xml:space="preserve">Projected Expenditures for 2023-2026 is based on budgeted expenditures are based on Q3 2021 BFPA inflation assumptions issued by PSB: </t>
  </si>
  <si>
    <t>Central Rates - 5.5% for 2023-2024 and 6.3% for 2025-2026.</t>
  </si>
  <si>
    <t>Blended Labor - 5.5% for 2023-2024 and 6.6% for 2025-2026.</t>
  </si>
  <si>
    <t>Updated by Andres Fuerte on 08/24/2021.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</si>
</sst>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\-000\-000\-0"/>
    <numFmt numFmtId="166" formatCode="[&lt;=9999999]000\-0000;[&gt;9999999]\(000\)\ 000\-0000;General"/>
    <numFmt numFmtId="167" formatCode="_(* #,##0_);_(* \(#,##0\);_(* &quot;-&quot;??_);_(@_)"/>
    <numFmt numFmtId="168" formatCode="00000"/>
    <numFmt numFmtId="169" formatCode="000000000"/>
    <numFmt numFmtId="170" formatCode="0000"/>
    <numFmt numFmtId="171" formatCode="000000"/>
    <numFmt numFmtId="172" formatCode="000"/>
    <numFmt numFmtId="173" formatCode="&quot;$&quot;* #,##0.00_);[Red]&quot;$&quot;* \(#,##0.00\)"/>
    <numFmt numFmtId="174" formatCode="0.0%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>
        <color theme="4"/>
      </top>
      <bottom style="thin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5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5" fontId="1" fillId="0" borderId="0">
      <alignment horizontal="center"/>
      <protection locked="0"/>
    </xf>
    <xf numFmtId="0" fontId="1" fillId="0" borderId="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0" fontId="1" fillId="54" borderId="16" applyNumberFormat="0" applyFont="0" applyAlignment="0" applyProtection="0"/>
    <xf numFmtId="0" fontId="33" fillId="51" borderId="17" applyNumberFormat="0" applyAlignment="0" applyProtection="0"/>
    <xf numFmtId="166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41" fontId="32" fillId="0" borderId="19" applyBorder="0">
      <alignment/>
      <protection/>
    </xf>
    <xf numFmtId="0" fontId="37" fillId="0" borderId="0" applyNumberFormat="0" applyFill="0" applyBorder="0" applyAlignment="0" applyProtection="0"/>
    <xf numFmtId="37" fontId="32" fillId="0" borderId="0">
      <alignment/>
      <protection/>
    </xf>
    <xf numFmtId="0" fontId="1" fillId="0" borderId="0">
      <alignment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0" fontId="0" fillId="0" borderId="0">
      <alignment/>
      <protection/>
    </xf>
    <xf numFmtId="0" fontId="47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54" borderId="16" applyNumberFormat="0" applyFont="0" applyAlignment="0" applyProtection="0"/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0" fontId="1" fillId="0" borderId="0" applyNumberFormat="0" applyBorder="0">
      <alignment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3" fontId="1" fillId="0" borderId="21" applyFont="0" applyFill="0" applyProtection="0">
      <alignment/>
    </xf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0" borderId="0">
      <alignment/>
      <protection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55" borderId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0" fontId="21" fillId="34" borderId="0" applyNumberFormat="0" applyBorder="0" applyAlignment="0" applyProtection="0"/>
    <xf numFmtId="0" fontId="22" fillId="51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>
      <alignment/>
      <protection locked="0"/>
    </xf>
    <xf numFmtId="0" fontId="49" fillId="0" borderId="0" applyNumberFormat="0" applyFill="0" applyBorder="0">
      <alignment/>
      <protection locked="0"/>
    </xf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0" fontId="33" fillId="51" borderId="17" applyNumberFormat="0" applyAlignment="0" applyProtection="0"/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42" fontId="16" fillId="0" borderId="22" applyFont="0">
      <alignment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50" fillId="0" borderId="0">
      <alignment/>
      <protection/>
    </xf>
    <xf numFmtId="43" fontId="50" fillId="0" borderId="0" applyFont="0" applyFill="0" applyBorder="0" applyAlignment="0" applyProtection="0"/>
  </cellStyleXfs>
  <cellXfs count="91">
    <xf numFmtId="0" fontId="0" fillId="0" borderId="0" xfId="0"/>
    <xf numFmtId="37" fontId="39" fillId="56" borderId="20" xfId="108" applyFont="1" applyFill="1" applyBorder="1" applyAlignment="1">
      <alignment horizontal="center" wrapText="1"/>
      <protection/>
    </xf>
    <xf numFmtId="37" fontId="39" fillId="56" borderId="20" xfId="108" applyFont="1" applyFill="1" applyBorder="1" applyAlignment="1" applyProtection="1">
      <alignment horizontal="left" wrapText="1"/>
      <protection/>
    </xf>
    <xf numFmtId="0" fontId="0" fillId="0" borderId="0" xfId="0"/>
    <xf numFmtId="37" fontId="39" fillId="56" borderId="23" xfId="108" applyFont="1" applyFill="1" applyBorder="1" applyAlignment="1">
      <alignment horizontal="center" wrapText="1"/>
      <protection/>
    </xf>
    <xf numFmtId="37" fontId="39" fillId="0" borderId="0" xfId="108" applyFont="1" applyFill="1" applyAlignment="1">
      <alignment horizontal="left"/>
      <protection/>
    </xf>
    <xf numFmtId="37" fontId="38" fillId="0" borderId="0" xfId="108" applyFont="1" applyFill="1" applyBorder="1">
      <alignment/>
      <protection/>
    </xf>
    <xf numFmtId="0" fontId="39" fillId="56" borderId="0" xfId="0" applyFont="1" applyFill="1" applyAlignment="1">
      <alignment horizontal="center"/>
    </xf>
    <xf numFmtId="167" fontId="39" fillId="56" borderId="24" xfId="108" applyNumberFormat="1" applyFont="1" applyFill="1" applyBorder="1" applyAlignment="1">
      <alignment horizontal="right" vertical="center" indent="1"/>
      <protection/>
    </xf>
    <xf numFmtId="167" fontId="38" fillId="56" borderId="25" xfId="88" applyNumberFormat="1" applyFont="1" applyFill="1" applyBorder="1" applyAlignment="1">
      <alignment horizontal="right" vertical="center" indent="1"/>
    </xf>
    <xf numFmtId="167" fontId="38" fillId="56" borderId="19" xfId="88" applyNumberFormat="1" applyFont="1" applyFill="1" applyBorder="1" applyAlignment="1">
      <alignment horizontal="right" vertical="center" indent="1"/>
    </xf>
    <xf numFmtId="167" fontId="39" fillId="56" borderId="26" xfId="88" applyNumberFormat="1" applyFont="1" applyFill="1" applyBorder="1" applyAlignment="1">
      <alignment horizontal="right" vertical="center" indent="1"/>
    </xf>
    <xf numFmtId="167" fontId="39" fillId="56" borderId="27" xfId="88" applyNumberFormat="1" applyFont="1" applyFill="1" applyBorder="1" applyAlignment="1">
      <alignment horizontal="right" vertical="center" indent="1"/>
    </xf>
    <xf numFmtId="167" fontId="39" fillId="56" borderId="19" xfId="108" applyNumberFormat="1" applyFont="1" applyFill="1" applyBorder="1" applyAlignment="1">
      <alignment horizontal="right" vertical="center" indent="1"/>
      <protection/>
    </xf>
    <xf numFmtId="167" fontId="39" fillId="56" borderId="19" xfId="88" applyNumberFormat="1" applyFont="1" applyFill="1" applyBorder="1" applyAlignment="1">
      <alignment horizontal="right" vertical="center" indent="1"/>
    </xf>
    <xf numFmtId="167" fontId="38" fillId="56" borderId="19" xfId="108" applyNumberFormat="1" applyFont="1" applyFill="1" applyBorder="1" applyAlignment="1">
      <alignment horizontal="right" vertical="center" indent="1"/>
      <protection/>
    </xf>
    <xf numFmtId="167" fontId="39" fillId="56" borderId="27" xfId="108" applyNumberFormat="1" applyFont="1" applyFill="1" applyBorder="1" applyAlignment="1">
      <alignment horizontal="right" vertical="center" indent="1"/>
      <protection/>
    </xf>
    <xf numFmtId="167" fontId="39" fillId="56" borderId="27" xfId="18" applyNumberFormat="1" applyFont="1" applyFill="1" applyBorder="1" applyAlignment="1">
      <alignment horizontal="right" vertical="center" indent="1"/>
    </xf>
    <xf numFmtId="167" fontId="39" fillId="56" borderId="20" xfId="18" applyNumberFormat="1" applyFont="1" applyFill="1" applyBorder="1" applyAlignment="1">
      <alignment horizontal="right" vertical="center" indent="1"/>
    </xf>
    <xf numFmtId="167" fontId="39" fillId="56" borderId="20" xfId="88" applyNumberFormat="1" applyFont="1" applyFill="1" applyBorder="1" applyAlignment="1" applyProtection="1">
      <alignment horizontal="right" indent="1"/>
      <protection/>
    </xf>
    <xf numFmtId="167" fontId="38" fillId="56" borderId="24" xfId="108" applyNumberFormat="1" applyFont="1" applyFill="1" applyBorder="1" applyAlignment="1" applyProtection="1">
      <alignment horizontal="right" indent="1"/>
      <protection locked="0"/>
    </xf>
    <xf numFmtId="167" fontId="38" fillId="56" borderId="19" xfId="116" applyNumberFormat="1" applyFont="1" applyFill="1" applyBorder="1" applyAlignment="1" applyProtection="1">
      <alignment horizontal="right" indent="1"/>
      <protection locked="0"/>
    </xf>
    <xf numFmtId="167" fontId="38" fillId="56" borderId="19" xfId="88" applyNumberFormat="1" applyFont="1" applyFill="1" applyBorder="1" applyAlignment="1" applyProtection="1">
      <alignment horizontal="right" vertical="center" indent="1"/>
      <protection locked="0"/>
    </xf>
    <xf numFmtId="167" fontId="38" fillId="56" borderId="25" xfId="88" applyNumberFormat="1" applyFont="1" applyFill="1" applyBorder="1" applyAlignment="1" applyProtection="1">
      <alignment horizontal="right" vertical="center" indent="1"/>
      <protection locked="0"/>
    </xf>
    <xf numFmtId="167" fontId="39" fillId="56" borderId="19" xfId="108" applyNumberFormat="1" applyFont="1" applyFill="1" applyBorder="1" applyAlignment="1" applyProtection="1">
      <alignment horizontal="right" vertical="center" indent="1"/>
      <protection locked="0"/>
    </xf>
    <xf numFmtId="167" fontId="38" fillId="56" borderId="19" xfId="108" applyNumberFormat="1" applyFont="1" applyFill="1" applyBorder="1" applyAlignment="1" applyProtection="1">
      <alignment horizontal="right" indent="1"/>
      <protection locked="0"/>
    </xf>
    <xf numFmtId="167" fontId="38" fillId="56" borderId="28" xfId="88" applyNumberFormat="1" applyFont="1" applyFill="1" applyBorder="1" applyAlignment="1" applyProtection="1">
      <alignment horizontal="right" vertical="center" indent="1"/>
      <protection locked="0"/>
    </xf>
    <xf numFmtId="167" fontId="38" fillId="56" borderId="19" xfId="18" applyNumberFormat="1" applyFont="1" applyFill="1" applyBorder="1" applyAlignment="1" applyProtection="1">
      <alignment horizontal="right" vertical="center" indent="1"/>
      <protection locked="0"/>
    </xf>
    <xf numFmtId="37" fontId="39" fillId="56" borderId="20" xfId="108" applyFont="1" applyFill="1" applyBorder="1" applyAlignment="1" applyProtection="1">
      <alignment horizontal="left"/>
      <protection locked="0"/>
    </xf>
    <xf numFmtId="37" fontId="39" fillId="56" borderId="19" xfId="108" applyFont="1" applyFill="1" applyBorder="1" applyAlignment="1" applyProtection="1">
      <alignment horizontal="left" vertical="center"/>
      <protection locked="0"/>
    </xf>
    <xf numFmtId="37" fontId="38" fillId="56" borderId="19" xfId="108" applyFont="1" applyFill="1" applyBorder="1" applyAlignment="1" applyProtection="1">
      <alignment horizontal="left"/>
      <protection locked="0"/>
    </xf>
    <xf numFmtId="37" fontId="39" fillId="56" borderId="27" xfId="108" applyFont="1" applyFill="1" applyBorder="1" applyAlignment="1" applyProtection="1">
      <alignment horizontal="left" vertical="center"/>
      <protection locked="0"/>
    </xf>
    <xf numFmtId="37" fontId="39" fillId="56" borderId="20" xfId="108" applyFont="1" applyFill="1" applyBorder="1" applyAlignment="1" applyProtection="1">
      <alignment horizontal="left" vertical="center"/>
      <protection locked="0"/>
    </xf>
    <xf numFmtId="37" fontId="38" fillId="56" borderId="24" xfId="108" applyFont="1" applyFill="1" applyBorder="1" applyAlignment="1" applyProtection="1" quotePrefix="1">
      <alignment horizontal="left" vertical="center"/>
      <protection locked="0"/>
    </xf>
    <xf numFmtId="37" fontId="38" fillId="56" borderId="19" xfId="108" applyFont="1" applyFill="1" applyBorder="1" applyAlignment="1" applyProtection="1">
      <alignment horizontal="left" vertical="center"/>
      <protection locked="0"/>
    </xf>
    <xf numFmtId="167" fontId="39" fillId="56" borderId="20" xfId="88" applyNumberFormat="1" applyFont="1" applyFill="1" applyBorder="1" applyAlignment="1" applyProtection="1">
      <alignment horizontal="right" indent="1"/>
      <protection locked="0"/>
    </xf>
    <xf numFmtId="167" fontId="39" fillId="56" borderId="20" xfId="108" applyNumberFormat="1" applyFont="1" applyFill="1" applyBorder="1" applyAlignment="1" applyProtection="1">
      <alignment horizontal="right" vertical="center" indent="1"/>
      <protection locked="0"/>
    </xf>
    <xf numFmtId="167" fontId="38" fillId="56" borderId="20" xfId="18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74" fontId="0" fillId="0" borderId="0" xfId="15" applyNumberFormat="1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37" fontId="39" fillId="0" borderId="0" xfId="108" applyFont="1" applyFill="1" applyAlignment="1" applyProtection="1">
      <alignment horizontal="left"/>
      <protection locked="0"/>
    </xf>
    <xf numFmtId="167" fontId="38" fillId="56" borderId="20" xfId="88" applyNumberFormat="1" applyFont="1" applyFill="1" applyBorder="1" applyAlignment="1" applyProtection="1" quotePrefix="1">
      <alignment horizontal="right" vertical="center" indent="1"/>
      <protection/>
    </xf>
    <xf numFmtId="0" fontId="17" fillId="0" borderId="0" xfId="0" applyFont="1" applyProtection="1">
      <protection/>
    </xf>
    <xf numFmtId="0" fontId="41" fillId="0" borderId="0" xfId="0" applyFont="1" applyProtection="1">
      <protection/>
    </xf>
    <xf numFmtId="37" fontId="39" fillId="57" borderId="20" xfId="108" applyFont="1" applyFill="1" applyBorder="1" applyAlignment="1">
      <alignment horizontal="center" wrapText="1"/>
      <protection/>
    </xf>
    <xf numFmtId="167" fontId="39" fillId="57" borderId="20" xfId="88" applyNumberFormat="1" applyFont="1" applyFill="1" applyBorder="1" applyAlignment="1" applyProtection="1">
      <alignment horizontal="right" indent="1"/>
      <protection/>
    </xf>
    <xf numFmtId="167" fontId="38" fillId="57" borderId="25" xfId="88" applyNumberFormat="1" applyFont="1" applyFill="1" applyBorder="1" applyAlignment="1">
      <alignment horizontal="right" vertical="center" indent="1"/>
    </xf>
    <xf numFmtId="167" fontId="38" fillId="57" borderId="19" xfId="88" applyNumberFormat="1" applyFont="1" applyFill="1" applyBorder="1" applyAlignment="1" applyProtection="1">
      <alignment horizontal="right" vertical="center" indent="1"/>
      <protection locked="0"/>
    </xf>
    <xf numFmtId="167" fontId="39" fillId="57" borderId="26" xfId="88" applyNumberFormat="1" applyFont="1" applyFill="1" applyBorder="1" applyAlignment="1">
      <alignment horizontal="right" vertical="center" indent="1"/>
    </xf>
    <xf numFmtId="167" fontId="38" fillId="57" borderId="25" xfId="88" applyNumberFormat="1" applyFont="1" applyFill="1" applyBorder="1" applyAlignment="1" applyProtection="1">
      <alignment horizontal="right" vertical="center" indent="1"/>
      <protection locked="0"/>
    </xf>
    <xf numFmtId="167" fontId="39" fillId="57" borderId="27" xfId="88" applyNumberFormat="1" applyFont="1" applyFill="1" applyBorder="1" applyAlignment="1">
      <alignment horizontal="right" vertical="center" indent="1"/>
    </xf>
    <xf numFmtId="167" fontId="39" fillId="57" borderId="20" xfId="108" applyNumberFormat="1" applyFont="1" applyFill="1" applyBorder="1" applyAlignment="1" applyProtection="1">
      <alignment horizontal="right" vertical="center" indent="1"/>
      <protection locked="0"/>
    </xf>
    <xf numFmtId="167" fontId="38" fillId="57" borderId="20" xfId="18" applyNumberFormat="1" applyFont="1" applyFill="1" applyBorder="1" applyAlignment="1" applyProtection="1">
      <alignment horizontal="right" vertical="center" indent="1"/>
      <protection locked="0"/>
    </xf>
    <xf numFmtId="167" fontId="38" fillId="57" borderId="24" xfId="108" applyNumberFormat="1" applyFont="1" applyFill="1" applyBorder="1" applyAlignment="1" applyProtection="1">
      <alignment horizontal="right" indent="1"/>
      <protection locked="0"/>
    </xf>
    <xf numFmtId="167" fontId="38" fillId="57" borderId="20" xfId="88" applyNumberFormat="1" applyFont="1" applyFill="1" applyBorder="1" applyAlignment="1" applyProtection="1" quotePrefix="1">
      <alignment horizontal="right" vertical="center" indent="1"/>
      <protection/>
    </xf>
    <xf numFmtId="167" fontId="38" fillId="57" borderId="19" xfId="88" applyNumberFormat="1" applyFont="1" applyFill="1" applyBorder="1" applyAlignment="1">
      <alignment horizontal="right" vertical="center" indent="1"/>
    </xf>
    <xf numFmtId="167" fontId="38" fillId="57" borderId="28" xfId="88" applyNumberFormat="1" applyFont="1" applyFill="1" applyBorder="1" applyAlignment="1" applyProtection="1">
      <alignment horizontal="right" vertical="center" indent="1"/>
      <protection locked="0"/>
    </xf>
    <xf numFmtId="167" fontId="38" fillId="57" borderId="19" xfId="18" applyNumberFormat="1" applyFont="1" applyFill="1" applyBorder="1" applyAlignment="1" applyProtection="1">
      <alignment horizontal="right" vertical="center" indent="1"/>
      <protection locked="0"/>
    </xf>
    <xf numFmtId="167" fontId="39" fillId="57" borderId="19" xfId="88" applyNumberFormat="1" applyFont="1" applyFill="1" applyBorder="1" applyAlignment="1">
      <alignment horizontal="right" vertical="center" indent="1"/>
    </xf>
    <xf numFmtId="167" fontId="39" fillId="57" borderId="27" xfId="18" applyNumberFormat="1" applyFont="1" applyFill="1" applyBorder="1" applyAlignment="1">
      <alignment horizontal="right" vertical="center" indent="1"/>
    </xf>
    <xf numFmtId="167" fontId="39" fillId="57" borderId="20" xfId="18" applyNumberFormat="1" applyFont="1" applyFill="1" applyBorder="1" applyAlignment="1">
      <alignment horizontal="right" vertical="center" indent="1"/>
    </xf>
    <xf numFmtId="37" fontId="39" fillId="0" borderId="20" xfId="108" applyFont="1" applyFill="1" applyBorder="1" applyAlignment="1">
      <alignment horizontal="center" wrapText="1"/>
      <protection/>
    </xf>
    <xf numFmtId="167" fontId="39" fillId="0" borderId="20" xfId="88" applyNumberFormat="1" applyFont="1" applyFill="1" applyBorder="1" applyAlignment="1" applyProtection="1">
      <alignment horizontal="right" indent="1"/>
      <protection/>
    </xf>
    <xf numFmtId="167" fontId="38" fillId="0" borderId="25" xfId="88" applyNumberFormat="1" applyFont="1" applyFill="1" applyBorder="1" applyAlignment="1">
      <alignment horizontal="right" vertical="center" indent="1"/>
    </xf>
    <xf numFmtId="167" fontId="38" fillId="0" borderId="19" xfId="116" applyNumberFormat="1" applyFont="1" applyFill="1" applyBorder="1" applyAlignment="1" applyProtection="1">
      <alignment horizontal="right" indent="1"/>
      <protection locked="0"/>
    </xf>
    <xf numFmtId="167" fontId="38" fillId="0" borderId="19" xfId="88" applyNumberFormat="1" applyFont="1" applyFill="1" applyBorder="1" applyAlignment="1" applyProtection="1">
      <alignment horizontal="right" vertical="center" indent="1"/>
      <protection locked="0"/>
    </xf>
    <xf numFmtId="167" fontId="39" fillId="0" borderId="26" xfId="88" applyNumberFormat="1" applyFont="1" applyFill="1" applyBorder="1" applyAlignment="1">
      <alignment horizontal="right" vertical="center" indent="1"/>
    </xf>
    <xf numFmtId="167" fontId="38" fillId="0" borderId="25" xfId="88" applyNumberFormat="1" applyFont="1" applyFill="1" applyBorder="1" applyAlignment="1" applyProtection="1">
      <alignment horizontal="right" vertical="center" indent="1"/>
      <protection locked="0"/>
    </xf>
    <xf numFmtId="167" fontId="39" fillId="0" borderId="27" xfId="88" applyNumberFormat="1" applyFont="1" applyFill="1" applyBorder="1" applyAlignment="1">
      <alignment horizontal="right" vertical="center" indent="1"/>
    </xf>
    <xf numFmtId="167" fontId="38" fillId="0" borderId="20" xfId="18" applyNumberFormat="1" applyFont="1" applyFill="1" applyBorder="1" applyAlignment="1" applyProtection="1">
      <alignment horizontal="right" vertical="center" indent="1"/>
      <protection locked="0"/>
    </xf>
    <xf numFmtId="167" fontId="38" fillId="0" borderId="24" xfId="108" applyNumberFormat="1" applyFont="1" applyFill="1" applyBorder="1" applyAlignment="1" applyProtection="1">
      <alignment horizontal="right" indent="1"/>
      <protection locked="0"/>
    </xf>
    <xf numFmtId="167" fontId="38" fillId="0" borderId="20" xfId="88" applyNumberFormat="1" applyFont="1" applyFill="1" applyBorder="1" applyAlignment="1" applyProtection="1" quotePrefix="1">
      <alignment horizontal="right" vertical="center" indent="1"/>
      <protection/>
    </xf>
    <xf numFmtId="167" fontId="38" fillId="0" borderId="19" xfId="88" applyNumberFormat="1" applyFont="1" applyFill="1" applyBorder="1" applyAlignment="1">
      <alignment horizontal="right" vertical="center" indent="1"/>
    </xf>
    <xf numFmtId="167" fontId="38" fillId="0" borderId="28" xfId="88" applyNumberFormat="1" applyFont="1" applyFill="1" applyBorder="1" applyAlignment="1" applyProtection="1">
      <alignment horizontal="right" vertical="center" indent="1"/>
      <protection locked="0"/>
    </xf>
    <xf numFmtId="167" fontId="38" fillId="0" borderId="19" xfId="18" applyNumberFormat="1" applyFont="1" applyFill="1" applyBorder="1" applyAlignment="1" applyProtection="1">
      <alignment horizontal="right" vertical="center" indent="1"/>
      <protection locked="0"/>
    </xf>
    <xf numFmtId="167" fontId="39" fillId="0" borderId="19" xfId="88" applyNumberFormat="1" applyFont="1" applyFill="1" applyBorder="1" applyAlignment="1">
      <alignment horizontal="right" vertical="center" indent="1"/>
    </xf>
    <xf numFmtId="167" fontId="39" fillId="0" borderId="27" xfId="18" applyNumberFormat="1" applyFont="1" applyFill="1" applyBorder="1" applyAlignment="1">
      <alignment horizontal="right" vertical="center" indent="1"/>
    </xf>
    <xf numFmtId="167" fontId="39" fillId="0" borderId="20" xfId="18" applyNumberFormat="1" applyFont="1" applyFill="1" applyBorder="1" applyAlignment="1">
      <alignment horizontal="right" vertical="center" indent="1"/>
    </xf>
    <xf numFmtId="167" fontId="39" fillId="0" borderId="20" xfId="88" applyNumberFormat="1" applyFont="1" applyFill="1" applyBorder="1" applyAlignment="1" applyProtection="1">
      <alignment horizontal="righ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 vertical="top" wrapText="1"/>
      <protection locked="0"/>
    </xf>
    <xf numFmtId="0" fontId="41" fillId="0" borderId="0" xfId="0" applyFont="1" applyFill="1" applyAlignment="1" applyProtection="1">
      <alignment horizontal="left" vertical="top"/>
      <protection locked="0"/>
    </xf>
    <xf numFmtId="0" fontId="41" fillId="0" borderId="0" xfId="0" applyFont="1" applyFill="1" applyAlignment="1" applyProtection="1">
      <alignment horizontal="left" vertical="top" indent="2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41" fillId="0" borderId="0" xfId="0" applyFont="1" applyFill="1" applyAlignment="1" applyProtection="1">
      <alignment horizontal="left" vertical="top" wrapText="1"/>
      <protection locked="0"/>
    </xf>
    <xf numFmtId="0" fontId="39" fillId="56" borderId="0" xfId="0" applyFont="1" applyFill="1" applyAlignment="1" applyProtection="1">
      <alignment horizontal="center"/>
      <protection locked="0"/>
    </xf>
    <xf numFmtId="37" fontId="41" fillId="0" borderId="0" xfId="108" applyFont="1" applyFill="1" applyAlignment="1" applyProtection="1">
      <alignment wrapText="1"/>
      <protection locked="0"/>
    </xf>
    <xf numFmtId="0" fontId="0" fillId="0" borderId="0" xfId="0" applyFont="1" applyAlignment="1">
      <alignment wrapText="1"/>
    </xf>
  </cellXfs>
  <cellStyles count="5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Comma 2" xfId="88"/>
    <cellStyle name="Comma 3" xfId="89"/>
    <cellStyle name="Currency 2" xfId="90"/>
    <cellStyle name="Currency 3" xfId="91"/>
    <cellStyle name="Currency 4" xfId="92"/>
    <cellStyle name="Date" xfId="93"/>
    <cellStyle name="Explanatory Text 2" xfId="94"/>
    <cellStyle name="Fund" xfId="95"/>
    <cellStyle name="General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3" xfId="106"/>
    <cellStyle name="Normal 4" xfId="107"/>
    <cellStyle name="Normal_AIRPLAN.XLS" xfId="108"/>
    <cellStyle name="Note 2" xfId="109"/>
    <cellStyle name="Output 2" xfId="110"/>
    <cellStyle name="Phone" xfId="111"/>
    <cellStyle name="Title 2" xfId="112"/>
    <cellStyle name="Total 2" xfId="113"/>
    <cellStyle name="w15" xfId="114"/>
    <cellStyle name="Warning Text 2" xfId="115"/>
    <cellStyle name="Normal_AIRPLAN.XLS_0640 ParksOperating 2011PSQ Fin Plan" xfId="116"/>
    <cellStyle name="Normal 6" xfId="117"/>
    <cellStyle name="Account" xfId="118"/>
    <cellStyle name="Account 10" xfId="119"/>
    <cellStyle name="Account 11" xfId="120"/>
    <cellStyle name="Account 12" xfId="121"/>
    <cellStyle name="Account 13" xfId="122"/>
    <cellStyle name="Account 14" xfId="123"/>
    <cellStyle name="Account 15" xfId="124"/>
    <cellStyle name="Account 2" xfId="125"/>
    <cellStyle name="Account 3" xfId="126"/>
    <cellStyle name="Account 4" xfId="127"/>
    <cellStyle name="Account 5" xfId="128"/>
    <cellStyle name="Account 6" xfId="129"/>
    <cellStyle name="Account 7" xfId="130"/>
    <cellStyle name="Account 8" xfId="131"/>
    <cellStyle name="Account 9" xfId="132"/>
    <cellStyle name="Comma 2 2" xfId="133"/>
    <cellStyle name="Comma 2 2 2" xfId="134"/>
    <cellStyle name="Comma 2 2 2 2" xfId="135"/>
    <cellStyle name="Comma 2 3" xfId="136"/>
    <cellStyle name="Comma 2 3 2" xfId="137"/>
    <cellStyle name="Comma 3 2" xfId="138"/>
    <cellStyle name="Comma 3 2 2" xfId="139"/>
    <cellStyle name="Comma 4" xfId="140"/>
    <cellStyle name="Comma 4 2" xfId="141"/>
    <cellStyle name="Comma 5" xfId="142"/>
    <cellStyle name="Comma 5 2" xfId="143"/>
    <cellStyle name="Comma 6" xfId="144"/>
    <cellStyle name="Comma 6 2" xfId="145"/>
    <cellStyle name="Comma 6 3" xfId="146"/>
    <cellStyle name="Currency 2 2" xfId="147"/>
    <cellStyle name="Currency 2 2 2" xfId="148"/>
    <cellStyle name="Currency 2 3" xfId="149"/>
    <cellStyle name="Currency 2 4" xfId="150"/>
    <cellStyle name="Currency 2 5" xfId="151"/>
    <cellStyle name="Currency 3 2" xfId="152"/>
    <cellStyle name="Currency 3 3" xfId="153"/>
    <cellStyle name="Currency 5" xfId="154"/>
    <cellStyle name="Currency 5 2" xfId="155"/>
    <cellStyle name="Fund 10" xfId="156"/>
    <cellStyle name="Fund 11" xfId="157"/>
    <cellStyle name="Fund 12" xfId="158"/>
    <cellStyle name="Fund 13" xfId="159"/>
    <cellStyle name="Fund 14" xfId="160"/>
    <cellStyle name="Fund 15" xfId="161"/>
    <cellStyle name="Fund 2" xfId="162"/>
    <cellStyle name="Fund 3" xfId="163"/>
    <cellStyle name="Fund 4" xfId="164"/>
    <cellStyle name="Fund 5" xfId="165"/>
    <cellStyle name="Fund 6" xfId="166"/>
    <cellStyle name="Fund 7" xfId="167"/>
    <cellStyle name="Fund 8" xfId="168"/>
    <cellStyle name="Fund 9" xfId="169"/>
    <cellStyle name="Normal 10" xfId="170"/>
    <cellStyle name="Normal 12" xfId="171"/>
    <cellStyle name="Normal 15" xfId="172"/>
    <cellStyle name="Normal 2 10" xfId="173"/>
    <cellStyle name="Normal 2 11" xfId="174"/>
    <cellStyle name="Normal 2 12" xfId="175"/>
    <cellStyle name="Normal 2 13" xfId="176"/>
    <cellStyle name="Normal 2 14" xfId="177"/>
    <cellStyle name="Normal 2 15" xfId="178"/>
    <cellStyle name="Normal 2 16" xfId="179"/>
    <cellStyle name="Normal 2 2" xfId="180"/>
    <cellStyle name="Normal 2 2 10" xfId="181"/>
    <cellStyle name="Normal 2 2 11" xfId="182"/>
    <cellStyle name="Normal 2 2 12" xfId="183"/>
    <cellStyle name="Normal 2 2 13" xfId="184"/>
    <cellStyle name="Normal 2 2 14" xfId="185"/>
    <cellStyle name="Normal 2 2 15" xfId="186"/>
    <cellStyle name="Normal 2 2 16" xfId="187"/>
    <cellStyle name="Normal 2 2 17" xfId="188"/>
    <cellStyle name="Normal 2 2 2" xfId="189"/>
    <cellStyle name="Normal 2 2 3" xfId="190"/>
    <cellStyle name="Normal 2 2 4" xfId="191"/>
    <cellStyle name="Normal 2 2 5" xfId="192"/>
    <cellStyle name="Normal 2 2 6" xfId="193"/>
    <cellStyle name="Normal 2 2 7" xfId="194"/>
    <cellStyle name="Normal 2 2 8" xfId="195"/>
    <cellStyle name="Normal 2 2 9" xfId="196"/>
    <cellStyle name="Normal 2 3" xfId="197"/>
    <cellStyle name="Normal 2 4" xfId="198"/>
    <cellStyle name="Normal 2 5" xfId="199"/>
    <cellStyle name="Normal 2 6" xfId="200"/>
    <cellStyle name="Normal 2 7" xfId="201"/>
    <cellStyle name="Normal 2 8" xfId="202"/>
    <cellStyle name="Normal 2 9" xfId="203"/>
    <cellStyle name="Normal 3 2" xfId="204"/>
    <cellStyle name="Normal 3 2 2" xfId="205"/>
    <cellStyle name="Normal 3 2 2 2" xfId="206"/>
    <cellStyle name="Normal 3 2 2 2 2" xfId="207"/>
    <cellStyle name="Normal 3 2 2 3" xfId="208"/>
    <cellStyle name="Normal 3 2 2 4" xfId="209"/>
    <cellStyle name="Normal 3 2 3" xfId="210"/>
    <cellStyle name="Normal 3 2 3 2" xfId="211"/>
    <cellStyle name="Normal 3 2 4" xfId="212"/>
    <cellStyle name="Normal 3 2 5" xfId="213"/>
    <cellStyle name="Normal 3 3" xfId="214"/>
    <cellStyle name="Normal 3 3 2" xfId="215"/>
    <cellStyle name="Normal 3 3 3" xfId="216"/>
    <cellStyle name="Normal 3 4" xfId="217"/>
    <cellStyle name="Normal 3 4 2" xfId="218"/>
    <cellStyle name="Normal 3 4 2 2" xfId="219"/>
    <cellStyle name="Normal 3 4 3" xfId="220"/>
    <cellStyle name="Normal 3 5" xfId="221"/>
    <cellStyle name="Normal 3 5 2" xfId="222"/>
    <cellStyle name="Normal 3 6" xfId="223"/>
    <cellStyle name="Normal 3 7" xfId="224"/>
    <cellStyle name="Normal 4 2" xfId="225"/>
    <cellStyle name="Normal 4 2 2" xfId="226"/>
    <cellStyle name="Normal 4 3" xfId="227"/>
    <cellStyle name="Normal 5" xfId="228"/>
    <cellStyle name="Normal 5 2" xfId="229"/>
    <cellStyle name="Normal 5 2 2" xfId="230"/>
    <cellStyle name="Normal 5 2 2 2" xfId="231"/>
    <cellStyle name="Normal 5 2 3" xfId="232"/>
    <cellStyle name="Normal 5 2 4" xfId="233"/>
    <cellStyle name="Normal 5 3" xfId="234"/>
    <cellStyle name="Normal 5 3 2" xfId="235"/>
    <cellStyle name="Normal 5 4" xfId="236"/>
    <cellStyle name="Normal 5 5" xfId="237"/>
    <cellStyle name="Normal 5 6" xfId="238"/>
    <cellStyle name="Normal 5 7" xfId="239"/>
    <cellStyle name="Normal 6 2" xfId="240"/>
    <cellStyle name="Normal 6 3" xfId="241"/>
    <cellStyle name="Normal 7" xfId="242"/>
    <cellStyle name="Normal 8" xfId="243"/>
    <cellStyle name="Normal 9" xfId="244"/>
    <cellStyle name="Note 2 2" xfId="245"/>
    <cellStyle name="Note 2 2 2" xfId="246"/>
    <cellStyle name="Org" xfId="247"/>
    <cellStyle name="Org 10" xfId="248"/>
    <cellStyle name="Org 11" xfId="249"/>
    <cellStyle name="Org 12" xfId="250"/>
    <cellStyle name="Org 13" xfId="251"/>
    <cellStyle name="Org 14" xfId="252"/>
    <cellStyle name="Org 15" xfId="253"/>
    <cellStyle name="Org 2" xfId="254"/>
    <cellStyle name="Org 3" xfId="255"/>
    <cellStyle name="Org 4" xfId="256"/>
    <cellStyle name="Org 5" xfId="257"/>
    <cellStyle name="Org 6" xfId="258"/>
    <cellStyle name="Org 7" xfId="259"/>
    <cellStyle name="Org 8" xfId="260"/>
    <cellStyle name="Org 9" xfId="261"/>
    <cellStyle name="Percent 2" xfId="262"/>
    <cellStyle name="Percent 2 10" xfId="263"/>
    <cellStyle name="Percent 2 11" xfId="264"/>
    <cellStyle name="Percent 2 12" xfId="265"/>
    <cellStyle name="Percent 2 13" xfId="266"/>
    <cellStyle name="Percent 2 14" xfId="267"/>
    <cellStyle name="Percent 2 15" xfId="268"/>
    <cellStyle name="Percent 2 2" xfId="269"/>
    <cellStyle name="Percent 2 3" xfId="270"/>
    <cellStyle name="Percent 2 4" xfId="271"/>
    <cellStyle name="Percent 2 5" xfId="272"/>
    <cellStyle name="Percent 2 6" xfId="273"/>
    <cellStyle name="Percent 2 7" xfId="274"/>
    <cellStyle name="Percent 2 8" xfId="275"/>
    <cellStyle name="Percent 2 9" xfId="276"/>
    <cellStyle name="Percent 3" xfId="277"/>
    <cellStyle name="Percent 3 2" xfId="278"/>
    <cellStyle name="Percent 4" xfId="279"/>
    <cellStyle name="Project" xfId="280"/>
    <cellStyle name="Project 10" xfId="281"/>
    <cellStyle name="Project 11" xfId="282"/>
    <cellStyle name="Project 12" xfId="283"/>
    <cellStyle name="Project 13" xfId="284"/>
    <cellStyle name="Project 14" xfId="285"/>
    <cellStyle name="Project 15" xfId="286"/>
    <cellStyle name="Project 2" xfId="287"/>
    <cellStyle name="Project 3" xfId="288"/>
    <cellStyle name="Project 4" xfId="289"/>
    <cellStyle name="Project 5" xfId="290"/>
    <cellStyle name="Project 6" xfId="291"/>
    <cellStyle name="Project 7" xfId="292"/>
    <cellStyle name="Project 8" xfId="293"/>
    <cellStyle name="Project 9" xfId="294"/>
    <cellStyle name="t" xfId="295"/>
    <cellStyle name="task" xfId="296"/>
    <cellStyle name="task 10" xfId="297"/>
    <cellStyle name="task 11" xfId="298"/>
    <cellStyle name="task 12" xfId="299"/>
    <cellStyle name="task 13" xfId="300"/>
    <cellStyle name="task 14" xfId="301"/>
    <cellStyle name="task 15" xfId="302"/>
    <cellStyle name="task 2" xfId="303"/>
    <cellStyle name="task 3" xfId="304"/>
    <cellStyle name="task 4" xfId="305"/>
    <cellStyle name="task 5" xfId="306"/>
    <cellStyle name="task 6" xfId="307"/>
    <cellStyle name="task 7" xfId="308"/>
    <cellStyle name="task 8" xfId="309"/>
    <cellStyle name="task 9" xfId="310"/>
    <cellStyle name="Total 3" xfId="311"/>
    <cellStyle name="Comma 5 3" xfId="312"/>
    <cellStyle name="Comma 6 4" xfId="313"/>
    <cellStyle name="Currency 3 4" xfId="314"/>
    <cellStyle name="Normal 4 2 3" xfId="315"/>
    <cellStyle name="Normal 5 8" xfId="316"/>
    <cellStyle name="Normal 9 2" xfId="317"/>
    <cellStyle name="Note 2 2 3" xfId="318"/>
    <cellStyle name="Normal 2 3 2" xfId="319"/>
    <cellStyle name="20% - Accent1 2 2" xfId="320"/>
    <cellStyle name="20% - Accent2 2 2" xfId="321"/>
    <cellStyle name="20% - Accent3 2 2" xfId="322"/>
    <cellStyle name="20% - Accent4 2 2" xfId="323"/>
    <cellStyle name="20% - Accent6 2 2" xfId="324"/>
    <cellStyle name="40% - Accent1 2 2" xfId="325"/>
    <cellStyle name="40% - Accent3 2 2" xfId="326"/>
    <cellStyle name="40% - Accent4 2 2" xfId="327"/>
    <cellStyle name="40% - Accent5 2 2" xfId="328"/>
    <cellStyle name="40% - Accent6 2 2" xfId="329"/>
    <cellStyle name="60% - Accent1 2 2" xfId="330"/>
    <cellStyle name="60% - Accent2 2 2" xfId="331"/>
    <cellStyle name="60% - Accent3 2 2" xfId="332"/>
    <cellStyle name="60% - Accent4 2 2" xfId="333"/>
    <cellStyle name="60% - Accent5 2 2" xfId="334"/>
    <cellStyle name="60% - Accent6 2 2" xfId="335"/>
    <cellStyle name="60% Accent1" xfId="336"/>
    <cellStyle name="Accent1 2 2" xfId="337"/>
    <cellStyle name="Accent2 2 2" xfId="338"/>
    <cellStyle name="Accent3 2 2" xfId="339"/>
    <cellStyle name="Accent4 2 2" xfId="340"/>
    <cellStyle name="Accent6 2 2" xfId="341"/>
    <cellStyle name="Account 10 2" xfId="342"/>
    <cellStyle name="Account 10 2 2" xfId="343"/>
    <cellStyle name="Account 10 3" xfId="344"/>
    <cellStyle name="Account 11 2" xfId="345"/>
    <cellStyle name="Account 11 2 2" xfId="346"/>
    <cellStyle name="Account 11 3" xfId="347"/>
    <cellStyle name="Account 12 2" xfId="348"/>
    <cellStyle name="Account 12 2 2" xfId="349"/>
    <cellStyle name="Account 12 3" xfId="350"/>
    <cellStyle name="Account 13 2" xfId="351"/>
    <cellStyle name="Account 13 2 2" xfId="352"/>
    <cellStyle name="Account 13 3" xfId="353"/>
    <cellStyle name="Account 14 2" xfId="354"/>
    <cellStyle name="Account 14 2 2" xfId="355"/>
    <cellStyle name="Account 14 3" xfId="356"/>
    <cellStyle name="Account 15 2" xfId="357"/>
    <cellStyle name="Account 15 2 2" xfId="358"/>
    <cellStyle name="Account 15 3" xfId="359"/>
    <cellStyle name="Account 2 2" xfId="360"/>
    <cellStyle name="Account 2 2 2" xfId="361"/>
    <cellStyle name="Account 2 3" xfId="362"/>
    <cellStyle name="Account 3 2" xfId="363"/>
    <cellStyle name="Account 3 2 2" xfId="364"/>
    <cellStyle name="Account 3 3" xfId="365"/>
    <cellStyle name="Account 4 2" xfId="366"/>
    <cellStyle name="Account 4 2 2" xfId="367"/>
    <cellStyle name="Account 4 3" xfId="368"/>
    <cellStyle name="Account 5 2" xfId="369"/>
    <cellStyle name="Account 5 2 2" xfId="370"/>
    <cellStyle name="Account 5 3" xfId="371"/>
    <cellStyle name="Account 6 2" xfId="372"/>
    <cellStyle name="Account 6 2 2" xfId="373"/>
    <cellStyle name="Account 6 3" xfId="374"/>
    <cellStyle name="Account 7 2" xfId="375"/>
    <cellStyle name="Account 7 2 2" xfId="376"/>
    <cellStyle name="Account 7 3" xfId="377"/>
    <cellStyle name="Account 8 2" xfId="378"/>
    <cellStyle name="Account 8 2 2" xfId="379"/>
    <cellStyle name="Account 8 3" xfId="380"/>
    <cellStyle name="Account 9 2" xfId="381"/>
    <cellStyle name="Account 9 2 2" xfId="382"/>
    <cellStyle name="Account 9 3" xfId="383"/>
    <cellStyle name="Bad 2 2" xfId="384"/>
    <cellStyle name="Calculation 2 2" xfId="385"/>
    <cellStyle name="Comma 7" xfId="386"/>
    <cellStyle name="Comma 7 2" xfId="387"/>
    <cellStyle name="Currency 2 6" xfId="388"/>
    <cellStyle name="Currency 6" xfId="389"/>
    <cellStyle name="Currency 6 2" xfId="390"/>
    <cellStyle name="Fund 10 2" xfId="391"/>
    <cellStyle name="Fund 10 2 2" xfId="392"/>
    <cellStyle name="Fund 10 3" xfId="393"/>
    <cellStyle name="Fund 11 2" xfId="394"/>
    <cellStyle name="Fund 11 2 2" xfId="395"/>
    <cellStyle name="Fund 11 3" xfId="396"/>
    <cellStyle name="Fund 12 2" xfId="397"/>
    <cellStyle name="Fund 12 2 2" xfId="398"/>
    <cellStyle name="Fund 12 3" xfId="399"/>
    <cellStyle name="Fund 13 2" xfId="400"/>
    <cellStyle name="Fund 13 2 2" xfId="401"/>
    <cellStyle name="Fund 13 3" xfId="402"/>
    <cellStyle name="Fund 14 2" xfId="403"/>
    <cellStyle name="Fund 14 2 2" xfId="404"/>
    <cellStyle name="Fund 14 3" xfId="405"/>
    <cellStyle name="Fund 15 2" xfId="406"/>
    <cellStyle name="Fund 15 2 2" xfId="407"/>
    <cellStyle name="Fund 15 3" xfId="408"/>
    <cellStyle name="Fund 2 2" xfId="409"/>
    <cellStyle name="Fund 2 2 2" xfId="410"/>
    <cellStyle name="Fund 2 3" xfId="411"/>
    <cellStyle name="Fund 3 2" xfId="412"/>
    <cellStyle name="Fund 3 2 2" xfId="413"/>
    <cellStyle name="Fund 3 3" xfId="414"/>
    <cellStyle name="Fund 4 2" xfId="415"/>
    <cellStyle name="Fund 4 2 2" xfId="416"/>
    <cellStyle name="Fund 4 3" xfId="417"/>
    <cellStyle name="Fund 5 2" xfId="418"/>
    <cellStyle name="Fund 5 2 2" xfId="419"/>
    <cellStyle name="Fund 5 3" xfId="420"/>
    <cellStyle name="Fund 6 2" xfId="421"/>
    <cellStyle name="Fund 6 2 2" xfId="422"/>
    <cellStyle name="Fund 6 3" xfId="423"/>
    <cellStyle name="Fund 7 2" xfId="424"/>
    <cellStyle name="Fund 7 2 2" xfId="425"/>
    <cellStyle name="Fund 7 3" xfId="426"/>
    <cellStyle name="Fund 8 2" xfId="427"/>
    <cellStyle name="Fund 8 2 2" xfId="428"/>
    <cellStyle name="Fund 8 3" xfId="429"/>
    <cellStyle name="Fund 9 2" xfId="430"/>
    <cellStyle name="Fund 9 2 2" xfId="431"/>
    <cellStyle name="Fund 9 3" xfId="432"/>
    <cellStyle name="Good 2 2" xfId="433"/>
    <cellStyle name="Heading 1 2 2" xfId="434"/>
    <cellStyle name="Heading 2 2 2" xfId="435"/>
    <cellStyle name="Heading 3 2 2" xfId="436"/>
    <cellStyle name="Heading 4 2 2" xfId="437"/>
    <cellStyle name="Hyperlink 2" xfId="438"/>
    <cellStyle name="Hyperlink 3" xfId="439"/>
    <cellStyle name="Input 2 2" xfId="440"/>
    <cellStyle name="Linked Cell 2 2" xfId="441"/>
    <cellStyle name="Neutral 2 2" xfId="442"/>
    <cellStyle name="Normal 11" xfId="443"/>
    <cellStyle name="Normal 11 2" xfId="444"/>
    <cellStyle name="Normal 4 4" xfId="445"/>
    <cellStyle name="Normal 5 2 5" xfId="446"/>
    <cellStyle name="Normal 5 9" xfId="447"/>
    <cellStyle name="Normal 9 3" xfId="448"/>
    <cellStyle name="Normal 9 4" xfId="449"/>
    <cellStyle name="Org 10 2" xfId="450"/>
    <cellStyle name="Org 10 2 2" xfId="451"/>
    <cellStyle name="Org 10 3" xfId="452"/>
    <cellStyle name="Org 11 2" xfId="453"/>
    <cellStyle name="Org 11 2 2" xfId="454"/>
    <cellStyle name="Org 11 3" xfId="455"/>
    <cellStyle name="Org 12 2" xfId="456"/>
    <cellStyle name="Org 12 2 2" xfId="457"/>
    <cellStyle name="Org 12 3" xfId="458"/>
    <cellStyle name="Org 13 2" xfId="459"/>
    <cellStyle name="Org 13 2 2" xfId="460"/>
    <cellStyle name="Org 13 3" xfId="461"/>
    <cellStyle name="Org 14 2" xfId="462"/>
    <cellStyle name="Org 14 2 2" xfId="463"/>
    <cellStyle name="Org 14 3" xfId="464"/>
    <cellStyle name="Org 15 2" xfId="465"/>
    <cellStyle name="Org 15 2 2" xfId="466"/>
    <cellStyle name="Org 15 3" xfId="467"/>
    <cellStyle name="Org 2 2" xfId="468"/>
    <cellStyle name="Org 2 2 2" xfId="469"/>
    <cellStyle name="Org 2 3" xfId="470"/>
    <cellStyle name="Org 3 2" xfId="471"/>
    <cellStyle name="Org 3 2 2" xfId="472"/>
    <cellStyle name="Org 3 3" xfId="473"/>
    <cellStyle name="Org 4 2" xfId="474"/>
    <cellStyle name="Org 4 2 2" xfId="475"/>
    <cellStyle name="Org 4 3" xfId="476"/>
    <cellStyle name="Org 5 2" xfId="477"/>
    <cellStyle name="Org 5 2 2" xfId="478"/>
    <cellStyle name="Org 5 3" xfId="479"/>
    <cellStyle name="Org 6 2" xfId="480"/>
    <cellStyle name="Org 6 2 2" xfId="481"/>
    <cellStyle name="Org 6 3" xfId="482"/>
    <cellStyle name="Org 7 2" xfId="483"/>
    <cellStyle name="Org 7 2 2" xfId="484"/>
    <cellStyle name="Org 7 3" xfId="485"/>
    <cellStyle name="Org 8 2" xfId="486"/>
    <cellStyle name="Org 8 2 2" xfId="487"/>
    <cellStyle name="Org 8 3" xfId="488"/>
    <cellStyle name="Org 9 2" xfId="489"/>
    <cellStyle name="Org 9 2 2" xfId="490"/>
    <cellStyle name="Org 9 3" xfId="491"/>
    <cellStyle name="Output 2 2" xfId="492"/>
    <cellStyle name="Project 10 2" xfId="493"/>
    <cellStyle name="Project 10 2 2" xfId="494"/>
    <cellStyle name="Project 10 3" xfId="495"/>
    <cellStyle name="Project 11 2" xfId="496"/>
    <cellStyle name="Project 11 2 2" xfId="497"/>
    <cellStyle name="Project 11 3" xfId="498"/>
    <cellStyle name="Project 12 2" xfId="499"/>
    <cellStyle name="Project 12 2 2" xfId="500"/>
    <cellStyle name="Project 12 3" xfId="501"/>
    <cellStyle name="Project 13 2" xfId="502"/>
    <cellStyle name="Project 13 2 2" xfId="503"/>
    <cellStyle name="Project 13 3" xfId="504"/>
    <cellStyle name="Project 14 2" xfId="505"/>
    <cellStyle name="Project 14 2 2" xfId="506"/>
    <cellStyle name="Project 14 3" xfId="507"/>
    <cellStyle name="Project 15 2" xfId="508"/>
    <cellStyle name="Project 15 2 2" xfId="509"/>
    <cellStyle name="Project 15 3" xfId="510"/>
    <cellStyle name="Project 2 2" xfId="511"/>
    <cellStyle name="Project 2 2 2" xfId="512"/>
    <cellStyle name="Project 2 3" xfId="513"/>
    <cellStyle name="Project 3 2" xfId="514"/>
    <cellStyle name="Project 3 2 2" xfId="515"/>
    <cellStyle name="Project 3 3" xfId="516"/>
    <cellStyle name="Project 4 2" xfId="517"/>
    <cellStyle name="Project 4 2 2" xfId="518"/>
    <cellStyle name="Project 4 3" xfId="519"/>
    <cellStyle name="Project 5 2" xfId="520"/>
    <cellStyle name="Project 5 2 2" xfId="521"/>
    <cellStyle name="Project 5 3" xfId="522"/>
    <cellStyle name="Project 6 2" xfId="523"/>
    <cellStyle name="Project 6 2 2" xfId="524"/>
    <cellStyle name="Project 6 3" xfId="525"/>
    <cellStyle name="Project 7 2" xfId="526"/>
    <cellStyle name="Project 7 2 2" xfId="527"/>
    <cellStyle name="Project 7 3" xfId="528"/>
    <cellStyle name="Project 8 2" xfId="529"/>
    <cellStyle name="Project 8 2 2" xfId="530"/>
    <cellStyle name="Project 8 3" xfId="531"/>
    <cellStyle name="Project 9 2" xfId="532"/>
    <cellStyle name="Project 9 2 2" xfId="533"/>
    <cellStyle name="Project 9 3" xfId="534"/>
    <cellStyle name="Subtotal" xfId="535"/>
    <cellStyle name="task 10 2" xfId="536"/>
    <cellStyle name="task 10 2 2" xfId="537"/>
    <cellStyle name="task 10 3" xfId="538"/>
    <cellStyle name="task 11 2" xfId="539"/>
    <cellStyle name="task 11 2 2" xfId="540"/>
    <cellStyle name="task 11 3" xfId="541"/>
    <cellStyle name="task 12 2" xfId="542"/>
    <cellStyle name="task 12 2 2" xfId="543"/>
    <cellStyle name="task 12 3" xfId="544"/>
    <cellStyle name="task 13 2" xfId="545"/>
    <cellStyle name="task 13 2 2" xfId="546"/>
    <cellStyle name="task 13 3" xfId="547"/>
    <cellStyle name="task 14 2" xfId="548"/>
    <cellStyle name="task 14 2 2" xfId="549"/>
    <cellStyle name="task 14 3" xfId="550"/>
    <cellStyle name="task 15 2" xfId="551"/>
    <cellStyle name="task 15 2 2" xfId="552"/>
    <cellStyle name="task 15 3" xfId="553"/>
    <cellStyle name="task 2 2" xfId="554"/>
    <cellStyle name="task 2 2 2" xfId="555"/>
    <cellStyle name="task 2 3" xfId="556"/>
    <cellStyle name="task 3 2" xfId="557"/>
    <cellStyle name="task 3 2 2" xfId="558"/>
    <cellStyle name="task 3 3" xfId="559"/>
    <cellStyle name="task 4 2" xfId="560"/>
    <cellStyle name="task 4 2 2" xfId="561"/>
    <cellStyle name="task 4 3" xfId="562"/>
    <cellStyle name="task 5 2" xfId="563"/>
    <cellStyle name="task 5 2 2" xfId="564"/>
    <cellStyle name="task 5 3" xfId="565"/>
    <cellStyle name="task 6 2" xfId="566"/>
    <cellStyle name="task 6 2 2" xfId="567"/>
    <cellStyle name="task 6 3" xfId="568"/>
    <cellStyle name="task 7 2" xfId="569"/>
    <cellStyle name="task 7 2 2" xfId="570"/>
    <cellStyle name="task 7 3" xfId="571"/>
    <cellStyle name="task 8 2" xfId="572"/>
    <cellStyle name="task 8 2 2" xfId="573"/>
    <cellStyle name="task 8 3" xfId="574"/>
    <cellStyle name="task 9 2" xfId="575"/>
    <cellStyle name="task 9 2 2" xfId="576"/>
    <cellStyle name="task 9 3" xfId="577"/>
    <cellStyle name="Title 2 2" xfId="578"/>
    <cellStyle name="Total 2 2" xfId="579"/>
    <cellStyle name="Normal 13" xfId="580"/>
    <cellStyle name="Comma 8" xfId="5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customXml" Target="../customXml/item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SB\AppData\Roaming\Microsoft\Excel\PSB%20Sections\Economics%20Section\!General%20Fund%20Financial%20Plan\2013%20Financial%20Plan\2013%20Proposed\X-FIXED\FASSETS\1993\F542\FA542-9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SB\AppData\Roaming\Microsoft\Excel\PSB%20Sections\Economics%20Section\!General%20Fund%20Financial%20Plan\2013%20Financial%20Plan\2013%20Proposed\EXCFILES\99_CSCAP\INTERNAL\Budtim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SB\AppData\Roaming\Microsoft\Excel\PSB%20Sections\Economics%20Section\!General%20Fund%20Financial%20Plan\2013%20Financial%20Plan\2013%20Proposed\X-FIXED\FASSETS\1994\F5532\FA5532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A542-93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7Summary"/>
      <sheetName val="Instructions"/>
      <sheetName val="LookUp"/>
      <sheetName val="Module1"/>
      <sheetName val="GG"/>
      <sheetName val="State Auditor"/>
      <sheetName val="Budget Office"/>
      <sheetName val="ORPP"/>
      <sheetName val="FA"/>
      <sheetName val="Mail Serv"/>
      <sheetName val="Personnel Serv"/>
      <sheetName val="Bus Pass"/>
      <sheetName val="Ombudsman"/>
      <sheetName val="Bldg Occupancy"/>
      <sheetName val="Record Mgmt"/>
    </sheetNames>
    <sheetDataSet>
      <sheetData sheetId="0"/>
      <sheetData sheetId="1"/>
      <sheetData sheetId="2"/>
      <sheetData sheetId="3" refreshError="1"/>
      <sheetData sheetId="4" refreshError="1">
        <row r="1">
          <cell r="A1" t="str">
            <v>King County Central Cost Allocation Plan (Internal) - 2003</v>
          </cell>
        </row>
        <row r="2">
          <cell r="A2" t="str">
            <v>Based on Adjusted Actual Operating Expendutures 2001</v>
          </cell>
        </row>
        <row r="3">
          <cell r="A3" t="str">
            <v>Schedule C-1 General Government (Includes County Auditor's  Cost)</v>
          </cell>
        </row>
        <row r="5">
          <cell r="F5" t="str">
            <v> </v>
          </cell>
        </row>
        <row r="6">
          <cell r="A6" t="str">
            <v>Adjusted 2001 Operating Expenditures-ARM1400-03</v>
          </cell>
          <cell r="F6" t="str">
            <v> </v>
          </cell>
        </row>
        <row r="7">
          <cell r="F7" t="str">
            <v>Operating</v>
          </cell>
        </row>
        <row r="8">
          <cell r="A8" t="str">
            <v>Code</v>
          </cell>
          <cell r="B8" t="str">
            <v>Ag #</v>
          </cell>
          <cell r="C8" t="str">
            <v>Fund</v>
          </cell>
          <cell r="D8" t="str">
            <v>Org</v>
          </cell>
          <cell r="E8" t="str">
            <v>Cost Plan Agency</v>
          </cell>
          <cell r="F8" t="str">
            <v>Dept.</v>
          </cell>
        </row>
        <row r="9">
          <cell r="A9" t="str">
            <v>1-cx</v>
          </cell>
          <cell r="B9">
            <v>1</v>
          </cell>
          <cell r="C9">
            <v>10</v>
          </cell>
          <cell r="D9">
            <v>10</v>
          </cell>
          <cell r="E9" t="str">
            <v>County Council</v>
          </cell>
          <cell r="F9" t="str">
            <v>N*</v>
          </cell>
        </row>
        <row r="10">
          <cell r="B10">
            <v>2</v>
          </cell>
          <cell r="C10">
            <v>10</v>
          </cell>
          <cell r="D10">
            <v>20</v>
          </cell>
          <cell r="E10" t="str">
            <v>County Administration</v>
          </cell>
          <cell r="F10" t="str">
            <v>N*</v>
          </cell>
        </row>
        <row r="11">
          <cell r="B11">
            <v>3</v>
          </cell>
          <cell r="C11">
            <v>10</v>
          </cell>
          <cell r="D11">
            <v>30</v>
          </cell>
          <cell r="E11" t="str">
            <v>Hearing Examiner</v>
          </cell>
          <cell r="F11" t="str">
            <v>Y</v>
          </cell>
        </row>
        <row r="12">
          <cell r="B12">
            <v>4</v>
          </cell>
          <cell r="C12">
            <v>10</v>
          </cell>
          <cell r="D12">
            <v>40</v>
          </cell>
          <cell r="E12" t="str">
            <v>Council Auditor</v>
          </cell>
          <cell r="F12" t="str">
            <v>N*</v>
          </cell>
        </row>
        <row r="13">
          <cell r="B13">
            <v>5</v>
          </cell>
          <cell r="C13">
            <v>10</v>
          </cell>
          <cell r="D13">
            <v>50</v>
          </cell>
          <cell r="E13" t="str">
            <v>Ombudsman/Tax Advisor</v>
          </cell>
          <cell r="F13" t="str">
            <v>N*</v>
          </cell>
        </row>
        <row r="14">
          <cell r="B14">
            <v>6</v>
          </cell>
          <cell r="C14">
            <v>10</v>
          </cell>
          <cell r="D14">
            <v>60</v>
          </cell>
          <cell r="E14" t="str">
            <v>King County Civic Television</v>
          </cell>
          <cell r="F14" t="str">
            <v>N*</v>
          </cell>
        </row>
        <row r="15">
          <cell r="B15">
            <v>7</v>
          </cell>
          <cell r="C15">
            <v>10</v>
          </cell>
          <cell r="D15">
            <v>70</v>
          </cell>
          <cell r="E15" t="str">
            <v>Board of Appeals</v>
          </cell>
          <cell r="F15" t="str">
            <v>Y</v>
          </cell>
        </row>
        <row r="16">
          <cell r="B16">
            <v>8</v>
          </cell>
          <cell r="C16">
            <v>10</v>
          </cell>
          <cell r="D16">
            <v>110</v>
          </cell>
          <cell r="E16" t="str">
            <v>County Executive</v>
          </cell>
          <cell r="F16" t="str">
            <v>N*</v>
          </cell>
        </row>
        <row r="17">
          <cell r="B17">
            <v>9</v>
          </cell>
          <cell r="C17">
            <v>10</v>
          </cell>
          <cell r="D17">
            <v>120</v>
          </cell>
          <cell r="E17" t="str">
            <v>Deputy County Executive</v>
          </cell>
          <cell r="F17" t="str">
            <v>N*</v>
          </cell>
        </row>
        <row r="18">
          <cell r="B18">
            <v>10</v>
          </cell>
          <cell r="C18">
            <v>10</v>
          </cell>
          <cell r="D18">
            <v>140</v>
          </cell>
          <cell r="E18" t="str">
            <v>Budget Office</v>
          </cell>
          <cell r="F18" t="str">
            <v>N*</v>
          </cell>
        </row>
        <row r="19">
          <cell r="B19">
            <v>11</v>
          </cell>
          <cell r="C19">
            <v>10</v>
          </cell>
          <cell r="D19">
            <v>150</v>
          </cell>
          <cell r="E19" t="str">
            <v>Finance-CX</v>
          </cell>
          <cell r="F19" t="str">
            <v>N</v>
          </cell>
        </row>
        <row r="20">
          <cell r="B20">
            <v>12</v>
          </cell>
          <cell r="C20">
            <v>10</v>
          </cell>
          <cell r="D20">
            <v>180</v>
          </cell>
          <cell r="E20" t="str">
            <v>Office of Rgn Pol &amp; Planning</v>
          </cell>
          <cell r="F20" t="str">
            <v>N*</v>
          </cell>
        </row>
        <row r="21">
          <cell r="B21">
            <v>13</v>
          </cell>
          <cell r="C21">
            <v>10</v>
          </cell>
          <cell r="D21">
            <v>200</v>
          </cell>
          <cell r="E21" t="str">
            <v>Sheriff-Public Safety</v>
          </cell>
          <cell r="F21" t="str">
            <v>Y</v>
          </cell>
        </row>
        <row r="22">
          <cell r="B22">
            <v>14</v>
          </cell>
          <cell r="C22">
            <v>10</v>
          </cell>
          <cell r="D22">
            <v>205</v>
          </cell>
          <cell r="E22" t="str">
            <v>Drug Enforcement Forfeits</v>
          </cell>
          <cell r="F22" t="str">
            <v>N</v>
          </cell>
        </row>
        <row r="23">
          <cell r="B23">
            <v>15</v>
          </cell>
          <cell r="C23">
            <v>10</v>
          </cell>
          <cell r="D23">
            <v>305</v>
          </cell>
          <cell r="E23" t="str">
            <v>Office of Cultural Resources</v>
          </cell>
          <cell r="F23" t="str">
            <v>Y</v>
          </cell>
        </row>
        <row r="24">
          <cell r="B24">
            <v>16</v>
          </cell>
          <cell r="C24">
            <v>10</v>
          </cell>
          <cell r="D24">
            <v>340</v>
          </cell>
          <cell r="E24" t="str">
            <v>Parks and Recreation</v>
          </cell>
          <cell r="F24" t="str">
            <v>Y</v>
          </cell>
        </row>
        <row r="25">
          <cell r="B25">
            <v>17</v>
          </cell>
          <cell r="C25">
            <v>10</v>
          </cell>
          <cell r="D25">
            <v>401</v>
          </cell>
          <cell r="E25" t="str">
            <v>Emergency Mgmt (Radio Comm)</v>
          </cell>
          <cell r="F25" t="str">
            <v>N*</v>
          </cell>
        </row>
        <row r="26">
          <cell r="B26">
            <v>18</v>
          </cell>
          <cell r="C26">
            <v>10</v>
          </cell>
          <cell r="D26">
            <v>417</v>
          </cell>
          <cell r="E26" t="str">
            <v>Executive Services - Admin</v>
          </cell>
          <cell r="F26" t="str">
            <v>N*</v>
          </cell>
        </row>
        <row r="27">
          <cell r="B27">
            <v>19</v>
          </cell>
          <cell r="C27">
            <v>10</v>
          </cell>
          <cell r="D27">
            <v>420</v>
          </cell>
          <cell r="E27" t="str">
            <v>Human Resources</v>
          </cell>
          <cell r="F27" t="str">
            <v>Y</v>
          </cell>
        </row>
        <row r="28">
          <cell r="B28">
            <v>20</v>
          </cell>
          <cell r="C28">
            <v>10</v>
          </cell>
          <cell r="D28">
            <v>437</v>
          </cell>
          <cell r="E28" t="str">
            <v>Cable Communication</v>
          </cell>
          <cell r="F28" t="str">
            <v>Y</v>
          </cell>
        </row>
        <row r="29">
          <cell r="B29">
            <v>21</v>
          </cell>
          <cell r="C29">
            <v>10</v>
          </cell>
          <cell r="D29">
            <v>440</v>
          </cell>
          <cell r="E29" t="str">
            <v>Property Services</v>
          </cell>
          <cell r="F29" t="str">
            <v>Y</v>
          </cell>
        </row>
        <row r="30">
          <cell r="B30">
            <v>22</v>
          </cell>
          <cell r="C30">
            <v>10</v>
          </cell>
          <cell r="D30">
            <v>450</v>
          </cell>
          <cell r="E30" t="str">
            <v>Facilities Management-CX</v>
          </cell>
          <cell r="F30" t="str">
            <v>Y</v>
          </cell>
        </row>
        <row r="31">
          <cell r="B31">
            <v>23</v>
          </cell>
          <cell r="C31">
            <v>10</v>
          </cell>
          <cell r="D31">
            <v>470</v>
          </cell>
          <cell r="E31" t="str">
            <v>Records, Elections &amp; Licensing</v>
          </cell>
          <cell r="F31" t="str">
            <v>Y</v>
          </cell>
        </row>
        <row r="32">
          <cell r="B32">
            <v>24</v>
          </cell>
          <cell r="C32">
            <v>10</v>
          </cell>
          <cell r="D32">
            <v>500</v>
          </cell>
          <cell r="E32" t="str">
            <v>Prosecuting Attorney</v>
          </cell>
          <cell r="F32" t="str">
            <v>Y</v>
          </cell>
        </row>
        <row r="33">
          <cell r="B33">
            <v>25</v>
          </cell>
          <cell r="C33">
            <v>10</v>
          </cell>
          <cell r="D33">
            <v>501</v>
          </cell>
          <cell r="E33" t="str">
            <v>Antiprofiteering Program</v>
          </cell>
          <cell r="F33" t="str">
            <v>N</v>
          </cell>
        </row>
        <row r="34">
          <cell r="B34">
            <v>26</v>
          </cell>
          <cell r="C34">
            <v>10</v>
          </cell>
          <cell r="D34">
            <v>510</v>
          </cell>
          <cell r="E34" t="str">
            <v>Superior Court</v>
          </cell>
          <cell r="F34" t="str">
            <v>Y</v>
          </cell>
        </row>
        <row r="35">
          <cell r="B35">
            <v>27</v>
          </cell>
          <cell r="C35">
            <v>10</v>
          </cell>
          <cell r="D35">
            <v>530</v>
          </cell>
          <cell r="E35" t="str">
            <v>District Courts</v>
          </cell>
          <cell r="F35" t="str">
            <v>Y</v>
          </cell>
        </row>
        <row r="36">
          <cell r="B36">
            <v>28</v>
          </cell>
          <cell r="C36">
            <v>10</v>
          </cell>
          <cell r="D36">
            <v>540</v>
          </cell>
          <cell r="E36" t="str">
            <v>Judicial Administration</v>
          </cell>
          <cell r="F36" t="str">
            <v>Y</v>
          </cell>
        </row>
        <row r="37">
          <cell r="B37">
            <v>29</v>
          </cell>
          <cell r="C37">
            <v>10</v>
          </cell>
          <cell r="D37">
            <v>610</v>
          </cell>
          <cell r="E37" t="str">
            <v>State Auditor</v>
          </cell>
          <cell r="F37" t="str">
            <v>N</v>
          </cell>
        </row>
        <row r="38">
          <cell r="B38">
            <v>30</v>
          </cell>
          <cell r="C38">
            <v>10</v>
          </cell>
          <cell r="D38">
            <v>630</v>
          </cell>
          <cell r="E38" t="str">
            <v>Boundary Review Board</v>
          </cell>
          <cell r="F38" t="str">
            <v>Y</v>
          </cell>
        </row>
        <row r="39">
          <cell r="B39">
            <v>31</v>
          </cell>
          <cell r="C39">
            <v>10</v>
          </cell>
          <cell r="D39">
            <v>650</v>
          </cell>
          <cell r="E39" t="str">
            <v>Special Programs</v>
          </cell>
          <cell r="F39" t="str">
            <v>N</v>
          </cell>
        </row>
        <row r="40">
          <cell r="B40">
            <v>32</v>
          </cell>
          <cell r="C40">
            <v>10</v>
          </cell>
          <cell r="D40">
            <v>654</v>
          </cell>
          <cell r="E40" t="str">
            <v>Spe Prog/Sal &amp; Wag Cont.</v>
          </cell>
          <cell r="F40" t="str">
            <v>N</v>
          </cell>
        </row>
        <row r="41">
          <cell r="B41">
            <v>33</v>
          </cell>
          <cell r="C41">
            <v>10</v>
          </cell>
          <cell r="D41">
            <v>655</v>
          </cell>
          <cell r="E41" t="str">
            <v>Spe Prog/Executive Cont.</v>
          </cell>
          <cell r="F41" t="str">
            <v>N</v>
          </cell>
        </row>
        <row r="42">
          <cell r="B42">
            <v>34</v>
          </cell>
          <cell r="C42">
            <v>10</v>
          </cell>
          <cell r="D42">
            <v>656</v>
          </cell>
          <cell r="E42" t="str">
            <v>Spe Prog/Internal Support</v>
          </cell>
          <cell r="F42" t="str">
            <v>N</v>
          </cell>
        </row>
        <row r="43">
          <cell r="B43">
            <v>35</v>
          </cell>
          <cell r="C43">
            <v>10</v>
          </cell>
          <cell r="D43">
            <v>670</v>
          </cell>
          <cell r="E43" t="str">
            <v>Assessments</v>
          </cell>
          <cell r="F43" t="str">
            <v>Y</v>
          </cell>
        </row>
        <row r="44">
          <cell r="B44">
            <v>36</v>
          </cell>
          <cell r="C44">
            <v>10</v>
          </cell>
          <cell r="D44">
            <v>690</v>
          </cell>
          <cell r="E44" t="str">
            <v>CX Fund Transfers</v>
          </cell>
          <cell r="F44" t="str">
            <v>N</v>
          </cell>
        </row>
        <row r="45">
          <cell r="B45">
            <v>37</v>
          </cell>
          <cell r="C45">
            <v>10</v>
          </cell>
          <cell r="D45">
            <v>910</v>
          </cell>
          <cell r="E45" t="str">
            <v>Adult/Youth Detention</v>
          </cell>
          <cell r="F45" t="str">
            <v>Y</v>
          </cell>
        </row>
        <row r="46">
          <cell r="B46">
            <v>38</v>
          </cell>
          <cell r="C46">
            <v>10</v>
          </cell>
          <cell r="D46">
            <v>934</v>
          </cell>
          <cell r="E46" t="str">
            <v>Community Services - CX</v>
          </cell>
          <cell r="F46" t="str">
            <v>Y</v>
          </cell>
        </row>
        <row r="47">
          <cell r="B47">
            <v>39</v>
          </cell>
          <cell r="C47">
            <v>10</v>
          </cell>
          <cell r="D47">
            <v>950</v>
          </cell>
          <cell r="E47" t="str">
            <v>Public Defense Division</v>
          </cell>
          <cell r="F47" t="str">
            <v>Y</v>
          </cell>
        </row>
        <row r="48">
          <cell r="B48">
            <v>40</v>
          </cell>
          <cell r="C48">
            <v>10</v>
          </cell>
          <cell r="D48" t="str">
            <v>0</v>
          </cell>
          <cell r="E48" t="str">
            <v>Others</v>
          </cell>
          <cell r="F48" t="str">
            <v>N</v>
          </cell>
        </row>
        <row r="49">
          <cell r="A49" t="str">
            <v>1-cx Total</v>
          </cell>
        </row>
        <row r="50">
          <cell r="A50" t="str">
            <v>2-cj</v>
          </cell>
          <cell r="B50">
            <v>41</v>
          </cell>
          <cell r="C50">
            <v>1020</v>
          </cell>
          <cell r="D50">
            <v>142</v>
          </cell>
          <cell r="E50" t="str">
            <v>Budget Office - cj</v>
          </cell>
          <cell r="F50" t="str">
            <v>N</v>
          </cell>
        </row>
        <row r="51">
          <cell r="B51">
            <v>42</v>
          </cell>
          <cell r="C51">
            <v>1020</v>
          </cell>
          <cell r="D51">
            <v>201</v>
          </cell>
          <cell r="E51" t="str">
            <v>Public Safety/CJ(Sheriff)</v>
          </cell>
          <cell r="F51" t="str">
            <v>N</v>
          </cell>
        </row>
        <row r="52">
          <cell r="B52">
            <v>43</v>
          </cell>
          <cell r="C52">
            <v>1020</v>
          </cell>
          <cell r="D52">
            <v>339</v>
          </cell>
          <cell r="E52" t="str">
            <v>Parks &amp; Recreation-CJ</v>
          </cell>
          <cell r="F52" t="str">
            <v>N</v>
          </cell>
        </row>
        <row r="53">
          <cell r="B53">
            <v>44</v>
          </cell>
          <cell r="C53">
            <v>1020</v>
          </cell>
          <cell r="D53">
            <v>502</v>
          </cell>
          <cell r="E53" t="str">
            <v>Prosecuting Attorney/CJ</v>
          </cell>
          <cell r="F53" t="str">
            <v>N</v>
          </cell>
        </row>
        <row r="54">
          <cell r="B54">
            <v>45</v>
          </cell>
          <cell r="C54">
            <v>1020</v>
          </cell>
          <cell r="D54">
            <v>512</v>
          </cell>
          <cell r="E54" t="str">
            <v>Superior Court/CJ</v>
          </cell>
          <cell r="F54" t="str">
            <v>N</v>
          </cell>
        </row>
        <row r="55">
          <cell r="B55">
            <v>46</v>
          </cell>
          <cell r="C55">
            <v>1020</v>
          </cell>
          <cell r="D55">
            <v>532</v>
          </cell>
          <cell r="E55" t="str">
            <v>District Courts/CJ</v>
          </cell>
          <cell r="F55" t="str">
            <v>N</v>
          </cell>
        </row>
        <row r="56">
          <cell r="B56">
            <v>47</v>
          </cell>
          <cell r="C56">
            <v>1020</v>
          </cell>
          <cell r="D56">
            <v>542</v>
          </cell>
          <cell r="E56" t="str">
            <v>Judicial Admin/CJ</v>
          </cell>
          <cell r="F56" t="str">
            <v>N</v>
          </cell>
        </row>
        <row r="57">
          <cell r="B57">
            <v>48</v>
          </cell>
          <cell r="C57">
            <v>1020</v>
          </cell>
          <cell r="D57">
            <v>652</v>
          </cell>
          <cell r="E57" t="str">
            <v>Special Programs/CJ</v>
          </cell>
          <cell r="F57" t="str">
            <v>N</v>
          </cell>
        </row>
        <row r="58">
          <cell r="B58">
            <v>49</v>
          </cell>
          <cell r="C58">
            <v>1020</v>
          </cell>
          <cell r="D58">
            <v>693</v>
          </cell>
          <cell r="E58" t="str">
            <v>Trans To Other Funds/CJ </v>
          </cell>
          <cell r="F58" t="str">
            <v>N</v>
          </cell>
        </row>
        <row r="59">
          <cell r="B59">
            <v>50</v>
          </cell>
          <cell r="C59">
            <v>1020</v>
          </cell>
          <cell r="D59">
            <v>912</v>
          </cell>
          <cell r="E59" t="str">
            <v>Adult Detention/CJ</v>
          </cell>
          <cell r="F59" t="str">
            <v>N</v>
          </cell>
        </row>
        <row r="60">
          <cell r="B60">
            <v>51</v>
          </cell>
          <cell r="C60">
            <v>1020</v>
          </cell>
          <cell r="D60">
            <v>932</v>
          </cell>
          <cell r="E60" t="str">
            <v>Human Services/CJ</v>
          </cell>
          <cell r="F60" t="str">
            <v>N</v>
          </cell>
        </row>
        <row r="61">
          <cell r="B61">
            <v>52</v>
          </cell>
          <cell r="C61">
            <v>1020</v>
          </cell>
          <cell r="D61">
            <v>952</v>
          </cell>
          <cell r="E61" t="str">
            <v>Public Defense/CJ</v>
          </cell>
          <cell r="F61" t="str">
            <v>N</v>
          </cell>
        </row>
        <row r="62">
          <cell r="A62" t="str">
            <v>2-cj Total</v>
          </cell>
        </row>
        <row r="63">
          <cell r="A63" t="str">
            <v>3-sr</v>
          </cell>
          <cell r="B63">
            <v>53</v>
          </cell>
          <cell r="C63">
            <v>1030</v>
          </cell>
          <cell r="D63">
            <v>726</v>
          </cell>
          <cell r="E63" t="str">
            <v>Storm Water Decant Prog</v>
          </cell>
          <cell r="F63" t="str">
            <v>N</v>
          </cell>
        </row>
        <row r="64">
          <cell r="B64">
            <v>54</v>
          </cell>
          <cell r="C64">
            <v>1030</v>
          </cell>
          <cell r="D64">
            <v>730</v>
          </cell>
          <cell r="E64" t="str">
            <v>Roads</v>
          </cell>
          <cell r="F64" t="str">
            <v>Y</v>
          </cell>
        </row>
        <row r="65">
          <cell r="B65">
            <v>55</v>
          </cell>
          <cell r="C65">
            <v>1030</v>
          </cell>
          <cell r="D65">
            <v>734</v>
          </cell>
          <cell r="E65" t="str">
            <v>Roads - Constr Transfer</v>
          </cell>
          <cell r="F65" t="str">
            <v>N</v>
          </cell>
        </row>
        <row r="66">
          <cell r="B66">
            <v>56</v>
          </cell>
          <cell r="C66">
            <v>1040</v>
          </cell>
          <cell r="D66">
            <v>715</v>
          </cell>
          <cell r="E66" t="str">
            <v>Solid Waste Post Closure Maint</v>
          </cell>
          <cell r="F66" t="str">
            <v>N</v>
          </cell>
        </row>
        <row r="67">
          <cell r="B67">
            <v>57</v>
          </cell>
          <cell r="C67">
            <v>1050</v>
          </cell>
          <cell r="D67">
            <v>740</v>
          </cell>
          <cell r="E67" t="str">
            <v>River Improvement</v>
          </cell>
          <cell r="F67" t="str">
            <v>Y</v>
          </cell>
        </row>
        <row r="68">
          <cell r="B68">
            <v>58</v>
          </cell>
          <cell r="C68">
            <v>1060</v>
          </cell>
          <cell r="D68">
            <v>480</v>
          </cell>
          <cell r="E68" t="str">
            <v>Veterans Services</v>
          </cell>
          <cell r="F68" t="str">
            <v>Y</v>
          </cell>
        </row>
        <row r="69">
          <cell r="B69">
            <v>59</v>
          </cell>
          <cell r="C69">
            <v>1070</v>
          </cell>
          <cell r="D69">
            <v>920</v>
          </cell>
          <cell r="E69" t="str">
            <v>Developmental Disability</v>
          </cell>
          <cell r="F69" t="str">
            <v>Y</v>
          </cell>
        </row>
        <row r="70">
          <cell r="B70">
            <v>60</v>
          </cell>
          <cell r="C70">
            <v>1070</v>
          </cell>
          <cell r="D70">
            <v>935</v>
          </cell>
          <cell r="E70" t="str">
            <v>DCHS Admin</v>
          </cell>
          <cell r="F70" t="str">
            <v>Y</v>
          </cell>
        </row>
        <row r="71">
          <cell r="B71">
            <v>61</v>
          </cell>
          <cell r="C71">
            <v>1090</v>
          </cell>
          <cell r="D71">
            <v>471</v>
          </cell>
          <cell r="E71" t="str">
            <v>Recorders's O &amp; M Fund</v>
          </cell>
          <cell r="F71" t="str">
            <v>N</v>
          </cell>
        </row>
        <row r="72">
          <cell r="B72">
            <v>62</v>
          </cell>
          <cell r="C72">
            <v>1110</v>
          </cell>
          <cell r="D72">
            <v>431</v>
          </cell>
          <cell r="E72" t="str">
            <v>E-911 Program</v>
          </cell>
          <cell r="F72" t="str">
            <v>N</v>
          </cell>
        </row>
        <row r="73">
          <cell r="B73">
            <v>63</v>
          </cell>
          <cell r="C73">
            <v>1120</v>
          </cell>
          <cell r="D73">
            <v>924</v>
          </cell>
          <cell r="E73" t="str">
            <v>Mental Health</v>
          </cell>
          <cell r="F73" t="str">
            <v>Y</v>
          </cell>
        </row>
        <row r="74">
          <cell r="B74">
            <v>64</v>
          </cell>
          <cell r="C74">
            <v>1170</v>
          </cell>
          <cell r="D74">
            <v>301</v>
          </cell>
          <cell r="E74" t="str">
            <v>Cultural Development</v>
          </cell>
          <cell r="F74" t="str">
            <v>N</v>
          </cell>
        </row>
        <row r="75">
          <cell r="B75">
            <v>65</v>
          </cell>
          <cell r="C75">
            <v>1190</v>
          </cell>
          <cell r="D75">
            <v>830</v>
          </cell>
          <cell r="E75" t="str">
            <v>Emergency Medical Service</v>
          </cell>
          <cell r="F75" t="str">
            <v>Y</v>
          </cell>
        </row>
        <row r="76">
          <cell r="B76">
            <v>66</v>
          </cell>
          <cell r="C76">
            <v>1210</v>
          </cell>
          <cell r="D76">
            <v>741</v>
          </cell>
          <cell r="E76" t="str">
            <v>Water &amp; Land Resources(SWM)</v>
          </cell>
          <cell r="F76" t="str">
            <v>Y</v>
          </cell>
        </row>
        <row r="77">
          <cell r="B77">
            <v>67</v>
          </cell>
          <cell r="C77">
            <v>1211</v>
          </cell>
          <cell r="D77">
            <v>845</v>
          </cell>
          <cell r="E77" t="str">
            <v>Rural Drainage</v>
          </cell>
          <cell r="F77" t="str">
            <v>N</v>
          </cell>
        </row>
        <row r="78">
          <cell r="B78">
            <v>68</v>
          </cell>
          <cell r="C78">
            <v>1220</v>
          </cell>
          <cell r="D78">
            <v>208</v>
          </cell>
          <cell r="E78" t="str">
            <v>Auto. Finger Identification Syst</v>
          </cell>
          <cell r="F78" t="str">
            <v>Y</v>
          </cell>
        </row>
        <row r="79">
          <cell r="B79">
            <v>69</v>
          </cell>
          <cell r="C79">
            <v>1260</v>
          </cell>
          <cell r="D79">
            <v>960</v>
          </cell>
          <cell r="E79" t="str">
            <v>Alcoholism Services/DCHS DASAS</v>
          </cell>
          <cell r="F79" t="str">
            <v>Y</v>
          </cell>
        </row>
        <row r="80">
          <cell r="B80">
            <v>70</v>
          </cell>
          <cell r="C80">
            <v>1280</v>
          </cell>
          <cell r="D80">
            <v>860</v>
          </cell>
          <cell r="E80" t="str">
            <v>Local Hazardous Waste</v>
          </cell>
          <cell r="F80" t="str">
            <v>N</v>
          </cell>
        </row>
        <row r="81">
          <cell r="B81">
            <v>71</v>
          </cell>
          <cell r="C81">
            <v>1290</v>
          </cell>
          <cell r="D81">
            <v>355</v>
          </cell>
          <cell r="E81" t="str">
            <v>YTH Sports Fac Grant Fund</v>
          </cell>
          <cell r="F81" t="str">
            <v>N</v>
          </cell>
        </row>
        <row r="82">
          <cell r="B82">
            <v>72</v>
          </cell>
          <cell r="C82">
            <v>1311</v>
          </cell>
          <cell r="D82">
            <v>384</v>
          </cell>
          <cell r="E82" t="str">
            <v>Noxious Weed Control Prog</v>
          </cell>
          <cell r="F82" t="str">
            <v>Y</v>
          </cell>
        </row>
        <row r="83">
          <cell r="B83">
            <v>73</v>
          </cell>
          <cell r="C83">
            <v>1340</v>
          </cell>
          <cell r="D83">
            <v>325</v>
          </cell>
          <cell r="E83" t="str">
            <v>DDES</v>
          </cell>
          <cell r="F83" t="str">
            <v>Y</v>
          </cell>
        </row>
        <row r="84">
          <cell r="B84">
            <v>74</v>
          </cell>
          <cell r="C84">
            <v>1800</v>
          </cell>
          <cell r="D84">
            <v>800</v>
          </cell>
          <cell r="E84" t="str">
            <v>Public Health - County</v>
          </cell>
          <cell r="F84" t="str">
            <v>Y</v>
          </cell>
        </row>
        <row r="85">
          <cell r="B85">
            <v>75</v>
          </cell>
          <cell r="C85">
            <v>1800</v>
          </cell>
          <cell r="D85">
            <v>840</v>
          </cell>
          <cell r="E85" t="str">
            <v>Public Health - City</v>
          </cell>
          <cell r="F85" t="str">
            <v>Y</v>
          </cell>
        </row>
        <row r="86">
          <cell r="B86">
            <v>76</v>
          </cell>
          <cell r="C86">
            <v>1820</v>
          </cell>
          <cell r="D86">
            <v>760</v>
          </cell>
          <cell r="E86" t="str">
            <v>Inter_County River Imp</v>
          </cell>
          <cell r="F86" t="str">
            <v>N</v>
          </cell>
        </row>
        <row r="87">
          <cell r="B87">
            <v>77</v>
          </cell>
          <cell r="C87">
            <v>1371</v>
          </cell>
          <cell r="D87">
            <v>71</v>
          </cell>
          <cell r="E87" t="str">
            <v>Clark Contract Administration</v>
          </cell>
          <cell r="F87" t="str">
            <v>N</v>
          </cell>
        </row>
        <row r="88">
          <cell r="A88" t="str">
            <v>3-sr Total</v>
          </cell>
        </row>
        <row r="89">
          <cell r="A89" t="str">
            <v>4-bg</v>
          </cell>
          <cell r="B89">
            <v>78</v>
          </cell>
          <cell r="C89">
            <v>2460</v>
          </cell>
          <cell r="D89">
            <v>350</v>
          </cell>
          <cell r="E89" t="str">
            <v>Federal HC &amp; D</v>
          </cell>
          <cell r="F89" t="str">
            <v>Y</v>
          </cell>
        </row>
        <row r="90">
          <cell r="B90">
            <v>79</v>
          </cell>
          <cell r="C90">
            <v>2460</v>
          </cell>
          <cell r="D90">
            <v>390</v>
          </cell>
          <cell r="E90" t="str">
            <v>Plan &amp; Com Dev Blk Grant</v>
          </cell>
          <cell r="F90" t="str">
            <v>Y</v>
          </cell>
        </row>
        <row r="91">
          <cell r="B91">
            <v>80</v>
          </cell>
          <cell r="C91">
            <v>2240</v>
          </cell>
          <cell r="D91">
            <v>936</v>
          </cell>
          <cell r="E91" t="str">
            <v>Youth Employment Programs</v>
          </cell>
          <cell r="F91" t="str">
            <v>Y</v>
          </cell>
        </row>
        <row r="92">
          <cell r="B92">
            <v>81</v>
          </cell>
          <cell r="C92">
            <v>2241</v>
          </cell>
          <cell r="D92">
            <v>940</v>
          </cell>
          <cell r="E92" t="str">
            <v>Displaced Work Program</v>
          </cell>
          <cell r="F92" t="str">
            <v>Y</v>
          </cell>
        </row>
        <row r="93">
          <cell r="A93" t="str">
            <v>4-bg Total</v>
          </cell>
        </row>
        <row r="94">
          <cell r="A94" t="str">
            <v>5-cip</v>
          </cell>
          <cell r="B94">
            <v>82</v>
          </cell>
          <cell r="C94">
            <v>3481</v>
          </cell>
          <cell r="D94">
            <v>139</v>
          </cell>
          <cell r="E94" t="str">
            <v>Cable Communications Capital Fund</v>
          </cell>
          <cell r="F94" t="str">
            <v>N</v>
          </cell>
        </row>
        <row r="95">
          <cell r="B95">
            <v>83</v>
          </cell>
          <cell r="C95">
            <v>3441</v>
          </cell>
          <cell r="D95">
            <v>167</v>
          </cell>
          <cell r="E95" t="str">
            <v>Financial Systems Replacement</v>
          </cell>
          <cell r="F95" t="str">
            <v>N</v>
          </cell>
        </row>
        <row r="96">
          <cell r="B96">
            <v>84</v>
          </cell>
          <cell r="C96">
            <v>3442</v>
          </cell>
          <cell r="D96">
            <v>168</v>
          </cell>
          <cell r="E96" t="str">
            <v>1997 Elect Systems Acquisition Sub-Fund</v>
          </cell>
          <cell r="F96" t="str">
            <v>N</v>
          </cell>
        </row>
        <row r="97">
          <cell r="B97">
            <v>85</v>
          </cell>
          <cell r="C97">
            <v>3443</v>
          </cell>
          <cell r="D97">
            <v>169</v>
          </cell>
          <cell r="E97" t="str">
            <v>Open Access Record Sys. Aquistion Sub Fund</v>
          </cell>
          <cell r="F97" t="str">
            <v>N</v>
          </cell>
        </row>
        <row r="98">
          <cell r="B98">
            <v>86</v>
          </cell>
          <cell r="C98">
            <v>3681</v>
          </cell>
          <cell r="D98">
            <v>181</v>
          </cell>
          <cell r="E98" t="str">
            <v>Real Estate Excise Tax Cap #1</v>
          </cell>
          <cell r="F98" t="str">
            <v>N</v>
          </cell>
        </row>
        <row r="99">
          <cell r="B99">
            <v>87</v>
          </cell>
          <cell r="C99">
            <v>3682</v>
          </cell>
          <cell r="D99">
            <v>182</v>
          </cell>
          <cell r="E99" t="str">
            <v>Real Estate Excise Tax Cap #2</v>
          </cell>
          <cell r="F99" t="str">
            <v>N</v>
          </cell>
        </row>
        <row r="100">
          <cell r="B100">
            <v>88</v>
          </cell>
          <cell r="C100">
            <v>3201</v>
          </cell>
          <cell r="D100">
            <v>317</v>
          </cell>
          <cell r="E100" t="str">
            <v>1% for Arts Projects</v>
          </cell>
          <cell r="F100" t="str">
            <v>N</v>
          </cell>
        </row>
        <row r="101">
          <cell r="B101">
            <v>89</v>
          </cell>
          <cell r="C101">
            <v>3402</v>
          </cell>
          <cell r="D101">
            <v>329</v>
          </cell>
          <cell r="E101" t="str">
            <v>Parks Land Acquistion 1993 SER B</v>
          </cell>
          <cell r="F101" t="str">
            <v>N</v>
          </cell>
        </row>
        <row r="102">
          <cell r="B102">
            <v>90</v>
          </cell>
          <cell r="C102">
            <v>3421</v>
          </cell>
          <cell r="D102">
            <v>337</v>
          </cell>
          <cell r="E102" t="str">
            <v>Major Maintenance Reserve SubFund</v>
          </cell>
          <cell r="F102" t="str">
            <v>N</v>
          </cell>
        </row>
        <row r="103">
          <cell r="B103">
            <v>91</v>
          </cell>
          <cell r="C103">
            <v>3401</v>
          </cell>
          <cell r="D103">
            <v>338</v>
          </cell>
          <cell r="E103" t="str">
            <v>Parks Land Acquistion 1993</v>
          </cell>
          <cell r="F103" t="str">
            <v>N</v>
          </cell>
        </row>
        <row r="104">
          <cell r="B104">
            <v>92</v>
          </cell>
          <cell r="C104">
            <v>3370</v>
          </cell>
          <cell r="D104">
            <v>344</v>
          </cell>
          <cell r="E104" t="str">
            <v>Park Acquisition &amp; Development</v>
          </cell>
          <cell r="F104" t="str">
            <v>N</v>
          </cell>
        </row>
        <row r="105">
          <cell r="B105">
            <v>93</v>
          </cell>
          <cell r="C105">
            <v>3090</v>
          </cell>
          <cell r="D105">
            <v>345</v>
          </cell>
          <cell r="E105" t="str">
            <v>Parks and Open Space Acquision</v>
          </cell>
          <cell r="F105" t="str">
            <v>N</v>
          </cell>
        </row>
        <row r="106">
          <cell r="B106">
            <v>94</v>
          </cell>
          <cell r="C106">
            <v>3160</v>
          </cell>
          <cell r="D106">
            <v>346</v>
          </cell>
          <cell r="E106" t="str">
            <v>Parks, Recreation and Open Space</v>
          </cell>
          <cell r="F106" t="str">
            <v>N</v>
          </cell>
        </row>
        <row r="107">
          <cell r="B107">
            <v>95</v>
          </cell>
          <cell r="C107">
            <v>3490</v>
          </cell>
          <cell r="D107">
            <v>347</v>
          </cell>
          <cell r="E107" t="str">
            <v>Park Facilities Rehab</v>
          </cell>
          <cell r="F107" t="str">
            <v>N</v>
          </cell>
        </row>
        <row r="108">
          <cell r="B108">
            <v>96</v>
          </cell>
          <cell r="C108">
            <v>3151</v>
          </cell>
          <cell r="D108">
            <v>349</v>
          </cell>
          <cell r="E108" t="str">
            <v>Conservation Futures Levy Subfund</v>
          </cell>
          <cell r="F108" t="str">
            <v>N</v>
          </cell>
        </row>
        <row r="109">
          <cell r="B109">
            <v>97</v>
          </cell>
          <cell r="C109">
            <v>3220</v>
          </cell>
          <cell r="D109">
            <v>351</v>
          </cell>
          <cell r="E109" t="str">
            <v>Housing Opportunity Fund</v>
          </cell>
          <cell r="F109" t="str">
            <v>N</v>
          </cell>
        </row>
        <row r="110">
          <cell r="B110">
            <v>98</v>
          </cell>
          <cell r="C110">
            <v>3841</v>
          </cell>
          <cell r="D110">
            <v>363</v>
          </cell>
          <cell r="E110" t="str">
            <v>Agriculture Farmland Preservation, '96 Bond</v>
          </cell>
          <cell r="F110" t="str">
            <v>N</v>
          </cell>
        </row>
        <row r="111">
          <cell r="B111">
            <v>99</v>
          </cell>
          <cell r="C111">
            <v>3840</v>
          </cell>
          <cell r="D111">
            <v>364</v>
          </cell>
          <cell r="E111" t="str">
            <v>Agriculture</v>
          </cell>
          <cell r="F111" t="str">
            <v>N</v>
          </cell>
        </row>
        <row r="112">
          <cell r="B112">
            <v>100</v>
          </cell>
          <cell r="C112">
            <v>3842</v>
          </cell>
          <cell r="D112">
            <v>369</v>
          </cell>
          <cell r="E112" t="str">
            <v>Farmland Conservation Program</v>
          </cell>
          <cell r="F112" t="str">
            <v>N</v>
          </cell>
        </row>
        <row r="113">
          <cell r="B113">
            <v>101</v>
          </cell>
          <cell r="C113">
            <v>3391</v>
          </cell>
          <cell r="D113">
            <v>378</v>
          </cell>
          <cell r="E113" t="str">
            <v>Working Forest 1996 Bond Sub-fund</v>
          </cell>
          <cell r="F113" t="str">
            <v>N</v>
          </cell>
        </row>
        <row r="114">
          <cell r="B114">
            <v>102</v>
          </cell>
          <cell r="C114">
            <v>3521</v>
          </cell>
          <cell r="D114">
            <v>362</v>
          </cell>
          <cell r="E114" t="str">
            <v>Open Space County Projects</v>
          </cell>
          <cell r="F114" t="str">
            <v>N</v>
          </cell>
        </row>
        <row r="115">
          <cell r="B115">
            <v>103</v>
          </cell>
          <cell r="C115">
            <v>3511</v>
          </cell>
          <cell r="D115">
            <v>361</v>
          </cell>
          <cell r="E115" t="str">
            <v>Open Space Proj Admin</v>
          </cell>
          <cell r="F115" t="str">
            <v>N</v>
          </cell>
        </row>
        <row r="116">
          <cell r="B116">
            <v>104</v>
          </cell>
          <cell r="C116">
            <v>3461</v>
          </cell>
          <cell r="D116">
            <v>404</v>
          </cell>
          <cell r="E116" t="str">
            <v>Regional Just Ctr Bans</v>
          </cell>
          <cell r="F116" t="str">
            <v>N</v>
          </cell>
        </row>
        <row r="117">
          <cell r="B117">
            <v>105</v>
          </cell>
          <cell r="C117">
            <v>3190</v>
          </cell>
          <cell r="D117">
            <v>405</v>
          </cell>
          <cell r="E117" t="str">
            <v>Youth Services Detention Facility Construction Fund</v>
          </cell>
          <cell r="F117" t="str">
            <v>N</v>
          </cell>
        </row>
        <row r="118">
          <cell r="B118">
            <v>106</v>
          </cell>
          <cell r="C118">
            <v>3346</v>
          </cell>
          <cell r="D118">
            <v>438</v>
          </cell>
          <cell r="E118" t="str">
            <v>Capital Acquisition &amp; Renovation Fund 1993 Series B</v>
          </cell>
          <cell r="F118" t="str">
            <v>N</v>
          </cell>
        </row>
        <row r="119">
          <cell r="B119">
            <v>107</v>
          </cell>
          <cell r="C119">
            <v>3310</v>
          </cell>
          <cell r="D119">
            <v>457</v>
          </cell>
          <cell r="E119" t="str">
            <v>Long-Term Leases</v>
          </cell>
          <cell r="F119" t="str">
            <v>N</v>
          </cell>
        </row>
        <row r="120">
          <cell r="B120">
            <v>108</v>
          </cell>
          <cell r="C120">
            <v>3436</v>
          </cell>
          <cell r="D120">
            <v>498</v>
          </cell>
          <cell r="E120" t="str">
            <v>98 Tech Bond Construction</v>
          </cell>
          <cell r="F120" t="str">
            <v>N</v>
          </cell>
        </row>
        <row r="121">
          <cell r="B121">
            <v>109</v>
          </cell>
          <cell r="C121">
            <v>3951</v>
          </cell>
          <cell r="D121">
            <v>605</v>
          </cell>
          <cell r="E121" t="str">
            <v>Bldg. Repair/Replacement SubFund - DCFM</v>
          </cell>
          <cell r="F121" t="str">
            <v>N</v>
          </cell>
        </row>
        <row r="122">
          <cell r="B122">
            <v>110</v>
          </cell>
          <cell r="C122">
            <v>3901</v>
          </cell>
          <cell r="D122">
            <v>701</v>
          </cell>
          <cell r="E122" t="str">
            <v>Solid Waste 1993 Bonds Construction Subfund</v>
          </cell>
          <cell r="F122" t="str">
            <v>N</v>
          </cell>
        </row>
        <row r="123">
          <cell r="B123">
            <v>111</v>
          </cell>
          <cell r="C123">
            <v>3380</v>
          </cell>
          <cell r="D123">
            <v>714</v>
          </cell>
          <cell r="E123" t="str">
            <v>Airport Construction</v>
          </cell>
          <cell r="F123" t="str">
            <v>N</v>
          </cell>
        </row>
        <row r="124">
          <cell r="B124">
            <v>112</v>
          </cell>
          <cell r="C124">
            <v>3471</v>
          </cell>
          <cell r="D124">
            <v>718</v>
          </cell>
          <cell r="E124" t="str">
            <v>Emergency Communication Systems Construction Subfund</v>
          </cell>
          <cell r="F124" t="str">
            <v>N</v>
          </cell>
        </row>
        <row r="125">
          <cell r="B125">
            <v>113</v>
          </cell>
          <cell r="C125">
            <v>3472</v>
          </cell>
          <cell r="D125">
            <v>719</v>
          </cell>
          <cell r="E125" t="str">
            <v>County Projects Capital Projects Construction Subfund</v>
          </cell>
          <cell r="F125" t="str">
            <v>N</v>
          </cell>
        </row>
        <row r="126">
          <cell r="B126">
            <v>114</v>
          </cell>
          <cell r="C126">
            <v>3384</v>
          </cell>
          <cell r="D126">
            <v>724</v>
          </cell>
          <cell r="E126" t="str">
            <v>Airport Noise Containment</v>
          </cell>
          <cell r="F126" t="str">
            <v>N</v>
          </cell>
        </row>
        <row r="127">
          <cell r="B127">
            <v>115</v>
          </cell>
          <cell r="C127">
            <v>3810</v>
          </cell>
          <cell r="D127">
            <v>725</v>
          </cell>
          <cell r="E127" t="str">
            <v>Solid Waste Capital Equipment Recovery Fund</v>
          </cell>
          <cell r="F127" t="str">
            <v>N</v>
          </cell>
        </row>
        <row r="128">
          <cell r="B128">
            <v>116</v>
          </cell>
          <cell r="C128">
            <v>3910</v>
          </cell>
          <cell r="D128">
            <v>727</v>
          </cell>
          <cell r="E128" t="str">
            <v>Landfill Reserve Fund</v>
          </cell>
          <cell r="F128" t="str">
            <v>N</v>
          </cell>
        </row>
        <row r="129">
          <cell r="B129">
            <v>117</v>
          </cell>
          <cell r="C129">
            <v>3360</v>
          </cell>
          <cell r="D129">
            <v>735</v>
          </cell>
          <cell r="E129" t="str">
            <v>Arterial Highway Development Fund</v>
          </cell>
          <cell r="F129" t="str">
            <v>N</v>
          </cell>
        </row>
        <row r="130">
          <cell r="B130">
            <v>118</v>
          </cell>
          <cell r="C130">
            <v>3850</v>
          </cell>
          <cell r="D130">
            <v>736</v>
          </cell>
          <cell r="E130" t="str">
            <v>Renton Maintenance Facilities Const Fund</v>
          </cell>
          <cell r="F130" t="str">
            <v>N</v>
          </cell>
        </row>
        <row r="131">
          <cell r="B131">
            <v>119</v>
          </cell>
          <cell r="C131">
            <v>3860</v>
          </cell>
          <cell r="D131">
            <v>737</v>
          </cell>
          <cell r="E131" t="str">
            <v>County Road Construction Fund</v>
          </cell>
          <cell r="F131" t="str">
            <v>N</v>
          </cell>
        </row>
        <row r="132">
          <cell r="B132">
            <v>120</v>
          </cell>
          <cell r="C132">
            <v>3300</v>
          </cell>
          <cell r="D132">
            <v>744</v>
          </cell>
          <cell r="E132" t="str">
            <v>River &amp; Flood Control Construction</v>
          </cell>
          <cell r="F132" t="str">
            <v>N</v>
          </cell>
        </row>
        <row r="133">
          <cell r="B133">
            <v>121</v>
          </cell>
          <cell r="C133">
            <v>3292</v>
          </cell>
          <cell r="D133">
            <v>745</v>
          </cell>
          <cell r="E133" t="str">
            <v>SWM CIP Non-bond </v>
          </cell>
          <cell r="F133" t="str">
            <v>N</v>
          </cell>
        </row>
        <row r="134">
          <cell r="B134">
            <v>122</v>
          </cell>
          <cell r="C134">
            <v>3180</v>
          </cell>
          <cell r="D134">
            <v>748</v>
          </cell>
          <cell r="E134" t="str">
            <v>Surface and Stormwater Mgt. Construction</v>
          </cell>
          <cell r="F134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und 5532 Reconciliati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workbookViewId="0" topLeftCell="B1">
      <selection activeCell="E10" sqref="E10"/>
    </sheetView>
  </sheetViews>
  <sheetFormatPr defaultColWidth="9.140625" defaultRowHeight="15" outlineLevelCol="1"/>
  <cols>
    <col min="1" max="1" width="42.8515625" style="3" customWidth="1"/>
    <col min="2" max="2" width="14.7109375" style="3" customWidth="1"/>
    <col min="3" max="3" width="15.00390625" style="3" customWidth="1"/>
    <col min="4" max="6" width="14.7109375" style="3" customWidth="1" outlineLevel="1"/>
    <col min="7" max="8" width="14.7109375" style="3" customWidth="1"/>
    <col min="9" max="16384" width="9.140625" style="3" customWidth="1"/>
  </cols>
  <sheetData>
    <row r="1" spans="1:8" s="38" customFormat="1" ht="15.75">
      <c r="A1" s="88" t="s">
        <v>26</v>
      </c>
      <c r="B1" s="88"/>
      <c r="C1" s="88"/>
      <c r="D1" s="88"/>
      <c r="E1" s="88"/>
      <c r="F1" s="88"/>
      <c r="G1" s="88"/>
      <c r="H1" s="88"/>
    </row>
    <row r="2" spans="1:12" s="38" customFormat="1" ht="15.75">
      <c r="A2" s="88" t="s">
        <v>27</v>
      </c>
      <c r="B2" s="88"/>
      <c r="C2" s="88"/>
      <c r="D2" s="88"/>
      <c r="E2" s="88"/>
      <c r="F2" s="88"/>
      <c r="G2" s="88"/>
      <c r="H2" s="88"/>
      <c r="I2" s="39"/>
      <c r="J2" s="39"/>
      <c r="K2" s="39"/>
      <c r="L2" s="39"/>
    </row>
    <row r="3" spans="1:12" s="38" customFormat="1" ht="15.75">
      <c r="A3" s="7"/>
      <c r="B3" s="7"/>
      <c r="C3" s="7"/>
      <c r="D3" s="7"/>
      <c r="E3" s="7"/>
      <c r="F3" s="7"/>
      <c r="G3" s="7"/>
      <c r="H3" s="7"/>
      <c r="I3" s="39"/>
      <c r="J3" s="82"/>
      <c r="K3" s="39"/>
      <c r="L3" s="39"/>
    </row>
    <row r="4" spans="1:8" s="38" customFormat="1" ht="47.25">
      <c r="A4" s="2" t="s">
        <v>0</v>
      </c>
      <c r="B4" s="4" t="s">
        <v>1</v>
      </c>
      <c r="C4" s="1" t="s">
        <v>2</v>
      </c>
      <c r="D4" s="47" t="s">
        <v>3</v>
      </c>
      <c r="E4" s="47" t="s">
        <v>4</v>
      </c>
      <c r="F4" s="64" t="s">
        <v>5</v>
      </c>
      <c r="G4" s="1" t="s">
        <v>6</v>
      </c>
      <c r="H4" s="1" t="s">
        <v>7</v>
      </c>
    </row>
    <row r="5" spans="1:9" s="38" customFormat="1" ht="15.75">
      <c r="A5" s="28" t="s">
        <v>8</v>
      </c>
      <c r="B5" s="35">
        <v>0</v>
      </c>
      <c r="C5" s="81"/>
      <c r="D5" s="48">
        <f>B20</f>
        <v>0</v>
      </c>
      <c r="E5" s="48">
        <f>B20</f>
        <v>0</v>
      </c>
      <c r="F5" s="65">
        <f>B20</f>
        <v>0</v>
      </c>
      <c r="G5" s="19">
        <f>F20</f>
        <v>0</v>
      </c>
      <c r="H5" s="19">
        <f>G20</f>
        <v>0</v>
      </c>
      <c r="I5" s="40"/>
    </row>
    <row r="6" spans="1:8" s="38" customFormat="1" ht="15.75">
      <c r="A6" s="29" t="s">
        <v>9</v>
      </c>
      <c r="B6" s="8"/>
      <c r="C6" s="8"/>
      <c r="D6" s="49"/>
      <c r="E6" s="49"/>
      <c r="F6" s="66"/>
      <c r="G6" s="9"/>
      <c r="H6" s="9"/>
    </row>
    <row r="7" spans="1:12" s="38" customFormat="1" ht="15.75">
      <c r="A7" s="30" t="s">
        <v>28</v>
      </c>
      <c r="B7" s="20">
        <v>0</v>
      </c>
      <c r="C7" s="20">
        <v>0</v>
      </c>
      <c r="D7" s="50">
        <v>664195</v>
      </c>
      <c r="E7" s="50"/>
      <c r="F7" s="67">
        <f>D7</f>
        <v>664195</v>
      </c>
      <c r="G7" s="21">
        <f>G14</f>
        <v>700690.0040516537</v>
      </c>
      <c r="H7" s="21">
        <f>H14</f>
        <v>745705.6804123053</v>
      </c>
      <c r="I7" s="41"/>
      <c r="K7" s="41"/>
      <c r="L7" s="42"/>
    </row>
    <row r="8" spans="1:12" s="38" customFormat="1" ht="15.75">
      <c r="A8" s="30"/>
      <c r="B8" s="20"/>
      <c r="C8" s="20"/>
      <c r="D8" s="50"/>
      <c r="E8" s="50"/>
      <c r="F8" s="68"/>
      <c r="G8" s="22"/>
      <c r="H8" s="22"/>
      <c r="I8" s="41"/>
      <c r="J8" s="41"/>
      <c r="K8" s="41"/>
      <c r="L8" s="42"/>
    </row>
    <row r="9" spans="1:12" s="38" customFormat="1" ht="15.75">
      <c r="A9" s="31" t="s">
        <v>10</v>
      </c>
      <c r="B9" s="11">
        <f aca="true" t="shared" si="0" ref="B9:H9">SUM(B7:B8)</f>
        <v>0</v>
      </c>
      <c r="C9" s="11">
        <f t="shared" si="0"/>
        <v>0</v>
      </c>
      <c r="D9" s="51">
        <f t="shared" si="0"/>
        <v>664195</v>
      </c>
      <c r="E9" s="51">
        <f t="shared" si="0"/>
        <v>0</v>
      </c>
      <c r="F9" s="69">
        <f t="shared" si="0"/>
        <v>664195</v>
      </c>
      <c r="G9" s="11">
        <f t="shared" si="0"/>
        <v>700690.0040516537</v>
      </c>
      <c r="H9" s="12">
        <f t="shared" si="0"/>
        <v>745705.6804123053</v>
      </c>
      <c r="I9" s="41"/>
      <c r="J9" s="41"/>
      <c r="K9" s="41"/>
      <c r="L9" s="42"/>
    </row>
    <row r="10" spans="1:12" s="38" customFormat="1" ht="15.75">
      <c r="A10" s="29" t="s">
        <v>11</v>
      </c>
      <c r="B10" s="20"/>
      <c r="C10" s="20"/>
      <c r="D10" s="52"/>
      <c r="E10" s="52"/>
      <c r="F10" s="70"/>
      <c r="G10" s="23"/>
      <c r="H10" s="23"/>
      <c r="I10" s="41"/>
      <c r="J10" s="41"/>
      <c r="K10" s="41"/>
      <c r="L10" s="42"/>
    </row>
    <row r="11" spans="1:12" s="38" customFormat="1" ht="15.75">
      <c r="A11" s="30" t="s">
        <v>30</v>
      </c>
      <c r="B11" s="20"/>
      <c r="C11" s="20"/>
      <c r="D11" s="50">
        <v>299647</v>
      </c>
      <c r="E11" s="50"/>
      <c r="F11" s="22">
        <f>D11</f>
        <v>299647</v>
      </c>
      <c r="G11" s="22">
        <v>316249.1411115669</v>
      </c>
      <c r="H11" s="22">
        <v>337000.26627935504</v>
      </c>
      <c r="I11" s="41"/>
      <c r="J11" s="41"/>
      <c r="K11" s="41"/>
      <c r="L11" s="42"/>
    </row>
    <row r="12" spans="1:8" s="38" customFormat="1" ht="15.75">
      <c r="A12" s="30" t="s">
        <v>29</v>
      </c>
      <c r="B12" s="20">
        <v>0</v>
      </c>
      <c r="C12" s="20">
        <v>0</v>
      </c>
      <c r="D12" s="50">
        <f>664195-D11</f>
        <v>364548</v>
      </c>
      <c r="E12" s="50"/>
      <c r="F12" s="22">
        <f>D12</f>
        <v>364548</v>
      </c>
      <c r="G12" s="22">
        <v>384440.8629400868</v>
      </c>
      <c r="H12" s="22">
        <v>408705.41413295025</v>
      </c>
    </row>
    <row r="13" spans="1:8" s="38" customFormat="1" ht="15.75">
      <c r="A13" s="30"/>
      <c r="B13" s="20"/>
      <c r="C13" s="20"/>
      <c r="D13" s="50"/>
      <c r="E13" s="50"/>
      <c r="F13" s="68"/>
      <c r="G13" s="22"/>
      <c r="H13" s="22"/>
    </row>
    <row r="14" spans="1:8" s="38" customFormat="1" ht="15.75">
      <c r="A14" s="31" t="s">
        <v>12</v>
      </c>
      <c r="B14" s="12">
        <f aca="true" t="shared" si="1" ref="B14:C14">SUM(B11:B13)</f>
        <v>0</v>
      </c>
      <c r="C14" s="12">
        <f t="shared" si="1"/>
        <v>0</v>
      </c>
      <c r="D14" s="53">
        <f>SUM(D11:D13)</f>
        <v>664195</v>
      </c>
      <c r="E14" s="53">
        <f aca="true" t="shared" si="2" ref="E14:H14">SUM(E11:E13)</f>
        <v>0</v>
      </c>
      <c r="F14" s="71">
        <f t="shared" si="2"/>
        <v>664195</v>
      </c>
      <c r="G14" s="12">
        <f t="shared" si="2"/>
        <v>700690.0040516537</v>
      </c>
      <c r="H14" s="12">
        <f t="shared" si="2"/>
        <v>745705.6804123053</v>
      </c>
    </row>
    <row r="15" spans="1:8" s="38" customFormat="1" ht="18">
      <c r="A15" s="32" t="s">
        <v>13</v>
      </c>
      <c r="B15" s="36"/>
      <c r="C15" s="36"/>
      <c r="D15" s="54"/>
      <c r="E15" s="55"/>
      <c r="F15" s="72"/>
      <c r="G15" s="37"/>
      <c r="H15" s="37"/>
    </row>
    <row r="16" spans="1:8" s="38" customFormat="1" ht="15.75">
      <c r="A16" s="29" t="s">
        <v>14</v>
      </c>
      <c r="B16" s="24"/>
      <c r="C16" s="24"/>
      <c r="D16" s="50"/>
      <c r="E16" s="50"/>
      <c r="F16" s="68"/>
      <c r="G16" s="22"/>
      <c r="H16" s="22"/>
    </row>
    <row r="17" spans="1:8" s="38" customFormat="1" ht="15.75">
      <c r="A17" s="33"/>
      <c r="B17" s="20"/>
      <c r="C17" s="20"/>
      <c r="D17" s="56"/>
      <c r="E17" s="56"/>
      <c r="F17" s="73"/>
      <c r="G17" s="20"/>
      <c r="H17" s="25"/>
    </row>
    <row r="18" spans="1:8" s="38" customFormat="1" ht="15.75">
      <c r="A18" s="33"/>
      <c r="B18" s="20"/>
      <c r="C18" s="20"/>
      <c r="D18" s="56"/>
      <c r="E18" s="56"/>
      <c r="F18" s="73"/>
      <c r="G18" s="20"/>
      <c r="H18" s="25"/>
    </row>
    <row r="19" spans="1:8" s="38" customFormat="1" ht="15.75">
      <c r="A19" s="29" t="s">
        <v>15</v>
      </c>
      <c r="B19" s="12">
        <f aca="true" t="shared" si="3" ref="B19:H19">SUM(B17:B18)</f>
        <v>0</v>
      </c>
      <c r="C19" s="12">
        <f t="shared" si="3"/>
        <v>0</v>
      </c>
      <c r="D19" s="53">
        <f t="shared" si="3"/>
        <v>0</v>
      </c>
      <c r="E19" s="53">
        <f t="shared" si="3"/>
        <v>0</v>
      </c>
      <c r="F19" s="71">
        <f t="shared" si="3"/>
        <v>0</v>
      </c>
      <c r="G19" s="12">
        <f t="shared" si="3"/>
        <v>0</v>
      </c>
      <c r="H19" s="12">
        <f t="shared" si="3"/>
        <v>0</v>
      </c>
    </row>
    <row r="20" spans="1:8" s="38" customFormat="1" ht="15.75">
      <c r="A20" s="32" t="s">
        <v>16</v>
      </c>
      <c r="B20" s="44">
        <f aca="true" t="shared" si="4" ref="B20:H20">B5+B9-B14+B15-B19</f>
        <v>0</v>
      </c>
      <c r="C20" s="44">
        <f t="shared" si="4"/>
        <v>0</v>
      </c>
      <c r="D20" s="57">
        <f t="shared" si="4"/>
        <v>0</v>
      </c>
      <c r="E20" s="57">
        <f t="shared" si="4"/>
        <v>0</v>
      </c>
      <c r="F20" s="74">
        <f t="shared" si="4"/>
        <v>0</v>
      </c>
      <c r="G20" s="44">
        <f t="shared" si="4"/>
        <v>0</v>
      </c>
      <c r="H20" s="44">
        <f t="shared" si="4"/>
        <v>0</v>
      </c>
    </row>
    <row r="21" spans="1:8" s="38" customFormat="1" ht="15.75">
      <c r="A21" s="29" t="s">
        <v>17</v>
      </c>
      <c r="B21" s="13"/>
      <c r="C21" s="13"/>
      <c r="D21" s="58"/>
      <c r="E21" s="58"/>
      <c r="F21" s="75"/>
      <c r="G21" s="10"/>
      <c r="H21" s="10"/>
    </row>
    <row r="22" spans="1:8" s="38" customFormat="1" ht="15.75">
      <c r="A22" s="30"/>
      <c r="B22" s="22"/>
      <c r="C22" s="26"/>
      <c r="D22" s="59"/>
      <c r="E22" s="59">
        <v>0</v>
      </c>
      <c r="F22" s="76"/>
      <c r="G22" s="26"/>
      <c r="H22" s="26"/>
    </row>
    <row r="23" spans="1:8" s="38" customFormat="1" ht="15.75">
      <c r="A23" s="30"/>
      <c r="B23" s="27"/>
      <c r="C23" s="27"/>
      <c r="D23" s="60"/>
      <c r="E23" s="60"/>
      <c r="F23" s="77"/>
      <c r="G23" s="27"/>
      <c r="H23" s="27"/>
    </row>
    <row r="24" spans="1:8" s="38" customFormat="1" ht="15.75">
      <c r="A24" s="29" t="s">
        <v>18</v>
      </c>
      <c r="B24" s="14">
        <f aca="true" t="shared" si="5" ref="B24:H24">SUM(B22:B23)</f>
        <v>0</v>
      </c>
      <c r="C24" s="14">
        <f t="shared" si="5"/>
        <v>0</v>
      </c>
      <c r="D24" s="61">
        <f t="shared" si="5"/>
        <v>0</v>
      </c>
      <c r="E24" s="61">
        <f t="shared" si="5"/>
        <v>0</v>
      </c>
      <c r="F24" s="78">
        <f t="shared" si="5"/>
        <v>0</v>
      </c>
      <c r="G24" s="14">
        <f t="shared" si="5"/>
        <v>0</v>
      </c>
      <c r="H24" s="14">
        <f t="shared" si="5"/>
        <v>0</v>
      </c>
    </row>
    <row r="25" spans="1:8" s="38" customFormat="1" ht="15.75">
      <c r="A25" s="34"/>
      <c r="B25" s="15"/>
      <c r="C25" s="15"/>
      <c r="D25" s="61"/>
      <c r="E25" s="61"/>
      <c r="F25" s="78"/>
      <c r="G25" s="14"/>
      <c r="H25" s="14"/>
    </row>
    <row r="26" spans="1:8" s="38" customFormat="1" ht="15.75">
      <c r="A26" s="34" t="s">
        <v>19</v>
      </c>
      <c r="B26" s="10">
        <f>(IF(B20-B24&gt;0,0,B20-B24))</f>
        <v>0</v>
      </c>
      <c r="C26" s="10">
        <f aca="true" t="shared" si="6" ref="C26:H26">(IF(C20-C24&gt;0,0,C20-C24))</f>
        <v>0</v>
      </c>
      <c r="D26" s="58">
        <f t="shared" si="6"/>
        <v>0</v>
      </c>
      <c r="E26" s="58">
        <f t="shared" si="6"/>
        <v>0</v>
      </c>
      <c r="F26" s="75">
        <f t="shared" si="6"/>
        <v>0</v>
      </c>
      <c r="G26" s="10">
        <f t="shared" si="6"/>
        <v>0</v>
      </c>
      <c r="H26" s="10">
        <f t="shared" si="6"/>
        <v>0</v>
      </c>
    </row>
    <row r="27" spans="1:8" s="38" customFormat="1" ht="15.75">
      <c r="A27" s="31"/>
      <c r="B27" s="16"/>
      <c r="C27" s="16"/>
      <c r="D27" s="62"/>
      <c r="E27" s="62"/>
      <c r="F27" s="79"/>
      <c r="G27" s="17"/>
      <c r="H27" s="17"/>
    </row>
    <row r="28" spans="1:8" s="38" customFormat="1" ht="15.75">
      <c r="A28" s="32" t="s">
        <v>20</v>
      </c>
      <c r="B28" s="18">
        <f>ROUND(B20-B24-B26,0)</f>
        <v>0</v>
      </c>
      <c r="C28" s="18">
        <f aca="true" t="shared" si="7" ref="C28:H28">ROUND(C20-C24-C26,0)</f>
        <v>0</v>
      </c>
      <c r="D28" s="63">
        <f t="shared" si="7"/>
        <v>0</v>
      </c>
      <c r="E28" s="63">
        <f t="shared" si="7"/>
        <v>0</v>
      </c>
      <c r="F28" s="80">
        <f t="shared" si="7"/>
        <v>0</v>
      </c>
      <c r="G28" s="18">
        <f t="shared" si="7"/>
        <v>0</v>
      </c>
      <c r="H28" s="18">
        <f t="shared" si="7"/>
        <v>0</v>
      </c>
    </row>
    <row r="29" spans="1:8" s="38" customFormat="1" ht="15">
      <c r="A29" s="3"/>
      <c r="B29" s="3"/>
      <c r="C29" s="3"/>
      <c r="D29" s="3"/>
      <c r="E29" s="3"/>
      <c r="F29" s="3"/>
      <c r="G29" s="3"/>
      <c r="H29" s="3"/>
    </row>
    <row r="30" spans="1:17" ht="15.75">
      <c r="A30" s="43" t="s">
        <v>21</v>
      </c>
      <c r="B30" s="5"/>
      <c r="C30" s="5"/>
      <c r="D30" s="6"/>
      <c r="E30" s="6"/>
      <c r="F30" s="6"/>
      <c r="G30" s="6"/>
      <c r="H30" s="6"/>
      <c r="I30" s="38"/>
      <c r="J30" s="46"/>
      <c r="K30" s="38"/>
      <c r="L30" s="38"/>
      <c r="M30" s="38"/>
      <c r="N30" s="38"/>
      <c r="O30" s="38"/>
      <c r="P30" s="38"/>
      <c r="Q30" s="38"/>
    </row>
    <row r="31" spans="1:17" ht="81.75" customHeight="1">
      <c r="A31" s="89" t="s">
        <v>22</v>
      </c>
      <c r="B31" s="90"/>
      <c r="C31" s="90"/>
      <c r="D31" s="90"/>
      <c r="E31" s="90"/>
      <c r="F31" s="90"/>
      <c r="G31" s="90"/>
      <c r="H31" s="90"/>
      <c r="I31" s="38"/>
      <c r="J31" s="46"/>
      <c r="K31" s="38"/>
      <c r="L31" s="38"/>
      <c r="M31" s="38"/>
      <c r="N31" s="38"/>
      <c r="O31" s="38"/>
      <c r="P31" s="38"/>
      <c r="Q31" s="38"/>
    </row>
    <row r="32" spans="1:17" ht="16.15" customHeight="1">
      <c r="A32" s="87" t="s">
        <v>23</v>
      </c>
      <c r="B32" s="87"/>
      <c r="C32" s="87"/>
      <c r="D32" s="87"/>
      <c r="E32" s="87"/>
      <c r="F32" s="87"/>
      <c r="G32" s="87"/>
      <c r="H32" s="87"/>
      <c r="I32" s="38"/>
      <c r="J32" s="45">
        <f>IF(COUNTIF($B$20:$H$20,"&lt;0")&gt;0,1,0)</f>
        <v>0</v>
      </c>
      <c r="K32" s="38"/>
      <c r="L32" s="38"/>
      <c r="M32" s="38"/>
      <c r="N32" s="38"/>
      <c r="O32" s="38"/>
      <c r="P32" s="38"/>
      <c r="Q32" s="38"/>
    </row>
    <row r="33" spans="1:17" ht="16.15" customHeight="1">
      <c r="A33" s="84" t="s">
        <v>31</v>
      </c>
      <c r="B33" s="83"/>
      <c r="C33" s="83"/>
      <c r="D33" s="83"/>
      <c r="E33" s="83"/>
      <c r="F33" s="83"/>
      <c r="G33" s="83"/>
      <c r="H33" s="83"/>
      <c r="I33" s="38"/>
      <c r="J33" s="45"/>
      <c r="K33" s="38"/>
      <c r="L33" s="38"/>
      <c r="M33" s="38"/>
      <c r="N33" s="38"/>
      <c r="O33" s="38"/>
      <c r="P33" s="38"/>
      <c r="Q33" s="38"/>
    </row>
    <row r="34" spans="1:17" ht="16.15" customHeight="1">
      <c r="A34" s="84" t="s">
        <v>32</v>
      </c>
      <c r="B34" s="83"/>
      <c r="C34" s="83"/>
      <c r="D34" s="83"/>
      <c r="E34" s="83"/>
      <c r="F34" s="83"/>
      <c r="G34" s="83"/>
      <c r="H34" s="83"/>
      <c r="I34" s="38"/>
      <c r="J34" s="45"/>
      <c r="K34" s="38"/>
      <c r="L34" s="38"/>
      <c r="M34" s="38"/>
      <c r="N34" s="38"/>
      <c r="O34" s="38"/>
      <c r="P34" s="38"/>
      <c r="Q34" s="38"/>
    </row>
    <row r="35" spans="1:17" ht="16.15" customHeight="1">
      <c r="A35" s="84"/>
      <c r="B35" s="83"/>
      <c r="C35" s="83"/>
      <c r="D35" s="83"/>
      <c r="E35" s="83"/>
      <c r="F35" s="83"/>
      <c r="G35" s="83"/>
      <c r="H35" s="83"/>
      <c r="I35" s="38"/>
      <c r="J35" s="45"/>
      <c r="K35" s="38"/>
      <c r="L35" s="38"/>
      <c r="M35" s="38"/>
      <c r="N35" s="38"/>
      <c r="O35" s="38"/>
      <c r="P35" s="38"/>
      <c r="Q35" s="38"/>
    </row>
    <row r="36" spans="1:17" ht="17.25" customHeight="1">
      <c r="A36" s="87" t="s">
        <v>24</v>
      </c>
      <c r="B36" s="87"/>
      <c r="C36" s="87"/>
      <c r="D36" s="87"/>
      <c r="E36" s="87"/>
      <c r="F36" s="87"/>
      <c r="G36" s="87"/>
      <c r="H36" s="87"/>
      <c r="I36" s="38"/>
      <c r="J36" s="45"/>
      <c r="K36" s="38"/>
      <c r="L36" s="38"/>
      <c r="M36" s="38"/>
      <c r="N36" s="38"/>
      <c r="O36" s="38"/>
      <c r="P36" s="38"/>
      <c r="Q36" s="38"/>
    </row>
    <row r="37" spans="1:17" ht="17.25" customHeight="1">
      <c r="A37" s="84" t="s">
        <v>33</v>
      </c>
      <c r="B37" s="83"/>
      <c r="C37" s="83"/>
      <c r="D37" s="83"/>
      <c r="E37" s="83"/>
      <c r="F37" s="83"/>
      <c r="G37" s="83"/>
      <c r="H37" s="83"/>
      <c r="I37" s="38"/>
      <c r="J37" s="45"/>
      <c r="K37" s="38"/>
      <c r="L37" s="38"/>
      <c r="M37" s="38"/>
      <c r="N37" s="38"/>
      <c r="O37" s="38"/>
      <c r="P37" s="38"/>
      <c r="Q37" s="38"/>
    </row>
    <row r="38" spans="1:17" ht="17.25" customHeight="1">
      <c r="A38" s="84" t="s">
        <v>34</v>
      </c>
      <c r="B38" s="83"/>
      <c r="C38" s="83"/>
      <c r="D38" s="83"/>
      <c r="E38" s="83"/>
      <c r="F38" s="83"/>
      <c r="G38" s="83"/>
      <c r="H38" s="83"/>
      <c r="I38" s="38"/>
      <c r="J38" s="45"/>
      <c r="K38" s="38"/>
      <c r="L38" s="38"/>
      <c r="M38" s="38"/>
      <c r="N38" s="38"/>
      <c r="O38" s="38"/>
      <c r="P38" s="38"/>
      <c r="Q38" s="38"/>
    </row>
    <row r="39" spans="1:17" ht="17.25" customHeight="1">
      <c r="A39" s="85" t="s">
        <v>36</v>
      </c>
      <c r="B39" s="83"/>
      <c r="C39" s="83"/>
      <c r="D39" s="83"/>
      <c r="E39" s="83"/>
      <c r="F39" s="83"/>
      <c r="G39" s="83"/>
      <c r="H39" s="83"/>
      <c r="I39" s="38"/>
      <c r="J39" s="45"/>
      <c r="K39" s="38"/>
      <c r="L39" s="38"/>
      <c r="M39" s="38"/>
      <c r="N39" s="38"/>
      <c r="O39" s="38"/>
      <c r="P39" s="38"/>
      <c r="Q39" s="38"/>
    </row>
    <row r="40" spans="1:17" ht="17.25" customHeight="1">
      <c r="A40" s="85" t="s">
        <v>35</v>
      </c>
      <c r="B40" s="83"/>
      <c r="C40" s="83"/>
      <c r="D40" s="83"/>
      <c r="E40" s="83"/>
      <c r="F40" s="83"/>
      <c r="G40" s="83"/>
      <c r="H40" s="83"/>
      <c r="I40" s="38"/>
      <c r="J40" s="45"/>
      <c r="K40" s="38"/>
      <c r="L40" s="38"/>
      <c r="M40" s="38"/>
      <c r="N40" s="38"/>
      <c r="O40" s="38"/>
      <c r="P40" s="38"/>
      <c r="Q40" s="38"/>
    </row>
    <row r="41" spans="1:17" ht="17.25" customHeight="1">
      <c r="A41" s="87" t="s">
        <v>25</v>
      </c>
      <c r="B41" s="87"/>
      <c r="C41" s="87"/>
      <c r="D41" s="87"/>
      <c r="E41" s="87"/>
      <c r="F41" s="87"/>
      <c r="G41" s="87"/>
      <c r="H41" s="87"/>
      <c r="I41" s="38"/>
      <c r="J41" s="45"/>
      <c r="K41" s="38"/>
      <c r="L41" s="38"/>
      <c r="M41" s="38"/>
      <c r="N41" s="38"/>
      <c r="O41" s="38"/>
      <c r="P41" s="38"/>
      <c r="Q41" s="38"/>
    </row>
    <row r="42" spans="1:17" ht="17.25" customHeight="1">
      <c r="A42" s="86" t="s">
        <v>37</v>
      </c>
      <c r="B42" s="87"/>
      <c r="C42" s="87"/>
      <c r="D42" s="87"/>
      <c r="E42" s="87"/>
      <c r="F42" s="87"/>
      <c r="G42" s="87"/>
      <c r="H42" s="87"/>
      <c r="I42" s="38"/>
      <c r="J42" s="45"/>
      <c r="K42" s="38"/>
      <c r="L42" s="38"/>
      <c r="M42" s="38"/>
      <c r="N42" s="38"/>
      <c r="O42" s="38"/>
      <c r="P42" s="38"/>
      <c r="Q42" s="38"/>
    </row>
    <row r="43" ht="15">
      <c r="A43" s="38"/>
    </row>
    <row r="44" ht="15">
      <c r="A44" s="38"/>
    </row>
    <row r="45" ht="15">
      <c r="A45" s="38"/>
    </row>
    <row r="46" ht="15">
      <c r="A46" s="38"/>
    </row>
    <row r="47" ht="15">
      <c r="A47" s="38"/>
    </row>
    <row r="48" ht="15">
      <c r="A48" s="38"/>
    </row>
    <row r="49" ht="15">
      <c r="A49" s="38"/>
    </row>
    <row r="50" ht="15">
      <c r="A50" s="38"/>
    </row>
  </sheetData>
  <sheetProtection formatCells="0" formatColumns="0" formatRows="0" insertColumns="0" insertRows="0" deleteRows="0" pivotTables="0"/>
  <mergeCells count="7">
    <mergeCell ref="A42:H42"/>
    <mergeCell ref="A1:H1"/>
    <mergeCell ref="A2:H2"/>
    <mergeCell ref="A31:H31"/>
    <mergeCell ref="A32:H32"/>
    <mergeCell ref="A36:H36"/>
    <mergeCell ref="A41:H41"/>
  </mergeCells>
  <printOptions/>
  <pageMargins left="0.5" right="0.5" top="0.75" bottom="0.75" header="0.3" footer="0.3"/>
  <pageSetup fitToHeight="1" fitToWidth="1" horizontalDpi="600" verticalDpi="600" orientation="portrait" scale="6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edc343a-53c0-4aad-ba1e-03670b7797c9">
      <UserInfo>
        <DisplayName>Fuerte, Andres</DisplayName>
        <AccountId>4841</AccountId>
        <AccountType/>
      </UserInfo>
    </SharedWithUsers>
    <FolderINFO xmlns="2570c885-a016-47d0-a46b-02e0ae6588ee">OMNIBUS</FolderINFO>
    <AssignedTo xmlns="http://schemas.microsoft.com/sharepoint/v3">
      <UserInfo>
        <DisplayName>McGowan, Christopher</DisplayName>
        <AccountId>2309</AccountId>
        <AccountType/>
      </UserInfo>
    </AssignedTo>
    <Analyst xmlns="2570c885-a016-47d0-a46b-02e0ae6588ee">
      <UserInfo>
        <DisplayName>McGowan, Christopher</DisplayName>
        <AccountId>2309</AccountId>
        <AccountType/>
      </UserInfo>
    </Analyst>
    <INFO3 xmlns="2570c885-a016-47d0-a46b-02e0ae6588ee">GG</INFO3>
    <CouncilDUEDate xmlns="2570c885-a016-47d0-a46b-02e0ae6588ee" xsi:nil="true"/>
    <STATUS xmlns="2570c885-a016-47d0-a46b-02e0ae6588ee">EXEC READY</STATUS>
    <SUBfolderINFO xmlns="2570c885-a016-47d0-a46b-02e0ae6588ee">OTHER LEGISLATION</SUBfolderINF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E1E9553CBB443B99EA6E8691CBFEA" ma:contentTypeVersion="12" ma:contentTypeDescription="Create a new document." ma:contentTypeScope="" ma:versionID="f3ca72e5b1c107929d1ad2e06cb987d9">
  <xsd:schema xmlns:xsd="http://www.w3.org/2001/XMLSchema" xmlns:xs="http://www.w3.org/2001/XMLSchema" xmlns:p="http://schemas.microsoft.com/office/2006/metadata/properties" xmlns:ns1="http://schemas.microsoft.com/sharepoint/v3" xmlns:ns2="2570c885-a016-47d0-a46b-02e0ae6588ee" xmlns:ns3="0edc343a-53c0-4aad-ba1e-03670b7797c9" targetNamespace="http://schemas.microsoft.com/office/2006/metadata/properties" ma:root="true" ma:fieldsID="30a9ee0ff7bdc52a49810667dca6c70e" ns1:_="" ns2:_="" ns3:_="">
    <xsd:import namespace="http://schemas.microsoft.com/sharepoint/v3"/>
    <xsd:import namespace="2570c885-a016-47d0-a46b-02e0ae6588ee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FolderINFO"/>
                <xsd:element ref="ns2:SUBfolderINFO" minOccurs="0"/>
                <xsd:element ref="ns2:INFO3" minOccurs="0"/>
                <xsd:element ref="ns2:STATUS" minOccurs="0"/>
                <xsd:element ref="ns2:CouncilDUEDate" minOccurs="0"/>
                <xsd:element ref="ns2:MediaServiceMetadata" minOccurs="0"/>
                <xsd:element ref="ns2:MediaServiceFastMetadata" minOccurs="0"/>
                <xsd:element ref="ns2:Analyst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0c885-a016-47d0-a46b-02e0ae6588ee" elementFormDefault="qualified">
    <xsd:import namespace="http://schemas.microsoft.com/office/2006/documentManagement/types"/>
    <xsd:import namespace="http://schemas.microsoft.com/office/infopath/2007/PartnerControls"/>
    <xsd:element name="FolderINFO" ma:index="3" ma:displayName="LEG_TYPE" ma:default="OMNIBUS" ma:format="Dropdown" ma:internalName="FolderINFO">
      <xsd:simpleType>
        <xsd:restriction base="dms:Choice">
          <xsd:enumeration value="OMNIBUS"/>
          <xsd:enumeration value="STANDALONE"/>
          <xsd:enumeration value="REPORT"/>
          <xsd:enumeration value="PROVISO RESPONSE"/>
          <xsd:enumeration value="OTHER"/>
        </xsd:restriction>
      </xsd:simpleType>
    </xsd:element>
    <xsd:element name="SUBfolderINFO" ma:index="4" nillable="true" ma:displayName="DOC TYPE" ma:format="Dropdown" ma:internalName="SUBfolderINFO">
      <xsd:simpleType>
        <xsd:restriction base="dms:Choice">
          <xsd:enumeration value="ORD DOCS"/>
          <xsd:enumeration value="MISC."/>
          <xsd:enumeration value="OTHER LEGISLATION"/>
          <xsd:enumeration value="PROVISO CHANGE"/>
          <xsd:enumeration value="FINANCIAL PLAN"/>
          <xsd:enumeration value="FISCAL NOTE"/>
        </xsd:restriction>
      </xsd:simpleType>
    </xsd:element>
    <xsd:element name="INFO3" ma:index="5" nillable="true" ma:displayName="PSB SECTION" ma:format="Dropdown" ma:internalName="INFO3">
      <xsd:simpleType>
        <xsd:restriction base="dms:Choice">
          <xsd:enumeration value="TT"/>
          <xsd:enumeration value="CJ_HHS"/>
          <xsd:enumeration value="GG"/>
          <xsd:enumeration value="PE"/>
          <xsd:enumeration value="CIP"/>
        </xsd:restriction>
      </xsd:simpleType>
    </xsd:element>
    <xsd:element name="STATUS" ma:index="6" nillable="true" ma:displayName="PHASE/REVIEW" ma:default="ANALYST  REVIEW" ma:format="Dropdown" ma:internalName="STATUS">
      <xsd:simpleType>
        <xsd:restriction base="dms:Choice">
          <xsd:enumeration value="HOLDING BIN"/>
          <xsd:enumeration value="AT AGENCY"/>
          <xsd:enumeration value="TRANSMITTED TO EXEC"/>
          <xsd:enumeration value="COUNCIL"/>
          <xsd:enumeration value="ADOPTED"/>
          <xsd:enumeration value="EBS"/>
          <xsd:enumeration value="EXEC READY"/>
          <xsd:enumeration value="DIRECTOR REVIEW"/>
          <xsd:enumeration value="DEP DIR REVIEW"/>
          <xsd:enumeration value="TECH REVIEW"/>
          <xsd:enumeration value="MANAGER REVIEW"/>
          <xsd:enumeration value="ANALYST  REVIEW"/>
        </xsd:restriction>
      </xsd:simpleType>
    </xsd:element>
    <xsd:element name="CouncilDUEDate" ma:index="7" nillable="true" ma:displayName="DUE DATE" ma:format="DateOnly" ma:internalName="CouncilDUEDate">
      <xsd:simpleType>
        <xsd:restriction base="dms:DateTim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nalyst" ma:index="16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D2B582-1432-42F7-85AF-CD08BB407D4C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adf0b6a0-8e5e-484d-9ca9-d62402ff741b"/>
    <ds:schemaRef ds:uri="http://schemas.microsoft.com/office/infopath/2007/PartnerControls"/>
    <ds:schemaRef ds:uri="5a7d047b-dd34-499b-8fbe-8be17696197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7E289B3-7F27-4B8C-A9AA-95A5C265E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F2E3E6-9F88-4E80-8AFD-14FC4A7C47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Yoon, Haeyoung (Alex)</dc:creator>
  <cp:keywords/>
  <dc:description/>
  <cp:lastModifiedBy>McGowan, Christopher</cp:lastModifiedBy>
  <dcterms:created xsi:type="dcterms:W3CDTF">2014-11-26T15:18:10Z</dcterms:created>
  <dcterms:modified xsi:type="dcterms:W3CDTF">2021-08-24T22:50:20Z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0x01010008CE1E9553CBB443B99EA6E8691CBFEA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Deliverable">
    <vt:lpwstr>Fin Plan</vt:lpwstr>
  </property>
</Properties>
</file>