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424"/>
  <workbookPr defaultThemeVersion="124226"/>
  <bookViews>
    <workbookView xWindow="65428" yWindow="65428" windowWidth="23256" windowHeight="12576" activeTab="0"/>
  </bookViews>
  <sheets>
    <sheet name="Fiscal Note" sheetId="1" r:id="rId1"/>
  </sheets>
  <definedNames>
    <definedName name="_xlnm.Print_Area" localSheetId="0">'Fiscal Note'!$A$1:$G$54</definedName>
  </definedNames>
  <calcPr calcId="191028"/>
  <extLst/>
</workbook>
</file>

<file path=xl/comments1.xml><?xml version="1.0" encoding="utf-8"?>
<comments xmlns="http://schemas.openxmlformats.org/spreadsheetml/2006/main">
  <authors>
    <author>Reich, David</author>
  </authors>
  <commentList>
    <comment ref="E17" authorId="0">
      <text>
        <r>
          <rPr>
            <b/>
            <sz val="9"/>
            <rFont val="Tahoma"/>
            <family val="2"/>
          </rPr>
          <t>Reich, David:</t>
        </r>
        <r>
          <rPr>
            <sz val="9"/>
            <rFont val="Tahoma"/>
            <family val="2"/>
          </rPr>
          <t xml:space="preserve">
Removed NC per TY 2021 method</t>
        </r>
      </text>
    </comment>
    <comment ref="B34" authorId="0">
      <text>
        <r>
          <rPr>
            <b/>
            <sz val="9"/>
            <rFont val="Tahoma"/>
            <family val="2"/>
          </rPr>
          <t>Reich, David:</t>
        </r>
        <r>
          <rPr>
            <sz val="9"/>
            <rFont val="Tahoma"/>
            <family val="2"/>
          </rPr>
          <t xml:space="preserve">
subtracts out the BSK and CFJC levies. </t>
        </r>
      </text>
    </comment>
    <comment ref="E39" authorId="0">
      <text>
        <r>
          <rPr>
            <b/>
            <sz val="9"/>
            <rFont val="Tahoma"/>
            <family val="2"/>
          </rPr>
          <t>Reich, David:</t>
        </r>
        <r>
          <rPr>
            <sz val="9"/>
            <rFont val="Tahoma"/>
            <family val="2"/>
          </rPr>
          <t xml:space="preserve">
Removed NC per TY 2021 method</t>
        </r>
      </text>
    </comment>
    <comment ref="D54" authorId="0">
      <text>
        <r>
          <rPr>
            <b/>
            <sz val="9"/>
            <rFont val="Tahoma"/>
            <family val="2"/>
          </rPr>
          <t>Reich, David:</t>
        </r>
        <r>
          <rPr>
            <sz val="9"/>
            <rFont val="Tahoma"/>
            <family val="2"/>
          </rPr>
          <t xml:space="preserve">
Assumes $1M placeholder</t>
        </r>
      </text>
    </comment>
  </commentList>
</comments>
</file>

<file path=xl/sharedStrings.xml><?xml version="1.0" encoding="utf-8"?>
<sst xmlns="http://schemas.openxmlformats.org/spreadsheetml/2006/main" count="71" uniqueCount="53">
  <si>
    <t>2021-2022 FISCAL NOTE</t>
  </si>
  <si>
    <t>Ordinance/Motion:  2nd Omnibus Executive Proposed Budget</t>
  </si>
  <si>
    <t>Title: 2021 Property Tax Ordinance</t>
  </si>
  <si>
    <t>Affected Agency and/or Agencies:  General Fund Departments, DNRP, DPH, DCHS, KCIT, DLS, METRO</t>
  </si>
  <si>
    <t>Note Prepared By:  James Walsh 9/5/21</t>
  </si>
  <si>
    <t>Note Reviewed By:  Aaron Rubardt, 9/10/21</t>
  </si>
  <si>
    <t xml:space="preserve">  Impact of the above legislation on the fiscal affairs of King County is estimated to be: </t>
  </si>
  <si>
    <t>Revenue to:</t>
  </si>
  <si>
    <t>Fund/Agency</t>
  </si>
  <si>
    <t>Fund Code</t>
  </si>
  <si>
    <t>Revenue Source</t>
  </si>
  <si>
    <t>2021-2022</t>
  </si>
  <si>
    <t>2023-2024</t>
  </si>
  <si>
    <t>2025-2026</t>
  </si>
  <si>
    <r>
      <t>Regular Levy Agencies</t>
    </r>
    <r>
      <rPr>
        <vertAlign val="superscript"/>
        <sz val="10.5"/>
        <rFont val="Univers"/>
        <family val="2"/>
      </rPr>
      <t>2</t>
    </r>
  </si>
  <si>
    <t>Multiple</t>
  </si>
  <si>
    <t>Property Tax</t>
  </si>
  <si>
    <t>Transit</t>
  </si>
  <si>
    <t>Roads</t>
  </si>
  <si>
    <t>Conservation Futures</t>
  </si>
  <si>
    <t>Emergency Medical Services</t>
  </si>
  <si>
    <t>Marine</t>
  </si>
  <si>
    <t xml:space="preserve">TOTAL </t>
  </si>
  <si>
    <t>Expenditures from:</t>
  </si>
  <si>
    <t>Department</t>
  </si>
  <si>
    <t>TOTAL</t>
  </si>
  <si>
    <t>Expenditures by Categories</t>
  </si>
  <si>
    <t>Assumptions:</t>
  </si>
  <si>
    <t>The property tax legislation and levy certification ordinance will be transmitted concurrently.
2022 totals are based on the property tax forecast adopted by the Forecast Council in August. These figures are included in the Property Tax Ordinance as the Estimated Total Levy.</t>
  </si>
  <si>
    <t>Title</t>
  </si>
  <si>
    <t>RCW 84.55 levy value</t>
  </si>
  <si>
    <t xml:space="preserve">Limit Factor multiplied by RCW 84.55 value </t>
  </si>
  <si>
    <t>2021 levy</t>
  </si>
  <si>
    <t>2022 Forecasted Levy</t>
  </si>
  <si>
    <t>Difference</t>
  </si>
  <si>
    <t>% diff</t>
  </si>
  <si>
    <t>Regular Levy</t>
  </si>
  <si>
    <t>CF</t>
  </si>
  <si>
    <t>EMS</t>
  </si>
  <si>
    <t>Marine levy</t>
  </si>
  <si>
    <r>
      <rPr>
        <vertAlign val="superscript"/>
        <sz val="10.5"/>
        <color indexed="8"/>
        <rFont val="Univers"/>
        <family val="2"/>
      </rPr>
      <t>2</t>
    </r>
    <r>
      <rPr>
        <sz val="10.5"/>
        <color indexed="8"/>
        <rFont val="Univers"/>
        <family val="2"/>
      </rPr>
      <t xml:space="preserve"> Components of Regular Levy</t>
    </r>
  </si>
  <si>
    <t>Current Expense</t>
  </si>
  <si>
    <t>Developmental Disabilities &amp; Mental Health</t>
  </si>
  <si>
    <t>Veterans</t>
  </si>
  <si>
    <t>Inter-County River Improvement</t>
  </si>
  <si>
    <t>Automated Fingerprint Identification Systems</t>
  </si>
  <si>
    <t>Parks</t>
  </si>
  <si>
    <t>Children &amp; Family Justice Center</t>
  </si>
  <si>
    <t>Veterans, Seniors and Human Services</t>
  </si>
  <si>
    <t>Puget Sound Emergency Radio Network</t>
  </si>
  <si>
    <t>Best Start for Kids</t>
  </si>
  <si>
    <t>Total Regular Levy</t>
  </si>
  <si>
    <t>Levy Total less relevy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</si>
</sst>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00"/>
    <numFmt numFmtId="165" formatCode="_(* #,##0_);_(* \(#,##0\);_(* &quot;-&quot;??_);_(@_)"/>
    <numFmt numFmtId="166" formatCode="&quot;$&quot;#,##0"/>
    <numFmt numFmtId="167" formatCode="_(&quot;$&quot;* #,##0_);_(&quot;$&quot;* \(#,##0\);_(&quot;$&quot;* &quot;-&quot;??_);_(@_)"/>
  </numFmts>
  <fonts count="19">
    <font>
      <sz val="10"/>
      <name val="Arial"/>
      <family val="2"/>
    </font>
    <font>
      <sz val="10.5"/>
      <name val="Univers"/>
      <family val="2"/>
    </font>
    <font>
      <sz val="8"/>
      <name val="Univers"/>
      <family val="2"/>
    </font>
    <font>
      <b/>
      <sz val="10.5"/>
      <name val="Univers"/>
      <family val="2"/>
    </font>
    <font>
      <b/>
      <sz val="12"/>
      <name val="Univers"/>
      <family val="2"/>
    </font>
    <font>
      <i/>
      <u val="single"/>
      <sz val="10"/>
      <name val="Univers"/>
      <family val="2"/>
    </font>
    <font>
      <sz val="10.5"/>
      <name val="Arial"/>
      <family val="2"/>
    </font>
    <font>
      <b/>
      <sz val="9"/>
      <name val="Tahoma"/>
      <family val="2"/>
    </font>
    <font>
      <sz val="9"/>
      <name val="Tahoma"/>
      <family val="2"/>
    </font>
    <font>
      <sz val="10.5"/>
      <color indexed="8"/>
      <name val="Univers"/>
      <family val="2"/>
    </font>
    <font>
      <vertAlign val="superscript"/>
      <sz val="10.5"/>
      <color indexed="8"/>
      <name val="Univers"/>
      <family val="2"/>
    </font>
    <font>
      <vertAlign val="superscript"/>
      <sz val="10.5"/>
      <name val="Univers"/>
      <family val="2"/>
    </font>
    <font>
      <b/>
      <sz val="10.5"/>
      <color theme="1"/>
      <name val="Univers"/>
      <family val="2"/>
    </font>
    <font>
      <sz val="10.5"/>
      <color theme="1"/>
      <name val="Univers"/>
      <family val="2"/>
    </font>
    <font>
      <sz val="11"/>
      <name val="Calibri"/>
      <family val="2"/>
      <scheme val="minor"/>
    </font>
    <font>
      <sz val="11"/>
      <name val="Calibri"/>
      <family val="2"/>
    </font>
    <font>
      <b/>
      <sz val="11"/>
      <color theme="1"/>
      <name val="Calibri"/>
      <family val="2"/>
      <scheme val="minor"/>
    </font>
    <font>
      <b/>
      <sz val="11"/>
      <name val="Calibri"/>
      <family val="2"/>
      <scheme val="minor"/>
    </font>
    <font>
      <b/>
      <sz val="8"/>
      <name val="Arial"/>
      <family val="2"/>
    </font>
  </fonts>
  <fills count="3">
    <fill>
      <patternFill/>
    </fill>
    <fill>
      <patternFill patternType="gray125"/>
    </fill>
    <fill>
      <patternFill patternType="solid">
        <fgColor theme="0" tint="-0.1499900072813034"/>
        <bgColor indexed="64"/>
      </patternFill>
    </fill>
  </fills>
  <borders count="29">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right style="thin"/>
      <top style="thin"/>
      <bottom style="thin"/>
    </border>
    <border>
      <left style="medium"/>
      <right/>
      <top style="medium"/>
      <bottom style="thin"/>
    </border>
    <border>
      <left/>
      <right/>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style="thin"/>
      <right style="medium"/>
      <top style="thin"/>
      <bottom style="medium"/>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8">
    <xf numFmtId="0" fontId="0" fillId="0" borderId="0" xfId="0"/>
    <xf numFmtId="0" fontId="0" fillId="0" borderId="0" xfId="0" applyAlignment="1">
      <alignment/>
    </xf>
    <xf numFmtId="0" fontId="1" fillId="0" borderId="0" xfId="0" applyFont="1"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5" xfId="0" applyFont="1" applyBorder="1" applyAlignment="1">
      <alignment horizontal="centerContinuous"/>
    </xf>
    <xf numFmtId="0" fontId="1" fillId="0" borderId="4" xfId="0" applyFont="1" applyBorder="1"/>
    <xf numFmtId="0" fontId="1" fillId="0" borderId="0"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xf numFmtId="0" fontId="1" fillId="0" borderId="9" xfId="0" applyFont="1" applyBorder="1"/>
    <xf numFmtId="3" fontId="1" fillId="0" borderId="0" xfId="0" applyNumberFormat="1" applyFont="1"/>
    <xf numFmtId="0" fontId="1" fillId="0" borderId="10" xfId="0" applyFont="1" applyBorder="1"/>
    <xf numFmtId="0" fontId="0" fillId="0" borderId="0" xfId="0" applyBorder="1"/>
    <xf numFmtId="3" fontId="0" fillId="0" borderId="0" xfId="0" applyNumberFormat="1"/>
    <xf numFmtId="0" fontId="2" fillId="0" borderId="0" xfId="0" applyFont="1" applyAlignment="1">
      <alignment horizontal="left"/>
    </xf>
    <xf numFmtId="0" fontId="1" fillId="0" borderId="11" xfId="0" applyFont="1" applyBorder="1"/>
    <xf numFmtId="0" fontId="1" fillId="0" borderId="12" xfId="0" applyFont="1" applyBorder="1"/>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xf numFmtId="3" fontId="1" fillId="0" borderId="16" xfId="0" applyNumberFormat="1" applyFont="1" applyBorder="1"/>
    <xf numFmtId="3" fontId="1" fillId="0" borderId="16" xfId="0" applyNumberFormat="1" applyFont="1" applyBorder="1" applyAlignment="1">
      <alignment horizontal="right"/>
    </xf>
    <xf numFmtId="0" fontId="1" fillId="0" borderId="17" xfId="0" applyFont="1" applyBorder="1"/>
    <xf numFmtId="0" fontId="1" fillId="0" borderId="18" xfId="0" applyFont="1" applyBorder="1"/>
    <xf numFmtId="0" fontId="1" fillId="0" borderId="19" xfId="0" applyFont="1" applyBorder="1"/>
    <xf numFmtId="0" fontId="1" fillId="0" borderId="12" xfId="0" applyFont="1" applyBorder="1" applyAlignment="1">
      <alignment horizontal="center"/>
    </xf>
    <xf numFmtId="0" fontId="1" fillId="0" borderId="20" xfId="0" applyFont="1" applyBorder="1" applyAlignment="1">
      <alignment horizontal="center"/>
    </xf>
    <xf numFmtId="0" fontId="1" fillId="0" borderId="21" xfId="0" applyFont="1" applyBorder="1"/>
    <xf numFmtId="0" fontId="3" fillId="0" borderId="0" xfId="0" applyFont="1" applyBorder="1"/>
    <xf numFmtId="0" fontId="3" fillId="0" borderId="0" xfId="0" applyFont="1"/>
    <xf numFmtId="0" fontId="4" fillId="0" borderId="0" xfId="0" applyFont="1" applyAlignment="1">
      <alignment horizontal="centerContinuous"/>
    </xf>
    <xf numFmtId="0" fontId="1" fillId="0" borderId="22" xfId="0" applyFont="1" applyBorder="1"/>
    <xf numFmtId="0" fontId="1" fillId="0" borderId="23" xfId="0" applyFont="1" applyBorder="1"/>
    <xf numFmtId="0" fontId="1" fillId="0" borderId="24" xfId="0" applyFont="1" applyBorder="1"/>
    <xf numFmtId="3" fontId="1" fillId="0" borderId="25" xfId="0" applyNumberFormat="1" applyFont="1" applyBorder="1"/>
    <xf numFmtId="3" fontId="1" fillId="0" borderId="26" xfId="0" applyNumberFormat="1" applyFont="1" applyBorder="1"/>
    <xf numFmtId="3" fontId="1" fillId="0" borderId="0" xfId="0" applyNumberFormat="1" applyFont="1" applyBorder="1"/>
    <xf numFmtId="0" fontId="5" fillId="0" borderId="16" xfId="0" applyFont="1" applyBorder="1" applyAlignment="1">
      <alignment horizontal="center"/>
    </xf>
    <xf numFmtId="3" fontId="3" fillId="0" borderId="19" xfId="0" applyNumberFormat="1" applyFont="1" applyBorder="1"/>
    <xf numFmtId="0" fontId="1" fillId="0" borderId="13" xfId="0" applyFont="1" applyBorder="1" applyAlignment="1">
      <alignment horizontal="center" wrapText="1"/>
    </xf>
    <xf numFmtId="3" fontId="3" fillId="0" borderId="27" xfId="0" applyNumberFormat="1" applyFont="1" applyBorder="1"/>
    <xf numFmtId="0" fontId="1" fillId="0" borderId="19" xfId="0" applyFont="1" applyBorder="1" applyAlignment="1">
      <alignment horizontal="center"/>
    </xf>
    <xf numFmtId="0" fontId="6" fillId="0" borderId="0" xfId="0" applyFont="1" applyFill="1"/>
    <xf numFmtId="0" fontId="6" fillId="0" borderId="0" xfId="0" applyFont="1" applyFill="1" applyBorder="1"/>
    <xf numFmtId="167" fontId="6" fillId="0" borderId="0" xfId="0" applyNumberFormat="1" applyFont="1" applyFill="1"/>
    <xf numFmtId="167" fontId="0" fillId="0" borderId="0" xfId="0" applyNumberFormat="1"/>
    <xf numFmtId="166" fontId="0" fillId="0" borderId="0" xfId="0" applyNumberFormat="1" applyAlignment="1">
      <alignment horizontal="center"/>
    </xf>
    <xf numFmtId="0" fontId="0" fillId="0" borderId="0" xfId="0" applyFill="1"/>
    <xf numFmtId="0" fontId="0" fillId="0" borderId="0" xfId="0" applyFill="1" applyAlignment="1">
      <alignment horizontal="center"/>
    </xf>
    <xf numFmtId="166" fontId="0" fillId="0" borderId="0" xfId="0" applyNumberFormat="1" applyBorder="1" applyAlignment="1">
      <alignment horizontal="center"/>
    </xf>
    <xf numFmtId="0" fontId="15" fillId="0" borderId="0" xfId="0" applyFont="1" applyBorder="1" applyAlignment="1">
      <alignment vertical="center"/>
    </xf>
    <xf numFmtId="166" fontId="0" fillId="0" borderId="0" xfId="0" applyNumberFormat="1" applyFill="1" applyAlignment="1">
      <alignment horizontal="center"/>
    </xf>
    <xf numFmtId="166" fontId="0" fillId="0" borderId="0" xfId="0" applyNumberFormat="1" applyFill="1" applyBorder="1"/>
    <xf numFmtId="0" fontId="0" fillId="0" borderId="0" xfId="0" applyFont="1" applyFill="1"/>
    <xf numFmtId="0" fontId="1" fillId="0" borderId="0" xfId="0" applyFont="1" applyAlignment="1">
      <alignment horizontal="left" vertical="top" wrapText="1"/>
    </xf>
    <xf numFmtId="0" fontId="0" fillId="0" borderId="0" xfId="0" applyAlignment="1">
      <alignment horizontal="left" vertical="top" wrapText="1"/>
    </xf>
    <xf numFmtId="166" fontId="14" fillId="0" borderId="28" xfId="0" applyNumberFormat="1" applyFont="1" applyBorder="1" applyAlignment="1">
      <alignment horizontal="center"/>
    </xf>
    <xf numFmtId="166" fontId="14" fillId="0" borderId="28" xfId="0" applyNumberFormat="1" applyFont="1" applyBorder="1" applyAlignment="1">
      <alignment horizontal="right"/>
    </xf>
    <xf numFmtId="3" fontId="17" fillId="0" borderId="19" xfId="0" applyNumberFormat="1" applyFont="1" applyBorder="1" applyAlignment="1">
      <alignment horizontal="right"/>
    </xf>
    <xf numFmtId="0" fontId="16" fillId="2" borderId="28" xfId="0" applyFont="1" applyFill="1" applyBorder="1" applyAlignment="1">
      <alignment wrapText="1"/>
    </xf>
    <xf numFmtId="0" fontId="16" fillId="2" borderId="28" xfId="0" applyFont="1" applyFill="1" applyBorder="1" applyAlignment="1">
      <alignment horizontal="center" wrapText="1"/>
    </xf>
    <xf numFmtId="0" fontId="0" fillId="0" borderId="28" xfId="0" applyBorder="1"/>
    <xf numFmtId="10" fontId="14" fillId="0" borderId="28" xfId="0" applyNumberFormat="1" applyFont="1" applyBorder="1" applyAlignment="1">
      <alignment horizontal="center"/>
    </xf>
    <xf numFmtId="0" fontId="0" fillId="0" borderId="0" xfId="0" applyFont="1" applyFill="1" applyBorder="1" applyAlignment="1">
      <alignment horizontal="left"/>
    </xf>
    <xf numFmtId="166" fontId="14" fillId="0" borderId="0" xfId="0" applyNumberFormat="1" applyFont="1" applyAlignment="1">
      <alignment horizontal="center"/>
    </xf>
    <xf numFmtId="0" fontId="1" fillId="0" borderId="0" xfId="0" applyFont="1" applyAlignment="1">
      <alignment horizontal="left" vertical="top" wrapText="1"/>
    </xf>
    <xf numFmtId="0" fontId="0" fillId="0" borderId="0" xfId="0" applyAlignment="1">
      <alignment horizontal="left" vertical="top" wrapText="1"/>
    </xf>
    <xf numFmtId="0" fontId="1" fillId="0" borderId="28" xfId="0" applyFont="1" applyBorder="1" applyAlignment="1">
      <alignment horizontal="center"/>
    </xf>
    <xf numFmtId="0" fontId="5" fillId="0" borderId="28" xfId="0" applyFont="1" applyBorder="1" applyAlignment="1">
      <alignment horizontal="center"/>
    </xf>
    <xf numFmtId="164" fontId="1" fillId="0" borderId="28" xfId="0" applyNumberFormat="1" applyFont="1" applyBorder="1" applyAlignment="1">
      <alignment horizontal="center"/>
    </xf>
    <xf numFmtId="3" fontId="1" fillId="0" borderId="28" xfId="0" applyNumberFormat="1" applyFont="1" applyBorder="1"/>
    <xf numFmtId="3" fontId="1" fillId="0" borderId="28" xfId="0" applyNumberFormat="1" applyFont="1" applyBorder="1" applyAlignment="1">
      <alignment horizontal="right"/>
    </xf>
    <xf numFmtId="0" fontId="1" fillId="0" borderId="28" xfId="0" applyFont="1" applyBorder="1"/>
    <xf numFmtId="165" fontId="1" fillId="0" borderId="28" xfId="18" applyNumberFormat="1" applyFont="1" applyBorder="1"/>
    <xf numFmtId="0" fontId="13" fillId="0" borderId="28" xfId="0" applyFont="1" applyFill="1" applyBorder="1" applyAlignment="1">
      <alignment/>
    </xf>
    <xf numFmtId="0" fontId="12" fillId="0" borderId="28" xfId="0" applyFont="1" applyFill="1" applyBorder="1" applyAlignment="1">
      <alignment wrapText="1"/>
    </xf>
    <xf numFmtId="0" fontId="13" fillId="0" borderId="28"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5"/>
  <sheetViews>
    <sheetView tabSelected="1" workbookViewId="0" topLeftCell="A34">
      <selection activeCell="A42" sqref="A41:XFD42"/>
    </sheetView>
  </sheetViews>
  <sheetFormatPr defaultColWidth="9.140625" defaultRowHeight="12.75"/>
  <cols>
    <col min="1" max="1" width="16.00390625" style="0" customWidth="1"/>
    <col min="2" max="2" width="12.28125" style="0" customWidth="1"/>
    <col min="3" max="3" width="12.140625" style="0" bestFit="1" customWidth="1"/>
    <col min="4" max="4" width="17.00390625" style="0" customWidth="1"/>
    <col min="5" max="7" width="14.8515625" style="0" customWidth="1"/>
  </cols>
  <sheetData>
    <row r="1" spans="1:9" ht="15.6">
      <c r="A1" s="1"/>
      <c r="B1" s="2"/>
      <c r="C1" s="2"/>
      <c r="D1" s="41" t="s">
        <v>0</v>
      </c>
      <c r="E1" s="3"/>
      <c r="F1" s="2"/>
      <c r="G1" s="2"/>
      <c r="H1" s="1"/>
      <c r="I1" s="1"/>
    </row>
    <row r="2" spans="1:8" ht="15" thickBot="1">
      <c r="A2" s="25"/>
      <c r="B2" s="3"/>
      <c r="C2" s="3"/>
      <c r="D2" s="3"/>
      <c r="E2" s="3"/>
      <c r="F2" s="3"/>
      <c r="G2" s="3"/>
      <c r="H2" s="4"/>
    </row>
    <row r="3" spans="1:8" ht="18" customHeight="1" thickTop="1">
      <c r="A3" s="5" t="s">
        <v>1</v>
      </c>
      <c r="B3" s="6"/>
      <c r="C3" s="7"/>
      <c r="D3" s="7"/>
      <c r="E3" s="7"/>
      <c r="F3" s="7"/>
      <c r="G3" s="8"/>
      <c r="H3" s="4"/>
    </row>
    <row r="4" spans="1:8" ht="18" customHeight="1">
      <c r="A4" s="9" t="s">
        <v>2</v>
      </c>
      <c r="B4" s="10"/>
      <c r="C4" s="11"/>
      <c r="D4" s="11"/>
      <c r="E4" s="11"/>
      <c r="F4" s="11"/>
      <c r="G4" s="12"/>
      <c r="H4" s="4"/>
    </row>
    <row r="5" spans="1:7" ht="18" customHeight="1">
      <c r="A5" s="13" t="s">
        <v>3</v>
      </c>
      <c r="B5" s="14"/>
      <c r="C5" s="14"/>
      <c r="D5" s="14"/>
      <c r="E5" s="14"/>
      <c r="F5" s="14"/>
      <c r="G5" s="15"/>
    </row>
    <row r="6" spans="1:7" ht="18" customHeight="1">
      <c r="A6" s="13" t="s">
        <v>4</v>
      </c>
      <c r="B6" s="14"/>
      <c r="C6" s="14"/>
      <c r="D6" s="14"/>
      <c r="E6" s="14"/>
      <c r="F6" s="14"/>
      <c r="G6" s="15"/>
    </row>
    <row r="7" spans="1:7" ht="18" customHeight="1" thickBot="1">
      <c r="A7" s="16" t="s">
        <v>5</v>
      </c>
      <c r="B7" s="17"/>
      <c r="C7" s="17"/>
      <c r="D7" s="17"/>
      <c r="E7" s="17"/>
      <c r="F7" s="17"/>
      <c r="G7" s="18"/>
    </row>
    <row r="8" spans="1:7" ht="18" customHeight="1" thickTop="1">
      <c r="A8" s="19"/>
      <c r="C8" s="19"/>
      <c r="D8" s="14"/>
      <c r="E8" s="14"/>
      <c r="F8" s="14"/>
      <c r="G8" s="14"/>
    </row>
    <row r="9" spans="1:7" ht="18" customHeight="1">
      <c r="A9" s="14" t="s">
        <v>6</v>
      </c>
      <c r="C9" s="19"/>
      <c r="D9" s="19"/>
      <c r="E9" s="19"/>
      <c r="F9" s="19"/>
      <c r="G9" s="19"/>
    </row>
    <row r="10" spans="1:7" ht="18" customHeight="1" thickBot="1">
      <c r="A10" s="40" t="s">
        <v>7</v>
      </c>
      <c r="B10" s="14"/>
      <c r="C10" s="19"/>
      <c r="D10" s="19"/>
      <c r="E10" s="19"/>
      <c r="F10" s="19"/>
      <c r="G10" s="19"/>
    </row>
    <row r="11" spans="1:7" ht="14.45">
      <c r="A11" s="26" t="s">
        <v>8</v>
      </c>
      <c r="B11" s="27"/>
      <c r="C11" s="50" t="s">
        <v>9</v>
      </c>
      <c r="D11" s="50" t="s">
        <v>10</v>
      </c>
      <c r="E11" s="28" t="s">
        <v>11</v>
      </c>
      <c r="F11" s="28" t="s">
        <v>12</v>
      </c>
      <c r="G11" s="29" t="s">
        <v>13</v>
      </c>
    </row>
    <row r="12" spans="1:7" ht="18" customHeight="1">
      <c r="A12" s="30" t="s">
        <v>14</v>
      </c>
      <c r="B12" s="20"/>
      <c r="C12" s="78" t="s">
        <v>15</v>
      </c>
      <c r="D12" s="78" t="s">
        <v>16</v>
      </c>
      <c r="E12" s="68">
        <v>800509174</v>
      </c>
      <c r="F12" s="79"/>
      <c r="G12" s="48"/>
    </row>
    <row r="13" spans="1:7" ht="18" customHeight="1">
      <c r="A13" s="30" t="s">
        <v>17</v>
      </c>
      <c r="B13" s="20"/>
      <c r="C13" s="78">
        <v>4640</v>
      </c>
      <c r="D13" s="78" t="s">
        <v>16</v>
      </c>
      <c r="E13" s="68">
        <v>31749369</v>
      </c>
      <c r="F13" s="79"/>
      <c r="G13" s="48"/>
    </row>
    <row r="14" spans="1:7" ht="18" customHeight="1">
      <c r="A14" s="30" t="s">
        <v>18</v>
      </c>
      <c r="B14" s="20"/>
      <c r="C14" s="78">
        <v>1030</v>
      </c>
      <c r="D14" s="78" t="s">
        <v>16</v>
      </c>
      <c r="E14" s="68">
        <v>96137113</v>
      </c>
      <c r="F14" s="79"/>
      <c r="G14" s="48"/>
    </row>
    <row r="15" spans="1:7" ht="18" customHeight="1">
      <c r="A15" s="30" t="s">
        <v>19</v>
      </c>
      <c r="B15" s="20"/>
      <c r="C15" s="80">
        <v>3151</v>
      </c>
      <c r="D15" s="78" t="s">
        <v>16</v>
      </c>
      <c r="E15" s="68">
        <v>22398188</v>
      </c>
      <c r="F15" s="81"/>
      <c r="G15" s="31"/>
    </row>
    <row r="16" spans="1:7" ht="18" customHeight="1">
      <c r="A16" s="30" t="s">
        <v>20</v>
      </c>
      <c r="B16" s="20"/>
      <c r="C16" s="80">
        <v>1190</v>
      </c>
      <c r="D16" s="78" t="s">
        <v>16</v>
      </c>
      <c r="E16" s="68">
        <v>178399463</v>
      </c>
      <c r="F16" s="81"/>
      <c r="G16" s="31"/>
    </row>
    <row r="17" spans="1:7" ht="18" customHeight="1">
      <c r="A17" s="30" t="s">
        <v>21</v>
      </c>
      <c r="B17" s="20"/>
      <c r="C17" s="80">
        <v>4591</v>
      </c>
      <c r="D17" s="78" t="s">
        <v>16</v>
      </c>
      <c r="E17" s="68">
        <v>6525843.3100000005</v>
      </c>
      <c r="F17" s="82"/>
      <c r="G17" s="32"/>
    </row>
    <row r="18" spans="1:7" ht="18" customHeight="1" thickBot="1">
      <c r="A18" s="33"/>
      <c r="B18" s="34" t="s">
        <v>22</v>
      </c>
      <c r="C18" s="52"/>
      <c r="D18" s="35"/>
      <c r="E18" s="69">
        <f>SUM(E12:E17)</f>
        <v>1135719150.31</v>
      </c>
      <c r="F18" s="49">
        <f>SUM(F12:F17)</f>
        <v>0</v>
      </c>
      <c r="G18" s="51">
        <f>SUM(G12:G17)</f>
        <v>0</v>
      </c>
    </row>
    <row r="19" spans="1:7" ht="18" customHeight="1">
      <c r="A19" s="19"/>
      <c r="B19" s="19"/>
      <c r="C19" s="19"/>
      <c r="D19" s="19"/>
      <c r="E19" s="21"/>
      <c r="F19" s="21"/>
      <c r="G19" s="21"/>
    </row>
    <row r="20" spans="1:7" ht="18" customHeight="1" thickBot="1">
      <c r="A20" s="39" t="s">
        <v>23</v>
      </c>
      <c r="B20" s="14"/>
      <c r="C20" s="14"/>
      <c r="D20" s="19"/>
      <c r="E20" s="19"/>
      <c r="F20" s="19"/>
      <c r="G20" s="19"/>
    </row>
    <row r="21" spans="1:7" ht="14.45">
      <c r="A21" s="26" t="s">
        <v>8</v>
      </c>
      <c r="B21" s="27"/>
      <c r="C21" s="50" t="s">
        <v>9</v>
      </c>
      <c r="D21" s="28" t="s">
        <v>24</v>
      </c>
      <c r="E21" s="28" t="s">
        <v>11</v>
      </c>
      <c r="F21" s="28" t="s">
        <v>12</v>
      </c>
      <c r="G21" s="29" t="s">
        <v>13</v>
      </c>
    </row>
    <row r="22" spans="1:7" ht="18" customHeight="1">
      <c r="A22" s="30"/>
      <c r="B22" s="22"/>
      <c r="C22" s="78"/>
      <c r="D22" s="78"/>
      <c r="E22" s="79"/>
      <c r="F22" s="79"/>
      <c r="G22" s="48"/>
    </row>
    <row r="23" spans="1:7" ht="18" customHeight="1">
      <c r="A23" s="30"/>
      <c r="B23" s="22"/>
      <c r="C23" s="83"/>
      <c r="D23" s="83"/>
      <c r="E23" s="81"/>
      <c r="F23" s="81"/>
      <c r="G23" s="31"/>
    </row>
    <row r="24" spans="1:8" ht="18" customHeight="1" thickBot="1">
      <c r="A24" s="33"/>
      <c r="B24" s="34" t="s">
        <v>25</v>
      </c>
      <c r="C24" s="35"/>
      <c r="D24" s="35"/>
      <c r="E24" s="49">
        <f>SUM(E22:E23)</f>
        <v>0</v>
      </c>
      <c r="F24" s="49">
        <f>SUM(F22:F23)</f>
        <v>0</v>
      </c>
      <c r="G24" s="51">
        <f>SUM(G22:G23)</f>
        <v>0</v>
      </c>
      <c r="H24" s="47"/>
    </row>
    <row r="25" spans="1:7" ht="18" customHeight="1">
      <c r="A25" s="19"/>
      <c r="B25" s="19"/>
      <c r="C25" s="19"/>
      <c r="D25" s="19"/>
      <c r="E25" s="21"/>
      <c r="F25" s="21"/>
      <c r="G25" s="21"/>
    </row>
    <row r="26" spans="1:7" ht="18" customHeight="1" thickBot="1">
      <c r="A26" s="39" t="s">
        <v>26</v>
      </c>
      <c r="B26" s="14"/>
      <c r="C26" s="14"/>
      <c r="D26" s="14"/>
      <c r="E26" s="19"/>
      <c r="F26" s="19"/>
      <c r="G26" s="19"/>
    </row>
    <row r="27" spans="1:9" ht="18" customHeight="1">
      <c r="A27" s="26" t="s">
        <v>8</v>
      </c>
      <c r="B27" s="27"/>
      <c r="C27" s="36"/>
      <c r="D27" s="37"/>
      <c r="E27" s="28" t="s">
        <v>11</v>
      </c>
      <c r="F27" s="28" t="s">
        <v>12</v>
      </c>
      <c r="G27" s="29" t="s">
        <v>13</v>
      </c>
      <c r="H27" s="23"/>
      <c r="I27" s="23"/>
    </row>
    <row r="28" spans="1:7" ht="18" customHeight="1">
      <c r="A28" s="30"/>
      <c r="B28" s="20"/>
      <c r="C28" s="20"/>
      <c r="D28" s="22"/>
      <c r="E28" s="84"/>
      <c r="F28" s="81"/>
      <c r="G28" s="31"/>
    </row>
    <row r="29" spans="1:7" ht="18" customHeight="1">
      <c r="A29" s="42"/>
      <c r="B29" s="43"/>
      <c r="C29" s="43"/>
      <c r="D29" s="44"/>
      <c r="E29" s="45"/>
      <c r="F29" s="45"/>
      <c r="G29" s="46"/>
    </row>
    <row r="30" spans="1:9" ht="18" customHeight="1" thickBot="1">
      <c r="A30" s="33" t="s">
        <v>25</v>
      </c>
      <c r="B30" s="34"/>
      <c r="C30" s="34"/>
      <c r="D30" s="38"/>
      <c r="E30" s="49">
        <f>SUM(E28:E29)</f>
        <v>0</v>
      </c>
      <c r="F30" s="49">
        <f>SUM(F28:F29)</f>
        <v>0</v>
      </c>
      <c r="G30" s="51">
        <f>SUM(G28:G29)</f>
        <v>0</v>
      </c>
      <c r="H30" s="24"/>
      <c r="I30" s="24"/>
    </row>
    <row r="31" spans="1:9" ht="18" customHeight="1">
      <c r="A31" s="19" t="s">
        <v>27</v>
      </c>
      <c r="B31" s="19"/>
      <c r="C31" s="19"/>
      <c r="D31" s="19"/>
      <c r="E31" s="21"/>
      <c r="F31" s="21"/>
      <c r="G31" s="21"/>
      <c r="H31" s="24"/>
      <c r="I31" s="24"/>
    </row>
    <row r="32" spans="1:9" ht="41.25" customHeight="1">
      <c r="A32" s="76" t="s">
        <v>28</v>
      </c>
      <c r="B32" s="77"/>
      <c r="C32" s="77"/>
      <c r="D32" s="77"/>
      <c r="E32" s="77"/>
      <c r="F32" s="77"/>
      <c r="G32" s="77"/>
      <c r="H32" s="24"/>
      <c r="I32" s="24"/>
    </row>
    <row r="33" spans="1:9" ht="27.75" customHeight="1">
      <c r="A33" s="70" t="s">
        <v>29</v>
      </c>
      <c r="B33" s="71" t="s">
        <v>30</v>
      </c>
      <c r="C33" s="71" t="s">
        <v>31</v>
      </c>
      <c r="D33" s="71" t="s">
        <v>32</v>
      </c>
      <c r="E33" s="71" t="s">
        <v>33</v>
      </c>
      <c r="F33" s="71" t="s">
        <v>34</v>
      </c>
      <c r="G33" s="71" t="s">
        <v>35</v>
      </c>
      <c r="H33" s="24"/>
      <c r="I33" s="24"/>
    </row>
    <row r="34" spans="1:9" ht="14.45" customHeight="1">
      <c r="A34" s="72" t="s">
        <v>36</v>
      </c>
      <c r="B34" s="67">
        <v>640420782</v>
      </c>
      <c r="C34" s="67">
        <v>790171751.176</v>
      </c>
      <c r="D34" s="67">
        <v>744490963</v>
      </c>
      <c r="E34" s="67">
        <v>800509174</v>
      </c>
      <c r="F34" s="67">
        <v>45680788.176</v>
      </c>
      <c r="G34" s="73">
        <v>0.06135841863267855</v>
      </c>
      <c r="H34" s="24"/>
      <c r="I34" s="24"/>
    </row>
    <row r="35" spans="1:9" ht="14.45" customHeight="1">
      <c r="A35" s="72" t="s">
        <v>17</v>
      </c>
      <c r="B35" s="67">
        <v>30947074</v>
      </c>
      <c r="C35" s="67">
        <f>1.01*B35</f>
        <v>31256544.740000002</v>
      </c>
      <c r="D35" s="67">
        <v>30985949</v>
      </c>
      <c r="E35" s="67">
        <v>31749369</v>
      </c>
      <c r="F35" s="67">
        <f>+C35-D35</f>
        <v>270595.7400000021</v>
      </c>
      <c r="G35" s="73">
        <f aca="true" t="shared" si="0" ref="G34:G39">+F35/D35</f>
        <v>0.00873285307479213</v>
      </c>
      <c r="H35" s="24"/>
      <c r="I35" s="24"/>
    </row>
    <row r="36" spans="1:9" ht="14.45" customHeight="1">
      <c r="A36" s="72" t="s">
        <v>18</v>
      </c>
      <c r="B36" s="67">
        <v>94490023</v>
      </c>
      <c r="C36" s="67">
        <f>1.01*B36</f>
        <v>95434923.23</v>
      </c>
      <c r="D36" s="67">
        <v>94573079</v>
      </c>
      <c r="E36" s="67">
        <v>96137113</v>
      </c>
      <c r="F36" s="67">
        <f>+C36-D36</f>
        <v>861844.2300000042</v>
      </c>
      <c r="G36" s="73">
        <f t="shared" si="0"/>
        <v>0.009112997473625704</v>
      </c>
      <c r="H36" s="24"/>
      <c r="I36" s="24"/>
    </row>
    <row r="37" spans="1:9" ht="14.45" customHeight="1">
      <c r="A37" s="72" t="s">
        <v>37</v>
      </c>
      <c r="B37" s="67">
        <v>21829488</v>
      </c>
      <c r="C37" s="67">
        <f>1.01*B37</f>
        <v>22047782.88</v>
      </c>
      <c r="D37" s="67">
        <v>21858694</v>
      </c>
      <c r="E37" s="67">
        <v>22398188</v>
      </c>
      <c r="F37" s="67">
        <f>+C37-D37</f>
        <v>189088.87999999896</v>
      </c>
      <c r="G37" s="73">
        <f t="shared" si="0"/>
        <v>0.008650511325150484</v>
      </c>
      <c r="H37" s="24"/>
      <c r="I37" s="24"/>
    </row>
    <row r="38" spans="1:9" ht="14.45" customHeight="1">
      <c r="A38" s="72" t="s">
        <v>38</v>
      </c>
      <c r="B38" s="67">
        <v>174083540</v>
      </c>
      <c r="C38" s="67">
        <f>1.01*B38</f>
        <v>175824375.4</v>
      </c>
      <c r="D38" s="67">
        <v>173903481</v>
      </c>
      <c r="E38" s="67">
        <v>178399463</v>
      </c>
      <c r="F38" s="67">
        <f>+C38-D38</f>
        <v>1920894.400000006</v>
      </c>
      <c r="G38" s="73">
        <f t="shared" si="0"/>
        <v>0.011045750142287295</v>
      </c>
      <c r="H38" s="24"/>
      <c r="I38" s="24"/>
    </row>
    <row r="39" spans="1:9" ht="14.45" customHeight="1">
      <c r="A39" s="72" t="s">
        <v>39</v>
      </c>
      <c r="B39" s="67">
        <v>260271317</v>
      </c>
      <c r="C39" s="67">
        <f>1.01*B39</f>
        <v>262874030.17000002</v>
      </c>
      <c r="D39" s="67">
        <v>6461231</v>
      </c>
      <c r="E39" s="67">
        <f>+D39*1.01</f>
        <v>6525843.3100000005</v>
      </c>
      <c r="F39" s="67">
        <f>+E39-D39</f>
        <v>64612.31000000052</v>
      </c>
      <c r="G39" s="73">
        <f t="shared" si="0"/>
        <v>0.01000000000000008</v>
      </c>
      <c r="H39" s="24"/>
      <c r="I39" s="24"/>
    </row>
    <row r="40" spans="1:9" ht="14.45" customHeight="1">
      <c r="A40" s="65"/>
      <c r="B40" s="66"/>
      <c r="C40" s="66"/>
      <c r="D40" s="66"/>
      <c r="E40" s="66"/>
      <c r="F40" s="66"/>
      <c r="G40" s="66"/>
      <c r="H40" s="24"/>
      <c r="I40" s="24"/>
    </row>
    <row r="41" spans="1:7" ht="13.9">
      <c r="A41" s="53"/>
      <c r="B41" s="53"/>
      <c r="C41" s="53"/>
      <c r="D41" s="53"/>
      <c r="E41" s="53"/>
      <c r="F41" s="53"/>
      <c r="G41" s="53"/>
    </row>
    <row r="42" spans="1:8" ht="28.5">
      <c r="A42" s="85" t="s">
        <v>40</v>
      </c>
      <c r="B42" s="86"/>
      <c r="C42" s="86"/>
      <c r="D42" s="87" t="s">
        <v>33</v>
      </c>
      <c r="E42" s="53"/>
      <c r="F42" s="58"/>
      <c r="G42" s="59"/>
      <c r="H42" s="59"/>
    </row>
    <row r="43" spans="1:10" ht="14.45">
      <c r="A43" s="64" t="s">
        <v>41</v>
      </c>
      <c r="B43" s="62"/>
      <c r="C43" s="53"/>
      <c r="D43" s="75">
        <v>399320108</v>
      </c>
      <c r="E43" s="62"/>
      <c r="F43" s="63"/>
      <c r="G43" s="60"/>
      <c r="I43" s="23"/>
      <c r="J43" s="23"/>
    </row>
    <row r="44" spans="1:10" ht="14.45">
      <c r="A44" s="64" t="s">
        <v>42</v>
      </c>
      <c r="B44" s="62"/>
      <c r="C44" s="53"/>
      <c r="D44" s="75">
        <v>7552456</v>
      </c>
      <c r="E44" s="62"/>
      <c r="F44" s="63"/>
      <c r="G44" s="61"/>
      <c r="I44" s="23"/>
      <c r="J44" s="23"/>
    </row>
    <row r="45" spans="1:10" ht="14.45">
      <c r="A45" s="64" t="s">
        <v>43</v>
      </c>
      <c r="B45" s="62"/>
      <c r="C45" s="53"/>
      <c r="D45" s="75">
        <v>3365204</v>
      </c>
      <c r="E45" s="62"/>
      <c r="F45" s="63"/>
      <c r="G45" s="61"/>
      <c r="I45" s="23"/>
      <c r="J45" s="23"/>
    </row>
    <row r="46" spans="1:10" ht="14.45">
      <c r="A46" s="64" t="s">
        <v>44</v>
      </c>
      <c r="B46" s="62"/>
      <c r="C46" s="53"/>
      <c r="D46" s="75">
        <v>0</v>
      </c>
      <c r="E46" s="62"/>
      <c r="F46" s="63"/>
      <c r="G46" s="61"/>
      <c r="I46" s="23"/>
      <c r="J46" s="23"/>
    </row>
    <row r="47" spans="1:10" ht="14.45">
      <c r="A47" s="64" t="s">
        <v>45</v>
      </c>
      <c r="B47" s="62"/>
      <c r="C47" s="53"/>
      <c r="D47" s="75">
        <v>22909929</v>
      </c>
      <c r="E47" s="62"/>
      <c r="F47" s="63"/>
      <c r="G47" s="61"/>
      <c r="I47" s="23"/>
      <c r="J47" s="23"/>
    </row>
    <row r="48" spans="1:10" ht="14.45">
      <c r="A48" s="64" t="s">
        <v>46</v>
      </c>
      <c r="B48" s="62"/>
      <c r="C48" s="53"/>
      <c r="D48" s="75">
        <v>132908776</v>
      </c>
      <c r="E48" s="62"/>
      <c r="F48" s="63"/>
      <c r="G48" s="61"/>
      <c r="I48" s="23"/>
      <c r="J48" s="23"/>
    </row>
    <row r="49" spans="1:7" ht="14.45">
      <c r="A49" s="64" t="s">
        <v>47</v>
      </c>
      <c r="B49" s="62"/>
      <c r="C49" s="53"/>
      <c r="D49" s="75">
        <v>0</v>
      </c>
      <c r="E49" s="62"/>
      <c r="F49" s="63"/>
      <c r="G49" s="57"/>
    </row>
    <row r="50" spans="1:7" ht="14.45">
      <c r="A50" s="64" t="s">
        <v>48</v>
      </c>
      <c r="B50" s="62"/>
      <c r="C50" s="53"/>
      <c r="D50" s="75">
        <v>65502554</v>
      </c>
      <c r="E50" s="62"/>
      <c r="F50" s="63"/>
      <c r="G50" s="57"/>
    </row>
    <row r="51" spans="1:7" ht="14.45">
      <c r="A51" s="64" t="s">
        <v>49</v>
      </c>
      <c r="B51" s="62"/>
      <c r="C51" s="53"/>
      <c r="D51" s="75">
        <v>35293545</v>
      </c>
      <c r="E51" s="62"/>
      <c r="F51" s="63"/>
      <c r="G51" s="57"/>
    </row>
    <row r="52" spans="1:7" ht="14.45">
      <c r="A52" s="64" t="s">
        <v>50</v>
      </c>
      <c r="B52" s="62"/>
      <c r="C52" s="53"/>
      <c r="D52" s="75">
        <v>133656602</v>
      </c>
      <c r="E52" s="62"/>
      <c r="F52" s="63"/>
      <c r="G52" s="57"/>
    </row>
    <row r="53" spans="1:7" ht="14.45">
      <c r="A53" s="74" t="s">
        <v>51</v>
      </c>
      <c r="B53" s="62"/>
      <c r="C53" s="54"/>
      <c r="D53" s="75">
        <f>+SUM(D43:D52)</f>
        <v>800509174</v>
      </c>
      <c r="E53" s="53"/>
      <c r="F53" s="58"/>
      <c r="G53" s="57"/>
    </row>
    <row r="54" spans="1:6" ht="14.45">
      <c r="A54" s="74" t="s">
        <v>52</v>
      </c>
      <c r="B54" s="54"/>
      <c r="C54" s="53"/>
      <c r="D54" s="75">
        <f>+D53-1000000</f>
        <v>799509174</v>
      </c>
      <c r="E54" s="55"/>
      <c r="F54" s="58"/>
    </row>
    <row r="55" spans="4:5" ht="12.75">
      <c r="D55" s="24"/>
      <c r="E55" s="56"/>
    </row>
    <row r="56" ht="12.75"/>
    <row r="57" ht="12.75"/>
    <row r="58" ht="12.75"/>
    <row r="59" ht="12.75"/>
    <row r="60" ht="12.75"/>
    <row r="61" ht="12.75"/>
    <row r="62" ht="12.75"/>
    <row r="63" ht="12.75"/>
    <row r="64" ht="12.75"/>
  </sheetData>
  <mergeCells count="1">
    <mergeCell ref="A32:G32"/>
  </mergeCells>
  <printOptions horizontalCentered="1" verticalCentered="1"/>
  <pageMargins left="0.25" right="0.25" top="0.75" bottom="0.75" header="0.3" footer="0.3"/>
  <pageSetup fitToHeight="1" fitToWidth="1" horizontalDpi="600" verticalDpi="600" orientation="portrait" scale="74" r:id="rId3"/>
  <headerFooter alignWithMargins="0">
    <oddFooter>&amp;CPage &amp;P</oddFooter>
  </headerFooter>
  <legacy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8CE1E9553CBB443B99EA6E8691CBFEA" ma:contentTypeVersion="12" ma:contentTypeDescription="Create a new document." ma:contentTypeScope="" ma:versionID="f3ca72e5b1c107929d1ad2e06cb987d9">
  <xsd:schema xmlns:xsd="http://www.w3.org/2001/XMLSchema" xmlns:xs="http://www.w3.org/2001/XMLSchema" xmlns:p="http://schemas.microsoft.com/office/2006/metadata/properties" xmlns:ns1="http://schemas.microsoft.com/sharepoint/v3" xmlns:ns2="2570c885-a016-47d0-a46b-02e0ae6588ee" xmlns:ns3="0edc343a-53c0-4aad-ba1e-03670b7797c9" targetNamespace="http://schemas.microsoft.com/office/2006/metadata/properties" ma:root="true" ma:fieldsID="30a9ee0ff7bdc52a49810667dca6c70e" ns1:_="" ns2:_="" ns3:_="">
    <xsd:import namespace="http://schemas.microsoft.com/sharepoint/v3"/>
    <xsd:import namespace="2570c885-a016-47d0-a46b-02e0ae6588ee"/>
    <xsd:import namespace="0edc343a-53c0-4aad-ba1e-03670b7797c9"/>
    <xsd:element name="properties">
      <xsd:complexType>
        <xsd:sequence>
          <xsd:element name="documentManagement">
            <xsd:complexType>
              <xsd:all>
                <xsd:element ref="ns1:AssignedTo" minOccurs="0"/>
                <xsd:element ref="ns2:FolderINFO"/>
                <xsd:element ref="ns2:SUBfolderINFO" minOccurs="0"/>
                <xsd:element ref="ns2:INFO3" minOccurs="0"/>
                <xsd:element ref="ns2:STATUS" minOccurs="0"/>
                <xsd:element ref="ns2:CouncilDUEDate" minOccurs="0"/>
                <xsd:element ref="ns2:MediaServiceMetadata" minOccurs="0"/>
                <xsd:element ref="ns2:MediaServiceFastMetadata" minOccurs="0"/>
                <xsd:element ref="ns2:Analyst"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2"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570c885-a016-47d0-a46b-02e0ae6588ee" elementFormDefault="qualified">
    <xsd:import namespace="http://schemas.microsoft.com/office/2006/documentManagement/types"/>
    <xsd:import namespace="http://schemas.microsoft.com/office/infopath/2007/PartnerControls"/>
    <xsd:element name="FolderINFO" ma:index="3" ma:displayName="LEG_TYPE" ma:default="OMNIBUS" ma:format="Dropdown" ma:internalName="FolderINFO">
      <xsd:simpleType>
        <xsd:restriction base="dms:Choice">
          <xsd:enumeration value="OMNIBUS"/>
          <xsd:enumeration value="STANDALONE"/>
          <xsd:enumeration value="REPORT"/>
          <xsd:enumeration value="PROVISO RESPONSE"/>
          <xsd:enumeration value="OTHER"/>
        </xsd:restriction>
      </xsd:simpleType>
    </xsd:element>
    <xsd:element name="SUBfolderINFO" ma:index="4" nillable="true" ma:displayName="DOC TYPE" ma:format="Dropdown" ma:internalName="SUBfolderINFO">
      <xsd:simpleType>
        <xsd:restriction base="dms:Choice">
          <xsd:enumeration value="ORD DOCS"/>
          <xsd:enumeration value="MISC."/>
          <xsd:enumeration value="OTHER LEGISLATION"/>
          <xsd:enumeration value="PROVISO CHANGE"/>
          <xsd:enumeration value="FINANCIAL PLAN"/>
          <xsd:enumeration value="FISCAL NOTE"/>
        </xsd:restriction>
      </xsd:simpleType>
    </xsd:element>
    <xsd:element name="INFO3" ma:index="5" nillable="true" ma:displayName="PSB SECTION" ma:format="Dropdown" ma:internalName="INFO3">
      <xsd:simpleType>
        <xsd:restriction base="dms:Choice">
          <xsd:enumeration value="TT"/>
          <xsd:enumeration value="CJ_HHS"/>
          <xsd:enumeration value="GG"/>
          <xsd:enumeration value="PE"/>
          <xsd:enumeration value="CIP"/>
        </xsd:restriction>
      </xsd:simpleType>
    </xsd:element>
    <xsd:element name="STATUS" ma:index="6" nillable="true" ma:displayName="PHASE/REVIEW" ma:default="ANALYST  REVIEW" ma:format="Dropdown" ma:internalName="STATUS">
      <xsd:simpleType>
        <xsd:restriction base="dms:Choice">
          <xsd:enumeration value="HOLDING BIN"/>
          <xsd:enumeration value="AT AGENCY"/>
          <xsd:enumeration value="TRANSMITTED TO EXEC"/>
          <xsd:enumeration value="COUNCIL"/>
          <xsd:enumeration value="ADOPTED"/>
          <xsd:enumeration value="EBS"/>
          <xsd:enumeration value="EXEC READY"/>
          <xsd:enumeration value="DIRECTOR REVIEW"/>
          <xsd:enumeration value="DEP DIR REVIEW"/>
          <xsd:enumeration value="TECH REVIEW"/>
          <xsd:enumeration value="MANAGER REVIEW"/>
          <xsd:enumeration value="ANALYST  REVIEW"/>
        </xsd:restriction>
      </xsd:simpleType>
    </xsd:element>
    <xsd:element name="CouncilDUEDate" ma:index="7" nillable="true" ma:displayName="DUE DATE" ma:format="DateOnly" ma:internalName="CouncilDUEDate">
      <xsd:simpleType>
        <xsd:restriction base="dms:DateTime"/>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Analyst" ma:index="16" nillable="true" ma:displayName="ANALYST" ma:format="Dropdown" ma:list="UserInfo" ma:SharePointGroup="0" ma:internalName="Analys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edc343a-53c0-4aad-ba1e-03670b7797c9"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FolderINFO xmlns="2570c885-a016-47d0-a46b-02e0ae6588ee">OMNIBUS</FolderINFO>
    <AssignedTo xmlns="http://schemas.microsoft.com/sharepoint/v3">
      <UserInfo>
        <DisplayName/>
        <AccountId xsi:nil="true"/>
        <AccountType/>
      </UserInfo>
    </AssignedTo>
    <Analyst xmlns="2570c885-a016-47d0-a46b-02e0ae6588ee">
      <UserInfo>
        <DisplayName>Walsh, James</DisplayName>
        <AccountId>335</AccountId>
        <AccountType/>
      </UserInfo>
    </Analyst>
    <INFO3 xmlns="2570c885-a016-47d0-a46b-02e0ae6588ee">TT</INFO3>
    <CouncilDUEDate xmlns="2570c885-a016-47d0-a46b-02e0ae6588ee" xsi:nil="true"/>
    <STATUS xmlns="2570c885-a016-47d0-a46b-02e0ae6588ee">EXEC READY</STATUS>
    <SUBfolderINFO xmlns="2570c885-a016-47d0-a46b-02e0ae6588ee">OTHER LEGISLATION</SUBfolderINFO>
    <SharedWithUsers xmlns="0edc343a-53c0-4aad-ba1e-03670b7797c9">
      <UserInfo>
        <DisplayName>Rubardt, Aaron</DisplayName>
        <AccountId>644</AccountId>
        <AccountType/>
      </UserInfo>
    </SharedWithUsers>
  </documentManagement>
</p:properties>
</file>

<file path=customXml/itemProps1.xml><?xml version="1.0" encoding="utf-8"?>
<ds:datastoreItem xmlns:ds="http://schemas.openxmlformats.org/officeDocument/2006/customXml" ds:itemID="{4A06DE6A-8150-4E04-AB28-4C0C060C4F35}"/>
</file>

<file path=customXml/itemProps2.xml><?xml version="1.0" encoding="utf-8"?>
<ds:datastoreItem xmlns:ds="http://schemas.openxmlformats.org/officeDocument/2006/customXml" ds:itemID="{56B3FE91-E333-4975-9229-F9F7D7675E6A}"/>
</file>

<file path=customXml/itemProps3.xml><?xml version="1.0" encoding="utf-8"?>
<ds:datastoreItem xmlns:ds="http://schemas.openxmlformats.org/officeDocument/2006/customXml" ds:itemID="{4CCBACD8-DD2B-4727-8253-1D433F9CEC10}"/>
</file>

<file path=customXml/itemProps4.xml><?xml version="1.0" encoding="utf-8"?>
<ds:datastoreItem xmlns:ds="http://schemas.openxmlformats.org/officeDocument/2006/customXml" ds:itemID="{46661155-6E1D-4EC1-860C-0137A99EFEBA}"/>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Rubardt, Aaron</cp:lastModifiedBy>
  <dcterms:created xsi:type="dcterms:W3CDTF">1999-06-02T23:29:55Z</dcterms:created>
  <dcterms:modified xsi:type="dcterms:W3CDTF">2021-09-10T23:14:11Z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ContentTypeId">
    <vt:lpwstr>0x01010008CE1E9553CBB443B99EA6E8691CBFEA</vt:lpwstr>
  </property>
</Properties>
</file>