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4955" windowHeight="11640" activeTab="0"/>
  </bookViews>
  <sheets>
    <sheet name=" " sheetId="1" r:id="rId1"/>
  </sheets>
  <definedNames>
    <definedName name="_xlnm.Print_Area" localSheetId="0">' '!$A$1:$H$40</definedName>
    <definedName name="Z_8F9D2724_2E9B_4EB1_A8CE_9DC2BA971C3C_.wvu.PrintArea" localSheetId="0" hidden="1">' '!$A$1:$H$40</definedName>
    <definedName name="Z_D878016F_8AE4_46B9_85DC_EF956DA864BD_.wvu.PrintArea" localSheetId="0" hidden="1">' '!$A$1:$H$40</definedName>
    <definedName name="Z_E33753A0_8FF9_4FBD_A7EB_81DE38686129_.wvu.PrintArea" localSheetId="0" hidden="1">' '!$A$1:$H$33</definedName>
    <definedName name="Z_FFF5B5C2_0862_4B77_9178_F36F16E1F3C4_.wvu.PrintArea" localSheetId="0" hidden="1">' '!$A$1:$H$33</definedName>
  </definedNames>
  <calcPr fullCalcOnLoad="1"/>
</workbook>
</file>

<file path=xl/sharedStrings.xml><?xml version="1.0" encoding="utf-8"?>
<sst xmlns="http://schemas.openxmlformats.org/spreadsheetml/2006/main" count="74" uniqueCount="45">
  <si>
    <t>FISCAL NOTE</t>
  </si>
  <si>
    <t xml:space="preserve">Note Prepared By:  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</si>
  <si>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</si>
  <si>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</si>
  <si>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</si>
  <si>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</si>
  <si>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</si>
  <si>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</si>
  <si>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</si>
  <si>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</si>
  <si>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>Fund/Agency</t>
  </si>
  <si>
    <t>Department Code</t>
  </si>
  <si>
    <t>TOTAL</t>
  </si>
  <si>
    <t>Expenditures by Category</t>
  </si>
  <si>
    <t xml:space="preserve">Capital </t>
  </si>
  <si>
    <t>Ordinance/Motion No.   2010-XXXX</t>
  </si>
  <si>
    <t>Title:   Supplemental Appropriation -  Energy Ordinance</t>
  </si>
  <si>
    <t>Tesia Forbes</t>
  </si>
  <si>
    <t>DOE Grant</t>
  </si>
  <si>
    <t xml:space="preserve">Affected Agency and/or Agencies:   Solid Waste &amp; DNRP Director's Office </t>
  </si>
  <si>
    <t>DNRP Director's Office -Energy Technical Professional Training Program</t>
  </si>
  <si>
    <t>4040/0381</t>
  </si>
  <si>
    <t>Solid Waste - Green Schools Program</t>
  </si>
  <si>
    <t>4040/0720</t>
  </si>
  <si>
    <t>Salaries &amp; Benefits</t>
  </si>
  <si>
    <t xml:space="preserve">Supplies &amp; Services </t>
  </si>
  <si>
    <t>0381</t>
  </si>
  <si>
    <t>0720</t>
  </si>
  <si>
    <t>City of Seattle</t>
  </si>
  <si>
    <t>Puget Sound Clean Air Agency</t>
  </si>
  <si>
    <t xml:space="preserve">Solid Waste - Community Greenhouse Gas Emissions Inventory </t>
  </si>
  <si>
    <t>DNRP Director's Office/GIS Center - Localize Sustainability Social Media Program</t>
  </si>
  <si>
    <t xml:space="preserve">Expenditures: </t>
  </si>
  <si>
    <t>4040</t>
  </si>
  <si>
    <t>Supplies</t>
  </si>
  <si>
    <t>DNRP Director's Office -Energy Technical Professional Training Program  - 2010</t>
  </si>
  <si>
    <t>DNRP Director's Office -Energy Technical Professional Training Program  - 2011</t>
  </si>
  <si>
    <t>DNRP Director's Office - Localize Sustainability Social Media Program - 2010</t>
  </si>
  <si>
    <t>DNRP Director's Office - Localize Sustainability Social Media Program - 2011</t>
  </si>
  <si>
    <t>Services</t>
  </si>
  <si>
    <t>Salaries (new TLTs)</t>
  </si>
  <si>
    <t xml:space="preserve">     TOTAL </t>
  </si>
  <si>
    <t>Salaries/Benefits (existing KC staff)</t>
  </si>
  <si>
    <t xml:space="preserve">The revenue amounts ae $12,216 greater than proposed supplemental budget because $12,216 of the revenue will be used to support a portion of the existing budget for  DNRP staff working on the Energy Technical Professional Training Program.  $4,886 in 2010 and $7,330 in 2011. </t>
  </si>
  <si>
    <t>See the DOT Director Fiscal note for remaining $90,000 of proposed budget listed in the cover letter.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</si>
</sst>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  <numFmt numFmtId="172" formatCode="_(&quot;$&quot;* #,##0.0_);_(&quot;$&quot;* \(#,##0.0\);_(&quot;$&quot;* &quot;-&quot;??_);_(@_)"/>
    <numFmt numFmtId="173" formatCode="&quot;$&quot;#,##0"/>
  </numFmts>
  <fonts count="10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38" fontId="5" fillId="0" borderId="13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38" fontId="1" fillId="0" borderId="14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38" fontId="7" fillId="0" borderId="15" xfId="0" applyNumberFormat="1" applyFont="1" applyBorder="1" applyAlignment="1">
      <alignment horizontal="center"/>
    </xf>
    <xf numFmtId="38" fontId="1" fillId="0" borderId="16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9" xfId="21" applyFont="1" applyBorder="1">
      <alignment/>
      <protection/>
    </xf>
    <xf numFmtId="3" fontId="0" fillId="0" borderId="0" xfId="0" applyNumberFormat="1" applyBorder="1" applyAlignment="1">
      <alignment/>
    </xf>
    <xf numFmtId="0" fontId="4" fillId="0" borderId="18" xfId="0" applyFont="1" applyBorder="1" applyAlignment="1">
      <alignment/>
    </xf>
    <xf numFmtId="0" fontId="1" fillId="0" borderId="20" xfId="0" applyFont="1" applyBorder="1" applyAlignment="1">
      <alignment/>
    </xf>
    <xf numFmtId="3" fontId="0" fillId="0" borderId="0" xfId="0" applyNumberFormat="1" applyAlignment="1">
      <alignment/>
    </xf>
    <xf numFmtId="38" fontId="1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165" fontId="4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 wrapText="1"/>
    </xf>
    <xf numFmtId="2" fontId="0" fillId="0" borderId="0" xfId="0" applyNumberFormat="1" applyAlignment="1" quotePrefix="1">
      <alignment/>
    </xf>
    <xf numFmtId="38" fontId="5" fillId="0" borderId="14" xfId="0" applyNumberFormat="1" applyFont="1" applyBorder="1" applyAlignment="1">
      <alignment horizontal="right"/>
    </xf>
    <xf numFmtId="38" fontId="7" fillId="0" borderId="15" xfId="0" applyNumberFormat="1" applyFont="1" applyBorder="1" applyAlignment="1">
      <alignment horizontal="right"/>
    </xf>
    <xf numFmtId="38" fontId="7" fillId="0" borderId="16" xfId="0" applyNumberFormat="1" applyFont="1" applyBorder="1" applyAlignment="1">
      <alignment horizontal="right"/>
    </xf>
    <xf numFmtId="38" fontId="5" fillId="0" borderId="23" xfId="0" applyNumberFormat="1" applyFont="1" applyBorder="1" applyAlignment="1">
      <alignment horizontal="right"/>
    </xf>
    <xf numFmtId="38" fontId="6" fillId="0" borderId="2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38" fontId="5" fillId="0" borderId="27" xfId="0" applyNumberFormat="1" applyFont="1" applyBorder="1" applyAlignment="1">
      <alignment horizontal="right"/>
    </xf>
    <xf numFmtId="38" fontId="1" fillId="0" borderId="28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2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5" fillId="0" borderId="13" xfId="0" applyNumberFormat="1" applyFont="1" applyBorder="1" applyAlignment="1">
      <alignment/>
    </xf>
    <xf numFmtId="165" fontId="5" fillId="0" borderId="23" xfId="0" applyNumberFormat="1" applyFont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4" fillId="0" borderId="15" xfId="17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165" fontId="0" fillId="0" borderId="0" xfId="0" applyNumberFormat="1" applyAlignment="1">
      <alignment/>
    </xf>
    <xf numFmtId="49" fontId="1" fillId="0" borderId="13" xfId="0" applyNumberFormat="1" applyFont="1" applyFill="1" applyBorder="1" applyAlignment="1">
      <alignment horizontal="center"/>
    </xf>
    <xf numFmtId="165" fontId="0" fillId="0" borderId="13" xfId="0" applyNumberForma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wrapText="1"/>
    </xf>
    <xf numFmtId="16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3" fontId="0" fillId="0" borderId="13" xfId="0" applyNumberFormat="1" applyBorder="1" applyAlignment="1">
      <alignment/>
    </xf>
    <xf numFmtId="171" fontId="0" fillId="0" borderId="13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3" fontId="1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75" zoomScaleNormal="75" workbookViewId="0" topLeftCell="A1">
      <selection activeCell="B34" sqref="B34"/>
    </sheetView>
  </sheetViews>
  <sheetFormatPr defaultColWidth="9.140625" defaultRowHeight="12.75"/>
  <cols>
    <col min="1" max="1" width="46.421875" style="0" customWidth="1"/>
    <col min="2" max="2" width="10.8515625" style="0" customWidth="1"/>
    <col min="3" max="3" width="20.8515625" style="0" customWidth="1"/>
    <col min="4" max="4" width="17.8515625" style="0" customWidth="1"/>
    <col min="5" max="5" width="14.8515625" style="84" customWidth="1"/>
    <col min="6" max="6" width="10.140625" style="84" customWidth="1"/>
    <col min="7" max="7" width="10.8515625" style="0" customWidth="1"/>
    <col min="8" max="8" width="10.140625" style="0" customWidth="1"/>
  </cols>
  <sheetData>
    <row r="1" spans="1:10" ht="15.75">
      <c r="A1" s="1"/>
      <c r="B1" s="2"/>
      <c r="C1" s="2"/>
      <c r="D1" s="3" t="s">
        <v>0</v>
      </c>
      <c r="E1" s="73"/>
      <c r="F1" s="73"/>
      <c r="G1" s="2"/>
      <c r="H1" s="2"/>
      <c r="I1" s="1"/>
      <c r="J1" s="1"/>
    </row>
    <row r="2" spans="1:9" ht="14.25" thickBot="1">
      <c r="A2" s="5"/>
      <c r="B2" s="4"/>
      <c r="C2" s="4"/>
      <c r="D2" s="4"/>
      <c r="E2" s="73"/>
      <c r="F2" s="73"/>
      <c r="G2" s="4"/>
      <c r="H2" s="4"/>
      <c r="I2" s="6"/>
    </row>
    <row r="3" spans="1:9" ht="18" customHeight="1" thickTop="1">
      <c r="A3" s="7" t="s">
        <v>15</v>
      </c>
      <c r="B3" s="8"/>
      <c r="C3" s="9"/>
      <c r="D3" s="9"/>
      <c r="E3" s="74"/>
      <c r="F3" s="74"/>
      <c r="G3" s="9"/>
      <c r="H3" s="10"/>
      <c r="I3" s="6"/>
    </row>
    <row r="4" spans="1:9" ht="12.75" customHeight="1">
      <c r="A4" s="11" t="s">
        <v>16</v>
      </c>
      <c r="B4" s="12"/>
      <c r="C4" s="13"/>
      <c r="D4" s="13"/>
      <c r="E4" s="75"/>
      <c r="F4" s="75"/>
      <c r="G4" s="13"/>
      <c r="H4" s="14"/>
      <c r="I4" s="6"/>
    </row>
    <row r="5" spans="1:8" ht="15" customHeight="1">
      <c r="A5" s="15" t="s">
        <v>19</v>
      </c>
      <c r="B5" s="16"/>
      <c r="C5" s="16"/>
      <c r="D5" s="16"/>
      <c r="E5" s="75"/>
      <c r="F5" s="75"/>
      <c r="G5" s="16"/>
      <c r="H5" s="17"/>
    </row>
    <row r="6" spans="1:8" ht="15" customHeight="1">
      <c r="A6" s="15" t="s">
        <v>1</v>
      </c>
      <c r="B6" s="16" t="s">
        <v>17</v>
      </c>
      <c r="C6" s="16"/>
      <c r="D6" s="16"/>
      <c r="E6" s="75"/>
      <c r="F6" s="75"/>
      <c r="G6" s="16"/>
      <c r="H6" s="17"/>
    </row>
    <row r="7" spans="1:8" ht="15.75" customHeight="1" thickBot="1">
      <c r="A7" s="18" t="s">
        <v>2</v>
      </c>
      <c r="B7" s="19" t="s">
        <v>3</v>
      </c>
      <c r="C7" s="19"/>
      <c r="D7" s="19"/>
      <c r="E7" s="76"/>
      <c r="F7" s="76"/>
      <c r="G7" s="19"/>
      <c r="H7" s="20"/>
    </row>
    <row r="8" spans="1:8" ht="6.75" customHeight="1" thickTop="1">
      <c r="A8" s="21"/>
      <c r="C8" s="21"/>
      <c r="D8" s="16"/>
      <c r="E8" s="75"/>
      <c r="F8" s="75"/>
      <c r="G8" s="16"/>
      <c r="H8" s="16"/>
    </row>
    <row r="9" spans="1:8" ht="18" customHeight="1">
      <c r="A9" s="16" t="s">
        <v>4</v>
      </c>
      <c r="C9" s="21"/>
      <c r="D9" s="21"/>
      <c r="E9" s="73"/>
      <c r="F9" s="73"/>
      <c r="G9" s="21"/>
      <c r="H9" s="21"/>
    </row>
    <row r="10" spans="1:8" ht="18" customHeight="1" thickBot="1">
      <c r="A10" s="22" t="s">
        <v>5</v>
      </c>
      <c r="B10" s="16"/>
      <c r="C10" s="21"/>
      <c r="D10" s="21"/>
      <c r="E10" s="73"/>
      <c r="F10" s="73"/>
      <c r="G10" s="21"/>
      <c r="H10" s="21"/>
    </row>
    <row r="11" spans="1:8" ht="18" customHeight="1">
      <c r="A11" s="23" t="s">
        <v>6</v>
      </c>
      <c r="B11" s="39"/>
      <c r="C11" s="24" t="s">
        <v>7</v>
      </c>
      <c r="D11" s="24" t="s">
        <v>8</v>
      </c>
      <c r="E11" s="24">
        <v>2010</v>
      </c>
      <c r="F11" s="24">
        <v>2011</v>
      </c>
      <c r="G11" s="24">
        <v>2012</v>
      </c>
      <c r="H11" s="25">
        <v>2013</v>
      </c>
    </row>
    <row r="12" spans="1:8" ht="25.5">
      <c r="A12" s="64" t="s">
        <v>31</v>
      </c>
      <c r="B12" s="40" t="s">
        <v>9</v>
      </c>
      <c r="C12" s="41" t="s">
        <v>21</v>
      </c>
      <c r="D12" s="54" t="s">
        <v>18</v>
      </c>
      <c r="E12" s="77">
        <v>30000</v>
      </c>
      <c r="F12" s="78">
        <v>30000</v>
      </c>
      <c r="G12" s="28"/>
      <c r="H12" s="29"/>
    </row>
    <row r="13" spans="1:8" ht="25.5">
      <c r="A13" s="64" t="s">
        <v>20</v>
      </c>
      <c r="B13" s="40"/>
      <c r="C13" s="27" t="s">
        <v>21</v>
      </c>
      <c r="D13" s="54" t="s">
        <v>18</v>
      </c>
      <c r="E13" s="77">
        <f>125000-87818</f>
        <v>37182</v>
      </c>
      <c r="F13" s="79">
        <v>87818</v>
      </c>
      <c r="G13" s="59"/>
      <c r="H13" s="60"/>
    </row>
    <row r="14" spans="1:8" ht="25.5">
      <c r="A14" s="70" t="s">
        <v>30</v>
      </c>
      <c r="B14" s="66"/>
      <c r="C14" s="62" t="s">
        <v>23</v>
      </c>
      <c r="D14" s="63" t="s">
        <v>18</v>
      </c>
      <c r="E14" s="80">
        <v>70000</v>
      </c>
      <c r="F14" s="79"/>
      <c r="G14" s="59"/>
      <c r="H14" s="60"/>
    </row>
    <row r="15" spans="1:8" ht="25.5">
      <c r="A15" s="70" t="s">
        <v>30</v>
      </c>
      <c r="B15" s="66"/>
      <c r="C15" s="62" t="s">
        <v>23</v>
      </c>
      <c r="D15" s="63" t="s">
        <v>28</v>
      </c>
      <c r="E15" s="80">
        <v>30000</v>
      </c>
      <c r="F15" s="79"/>
      <c r="G15" s="59"/>
      <c r="H15" s="60"/>
    </row>
    <row r="16" spans="1:8" ht="27">
      <c r="A16" s="70" t="s">
        <v>30</v>
      </c>
      <c r="B16" s="66"/>
      <c r="C16" s="62" t="s">
        <v>23</v>
      </c>
      <c r="D16" s="63" t="s">
        <v>29</v>
      </c>
      <c r="E16" s="80">
        <v>30000</v>
      </c>
      <c r="F16" s="79"/>
      <c r="G16" s="59"/>
      <c r="H16" s="60"/>
    </row>
    <row r="17" spans="1:8" ht="13.5">
      <c r="A17" s="64" t="s">
        <v>22</v>
      </c>
      <c r="B17" s="40"/>
      <c r="C17" s="62" t="s">
        <v>23</v>
      </c>
      <c r="D17" s="61" t="s">
        <v>18</v>
      </c>
      <c r="E17" s="77">
        <v>125000</v>
      </c>
      <c r="F17" s="79"/>
      <c r="G17" s="59"/>
      <c r="H17" s="60"/>
    </row>
    <row r="18" spans="1:8" ht="14.25" thickBot="1">
      <c r="A18" s="32"/>
      <c r="B18" s="99" t="s">
        <v>41</v>
      </c>
      <c r="C18" s="33"/>
      <c r="D18" s="52"/>
      <c r="E18" s="81">
        <f>SUM(E12:E17)</f>
        <v>322182</v>
      </c>
      <c r="F18" s="81">
        <f>SUM(F12:F17)</f>
        <v>117818</v>
      </c>
      <c r="G18" s="34"/>
      <c r="H18" s="35" t="s">
        <v>9</v>
      </c>
    </row>
    <row r="19" spans="1:8" ht="13.5">
      <c r="A19" s="21"/>
      <c r="B19" s="94"/>
      <c r="C19" s="21"/>
      <c r="D19" s="21"/>
      <c r="E19" s="73"/>
      <c r="F19" s="73"/>
      <c r="G19" s="36"/>
      <c r="H19" s="36"/>
    </row>
    <row r="20" spans="1:8" ht="14.25" thickBot="1">
      <c r="A20" s="37" t="s">
        <v>32</v>
      </c>
      <c r="B20" s="95"/>
      <c r="C20" s="16"/>
      <c r="D20" s="21"/>
      <c r="E20" s="73"/>
      <c r="F20" s="73"/>
      <c r="G20" s="21"/>
      <c r="H20" s="21"/>
    </row>
    <row r="21" spans="1:8" ht="13.5">
      <c r="A21" s="38" t="s">
        <v>10</v>
      </c>
      <c r="B21" s="96"/>
      <c r="C21" s="24" t="str">
        <f>C11</f>
        <v>Fund Code/Appro</v>
      </c>
      <c r="D21" s="24" t="s">
        <v>11</v>
      </c>
      <c r="E21" s="24">
        <v>2010</v>
      </c>
      <c r="F21" s="24">
        <v>2011</v>
      </c>
      <c r="G21" s="24">
        <v>2012</v>
      </c>
      <c r="H21" s="25">
        <v>2013</v>
      </c>
    </row>
    <row r="22" spans="1:8" ht="25.5">
      <c r="A22" s="64" t="s">
        <v>31</v>
      </c>
      <c r="B22" s="97" t="s">
        <v>9</v>
      </c>
      <c r="C22" s="41" t="s">
        <v>33</v>
      </c>
      <c r="D22" s="41" t="s">
        <v>26</v>
      </c>
      <c r="E22" s="77">
        <v>30000</v>
      </c>
      <c r="F22" s="77">
        <v>30000</v>
      </c>
      <c r="G22" s="28"/>
      <c r="H22" s="29"/>
    </row>
    <row r="23" spans="1:8" ht="25.5">
      <c r="A23" s="64" t="s">
        <v>20</v>
      </c>
      <c r="B23" s="97"/>
      <c r="C23" s="27">
        <v>4040</v>
      </c>
      <c r="D23" s="41" t="s">
        <v>26</v>
      </c>
      <c r="E23" s="77">
        <f>SUM(B36:E36)-C36</f>
        <v>32296</v>
      </c>
      <c r="F23" s="90">
        <f>SUM(B37:E37)-C37</f>
        <v>80488</v>
      </c>
      <c r="G23" s="28"/>
      <c r="H23" s="29"/>
    </row>
    <row r="24" spans="1:8" ht="25.5">
      <c r="A24" s="70" t="s">
        <v>30</v>
      </c>
      <c r="B24" s="98"/>
      <c r="C24" s="62">
        <v>4040</v>
      </c>
      <c r="D24" s="85" t="s">
        <v>27</v>
      </c>
      <c r="E24" s="86">
        <v>130000</v>
      </c>
      <c r="F24" s="87"/>
      <c r="G24" s="30" t="s">
        <v>9</v>
      </c>
      <c r="H24" s="31" t="s">
        <v>9</v>
      </c>
    </row>
    <row r="25" spans="1:8" ht="13.5">
      <c r="A25" s="88" t="s">
        <v>22</v>
      </c>
      <c r="B25" s="98"/>
      <c r="C25" s="62">
        <v>4040</v>
      </c>
      <c r="D25" s="85" t="s">
        <v>27</v>
      </c>
      <c r="E25" s="86">
        <v>125000</v>
      </c>
      <c r="F25" s="87"/>
      <c r="G25" s="30" t="s">
        <v>9</v>
      </c>
      <c r="H25" s="31" t="s">
        <v>9</v>
      </c>
    </row>
    <row r="26" spans="1:9" ht="18" customHeight="1" thickBot="1">
      <c r="A26" s="42" t="s">
        <v>9</v>
      </c>
      <c r="B26" s="99" t="s">
        <v>12</v>
      </c>
      <c r="C26" s="33"/>
      <c r="D26" s="52"/>
      <c r="E26" s="81">
        <f>SUM(E22:E25)</f>
        <v>317296</v>
      </c>
      <c r="F26" s="81">
        <f>SUM(F22:F25)</f>
        <v>110488</v>
      </c>
      <c r="G26" s="34" t="s">
        <v>9</v>
      </c>
      <c r="H26" s="35" t="s">
        <v>9</v>
      </c>
      <c r="I26" s="43"/>
    </row>
    <row r="27" spans="1:8" ht="18" customHeight="1">
      <c r="A27" s="21"/>
      <c r="B27" s="95"/>
      <c r="C27" s="21"/>
      <c r="D27" s="21"/>
      <c r="E27" s="73"/>
      <c r="F27" s="73"/>
      <c r="G27" s="36"/>
      <c r="H27" s="36"/>
    </row>
    <row r="28" spans="1:8" ht="18" customHeight="1" thickBot="1">
      <c r="A28" s="37" t="s">
        <v>13</v>
      </c>
      <c r="B28" s="100"/>
      <c r="C28" s="16"/>
      <c r="D28" s="16"/>
      <c r="E28" s="73"/>
      <c r="F28" s="73"/>
      <c r="G28" s="21"/>
      <c r="H28" s="21"/>
    </row>
    <row r="29" spans="1:10" ht="18" customHeight="1">
      <c r="A29" s="38"/>
      <c r="B29" s="101"/>
      <c r="C29" s="23"/>
      <c r="D29" s="39"/>
      <c r="E29" s="24">
        <v>2010</v>
      </c>
      <c r="F29" s="24">
        <v>2011</v>
      </c>
      <c r="G29" s="24">
        <v>2012</v>
      </c>
      <c r="H29" s="25">
        <v>2013</v>
      </c>
      <c r="I29" s="44"/>
      <c r="J29" s="44"/>
    </row>
    <row r="30" spans="1:10" ht="18" customHeight="1">
      <c r="A30" s="67" t="s">
        <v>24</v>
      </c>
      <c r="B30" s="102"/>
      <c r="C30" s="68"/>
      <c r="D30" s="69"/>
      <c r="E30" s="84">
        <v>19722</v>
      </c>
      <c r="F30" s="77">
        <v>78888</v>
      </c>
      <c r="G30" s="65"/>
      <c r="H30" s="51"/>
      <c r="I30" s="44"/>
      <c r="J30" s="44"/>
    </row>
    <row r="31" spans="1:10" ht="18" customHeight="1">
      <c r="A31" s="45" t="s">
        <v>25</v>
      </c>
      <c r="B31" s="103"/>
      <c r="C31" s="26"/>
      <c r="D31" s="40"/>
      <c r="E31" s="77">
        <f>E36+E38+E24+E25+D36</f>
        <v>297574</v>
      </c>
      <c r="F31" s="82">
        <f>D37+E39</f>
        <v>31600</v>
      </c>
      <c r="G31" s="71" t="s">
        <v>9</v>
      </c>
      <c r="H31" s="56" t="s">
        <v>9</v>
      </c>
      <c r="I31" s="44"/>
      <c r="J31" s="44"/>
    </row>
    <row r="32" spans="1:10" ht="18" customHeight="1">
      <c r="A32" s="45" t="s">
        <v>14</v>
      </c>
      <c r="B32" s="103"/>
      <c r="C32" s="26"/>
      <c r="D32" s="53" t="s">
        <v>9</v>
      </c>
      <c r="E32" s="77"/>
      <c r="F32" s="83"/>
      <c r="G32" s="72"/>
      <c r="H32" s="50"/>
      <c r="I32" s="46"/>
      <c r="J32" s="46"/>
    </row>
    <row r="33" spans="1:10" ht="18" customHeight="1" thickBot="1">
      <c r="A33" s="47" t="s">
        <v>12</v>
      </c>
      <c r="B33" s="104" t="s">
        <v>12</v>
      </c>
      <c r="C33" s="48"/>
      <c r="D33" s="52"/>
      <c r="E33" s="81">
        <f>SUM(E30:E32)</f>
        <v>317296</v>
      </c>
      <c r="F33" s="81">
        <f>SUM(F30:F32)</f>
        <v>110488</v>
      </c>
      <c r="G33" s="57"/>
      <c r="H33" s="58"/>
      <c r="I33" s="49"/>
      <c r="J33" s="49"/>
    </row>
    <row r="34" spans="1:10" ht="76.5" customHeight="1">
      <c r="A34" s="105" t="s">
        <v>43</v>
      </c>
      <c r="B34" s="106"/>
      <c r="C34" s="106" t="s">
        <v>44</v>
      </c>
      <c r="D34" s="106"/>
      <c r="E34" s="107"/>
      <c r="F34" s="73"/>
      <c r="G34" s="108"/>
      <c r="H34" s="108"/>
      <c r="I34" s="49"/>
      <c r="J34" s="49"/>
    </row>
    <row r="35" spans="1:5" ht="28.5" customHeight="1">
      <c r="A35" s="65"/>
      <c r="B35" s="89" t="s">
        <v>40</v>
      </c>
      <c r="C35" s="89" t="s">
        <v>42</v>
      </c>
      <c r="D35" s="91" t="s">
        <v>34</v>
      </c>
      <c r="E35" s="91" t="s">
        <v>39</v>
      </c>
    </row>
    <row r="36" spans="1:5" ht="32.25" customHeight="1">
      <c r="A36" s="64" t="s">
        <v>35</v>
      </c>
      <c r="B36" s="93">
        <v>19722</v>
      </c>
      <c r="C36" s="92">
        <f>24608.4-B36</f>
        <v>4886.4000000000015</v>
      </c>
      <c r="D36" s="92">
        <v>3574</v>
      </c>
      <c r="E36" s="92">
        <v>9000</v>
      </c>
    </row>
    <row r="37" spans="1:8" ht="33" customHeight="1">
      <c r="A37" s="64" t="s">
        <v>36</v>
      </c>
      <c r="B37" s="93">
        <v>78888</v>
      </c>
      <c r="C37" s="92">
        <f>86217.6-B37</f>
        <v>7329.600000000006</v>
      </c>
      <c r="D37" s="92">
        <v>1600</v>
      </c>
      <c r="E37" s="92"/>
      <c r="F37" s="73"/>
      <c r="G37" s="36"/>
      <c r="H37" s="36"/>
    </row>
    <row r="38" spans="1:5" ht="38.25" customHeight="1">
      <c r="A38" s="64" t="s">
        <v>37</v>
      </c>
      <c r="B38" s="92"/>
      <c r="C38" s="91"/>
      <c r="D38" s="92"/>
      <c r="E38" s="92">
        <v>30000</v>
      </c>
    </row>
    <row r="39" spans="1:5" ht="25.5">
      <c r="A39" s="64" t="s">
        <v>38</v>
      </c>
      <c r="B39" s="92"/>
      <c r="C39" s="91"/>
      <c r="D39" s="92"/>
      <c r="E39" s="92">
        <v>30000</v>
      </c>
    </row>
    <row r="55" ht="12.75">
      <c r="D55" s="55"/>
    </row>
  </sheetData>
  <printOptions/>
  <pageMargins left="0.75" right="0.75" top="0.27" bottom="0.24" header="0.17" footer="0.16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Sid Bender</cp:lastModifiedBy>
  <cp:lastPrinted>2010-06-21T10:43:07Z</cp:lastPrinted>
  <dcterms:created xsi:type="dcterms:W3CDTF">2008-06-05T23:05:16Z</dcterms:created>
  <dcterms:modified xsi:type="dcterms:W3CDTF">2010-06-21T15:35:25Z</dcterms:modified>
  <cp:category/>
  <cp:version/>
  <cp:contentType/>
  <cp:contentStatus/>
</cp:coreProperties>
</file>