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02"/>
  <workbookPr defaultThemeVersion="124226"/>
  <bookViews>
    <workbookView xWindow="380" yWindow="250" windowWidth="17400" windowHeight="10550" activeTab="0"/>
  </bookViews>
  <sheets>
    <sheet name="Fiscal Note" sheetId="1" r:id="rId1"/>
    <sheet name="Calc" sheetId="2" r:id="rId2"/>
  </sheets>
  <definedNames>
    <definedName name="_xlnm.Print_Area" localSheetId="0">'Fiscal Note'!$A$1:$G$41</definedName>
  </definedNames>
  <calcPr calcId="191028"/>
  <extLst/>
</workbook>
</file>

<file path=xl/comments2.xml><?xml version="1.0" encoding="utf-8"?>
<comments xmlns="http://schemas.openxmlformats.org/spreadsheetml/2006/main">
  <authors>
    <author>tc={8633D55B-7957-4E68-AC40-98B3C3E9DB06}</author>
    <author>tc={DED9F49B-4D23-4EC8-9A7A-C56F218338A1}</author>
    <author>tc={795C469F-27F7-40D6-8F39-0068A0AB08DA}</author>
  </authors>
  <commentList>
    <comment ref="E5" authorId="0">
      <text>
        <r>
          <t>[Threaded comment]
Your version of Excel allows you to read this threaded comment; however, any edits to it will get removed if the file is opened in a newer version of Excel. Learn more: https://go.microsoft.com/fwlink/?linkid=870924
Comment:
    Basic Fee and Y/WW are based on model tonnage and show about $2.29M less than the adopted budget.</t>
        </r>
      </text>
    </comment>
    <comment ref="E7" authorId="1">
      <text>
        <r>
          <t>[Threaded comment]
Your version of Excel allows you to read this threaded comment; however, any edits to it will get removed if the file is opened in a newer version of Excel. Learn more: https://go.microsoft.com/fwlink/?linkid=870924
Comment:
    Regional Direct and Special Waste are based on a model calc and are about $779K lower than the adopted budget.</t>
        </r>
      </text>
    </comment>
    <comment ref="E9" authorId="2">
      <text>
        <r>
          <t>[Threaded comment]
Your version of Excel allows you to read this threaded comment; however, any edits to it will get removed if the file is opened in a newer version of Excel. Learn more: https://go.microsoft.com/fwlink/?linkid=870924
Comment:
    See note in cell L50 (Basic Fee Rev 2021)</t>
        </r>
      </text>
    </comment>
  </commentList>
</comments>
</file>

<file path=xl/sharedStrings.xml><?xml version="1.0" encoding="utf-8"?>
<sst xmlns="http://schemas.openxmlformats.org/spreadsheetml/2006/main" count="38" uniqueCount="35">
  <si>
    <t>2021/2022 FISCAL NOTE</t>
  </si>
  <si>
    <r>
      <t>Ordinance/Motion:    2021-</t>
    </r>
    <r>
      <rPr>
        <sz val="10.5"/>
        <color theme="1"/>
        <rFont val="Univers"/>
        <family val="2"/>
      </rPr>
      <t>XXXX</t>
    </r>
  </si>
  <si>
    <t>Title:   2022 Solid Waste Rate Proposal</t>
  </si>
  <si>
    <t>Affected Agency and/or Agencies:   Solid Waste Division, Department of Natural Resources and Parks (DNRP)</t>
  </si>
  <si>
    <t>Note Prepared By:  John Walsh, Strategy, Communications, &amp; Performance Manager, Solid Waste Division, DNRP</t>
  </si>
  <si>
    <t>Date Prepared:  March 31, 2021</t>
  </si>
  <si>
    <t>Note Reviewed By:   Nathaniel Bennett, Executive Analyst, PSB</t>
  </si>
  <si>
    <t>Date Reviewed: May 21, 2021</t>
  </si>
  <si>
    <t>Description of request:</t>
  </si>
  <si>
    <t xml:space="preserve">This proposal would allow the Solid Waste Division to increase disposal fees in 2022. The last rate increase went into effect on January 1, 2019. The proposed rate increase would be implemented on January 1, 2022 if adopted. </t>
  </si>
  <si>
    <t>Revenue to:</t>
  </si>
  <si>
    <t>Agency</t>
  </si>
  <si>
    <t>Fund Code</t>
  </si>
  <si>
    <t>Revenue Source</t>
  </si>
  <si>
    <t>2021/2022</t>
  </si>
  <si>
    <t>2023/2024</t>
  </si>
  <si>
    <t>2025/2026</t>
  </si>
  <si>
    <t>Solid Waste Division</t>
  </si>
  <si>
    <t>34371 - Disposal Fees</t>
  </si>
  <si>
    <t xml:space="preserve">TOTAL </t>
  </si>
  <si>
    <t>Expenditures from:</t>
  </si>
  <si>
    <t>Department</t>
  </si>
  <si>
    <t>TOTAL</t>
  </si>
  <si>
    <t xml:space="preserve">Expenditures by Categories </t>
  </si>
  <si>
    <t>Does this legislation require a budget supplemental?  No</t>
  </si>
  <si>
    <t>Notes and Assumptions: 
Increment is based on comparing revenues to the forecasted tonnage revenue based on the current rates.
Revenues: Under the proposal, the Basic Fee for disposal of municipal solid waste would increase from $140.82 per ton to $154.02 per ton, the Regional Direct Fee would increase from $120.00 per ton to $131.00 per ton, the Yard Waste Fee would increase from $75.00 per ton to $100.00 per ton, the Special Waste Fee would increase from $169.00 per ton to $185.00 per ton, and the Special Waste Extra Handling Fee would increase from $197.00 per ton to $216.00 per ton effective January 1, 2022. A new $30 mattress handling per-unit fee will also be introduced.
Tonnage:  Tonnage is based on the March 2021 Tonnage Forecast.</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</si>
  <si>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</si>
  <si>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   Basic Fee </t>
  </si>
  <si>
    <t xml:space="preserve">   Yard/Wood Waste</t>
  </si>
  <si>
    <t xml:space="preserve">   Regional Direct</t>
  </si>
  <si>
    <t xml:space="preserve">   Special Waste</t>
  </si>
  <si>
    <t>Cleanup Lift Fee</t>
  </si>
  <si>
    <t>21-22 Total</t>
  </si>
  <si>
    <t>23-24 Total</t>
  </si>
  <si>
    <t>25-26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</si>
</sst>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_);_(* \(#,##0\);_(* &quot;-&quot;??_);_(@_)"/>
    <numFmt numFmtId="166" formatCode="&quot;$&quot;#,##0"/>
  </numFmts>
  <fonts count="11">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1"/>
      <color theme="1"/>
      <name val="Calibri"/>
      <family val="2"/>
      <scheme val="minor"/>
    </font>
    <font>
      <sz val="11"/>
      <name val="Calibri"/>
      <family val="2"/>
      <scheme val="minor"/>
    </font>
    <font>
      <b/>
      <sz val="10"/>
      <name val="Arial"/>
      <family val="2"/>
    </font>
    <font>
      <sz val="10.5"/>
      <color theme="1"/>
      <name val="Univers"/>
      <family val="2"/>
    </font>
    <font>
      <b/>
      <sz val="8"/>
      <name val="Arial"/>
      <family val="2"/>
    </font>
  </fonts>
  <fills count="5">
    <fill>
      <patternFill/>
    </fill>
    <fill>
      <patternFill patternType="gray125"/>
    </fill>
    <fill>
      <patternFill patternType="solid">
        <fgColor theme="0"/>
        <bgColor indexed="64"/>
      </patternFill>
    </fill>
    <fill>
      <patternFill patternType="solid">
        <fgColor theme="4" tint="0.5999900102615356"/>
        <bgColor indexed="64"/>
      </patternFill>
    </fill>
    <fill>
      <patternFill patternType="solid">
        <fgColor theme="7" tint="0.7999799847602844"/>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6"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6" xfId="0" applyFont="1" applyBorder="1" applyAlignment="1">
      <alignment horizontal="center" wrapText="1"/>
    </xf>
    <xf numFmtId="3" fontId="3" fillId="0" borderId="27" xfId="0" applyNumberFormat="1" applyFont="1" applyBorder="1"/>
    <xf numFmtId="3" fontId="1" fillId="0" borderId="28" xfId="0" applyNumberFormat="1" applyFont="1" applyBorder="1"/>
    <xf numFmtId="3" fontId="1" fillId="0" borderId="28" xfId="0" applyNumberFormat="1" applyFont="1" applyBorder="1" applyAlignment="1">
      <alignment horizontal="right"/>
    </xf>
    <xf numFmtId="3" fontId="1" fillId="0" borderId="28" xfId="0" applyNumberFormat="1" applyFont="1" applyBorder="1" applyAlignment="1">
      <alignment wrapText="1"/>
    </xf>
    <xf numFmtId="0" fontId="1" fillId="0" borderId="26"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29" xfId="0" applyFont="1" applyBorder="1"/>
    <xf numFmtId="3" fontId="3" fillId="0" borderId="29" xfId="0" applyNumberFormat="1" applyFont="1" applyBorder="1"/>
    <xf numFmtId="0" fontId="5" fillId="0" borderId="0" xfId="0" applyFont="1" applyAlignment="1">
      <alignment horizontal="centerContinuous"/>
    </xf>
    <xf numFmtId="0" fontId="1" fillId="2" borderId="14" xfId="0" applyFont="1" applyFill="1" applyBorder="1" applyAlignment="1">
      <alignment horizontal="center" wrapText="1"/>
    </xf>
    <xf numFmtId="0" fontId="1" fillId="0" borderId="0" xfId="0" applyFont="1" applyFill="1" applyBorder="1"/>
    <xf numFmtId="0" fontId="0" fillId="0" borderId="0" xfId="20">
      <alignment/>
      <protection/>
    </xf>
    <xf numFmtId="0" fontId="6" fillId="2" borderId="29" xfId="20" applyFont="1" applyFill="1" applyBorder="1">
      <alignment/>
      <protection/>
    </xf>
    <xf numFmtId="0" fontId="7" fillId="3" borderId="0" xfId="20" applyFont="1" applyFill="1">
      <alignment/>
      <protection/>
    </xf>
    <xf numFmtId="166" fontId="7" fillId="4" borderId="0" xfId="20" applyNumberFormat="1" applyFont="1" applyFill="1">
      <alignment/>
      <protection/>
    </xf>
    <xf numFmtId="166" fontId="7" fillId="3" borderId="0" xfId="20" applyNumberFormat="1" applyFont="1" applyFill="1">
      <alignment/>
      <protection/>
    </xf>
    <xf numFmtId="0" fontId="7" fillId="3" borderId="0" xfId="20" applyFont="1" applyFill="1" applyAlignment="1">
      <alignment horizontal="right"/>
      <protection/>
    </xf>
    <xf numFmtId="0" fontId="7" fillId="3" borderId="0" xfId="20" applyFont="1" applyFill="1" applyAlignment="1">
      <alignment horizontal="left" indent="1"/>
      <protection/>
    </xf>
    <xf numFmtId="0" fontId="8" fillId="0" borderId="0" xfId="20" applyFont="1" applyAlignment="1">
      <alignment horizontal="right"/>
      <protection/>
    </xf>
    <xf numFmtId="166" fontId="0" fillId="0" borderId="0" xfId="20" applyNumberFormat="1">
      <alignment/>
      <protection/>
    </xf>
    <xf numFmtId="3" fontId="1" fillId="0" borderId="10" xfId="20" applyNumberFormat="1" applyFont="1" applyBorder="1">
      <alignment/>
      <protection/>
    </xf>
    <xf numFmtId="0" fontId="1" fillId="0" borderId="0" xfId="0" applyFont="1" applyBorder="1"/>
    <xf numFmtId="0" fontId="1" fillId="0" borderId="0" xfId="0" applyFont="1" applyFill="1" applyBorder="1" applyAlignment="1">
      <alignment vertical="top" wrapText="1"/>
    </xf>
    <xf numFmtId="0" fontId="0" fillId="0" borderId="0" xfId="0" applyAlignment="1">
      <alignment horizontal="center"/>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xf numFmtId="0" fontId="1" fillId="0" borderId="0" xfId="0" applyFont="1" applyBorder="1" applyAlignment="1">
      <alignment/>
    </xf>
  </cellXfs>
  <cellStyles count="7">
    <cellStyle name="Normal" xfId="0"/>
    <cellStyle name="Percent" xfId="15"/>
    <cellStyle name="Currency" xfId="16"/>
    <cellStyle name="Currency [0]" xfId="17"/>
    <cellStyle name="Comma" xfId="18"/>
    <cellStyle name="Comma [0]" xfId="19"/>
    <cellStyle name="Normal 2" xfId="20"/>
  </cellStyles>
  <dxfs count="1">
    <dxf>
      <fill>
        <patternFill>
          <bgColor theme="5"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Halverson, Brian" id="{EEF0FD30-A574-438D-9B26-80E3E0B2A428}" userId="S::brhalverson@kingcounty.gov::087b8f7a-ba94-46f0-b4da-832c9ba5403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5" dT="2020-12-10T00:34:07.38" personId="{EEF0FD30-A574-438D-9B26-80E3E0B2A428}" id="{8633D55B-7957-4E68-AC40-98B3C3E9DB06}">
    <text>Basic Fee and Y/WW are based on model tonnage and show about $2.29M less than the adopted budget.</text>
  </threadedComment>
  <threadedComment ref="E7" dT="2020-12-10T00:37:08.89" personId="{EEF0FD30-A574-438D-9B26-80E3E0B2A428}" id="{DED9F49B-4D23-4EC8-9A7A-C56F218338A1}">
    <text>Regional Direct and Special Waste are based on a model calc and are about $779K lower than the adopted budget.</text>
  </threadedComment>
  <threadedComment ref="E9" dT="2020-12-10T00:38:51.50" personId="{EEF0FD30-A574-438D-9B26-80E3E0B2A428}" id="{795C469F-27F7-40D6-8F39-0068A0AB08DA}">
    <text>See note in cell L50 (Basic Fee Rev 2021)</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2"/>
  <sheetViews>
    <sheetView tabSelected="1" zoomScale="110" zoomScaleNormal="110" workbookViewId="0" topLeftCell="A1">
      <selection activeCell="A10" sqref="A10"/>
    </sheetView>
  </sheetViews>
  <sheetFormatPr defaultColWidth="9.140625" defaultRowHeight="12.75"/>
  <cols>
    <col min="1" max="1" width="16.57421875" style="0" customWidth="1"/>
    <col min="2" max="2" width="12.421875" style="0" customWidth="1"/>
    <col min="3" max="7" width="15.57421875" style="0" customWidth="1"/>
    <col min="9" max="11" width="45.140625" style="0" bestFit="1" customWidth="1"/>
  </cols>
  <sheetData>
    <row r="1" spans="1:9" ht="17.25" customHeight="1">
      <c r="A1" s="70" t="s">
        <v>0</v>
      </c>
      <c r="B1" s="2"/>
      <c r="C1" s="2"/>
      <c r="D1" s="2"/>
      <c r="E1" s="2"/>
      <c r="F1" s="2"/>
      <c r="G1" s="2"/>
      <c r="H1" s="1"/>
      <c r="I1" s="1"/>
    </row>
    <row r="2" spans="1:8" ht="14.1" thickBot="1">
      <c r="A2" s="28"/>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83"/>
      <c r="C5" s="83"/>
      <c r="D5" s="83"/>
      <c r="E5" s="83"/>
      <c r="F5" s="83"/>
      <c r="G5" s="13"/>
    </row>
    <row r="6" spans="1:7" ht="18" customHeight="1">
      <c r="A6" s="12" t="s">
        <v>4</v>
      </c>
      <c r="B6" s="83"/>
      <c r="C6" s="83"/>
      <c r="D6" s="83"/>
      <c r="E6" s="83"/>
      <c r="F6" s="83"/>
      <c r="G6" s="13"/>
    </row>
    <row r="7" spans="1:7" ht="18" customHeight="1">
      <c r="A7" s="12" t="s">
        <v>5</v>
      </c>
      <c r="B7" s="72"/>
      <c r="C7" s="83"/>
      <c r="D7" s="83"/>
      <c r="E7" s="83"/>
      <c r="F7" s="83"/>
      <c r="G7" s="13"/>
    </row>
    <row r="8" spans="1:7" ht="18" customHeight="1">
      <c r="A8" s="12" t="s">
        <v>6</v>
      </c>
      <c r="B8" s="83"/>
      <c r="C8" s="83"/>
      <c r="D8" s="83"/>
      <c r="E8" s="83"/>
      <c r="F8" s="83"/>
      <c r="G8" s="13"/>
    </row>
    <row r="9" spans="1:7" ht="18" customHeight="1" thickBot="1">
      <c r="A9" s="14" t="s">
        <v>7</v>
      </c>
      <c r="B9" s="15"/>
      <c r="C9" s="15"/>
      <c r="D9" s="15"/>
      <c r="E9" s="15"/>
      <c r="F9" s="15"/>
      <c r="G9" s="16"/>
    </row>
    <row r="10" spans="1:7" ht="18" customHeight="1" thickTop="1">
      <c r="A10" s="17"/>
      <c r="C10" s="17"/>
      <c r="D10" s="83"/>
      <c r="E10" s="83"/>
      <c r="F10" s="83"/>
      <c r="G10" s="83"/>
    </row>
    <row r="11" spans="1:7" ht="18" customHeight="1" thickBot="1">
      <c r="A11" s="38" t="s">
        <v>8</v>
      </c>
      <c r="C11" s="17"/>
      <c r="D11" s="17"/>
      <c r="E11" s="17"/>
      <c r="F11" s="17"/>
      <c r="G11" s="17"/>
    </row>
    <row r="12" spans="1:9" ht="18" customHeight="1">
      <c r="A12" s="86" t="s">
        <v>9</v>
      </c>
      <c r="B12" s="87"/>
      <c r="C12" s="87"/>
      <c r="D12" s="87"/>
      <c r="E12" s="87"/>
      <c r="F12" s="87"/>
      <c r="G12" s="88"/>
      <c r="I12" s="51"/>
    </row>
    <row r="13" spans="1:7" ht="21.6" customHeight="1" thickBot="1">
      <c r="A13" s="89"/>
      <c r="B13" s="90"/>
      <c r="C13" s="90"/>
      <c r="D13" s="90"/>
      <c r="E13" s="90"/>
      <c r="F13" s="90"/>
      <c r="G13" s="91"/>
    </row>
    <row r="14" spans="1:7" ht="18" customHeight="1">
      <c r="A14" s="67"/>
      <c r="B14" s="67"/>
      <c r="C14" s="67"/>
      <c r="D14" s="67"/>
      <c r="E14" s="67"/>
      <c r="F14" s="67"/>
      <c r="G14" s="67"/>
    </row>
    <row r="15" spans="1:11" ht="18" customHeight="1" thickBot="1">
      <c r="A15" s="39" t="s">
        <v>10</v>
      </c>
      <c r="B15" s="83"/>
      <c r="C15" s="17"/>
      <c r="D15" s="17"/>
      <c r="E15" s="17"/>
      <c r="F15" s="17"/>
      <c r="G15" s="17"/>
      <c r="I15" s="85"/>
      <c r="J15" s="85"/>
      <c r="K15" s="85"/>
    </row>
    <row r="16" spans="1:11" ht="27">
      <c r="A16" s="29" t="s">
        <v>11</v>
      </c>
      <c r="B16" s="30"/>
      <c r="C16" s="48" t="s">
        <v>12</v>
      </c>
      <c r="D16" s="48" t="s">
        <v>13</v>
      </c>
      <c r="E16" s="71" t="s">
        <v>14</v>
      </c>
      <c r="F16" s="71" t="s">
        <v>15</v>
      </c>
      <c r="G16" s="53" t="s">
        <v>16</v>
      </c>
      <c r="I16" s="50"/>
      <c r="J16" s="50"/>
      <c r="K16" s="50"/>
    </row>
    <row r="17" spans="1:7" ht="32.45" customHeight="1">
      <c r="A17" s="32" t="s">
        <v>17</v>
      </c>
      <c r="B17" s="18"/>
      <c r="C17" s="54">
        <v>4040</v>
      </c>
      <c r="D17" s="54" t="s">
        <v>18</v>
      </c>
      <c r="E17" s="19">
        <f>12647840</f>
        <v>12647840</v>
      </c>
      <c r="F17" s="19">
        <v>25780782</v>
      </c>
      <c r="G17" s="62">
        <v>26018140</v>
      </c>
    </row>
    <row r="18" spans="1:7" ht="18" customHeight="1">
      <c r="A18" s="32"/>
      <c r="B18" s="18"/>
      <c r="C18" s="56"/>
      <c r="D18" s="54"/>
      <c r="E18" s="19"/>
      <c r="F18" s="19"/>
      <c r="G18" s="62"/>
    </row>
    <row r="19" spans="1:7" ht="18" customHeight="1">
      <c r="A19" s="32"/>
      <c r="B19" s="18"/>
      <c r="C19" s="56"/>
      <c r="D19" s="54"/>
      <c r="E19" s="19"/>
      <c r="F19" s="19"/>
      <c r="G19" s="62"/>
    </row>
    <row r="20" spans="1:7" ht="18" customHeight="1">
      <c r="A20" s="32"/>
      <c r="B20" s="18"/>
      <c r="C20" s="56"/>
      <c r="D20" s="54"/>
      <c r="E20" s="20"/>
      <c r="F20" s="20"/>
      <c r="G20" s="63"/>
    </row>
    <row r="21" spans="1:7" ht="18" customHeight="1" thickBot="1">
      <c r="A21" s="33"/>
      <c r="B21" s="34" t="s">
        <v>19</v>
      </c>
      <c r="C21" s="57"/>
      <c r="D21" s="57"/>
      <c r="E21" s="47">
        <f>SUM(E17:E20)</f>
        <v>12647840</v>
      </c>
      <c r="F21" s="47">
        <f>SUM(F17:F20)</f>
        <v>25780782</v>
      </c>
      <c r="G21" s="61">
        <f>SUM(G17:G20)</f>
        <v>26018140</v>
      </c>
    </row>
    <row r="22" spans="1:7" ht="18" customHeight="1">
      <c r="A22" s="17"/>
      <c r="B22" s="17"/>
      <c r="C22" s="58"/>
      <c r="D22" s="58"/>
      <c r="E22" s="21"/>
      <c r="F22" s="21"/>
      <c r="G22" s="21"/>
    </row>
    <row r="23" spans="1:7" ht="18" customHeight="1" thickBot="1">
      <c r="A23" s="38" t="s">
        <v>20</v>
      </c>
      <c r="B23" s="83"/>
      <c r="C23" s="59"/>
      <c r="D23" s="58"/>
      <c r="E23" s="17"/>
      <c r="F23" s="17"/>
      <c r="G23" s="17"/>
    </row>
    <row r="24" spans="1:7" ht="16.5" customHeight="1">
      <c r="A24" s="29" t="s">
        <v>11</v>
      </c>
      <c r="B24" s="30"/>
      <c r="C24" s="48" t="s">
        <v>12</v>
      </c>
      <c r="D24" s="31" t="s">
        <v>21</v>
      </c>
      <c r="E24" s="48" t="str">
        <f>E16</f>
        <v>2021/2022</v>
      </c>
      <c r="F24" s="48" t="str">
        <f>F16</f>
        <v>2023/2024</v>
      </c>
      <c r="G24" s="60" t="str">
        <f>G16</f>
        <v>2025/2026</v>
      </c>
    </row>
    <row r="25" spans="1:7" ht="18" customHeight="1">
      <c r="A25" s="32"/>
      <c r="B25" s="22"/>
      <c r="C25" s="54"/>
      <c r="D25" s="54"/>
      <c r="E25" s="49"/>
      <c r="F25" s="49"/>
      <c r="G25" s="64"/>
    </row>
    <row r="26" spans="1:7" ht="18" customHeight="1">
      <c r="A26" s="32"/>
      <c r="B26" s="22"/>
      <c r="C26" s="56"/>
      <c r="D26" s="54"/>
      <c r="E26" s="19"/>
      <c r="F26" s="19"/>
      <c r="G26" s="62"/>
    </row>
    <row r="27" spans="1:7" ht="18" customHeight="1">
      <c r="A27" s="32"/>
      <c r="B27" s="22"/>
      <c r="C27" s="56"/>
      <c r="D27" s="55"/>
      <c r="E27" s="20"/>
      <c r="F27" s="19"/>
      <c r="G27" s="62"/>
    </row>
    <row r="28" spans="1:7" ht="18" customHeight="1">
      <c r="A28" s="32"/>
      <c r="B28" s="22"/>
      <c r="C28" s="54"/>
      <c r="D28" s="54"/>
      <c r="E28" s="19"/>
      <c r="F28" s="19"/>
      <c r="G28" s="62"/>
    </row>
    <row r="29" spans="1:8" ht="18" customHeight="1" thickBot="1">
      <c r="A29" s="33"/>
      <c r="B29" s="34" t="s">
        <v>22</v>
      </c>
      <c r="C29" s="57"/>
      <c r="D29" s="57"/>
      <c r="E29" s="47">
        <f>SUM(E25:E28)</f>
        <v>0</v>
      </c>
      <c r="F29" s="47">
        <f>SUM(F25:F28)</f>
        <v>0</v>
      </c>
      <c r="G29" s="61">
        <f>SUM(G25:G28)</f>
        <v>0</v>
      </c>
      <c r="H29" s="46"/>
    </row>
    <row r="30" spans="1:7" ht="18" customHeight="1">
      <c r="A30" s="17"/>
      <c r="B30" s="17"/>
      <c r="C30" s="17"/>
      <c r="D30" s="17"/>
      <c r="E30" s="21"/>
      <c r="F30" s="21"/>
      <c r="G30" s="21"/>
    </row>
    <row r="31" spans="1:7" ht="18" customHeight="1" thickBot="1">
      <c r="A31" s="38" t="s">
        <v>23</v>
      </c>
      <c r="B31" s="83"/>
      <c r="C31" s="83"/>
      <c r="D31" s="83"/>
      <c r="E31" s="17"/>
      <c r="F31" s="17"/>
      <c r="G31" s="17"/>
    </row>
    <row r="32" spans="1:9" ht="36" customHeight="1">
      <c r="A32" s="29"/>
      <c r="B32" s="30"/>
      <c r="C32" s="35"/>
      <c r="D32" s="36"/>
      <c r="E32" s="48" t="str">
        <f>E16</f>
        <v>2021/2022</v>
      </c>
      <c r="F32" s="31" t="str">
        <f>F16</f>
        <v>2023/2024</v>
      </c>
      <c r="G32" s="65" t="str">
        <f>G16</f>
        <v>2025/2026</v>
      </c>
      <c r="H32" s="25"/>
      <c r="I32" s="25"/>
    </row>
    <row r="33" spans="1:9" ht="18" customHeight="1">
      <c r="A33" s="32"/>
      <c r="B33" s="18"/>
      <c r="C33" s="23"/>
      <c r="D33" s="24"/>
      <c r="E33" s="19"/>
      <c r="F33" s="19"/>
      <c r="G33" s="62"/>
      <c r="H33" s="25"/>
      <c r="I33" s="25"/>
    </row>
    <row r="34" spans="1:9" ht="18" customHeight="1">
      <c r="A34" s="32"/>
      <c r="B34" s="18"/>
      <c r="C34" s="18"/>
      <c r="D34" s="22"/>
      <c r="E34" s="19"/>
      <c r="F34" s="19"/>
      <c r="G34" s="62"/>
      <c r="H34" s="26"/>
      <c r="I34" s="26"/>
    </row>
    <row r="35" spans="1:9" ht="18" customHeight="1">
      <c r="A35" s="32"/>
      <c r="B35" s="18"/>
      <c r="C35" s="18"/>
      <c r="D35" s="22"/>
      <c r="E35" s="19"/>
      <c r="F35" s="19"/>
      <c r="G35" s="62"/>
      <c r="H35" s="26"/>
      <c r="I35" s="26"/>
    </row>
    <row r="36" spans="1:7" ht="18" customHeight="1">
      <c r="A36" s="32"/>
      <c r="B36" s="18"/>
      <c r="C36" s="18"/>
      <c r="D36" s="22"/>
      <c r="E36" s="45"/>
      <c r="F36" s="19"/>
      <c r="G36" s="62"/>
    </row>
    <row r="37" spans="1:7" ht="18" customHeight="1">
      <c r="A37" s="40"/>
      <c r="B37" s="41"/>
      <c r="C37" s="41"/>
      <c r="D37" s="42"/>
      <c r="E37" s="43"/>
      <c r="F37" s="43"/>
      <c r="G37" s="44"/>
    </row>
    <row r="38" spans="1:9" ht="18" customHeight="1" thickBot="1">
      <c r="A38" s="33" t="s">
        <v>22</v>
      </c>
      <c r="B38" s="34"/>
      <c r="C38" s="34"/>
      <c r="D38" s="37"/>
      <c r="E38" s="47">
        <f>SUM(E33:E37)</f>
        <v>0</v>
      </c>
      <c r="F38" s="47">
        <f>SUM(F33:F37)</f>
        <v>0</v>
      </c>
      <c r="G38" s="61">
        <f>SUM(G33:G37)</f>
        <v>0</v>
      </c>
      <c r="H38" s="27"/>
      <c r="I38" s="27"/>
    </row>
    <row r="39" spans="1:9" ht="18" customHeight="1">
      <c r="A39" s="38" t="s">
        <v>24</v>
      </c>
      <c r="B39" s="83"/>
      <c r="C39" s="83"/>
      <c r="D39" s="83"/>
      <c r="E39" s="66"/>
      <c r="F39" s="66"/>
      <c r="G39" s="66"/>
      <c r="H39" s="27"/>
      <c r="I39" s="27"/>
    </row>
    <row r="40" spans="1:8" ht="117.95" customHeight="1">
      <c r="A40" s="84" t="s">
        <v>25</v>
      </c>
      <c r="B40" s="84"/>
      <c r="C40" s="84"/>
      <c r="D40" s="84"/>
      <c r="E40" s="84"/>
      <c r="F40" s="84"/>
      <c r="G40" s="84"/>
      <c r="H40" s="27"/>
    </row>
    <row r="41" spans="1:9" ht="18" customHeight="1">
      <c r="A41" s="83"/>
      <c r="B41" s="83"/>
      <c r="C41" s="83"/>
      <c r="D41" s="83"/>
      <c r="E41" s="66"/>
      <c r="F41" s="66"/>
      <c r="G41" s="66"/>
      <c r="H41" s="27"/>
      <c r="I41" s="27"/>
    </row>
    <row r="42" spans="1:9" ht="21" customHeight="1">
      <c r="A42" s="68"/>
      <c r="B42" s="68"/>
      <c r="C42" s="68"/>
      <c r="D42" s="68"/>
      <c r="E42" s="69"/>
      <c r="F42" s="69"/>
      <c r="G42" s="69"/>
      <c r="H42" s="27"/>
      <c r="I42" s="27"/>
    </row>
    <row r="43" spans="1:9" ht="153.75" customHeight="1">
      <c r="A43" s="95" t="s">
        <v>26</v>
      </c>
      <c r="B43" s="95"/>
      <c r="C43" s="95"/>
      <c r="D43" s="95"/>
      <c r="E43" s="95"/>
      <c r="F43" s="95"/>
      <c r="G43" s="95"/>
      <c r="H43" s="27"/>
      <c r="I43" s="27"/>
    </row>
    <row r="44" spans="1:9" ht="14.45" customHeight="1">
      <c r="A44" s="92"/>
      <c r="B44" s="93"/>
      <c r="C44" s="93"/>
      <c r="D44" s="93"/>
      <c r="E44" s="93"/>
      <c r="F44" s="93"/>
      <c r="G44" s="93"/>
      <c r="H44" s="27"/>
      <c r="I44" s="27"/>
    </row>
    <row r="45" spans="1:7" ht="13.5">
      <c r="A45" s="96"/>
      <c r="B45" s="96"/>
      <c r="C45" s="96"/>
      <c r="D45" s="96"/>
      <c r="E45" s="96"/>
      <c r="F45" s="96"/>
      <c r="G45" s="96"/>
    </row>
    <row r="46" spans="1:7" ht="14.45" customHeight="1">
      <c r="A46" s="94"/>
      <c r="B46" s="94"/>
      <c r="C46" s="94"/>
      <c r="D46" s="94"/>
      <c r="E46" s="94"/>
      <c r="F46" s="94"/>
      <c r="G46" s="94"/>
    </row>
    <row r="47" spans="1:9" ht="13.5">
      <c r="A47" s="96"/>
      <c r="B47" s="96"/>
      <c r="C47" s="96"/>
      <c r="D47" s="96"/>
      <c r="E47" s="96"/>
      <c r="F47" s="96"/>
      <c r="G47" s="96"/>
      <c r="H47" s="27"/>
      <c r="I47" s="52"/>
    </row>
    <row r="48" spans="1:7" ht="13.5">
      <c r="A48" s="83"/>
      <c r="B48" s="83"/>
      <c r="C48" s="83"/>
      <c r="D48" s="83"/>
      <c r="E48" s="83"/>
      <c r="F48" s="83"/>
      <c r="G48" s="83"/>
    </row>
    <row r="49" spans="1:7" ht="13.5">
      <c r="A49" s="83"/>
      <c r="B49" s="83"/>
      <c r="C49" s="83"/>
      <c r="D49" s="83"/>
      <c r="E49" s="83"/>
      <c r="F49" s="83"/>
      <c r="G49" s="83"/>
    </row>
    <row r="50" spans="1:7" ht="13.5">
      <c r="A50" s="83"/>
      <c r="B50" s="83"/>
      <c r="C50" s="83"/>
      <c r="D50" s="83"/>
      <c r="E50" s="83"/>
      <c r="F50" s="83"/>
      <c r="G50" s="83"/>
    </row>
    <row r="51" spans="1:7" ht="13.5">
      <c r="A51" s="83"/>
      <c r="B51" s="83"/>
      <c r="C51" s="83"/>
      <c r="D51" s="83"/>
      <c r="E51" s="83"/>
      <c r="F51" s="83"/>
      <c r="G51" s="83"/>
    </row>
    <row r="52" spans="1:7" ht="13.5">
      <c r="A52" s="83"/>
      <c r="B52" s="83"/>
      <c r="C52" s="83"/>
      <c r="D52" s="83"/>
      <c r="E52" s="83"/>
      <c r="F52" s="83"/>
      <c r="G52" s="83"/>
    </row>
    <row r="53" spans="1:7" ht="13.5">
      <c r="A53" s="83"/>
      <c r="B53" s="83"/>
      <c r="C53" s="83"/>
      <c r="D53" s="83"/>
      <c r="E53" s="83"/>
      <c r="F53" s="83"/>
      <c r="G53" s="83"/>
    </row>
    <row r="54" spans="1:7" ht="13.5">
      <c r="A54" s="83"/>
      <c r="B54" s="83"/>
      <c r="C54" s="83"/>
      <c r="D54" s="83"/>
      <c r="E54" s="83"/>
      <c r="F54" s="83"/>
      <c r="G54" s="83"/>
    </row>
    <row r="55" spans="1:7" ht="13.5">
      <c r="A55" s="83"/>
      <c r="B55" s="83"/>
      <c r="C55" s="83"/>
      <c r="D55" s="83"/>
      <c r="E55" s="83"/>
      <c r="F55" s="83"/>
      <c r="G55" s="83"/>
    </row>
    <row r="56" spans="1:7" ht="13.5">
      <c r="A56" s="83"/>
      <c r="B56" s="83"/>
      <c r="C56" s="83"/>
      <c r="D56" s="83"/>
      <c r="E56" s="83"/>
      <c r="F56" s="83"/>
      <c r="G56" s="83"/>
    </row>
    <row r="57" spans="1:7" ht="13.5">
      <c r="A57" s="83"/>
      <c r="B57" s="83"/>
      <c r="C57" s="83"/>
      <c r="D57" s="83"/>
      <c r="E57" s="83"/>
      <c r="F57" s="83"/>
      <c r="G57" s="83"/>
    </row>
    <row r="58" spans="1:7" ht="13.5">
      <c r="A58" s="83"/>
      <c r="B58" s="83"/>
      <c r="C58" s="83"/>
      <c r="D58" s="83"/>
      <c r="E58" s="83"/>
      <c r="F58" s="83"/>
      <c r="G58" s="83"/>
    </row>
    <row r="59" spans="1:7" ht="13.5">
      <c r="A59" s="83"/>
      <c r="B59" s="83"/>
      <c r="C59" s="83"/>
      <c r="D59" s="83"/>
      <c r="E59" s="83"/>
      <c r="F59" s="83"/>
      <c r="G59" s="83"/>
    </row>
    <row r="60" spans="1:7" ht="13.5">
      <c r="A60" s="83"/>
      <c r="B60" s="83"/>
      <c r="C60" s="83"/>
      <c r="D60" s="83"/>
      <c r="E60" s="83"/>
      <c r="F60" s="83"/>
      <c r="G60" s="83"/>
    </row>
    <row r="61" spans="1:7" ht="13.5">
      <c r="A61" s="83"/>
      <c r="B61" s="83"/>
      <c r="C61" s="83"/>
      <c r="D61" s="83"/>
      <c r="E61" s="83"/>
      <c r="F61" s="83"/>
      <c r="G61" s="83"/>
    </row>
    <row r="62" spans="1:7" ht="13.5">
      <c r="A62" s="83"/>
      <c r="B62" s="83"/>
      <c r="C62" s="83"/>
      <c r="D62" s="83"/>
      <c r="E62" s="83"/>
      <c r="F62" s="83"/>
      <c r="G62" s="83"/>
    </row>
    <row r="63" spans="1:7" ht="13.5">
      <c r="A63" s="83"/>
      <c r="B63" s="83"/>
      <c r="C63" s="83"/>
      <c r="D63" s="83"/>
      <c r="E63" s="83"/>
      <c r="F63" s="83"/>
      <c r="G63" s="83"/>
    </row>
    <row r="64" spans="1:7" ht="13.5">
      <c r="A64" s="83"/>
      <c r="B64" s="83"/>
      <c r="C64" s="83"/>
      <c r="D64" s="83"/>
      <c r="E64" s="83"/>
      <c r="F64" s="83"/>
      <c r="G64" s="83"/>
    </row>
    <row r="65" spans="1:7" ht="13.5">
      <c r="A65" s="83"/>
      <c r="B65" s="83"/>
      <c r="C65" s="83"/>
      <c r="D65" s="83"/>
      <c r="E65" s="83"/>
      <c r="F65" s="83"/>
      <c r="G65" s="83"/>
    </row>
    <row r="66" spans="1:7" ht="13.5">
      <c r="A66" s="83"/>
      <c r="B66" s="83"/>
      <c r="C66" s="83"/>
      <c r="D66" s="83"/>
      <c r="E66" s="83"/>
      <c r="F66" s="83"/>
      <c r="G66" s="83"/>
    </row>
    <row r="67" spans="1:7" ht="13.5">
      <c r="A67" s="83"/>
      <c r="B67" s="83"/>
      <c r="C67" s="83"/>
      <c r="D67" s="83"/>
      <c r="E67" s="83"/>
      <c r="F67" s="83"/>
      <c r="G67" s="83"/>
    </row>
    <row r="68" spans="1:7" ht="13.5">
      <c r="A68" s="83"/>
      <c r="B68" s="83"/>
      <c r="C68" s="83"/>
      <c r="D68" s="83"/>
      <c r="E68" s="83"/>
      <c r="F68" s="83"/>
      <c r="G68" s="83"/>
    </row>
    <row r="69" spans="1:7" ht="13.5">
      <c r="A69" s="83"/>
      <c r="B69" s="83"/>
      <c r="C69" s="83"/>
      <c r="D69" s="83"/>
      <c r="E69" s="83"/>
      <c r="F69" s="83"/>
      <c r="G69" s="83"/>
    </row>
    <row r="70" spans="1:7" ht="13.5">
      <c r="A70" s="83"/>
      <c r="B70" s="83"/>
      <c r="C70" s="83"/>
      <c r="D70" s="83"/>
      <c r="E70" s="83"/>
      <c r="F70" s="83"/>
      <c r="G70" s="83"/>
    </row>
    <row r="71" spans="1:7" ht="13.5">
      <c r="A71" s="83"/>
      <c r="B71" s="83"/>
      <c r="C71" s="83"/>
      <c r="D71" s="83"/>
      <c r="E71" s="83"/>
      <c r="F71" s="83"/>
      <c r="G71" s="83"/>
    </row>
    <row r="72" spans="1:7" ht="13.5">
      <c r="A72" s="83"/>
      <c r="B72" s="83"/>
      <c r="C72" s="83"/>
      <c r="D72" s="83"/>
      <c r="E72" s="83"/>
      <c r="F72" s="83"/>
      <c r="G72" s="83"/>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row r="418" spans="1:7" ht="12.75">
      <c r="A418" s="51"/>
      <c r="B418" s="51"/>
      <c r="C418" s="51"/>
      <c r="D418" s="51"/>
      <c r="E418" s="51"/>
      <c r="F418" s="51"/>
      <c r="G418" s="51"/>
    </row>
    <row r="419" spans="1:7" ht="12.75">
      <c r="A419" s="51"/>
      <c r="B419" s="51"/>
      <c r="C419" s="51"/>
      <c r="D419" s="51"/>
      <c r="E419" s="51"/>
      <c r="F419" s="51"/>
      <c r="G419" s="51"/>
    </row>
    <row r="420" spans="1:7" ht="12.75">
      <c r="A420" s="51"/>
      <c r="B420" s="51"/>
      <c r="C420" s="51"/>
      <c r="D420" s="51"/>
      <c r="E420" s="51"/>
      <c r="F420" s="51"/>
      <c r="G420" s="51"/>
    </row>
    <row r="421" spans="1:7" ht="12.75">
      <c r="A421" s="51"/>
      <c r="B421" s="51"/>
      <c r="C421" s="51"/>
      <c r="D421" s="51"/>
      <c r="E421" s="51"/>
      <c r="F421" s="51"/>
      <c r="G421" s="51"/>
    </row>
    <row r="422" spans="1:7" ht="12.75">
      <c r="A422" s="51"/>
      <c r="B422" s="51"/>
      <c r="C422" s="51"/>
      <c r="D422" s="51"/>
      <c r="E422" s="51"/>
      <c r="F422" s="51"/>
      <c r="G422" s="51"/>
    </row>
  </sheetData>
  <mergeCells count="8">
    <mergeCell ref="A47:G47"/>
    <mergeCell ref="A40:G40"/>
    <mergeCell ref="I15:K15"/>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D1BD-DB02-4A3E-86F7-1057918C1F3B}">
  <dimension ref="C4:J16"/>
  <sheetViews>
    <sheetView workbookViewId="0" topLeftCell="A1">
      <selection activeCell="I21" sqref="I21"/>
    </sheetView>
  </sheetViews>
  <sheetFormatPr defaultColWidth="9.140625" defaultRowHeight="12.75"/>
  <cols>
    <col min="1" max="3" width="9.140625" style="73" customWidth="1"/>
    <col min="4" max="4" width="18.57421875" style="73" bestFit="1" customWidth="1"/>
    <col min="5" max="7" width="12.140625" style="73" bestFit="1" customWidth="1"/>
    <col min="8" max="8" width="14.28125" style="73" bestFit="1" customWidth="1"/>
    <col min="9" max="10" width="12.140625" style="73" bestFit="1" customWidth="1"/>
    <col min="11" max="16384" width="9.140625" style="73" customWidth="1"/>
  </cols>
  <sheetData>
    <row r="4" spans="5:10" ht="14.45">
      <c r="E4" s="74">
        <v>2021</v>
      </c>
      <c r="F4" s="74">
        <v>2022</v>
      </c>
      <c r="G4" s="74">
        <v>2023</v>
      </c>
      <c r="H4" s="74">
        <v>2024</v>
      </c>
      <c r="I4" s="74">
        <v>2025</v>
      </c>
      <c r="J4" s="74">
        <v>2026</v>
      </c>
    </row>
    <row r="5" spans="3:10" ht="14.45">
      <c r="C5" s="75">
        <v>34371</v>
      </c>
      <c r="D5" s="75" t="s">
        <v>27</v>
      </c>
      <c r="E5" s="76">
        <v>120432925.32</v>
      </c>
      <c r="F5" s="76">
        <v>133951194.00000001</v>
      </c>
      <c r="G5" s="77">
        <v>148590578.58187863</v>
      </c>
      <c r="H5" s="77">
        <v>163112912.24637005</v>
      </c>
      <c r="I5" s="77">
        <v>179052171.87664133</v>
      </c>
      <c r="J5" s="77">
        <v>195540480.85</v>
      </c>
    </row>
    <row r="6" spans="3:10" ht="14.45">
      <c r="C6" s="75">
        <v>34371</v>
      </c>
      <c r="D6" s="75" t="s">
        <v>28</v>
      </c>
      <c r="E6" s="76">
        <v>1875000</v>
      </c>
      <c r="F6" s="76">
        <v>2570000</v>
      </c>
      <c r="G6" s="77">
        <v>3220000</v>
      </c>
      <c r="H6" s="77">
        <v>3220000</v>
      </c>
      <c r="I6" s="77">
        <v>3600000</v>
      </c>
      <c r="J6" s="77">
        <v>3600000</v>
      </c>
    </row>
    <row r="7" spans="3:10" ht="14.45">
      <c r="C7" s="75">
        <v>34371</v>
      </c>
      <c r="D7" s="75" t="s">
        <v>29</v>
      </c>
      <c r="E7" s="76">
        <v>2196000</v>
      </c>
      <c r="F7" s="76">
        <v>2397300</v>
      </c>
      <c r="G7" s="77">
        <v>2616900</v>
      </c>
      <c r="H7" s="77">
        <v>2873100</v>
      </c>
      <c r="I7" s="77">
        <v>3129300</v>
      </c>
      <c r="J7" s="77">
        <v>3422100</v>
      </c>
    </row>
    <row r="8" spans="3:10" ht="14.45">
      <c r="C8" s="75">
        <v>34371</v>
      </c>
      <c r="D8" s="75" t="s">
        <v>30</v>
      </c>
      <c r="E8" s="76">
        <v>253500</v>
      </c>
      <c r="F8" s="76">
        <v>277500</v>
      </c>
      <c r="G8" s="77">
        <v>303000</v>
      </c>
      <c r="H8" s="77">
        <v>331500</v>
      </c>
      <c r="I8" s="77">
        <v>363000</v>
      </c>
      <c r="J8" s="77">
        <v>396000</v>
      </c>
    </row>
    <row r="9" spans="3:10" ht="14.45">
      <c r="C9" s="78">
        <v>34371</v>
      </c>
      <c r="D9" s="79" t="s">
        <v>31</v>
      </c>
      <c r="E9" s="76">
        <v>-120000</v>
      </c>
      <c r="F9" s="76">
        <v>-141614.96246096605</v>
      </c>
      <c r="G9" s="77">
        <v>-158494.0136867982</v>
      </c>
      <c r="H9" s="77">
        <v>-172530.86483733082</v>
      </c>
      <c r="I9" s="77">
        <v>-188850.5087148141</v>
      </c>
      <c r="J9" s="77">
        <v>-206599.27092330522</v>
      </c>
    </row>
    <row r="11" spans="5:10" ht="12.95">
      <c r="E11" s="80" t="s">
        <v>32</v>
      </c>
      <c r="F11" s="81">
        <f>SUM(E5:F9)</f>
        <v>263691804.35753903</v>
      </c>
      <c r="G11" s="80" t="s">
        <v>33</v>
      </c>
      <c r="H11" s="81">
        <f>SUM(G5:H9)</f>
        <v>323936965.94972456</v>
      </c>
      <c r="I11" s="80" t="s">
        <v>34</v>
      </c>
      <c r="J11" s="81">
        <f>SUM(I5:J9)</f>
        <v>388707602.9470032</v>
      </c>
    </row>
    <row r="12" spans="6:10" ht="12.75">
      <c r="F12" s="81">
        <v>301971444</v>
      </c>
      <c r="H12" s="81">
        <v>301971444</v>
      </c>
      <c r="J12" s="81">
        <v>301971444</v>
      </c>
    </row>
    <row r="14" spans="6:10" ht="12.75">
      <c r="F14" s="81">
        <f>+F11-F12</f>
        <v>-38279639.64246097</v>
      </c>
      <c r="H14" s="81">
        <f>+H11-H12</f>
        <v>21965521.949724555</v>
      </c>
      <c r="J14" s="81">
        <f>+J11-J12</f>
        <v>86736158.94700319</v>
      </c>
    </row>
    <row r="16" spans="6:10" ht="13.5">
      <c r="F16" s="82">
        <f>263691804-301971444</f>
        <v>-38279640</v>
      </c>
      <c r="H16" s="82">
        <f>323936966-301971444</f>
        <v>21965522</v>
      </c>
      <c r="J16" s="82">
        <f>388707603-301971444</f>
        <v>86736159</v>
      </c>
    </row>
  </sheetData>
  <conditionalFormatting sqref="E4:J4">
    <cfRule type="expression" priority="1" dxfId="0">
      <formula>E1048567=$D$32</formula>
    </cfRule>
  </conditionalFormatting>
  <printOptions/>
  <pageMargins left="0.7" right="0.7" top="0.75" bottom="0.75" header="0.3" footer="0.3"/>
  <pageSetup horizontalDpi="1200" verticalDpi="1200" orientation="portrait"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351D28-A562-4E2C-8B65-6239008463A6}"/>
</file>

<file path=customXml/itemProps2.xml><?xml version="1.0" encoding="utf-8"?>
<ds:datastoreItem xmlns:ds="http://schemas.openxmlformats.org/officeDocument/2006/customXml" ds:itemID="{8CB8EEA9-7FB8-4D27-A9BB-0FA51579F6A4}"/>
</file>

<file path=customXml/itemProps3.xml><?xml version="1.0" encoding="utf-8"?>
<ds:datastoreItem xmlns:ds="http://schemas.openxmlformats.org/officeDocument/2006/customXml" ds:itemID="{D93BDBDD-839B-4709-B9A1-A2D16C0F91DE}"/>
</file>

<file path=customXml/itemProps4.xml><?xml version="1.0" encoding="utf-8"?>
<ds:datastoreItem xmlns:ds="http://schemas.openxmlformats.org/officeDocument/2006/customXml" ds:itemID="{3955867F-7529-487B-8009-D693F0242AC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Bennett, Nathaniel</cp:lastModifiedBy>
  <dcterms:created xsi:type="dcterms:W3CDTF">1999-06-02T23:29:55Z</dcterms:created>
  <dcterms:modified xsi:type="dcterms:W3CDTF">2021-05-21T21:59:17Z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Representative">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ContentTypeId">
    <vt:lpwstr>0x010100D03C1FEDB24A304B88B22491CFC0976900439C0B438D39E641BC7BB72D65436508</vt:lpwstr>
  </property>
</Properties>
</file>