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24226"/>
  <bookViews>
    <workbookView xWindow="390" yWindow="390" windowWidth="15375" windowHeight="7875" activeTab="0"/>
  </bookViews>
  <sheets>
    <sheet name="CV19 Tourism" sheetId="13" r:id="rId1"/>
  </sheets>
  <definedNames>
    <definedName name="_xlnm.Print_Area" localSheetId="0">'CV19 Tourism'!$A$1:$G$42</definedName>
  </definedNames>
  <calcPr calcId="191029"/>
  <extLst/>
</workbook>
</file>

<file path=xl/sharedStrings.xml><?xml version="1.0" encoding="utf-8"?>
<sst xmlns="http://schemas.openxmlformats.org/spreadsheetml/2006/main" count="123" uniqueCount="104">
  <si>
    <t xml:space="preserve">Ordinance/Motion: </t>
  </si>
  <si>
    <t>Please fill in Cost Center for PBCS</t>
  </si>
  <si>
    <t>2019-2020</t>
  </si>
  <si>
    <t>2021-2022</t>
  </si>
  <si>
    <t>2023-2024</t>
  </si>
  <si>
    <t>Cost Center</t>
  </si>
  <si>
    <t>Account</t>
  </si>
  <si>
    <t>$</t>
  </si>
  <si>
    <t>&lt;EN_XXXXXX&gt;</t>
  </si>
  <si>
    <t>Total Revenue</t>
  </si>
  <si>
    <t>Total Expenditure</t>
  </si>
  <si>
    <t>Net Impact</t>
  </si>
  <si>
    <t>Total TLT</t>
  </si>
  <si>
    <t>Revenues</t>
  </si>
  <si>
    <t>Level 0 Acct for Loading</t>
  </si>
  <si>
    <t>PBCS Acct Description</t>
  </si>
  <si>
    <t>TAXES (R3100)</t>
  </si>
  <si>
    <t>LICENSES AND PERMITS (R3200)</t>
  </si>
  <si>
    <t>FEDERAL GRANTS DIRECT (R3310)</t>
  </si>
  <si>
    <t>A_33197</t>
  </si>
  <si>
    <t>REGIONAL CATESTROPHIC PREP (33197)</t>
  </si>
  <si>
    <t>FEDERAL SHARED REVENUES (R3320)</t>
  </si>
  <si>
    <t>FEDERAL GRANTS INDIRECT (R3330)</t>
  </si>
  <si>
    <t>A_40847</t>
  </si>
  <si>
    <t>CC FED PH EMERGENCY PREP (40847)</t>
  </si>
  <si>
    <t>STATE GRANTS (R3340)</t>
  </si>
  <si>
    <t>A_33418</t>
  </si>
  <si>
    <t>WA STATE EMERGENCY MGMT (33418)</t>
  </si>
  <si>
    <t>STATE SHARED REVENUES (R3350)</t>
  </si>
  <si>
    <t>STATE ENTITLEMENTS (R3360)</t>
  </si>
  <si>
    <t>A_43101</t>
  </si>
  <si>
    <t>STATE PUBLIC HLTH FUNDING (43101)</t>
  </si>
  <si>
    <t>GRANTS FROM LOCAL UNITS (R3370)</t>
  </si>
  <si>
    <t>A_33816</t>
  </si>
  <si>
    <t>OTHER GENERAL GOVT SVCS (33816)</t>
  </si>
  <si>
    <t>INTERGOVERNMENTAL PAYMENTS (R3380)</t>
  </si>
  <si>
    <t>A_33858</t>
  </si>
  <si>
    <t>SHARED COSTS PLANNING (33858)</t>
  </si>
  <si>
    <t>CHARGE FOR SERVICES (R3400)</t>
  </si>
  <si>
    <t>A_34111</t>
  </si>
  <si>
    <t>OTHER GEN GOV MISC GRANT (44078)</t>
  </si>
  <si>
    <t>FINES AND FORFEITS (R3500)</t>
  </si>
  <si>
    <t>A_35994</t>
  </si>
  <si>
    <t>MISC FINES PENALTIES (35994)</t>
  </si>
  <si>
    <t>MISCELLANEOUS REVENUE (R3600)</t>
  </si>
  <si>
    <t>A_36999</t>
  </si>
  <si>
    <t>OTHER MISC OPERATING REVENUE (36999)</t>
  </si>
  <si>
    <t>NON REVENUE RECEIPTS (R3800)</t>
  </si>
  <si>
    <t>A_38902</t>
  </si>
  <si>
    <t>REV CONTINGENCY (BUDGET) (38902)</t>
  </si>
  <si>
    <t>CONTRIB CURRENT EXPENSE (39780)</t>
  </si>
  <si>
    <t>A_39780</t>
  </si>
  <si>
    <t>CONTRIB MISC GRANTS FUND (39799)</t>
  </si>
  <si>
    <t>OTHER FINANCING SOURCES (R3900)</t>
  </si>
  <si>
    <t>A_39799</t>
  </si>
  <si>
    <t>Expenditures</t>
  </si>
  <si>
    <t>WAGES AND BENEFITS (51000)</t>
  </si>
  <si>
    <t>A_51199</t>
  </si>
  <si>
    <t>MISC LABOR (51199)</t>
  </si>
  <si>
    <t>SUPPLIES (52000)</t>
  </si>
  <si>
    <t>A_52999</t>
  </si>
  <si>
    <t>SUPPLIES OTHER BUDGET (52999)</t>
  </si>
  <si>
    <t>SERVICES-OTHER CHARGES (53000)</t>
  </si>
  <si>
    <t>A_53999</t>
  </si>
  <si>
    <t>SERVICES OTHER BUDGET (53999)</t>
  </si>
  <si>
    <t>CONTRIBUTIONS OTHER (54000)</t>
  </si>
  <si>
    <t>A_54999</t>
  </si>
  <si>
    <t>CONTRIBUTIONS OTHER BUDGET (54999)</t>
  </si>
  <si>
    <t>INTRAGOVERNMENTAL SERVICES (55000)</t>
  </si>
  <si>
    <t>A_55999</t>
  </si>
  <si>
    <t>INTRAGOVMNTL SVC CONTRA (55999)</t>
  </si>
  <si>
    <t>CAPITAL OUTLAY (56000)</t>
  </si>
  <si>
    <t>A_56999</t>
  </si>
  <si>
    <t>CAPITAL OUTLAY OTHER BUDGET (56999)</t>
  </si>
  <si>
    <t>DEBT SERVICE (57000)</t>
  </si>
  <si>
    <t>A_57109</t>
  </si>
  <si>
    <t>OTHER DEBT SERVICE COSTS (57109)</t>
  </si>
  <si>
    <t>INTRAGOVERNMENTAL CONTRIBUTIONS (58000)</t>
  </si>
  <si>
    <t>A_58999</t>
  </si>
  <si>
    <t>T T OTHER FUNDS (58999)</t>
  </si>
  <si>
    <t>EXTRAORDINARY EXPENSES (59000)</t>
  </si>
  <si>
    <t>A_59032</t>
  </si>
  <si>
    <t>SPECIAL ITEM (59032)</t>
  </si>
  <si>
    <t>SPECIAL BUDGETARY ACCOUNT (59401)</t>
  </si>
  <si>
    <t>A_59400</t>
  </si>
  <si>
    <t>SPECIAL BUDGETARY ACCOUNT (59400)</t>
  </si>
  <si>
    <t>CONTINGENCIES (59800)</t>
  </si>
  <si>
    <t>A_59899</t>
  </si>
  <si>
    <t>CONTINGENCY RESERVE (59899)</t>
  </si>
  <si>
    <t>CONTRA EXPENDITURES (59900)</t>
  </si>
  <si>
    <t>A_59990</t>
  </si>
  <si>
    <t>EXPENDITURE CONTRA (59990)</t>
  </si>
  <si>
    <t>APPLIED OVERHEAD (82000)</t>
  </si>
  <si>
    <t>A_82300</t>
  </si>
  <si>
    <t>INDIRECT COSTS (82300)</t>
  </si>
  <si>
    <t>&lt;EN_770000&gt;</t>
  </si>
  <si>
    <r>
      <rPr>
        <b/>
        <sz val="11"/>
        <color theme="1"/>
        <rFont val="Calibri"/>
        <family val="2"/>
        <scheme val="minor"/>
      </rPr>
      <t>Summary</t>
    </r>
    <r>
      <rPr>
        <sz val="11"/>
        <color theme="1"/>
        <rFont val="Calibri"/>
        <family val="2"/>
        <scheme val="minor"/>
      </rPr>
      <t xml:space="preserve">:  
COVID-19 has had a devastating impact on tourism; the nonprofit arts, culture and science sector; and live music venues throughout King County. The cultural organizations that make our region compelling both to residents and tourists have closed their doors. The live music venues that contribute heavily to our nighttime economy and culture are shuttered. The cultural and creative workers that fill these stages and spaces are unemployed. These organizations and live music venues will need public support to survive the pandemic, and once the threat of COVID-19 has passed, will need further support to return to operating. 
The Executive proposes this funding package as an investment in the future of the Lodging Tax revenue stream, which at this point is one of the few economic development tools available to the County.  </t>
    </r>
  </si>
  <si>
    <t>Note Prepared By:  Chris McGowan</t>
  </si>
  <si>
    <t>Date Prepared: 4/14/2020</t>
  </si>
  <si>
    <t>Date Reviewed: 4/19/2020</t>
  </si>
  <si>
    <t>Note Reviewed By: Aaron Rubardt</t>
  </si>
  <si>
    <t>Title: Lodging Tax Fund (1180) Revenue Advance to Support Local Tourism and Homeless Youth</t>
  </si>
  <si>
    <t>Agency: Tourism Promotion (A18200); Housing and Homeless Program (A18300) (New Appropriations Units)</t>
  </si>
  <si>
    <t>The Lodging Tax funding package would focus on three key areas: 
•Total $12 M from A182000 Tourism Promotion (New Appropriation Unit)    
• $8 million to Visit Seattle and Seattle Southside Regional Tourism Authority to support a major tourism campaign that aims to increase local and business tourism, as people return from being quarantined. The goal is to get locals coming back downtown, conventions confirmed, and hotel occupancy rates back to pre-COVID-19 levels to bolster the lodging tax revenue stream. 
• $2 million to 4Culture to provide relief to arts, culture, heritage, and preservation organizations throughout King County to make sure there are venues to visit after quarantine. 
• $2 million to provide relief to science organizations ($1 million), arts education and institutions ($250,000), and live music venues ($750,000) (administered by PSB) intended to help stabilize tourism destinations throughout King County.             
•$1 million to support programs for homeless youth from A18300 Housing and Homeless Program (New Appropriation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</si>
</sst>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quot;-&quot;#,##0.00"/>
    <numFmt numFmtId="166" formatCode="#,##0;&quot;-&quot;#,##0"/>
  </numFmts>
  <fonts count="17">
    <font>
      <sz val="10"/>
      <name val="Arial"/>
      <family val="2"/>
    </font>
    <font>
      <sz val="11"/>
      <color theme="1"/>
      <name val="Calibri"/>
      <family val="2"/>
      <scheme val="minor"/>
    </font>
    <font>
      <sz val="10"/>
      <name val="Calibri"/>
      <family val="2"/>
      <scheme val="minor"/>
    </font>
    <font>
      <b/>
      <sz val="16"/>
      <color rgb="FF000000"/>
      <name val="Calibri"/>
      <family val="2"/>
      <scheme val="minor"/>
    </font>
    <font>
      <sz val="8"/>
      <color rgb="FF000000"/>
      <name val="Calibri"/>
      <family val="2"/>
      <scheme val="minor"/>
    </font>
    <font>
      <b/>
      <sz val="12"/>
      <color rgb="FF000000"/>
      <name val="Calibri"/>
      <family val="2"/>
      <scheme val="minor"/>
    </font>
    <font>
      <sz val="10"/>
      <color rgb="FF000000"/>
      <name val="Calibri"/>
      <family val="2"/>
      <scheme val="minor"/>
    </font>
    <font>
      <b/>
      <sz val="10"/>
      <name val="Calibri"/>
      <family val="2"/>
      <scheme val="minor"/>
    </font>
    <font>
      <b/>
      <sz val="8"/>
      <color rgb="FF000000"/>
      <name val="Calibri"/>
      <family val="2"/>
      <scheme val="minor"/>
    </font>
    <font>
      <sz val="9"/>
      <color rgb="FF00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1"/>
      <color theme="1"/>
      <name val="Calibri"/>
      <family val="2"/>
      <scheme val="minor"/>
    </font>
    <font>
      <b/>
      <sz val="16"/>
      <color rgb="FF000000"/>
      <name val="Arial"/>
      <family val="2"/>
    </font>
    <font>
      <b/>
      <sz val="14"/>
      <color rgb="FF000000"/>
      <name val="Arial"/>
      <family val="2"/>
    </font>
    <font>
      <sz val="10"/>
      <color rgb="FF000000"/>
      <name val="Calibri"/>
      <family val="2"/>
    </font>
  </fonts>
  <fills count="4">
    <fill>
      <patternFill/>
    </fill>
    <fill>
      <patternFill patternType="gray125"/>
    </fill>
    <fill>
      <patternFill patternType="solid">
        <fgColor rgb="FFEEEEEE"/>
        <bgColor indexed="64"/>
      </patternFill>
    </fill>
    <fill>
      <patternFill patternType="solid">
        <fgColor rgb="FFFFFFFF"/>
        <bgColor indexed="64"/>
      </patternFill>
    </fill>
  </fills>
  <borders count="1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right/>
      <top/>
      <bottom style="medium">
        <color rgb="FF000000"/>
      </bottom>
    </border>
    <border>
      <left/>
      <right/>
      <top/>
      <bottom style="medium">
        <color rgb="FF000000"/>
      </bottom>
    </border>
    <border>
      <left/>
      <right style="thin"/>
      <top/>
      <bottom style="medium">
        <color rgb="FF000000"/>
      </bottom>
    </border>
    <border>
      <left style="thin"/>
      <right/>
      <top style="medium">
        <color rgb="FF000000"/>
      </top>
      <bottom style="thin"/>
    </border>
    <border>
      <left/>
      <right/>
      <top style="medium">
        <color rgb="FF000000"/>
      </top>
      <bottom style="thin"/>
    </border>
    <border>
      <left/>
      <right style="thin"/>
      <top style="medium">
        <color rgb="FF000000"/>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cellStyleXfs>
  <cellXfs count="81">
    <xf numFmtId="0" fontId="0" fillId="0" borderId="0" xfId="0"/>
    <xf numFmtId="0" fontId="2" fillId="0" borderId="0" xfId="0" applyFont="1" applyFill="1"/>
    <xf numFmtId="0" fontId="2" fillId="2" borderId="0" xfId="0" applyFont="1" applyFill="1"/>
    <xf numFmtId="166" fontId="5" fillId="3" borderId="1" xfId="0" applyNumberFormat="1" applyFont="1" applyFill="1" applyBorder="1" applyAlignment="1" quotePrefix="1">
      <alignment horizontal="left" vertical="top"/>
    </xf>
    <xf numFmtId="166" fontId="5" fillId="3" borderId="2" xfId="0" applyNumberFormat="1" applyFont="1" applyFill="1" applyBorder="1" applyAlignment="1" quotePrefix="1">
      <alignment horizontal="left" vertical="top"/>
    </xf>
    <xf numFmtId="166" fontId="5" fillId="3" borderId="3" xfId="0" applyNumberFormat="1" applyFont="1" applyFill="1" applyBorder="1" applyAlignment="1" quotePrefix="1">
      <alignment horizontal="left" vertical="top"/>
    </xf>
    <xf numFmtId="166" fontId="5" fillId="3" borderId="0" xfId="0" applyNumberFormat="1" applyFont="1" applyFill="1" applyBorder="1" applyAlignment="1" quotePrefix="1">
      <alignment horizontal="left" vertical="top"/>
    </xf>
    <xf numFmtId="166" fontId="5" fillId="3" borderId="4" xfId="0" applyNumberFormat="1" applyFont="1" applyFill="1" applyBorder="1" applyAlignment="1" quotePrefix="1">
      <alignment horizontal="left" vertical="top"/>
    </xf>
    <xf numFmtId="166" fontId="5" fillId="3" borderId="5" xfId="0" applyNumberFormat="1" applyFont="1" applyFill="1" applyBorder="1" applyAlignment="1" quotePrefix="1">
      <alignment horizontal="left" vertical="top"/>
    </xf>
    <xf numFmtId="166" fontId="5" fillId="3" borderId="4" xfId="0" applyNumberFormat="1" applyFont="1" applyFill="1" applyBorder="1" applyAlignment="1">
      <alignment horizontal="left"/>
    </xf>
    <xf numFmtId="166" fontId="5" fillId="3" borderId="0" xfId="0" applyNumberFormat="1" applyFont="1" applyFill="1" applyBorder="1" applyAlignment="1">
      <alignment horizontal="left"/>
    </xf>
    <xf numFmtId="166" fontId="5" fillId="3" borderId="5" xfId="0" applyNumberFormat="1" applyFont="1" applyFill="1" applyBorder="1" applyAlignment="1">
      <alignment horizontal="left"/>
    </xf>
    <xf numFmtId="166" fontId="6" fillId="3" borderId="0" xfId="0" applyNumberFormat="1" applyFont="1" applyFill="1" applyBorder="1" applyAlignment="1" quotePrefix="1">
      <alignment horizontal="left" vertical="center" wrapText="1"/>
    </xf>
    <xf numFmtId="0" fontId="2" fillId="2" borderId="0" xfId="0" applyFont="1" applyFill="1" applyBorder="1" applyAlignment="1">
      <alignment vertical="top"/>
    </xf>
    <xf numFmtId="166" fontId="6" fillId="3" borderId="5" xfId="0" applyNumberFormat="1" applyFont="1" applyFill="1" applyBorder="1" applyAlignment="1" quotePrefix="1">
      <alignment horizontal="left" vertical="center" wrapText="1"/>
    </xf>
    <xf numFmtId="0" fontId="7" fillId="2" borderId="6" xfId="0" applyFont="1" applyFill="1" applyBorder="1"/>
    <xf numFmtId="0" fontId="2" fillId="2" borderId="6" xfId="0" applyFont="1" applyFill="1" applyBorder="1"/>
    <xf numFmtId="166" fontId="2" fillId="2" borderId="6" xfId="0" applyNumberFormat="1" applyFont="1" applyFill="1" applyBorder="1"/>
    <xf numFmtId="166" fontId="4" fillId="3" borderId="0" xfId="0" applyNumberFormat="1" applyFont="1" applyFill="1" applyBorder="1" applyAlignment="1">
      <alignment horizontal="right"/>
    </xf>
    <xf numFmtId="166" fontId="8" fillId="3" borderId="0" xfId="0" applyNumberFormat="1" applyFont="1" applyFill="1" applyBorder="1" applyAlignment="1">
      <alignment horizontal="right"/>
    </xf>
    <xf numFmtId="165" fontId="8" fillId="3" borderId="0" xfId="0" applyNumberFormat="1" applyFont="1" applyFill="1" applyBorder="1" applyAlignment="1">
      <alignment horizontal="right"/>
    </xf>
    <xf numFmtId="0" fontId="2" fillId="2" borderId="0" xfId="0" applyFont="1" applyFill="1" applyBorder="1" applyAlignment="1">
      <alignment vertical="top" wrapText="1"/>
    </xf>
    <xf numFmtId="0" fontId="2" fillId="3" borderId="0" xfId="0" applyFont="1" applyFill="1" applyBorder="1" applyAlignment="1">
      <alignment horizontal="left" wrapText="1"/>
    </xf>
    <xf numFmtId="0" fontId="2" fillId="0" borderId="0" xfId="0" applyFont="1" applyFill="1" applyBorder="1"/>
    <xf numFmtId="166" fontId="11" fillId="3" borderId="4" xfId="0" applyNumberFormat="1" applyFont="1" applyFill="1" applyBorder="1" applyAlignment="1">
      <alignment horizontal="left"/>
    </xf>
    <xf numFmtId="166" fontId="11" fillId="3" borderId="0" xfId="0" applyNumberFormat="1" applyFont="1" applyFill="1" applyBorder="1" applyAlignment="1">
      <alignment horizontal="left"/>
    </xf>
    <xf numFmtId="166" fontId="11" fillId="3" borderId="5" xfId="0" applyNumberFormat="1" applyFont="1" applyFill="1" applyBorder="1" applyAlignment="1">
      <alignment horizontal="left"/>
    </xf>
    <xf numFmtId="166" fontId="11" fillId="3" borderId="6" xfId="0" applyNumberFormat="1" applyFont="1" applyFill="1" applyBorder="1" applyAlignment="1">
      <alignment horizontal="center"/>
    </xf>
    <xf numFmtId="166" fontId="11" fillId="3" borderId="6" xfId="0" applyNumberFormat="1" applyFont="1" applyFill="1" applyBorder="1" applyAlignment="1" quotePrefix="1">
      <alignment horizontal="center"/>
    </xf>
    <xf numFmtId="166" fontId="10" fillId="3" borderId="6" xfId="0" applyNumberFormat="1" applyFont="1" applyFill="1" applyBorder="1" applyAlignment="1">
      <alignment horizontal="left" indent="1"/>
    </xf>
    <xf numFmtId="164" fontId="10" fillId="3" borderId="6" xfId="18" applyNumberFormat="1" applyFont="1" applyFill="1" applyBorder="1" applyAlignment="1">
      <alignment horizontal="center"/>
    </xf>
    <xf numFmtId="164" fontId="10" fillId="3" borderId="6" xfId="18" applyNumberFormat="1" applyFont="1" applyFill="1" applyBorder="1" applyAlignment="1" quotePrefix="1">
      <alignment horizontal="center"/>
    </xf>
    <xf numFmtId="164" fontId="10" fillId="3" borderId="6" xfId="18" applyNumberFormat="1" applyFont="1" applyFill="1" applyBorder="1" applyAlignment="1">
      <alignment horizontal="left"/>
    </xf>
    <xf numFmtId="164" fontId="10" fillId="3" borderId="6" xfId="18" applyNumberFormat="1" applyFont="1" applyFill="1" applyBorder="1" applyAlignment="1">
      <alignment horizontal="right"/>
    </xf>
    <xf numFmtId="166" fontId="11" fillId="3" borderId="6" xfId="0" applyNumberFormat="1" applyFont="1" applyFill="1" applyBorder="1" applyAlignment="1" quotePrefix="1">
      <alignment horizontal="left"/>
    </xf>
    <xf numFmtId="164" fontId="11" fillId="3" borderId="6" xfId="18" applyNumberFormat="1" applyFont="1" applyFill="1" applyBorder="1" applyAlignment="1">
      <alignment horizontal="left"/>
    </xf>
    <xf numFmtId="164" fontId="10" fillId="3" borderId="6" xfId="18" applyNumberFormat="1" applyFont="1" applyFill="1" applyBorder="1" applyAlignment="1" quotePrefix="1">
      <alignment horizontal="left"/>
    </xf>
    <xf numFmtId="166" fontId="10" fillId="3" borderId="6" xfId="0" applyNumberFormat="1" applyFont="1" applyFill="1" applyBorder="1" applyAlignment="1" quotePrefix="1">
      <alignment horizontal="left" indent="1"/>
    </xf>
    <xf numFmtId="164" fontId="11" fillId="3" borderId="6" xfId="18" applyNumberFormat="1" applyFont="1" applyFill="1" applyBorder="1" applyAlignment="1" quotePrefix="1">
      <alignment horizontal="left"/>
    </xf>
    <xf numFmtId="166" fontId="11" fillId="3" borderId="6" xfId="0" applyNumberFormat="1" applyFont="1" applyFill="1" applyBorder="1" applyAlignment="1">
      <alignment horizontal="left"/>
    </xf>
    <xf numFmtId="166" fontId="10" fillId="3" borderId="6" xfId="0" applyNumberFormat="1" applyFont="1" applyFill="1" applyBorder="1" applyAlignment="1">
      <alignment horizontal="left"/>
    </xf>
    <xf numFmtId="166" fontId="10" fillId="3" borderId="6" xfId="0" applyNumberFormat="1" applyFont="1" applyFill="1" applyBorder="1" applyAlignment="1">
      <alignment horizontal="right"/>
    </xf>
    <xf numFmtId="165" fontId="11" fillId="3" borderId="7" xfId="0" applyNumberFormat="1" applyFont="1" applyFill="1" applyBorder="1" applyAlignment="1">
      <alignment horizontal="left"/>
    </xf>
    <xf numFmtId="165" fontId="11" fillId="3" borderId="8" xfId="0" applyNumberFormat="1" applyFont="1" applyFill="1" applyBorder="1" applyAlignment="1">
      <alignment horizontal="left"/>
    </xf>
    <xf numFmtId="165" fontId="11" fillId="3" borderId="9" xfId="0" applyNumberFormat="1" applyFont="1" applyFill="1" applyBorder="1" applyAlignment="1">
      <alignment horizontal="right"/>
    </xf>
    <xf numFmtId="0" fontId="12" fillId="0" borderId="0" xfId="0" applyFont="1" applyFill="1" applyBorder="1"/>
    <xf numFmtId="0" fontId="1" fillId="0" borderId="0" xfId="0" applyFont="1" applyFill="1" applyBorder="1"/>
    <xf numFmtId="165" fontId="9" fillId="3" borderId="0" xfId="0" applyNumberFormat="1" applyFont="1" applyFill="1" applyBorder="1" applyAlignment="1" quotePrefix="1">
      <alignment horizontal="left" vertical="top" wrapText="1"/>
    </xf>
    <xf numFmtId="14" fontId="12" fillId="0" borderId="0" xfId="0" applyNumberFormat="1" applyFont="1" applyFill="1" applyBorder="1" applyAlignment="1">
      <alignment horizontal="left"/>
    </xf>
    <xf numFmtId="0" fontId="12" fillId="0" borderId="0" xfId="0" applyFont="1" applyFill="1" applyBorder="1" applyAlignment="1">
      <alignment horizontal="left"/>
    </xf>
    <xf numFmtId="164" fontId="11" fillId="3" borderId="0" xfId="18" applyNumberFormat="1" applyFont="1" applyFill="1" applyBorder="1" applyAlignment="1" quotePrefix="1">
      <alignment horizontal="left"/>
    </xf>
    <xf numFmtId="164" fontId="10" fillId="3" borderId="0" xfId="18" applyNumberFormat="1" applyFont="1" applyFill="1" applyBorder="1" applyAlignment="1">
      <alignment horizontal="right"/>
    </xf>
    <xf numFmtId="164" fontId="11" fillId="3" borderId="0" xfId="18" applyNumberFormat="1" applyFont="1" applyFill="1" applyBorder="1" applyAlignment="1">
      <alignment horizontal="left"/>
    </xf>
    <xf numFmtId="166" fontId="10" fillId="3" borderId="0" xfId="0" applyNumberFormat="1" applyFont="1" applyFill="1" applyBorder="1" applyAlignment="1">
      <alignment horizontal="right"/>
    </xf>
    <xf numFmtId="165" fontId="11" fillId="3" borderId="0" xfId="0" applyNumberFormat="1" applyFont="1" applyFill="1" applyBorder="1" applyAlignment="1">
      <alignment horizontal="right"/>
    </xf>
    <xf numFmtId="165" fontId="10" fillId="3" borderId="0" xfId="0" applyNumberFormat="1" applyFont="1" applyFill="1" applyBorder="1" applyAlignment="1" quotePrefix="1">
      <alignment horizontal="left" vertical="top" wrapText="1"/>
    </xf>
    <xf numFmtId="166" fontId="11" fillId="3" borderId="0" xfId="0" applyNumberFormat="1" applyFont="1" applyFill="1" applyBorder="1" applyAlignment="1" quotePrefix="1">
      <alignment horizontal="center"/>
    </xf>
    <xf numFmtId="164" fontId="10" fillId="3" borderId="0" xfId="18" applyNumberFormat="1" applyFont="1" applyFill="1" applyBorder="1" applyAlignment="1" quotePrefix="1">
      <alignment horizontal="center"/>
    </xf>
    <xf numFmtId="0" fontId="2" fillId="3" borderId="0" xfId="0" applyFont="1" applyFill="1" applyBorder="1" applyAlignment="1">
      <alignment wrapText="1"/>
    </xf>
    <xf numFmtId="0" fontId="2" fillId="2" borderId="0" xfId="0" applyFont="1" applyFill="1" applyBorder="1"/>
    <xf numFmtId="43" fontId="10" fillId="3" borderId="6" xfId="18" applyFont="1" applyFill="1" applyBorder="1" applyAlignment="1">
      <alignment horizontal="right"/>
    </xf>
    <xf numFmtId="0" fontId="2" fillId="0" borderId="0" xfId="0" applyFont="1" applyFill="1" applyAlignment="1">
      <alignment vertical="top"/>
    </xf>
    <xf numFmtId="166" fontId="10" fillId="3" borderId="0" xfId="0" applyNumberFormat="1" applyFont="1" applyFill="1" applyBorder="1" applyAlignment="1" quotePrefix="1">
      <alignment horizontal="left" vertical="top" wrapText="1"/>
    </xf>
    <xf numFmtId="166" fontId="6" fillId="3" borderId="0" xfId="0" applyNumberFormat="1" applyFont="1" applyFill="1" applyBorder="1" applyAlignment="1" quotePrefix="1">
      <alignment horizontal="left" vertical="top" wrapText="1"/>
    </xf>
    <xf numFmtId="0" fontId="2" fillId="2" borderId="0" xfId="0" applyFont="1" applyFill="1" applyAlignment="1">
      <alignment vertical="top"/>
    </xf>
    <xf numFmtId="0" fontId="12" fillId="3" borderId="0" xfId="0" applyFont="1" applyFill="1" applyBorder="1" applyAlignment="1">
      <alignment horizontal="left" wrapText="1"/>
    </xf>
    <xf numFmtId="0" fontId="12" fillId="3" borderId="0" xfId="0" applyFont="1" applyFill="1" applyAlignment="1">
      <alignment wrapText="1"/>
    </xf>
    <xf numFmtId="0" fontId="3" fillId="3" borderId="0" xfId="0" applyFont="1" applyFill="1" applyAlignment="1">
      <alignment horizontal="left" vertical="top" wrapText="1"/>
    </xf>
    <xf numFmtId="0" fontId="2" fillId="3" borderId="0" xfId="0" applyFont="1" applyFill="1" applyAlignment="1">
      <alignment wrapText="1"/>
    </xf>
    <xf numFmtId="0" fontId="4" fillId="3" borderId="0" xfId="0" applyFont="1" applyFill="1" applyBorder="1" applyAlignment="1">
      <alignment horizontal="center" wrapText="1"/>
    </xf>
    <xf numFmtId="0" fontId="12" fillId="3" borderId="0" xfId="0" applyFont="1" applyFill="1" applyBorder="1" applyAlignment="1">
      <alignment horizontal="left" wrapText="1"/>
    </xf>
    <xf numFmtId="0" fontId="12" fillId="3" borderId="0" xfId="0" applyFont="1" applyFill="1" applyAlignment="1">
      <alignment wrapText="1"/>
    </xf>
    <xf numFmtId="0" fontId="3" fillId="3" borderId="0" xfId="0" applyFont="1" applyFill="1" applyAlignment="1">
      <alignment horizontal="left" vertical="top" wrapText="1"/>
    </xf>
    <xf numFmtId="0" fontId="2" fillId="3" borderId="0" xfId="0" applyFont="1" applyFill="1" applyAlignment="1">
      <alignment wrapText="1"/>
    </xf>
    <xf numFmtId="0" fontId="4" fillId="3" borderId="0" xfId="0" applyFont="1" applyFill="1" applyBorder="1" applyAlignment="1">
      <alignment horizontal="center" wrapText="1"/>
    </xf>
    <xf numFmtId="166" fontId="1" fillId="3" borderId="4" xfId="0" applyNumberFormat="1" applyFont="1" applyFill="1" applyBorder="1" applyAlignment="1" quotePrefix="1">
      <alignment horizontal="left" vertical="top" wrapText="1"/>
    </xf>
    <xf numFmtId="166" fontId="1" fillId="3" borderId="0" xfId="0" applyNumberFormat="1" applyFont="1" applyFill="1" applyBorder="1" applyAlignment="1" quotePrefix="1">
      <alignment horizontal="left" vertical="top" wrapText="1"/>
    </xf>
    <xf numFmtId="166" fontId="1" fillId="3" borderId="5" xfId="0" applyNumberFormat="1" applyFont="1" applyFill="1" applyBorder="1" applyAlignment="1" quotePrefix="1">
      <alignment horizontal="left" vertical="top" wrapText="1"/>
    </xf>
    <xf numFmtId="165" fontId="10" fillId="3" borderId="10" xfId="0" applyNumberFormat="1" applyFont="1" applyFill="1" applyBorder="1" applyAlignment="1" quotePrefix="1">
      <alignment horizontal="left" vertical="top" wrapText="1"/>
    </xf>
    <xf numFmtId="165" fontId="10" fillId="3" borderId="11" xfId="0" applyNumberFormat="1" applyFont="1" applyFill="1" applyBorder="1" applyAlignment="1" quotePrefix="1">
      <alignment horizontal="left" vertical="top" wrapText="1"/>
    </xf>
    <xf numFmtId="165" fontId="10" fillId="3" borderId="12" xfId="0" applyNumberFormat="1" applyFont="1" applyFill="1" applyBorder="1" applyAlignment="1" quotePrefix="1">
      <alignment horizontal="left" vertical="top"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Users\davisk\AppData\Local\static\themes\theme_alta\images\spac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57150</xdr:rowOff>
    </xdr:from>
    <xdr:ext cx="1981200" cy="561975"/>
    <xdr:sp macro="" textlink="">
      <xdr:nvSpPr>
        <xdr:cNvPr id="2" name="Text Box 3"/>
        <xdr:cNvSpPr txBox="1">
          <a:spLocks noChangeArrowheads="1"/>
        </xdr:cNvSpPr>
      </xdr:nvSpPr>
      <xdr:spPr bwMode="auto">
        <a:xfrm>
          <a:off x="371475" y="57150"/>
          <a:ext cx="1981200" cy="561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en-US" sz="1600" b="1" i="0" u="none" strike="noStrike" baseline="0">
              <a:solidFill>
                <a:srgbClr val="000000"/>
              </a:solidFill>
              <a:latin typeface="+mn-lt"/>
              <a:cs typeface="Arial"/>
            </a:rPr>
            <a:t>FISCAL NOTE </a:t>
          </a:r>
          <a:endParaRPr lang="en-US" sz="1000" b="0" i="0" u="none" strike="noStrike" baseline="0">
            <a:solidFill>
              <a:srgbClr val="000000"/>
            </a:solidFill>
            <a:latin typeface="+mn-lt"/>
            <a:cs typeface="Calibri"/>
          </a:endParaRPr>
        </a:p>
        <a:p>
          <a:pPr algn="l" rtl="0">
            <a:defRPr sz="1000"/>
          </a:pPr>
          <a:r>
            <a:rPr lang="en-US" sz="1400" b="1" i="0" u="none" strike="noStrike" baseline="0">
              <a:solidFill>
                <a:srgbClr val="000000"/>
              </a:solidFill>
              <a:latin typeface="+mn-lt"/>
              <a:cs typeface="Arial"/>
            </a:rPr>
            <a:t>COVID-19 Supplemental</a:t>
          </a:r>
        </a:p>
      </xdr:txBody>
    </xdr:sp>
    <xdr:clientData/>
  </xdr:oneCellAnchor>
  <xdr:twoCellAnchor editAs="oneCell">
    <xdr:from>
      <xdr:col>1</xdr:col>
      <xdr:colOff>0</xdr:colOff>
      <xdr:row>36</xdr:row>
      <xdr:rowOff>0</xdr:rowOff>
    </xdr:from>
    <xdr:to>
      <xdr:col>1</xdr:col>
      <xdr:colOff>9525</xdr:colOff>
      <xdr:row>36</xdr:row>
      <xdr:rowOff>9525</xdr:rowOff>
    </xdr:to>
    <xdr:pic>
      <xdr:nvPicPr>
        <xdr:cNvPr id="3" name="Picture 4"/>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314325" y="10077450"/>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457200</xdr:colOff>
      <xdr:row>44</xdr:row>
      <xdr:rowOff>0</xdr:rowOff>
    </xdr:from>
    <xdr:to>
      <xdr:col>1</xdr:col>
      <xdr:colOff>2409825</xdr:colOff>
      <xdr:row>56</xdr:row>
      <xdr:rowOff>133350</xdr:rowOff>
    </xdr:to>
    <xdr:sp macro="" textlink="">
      <xdr:nvSpPr>
        <xdr:cNvPr id="4" name="ToolsXML" hidden="1"/>
        <xdr:cNvSpPr txBox="1">
          <a:spLocks noChangeArrowheads="1"/>
        </xdr:cNvSpPr>
      </xdr:nvSpPr>
      <xdr:spPr bwMode="auto">
        <a:xfrm>
          <a:off x="771525" y="11544300"/>
          <a:ext cx="1952625" cy="20764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&lt;?xml version="1.0" encoding="UTF-8"?&gt;&lt;ToolsActions relationId="478547583"&gt;&lt;page&gt;page_UTF8=Grid1:0&amp;amp;printpage=-1&lt;/page&gt;&lt;refresh&gt;&lt;url method="post"&gt;/hr/common/HRLogon.jsp?elementName_UTF8=%2f3%20Supplemental%20Reports%20%2d%20ASO%2fSuppASO%2001A%20Exec%20Proposed%20OPER%20Fiscal%20Note&amp;amp;elementType=2&amp;amp;viewAs=html&amp;amp;sso_token=$SSO_TOKEN$&amp;amp;$CONTEXT$&amp;amp;action=refresh&amp;amp;fld0=EN%5fA20000&amp;amp;promptingLevel=1&amp;amp;&amp;amp;allPages=false&amp;amp;splitPages=false&amp;amp;refUsingWSPOV=false&amp;amp;LOCALE_LANGUAGE=en_US&lt;/url&gt;&lt;/refresh&gt;&lt;edit&gt;&lt;url method="post"&gt;/workspace/index.jsp?module=tools.relatedcontent&amp;amp;repository_path=%2f3%20Supplemental%20Reports%20%2d%20ASO%2fSuppASO%2001A%20Exec%20Proposed%20OPER%20Fiscal%20Note&amp;amp;elementType=2&amp;amp;repository_name=%2f3%20Supplemental%20Reports%20%2d%20ASO%2fSuppASO%2001A%20Exec%20Proposed%20OPER%20Fiscal%20Note&amp;amp;$CONTEXT$&amp;amp;layout=embedded&amp;amp;bpm.logoff=false&amp;amp;bpm_showtab=false&amp;amp;repository_format_id=html&amp;amp;mimetype=application/hyperion-reports-report&amp;amp;action=edit&amp;amp;fld0=EN%5fA20000&amp;amp;promptingLevel=1&amp;amp;&amp;amp;allPages=false&amp;amp;splitPages=false&amp;amp;refUsingWSPOV=false&lt;/url&gt;&lt;/edit&gt;&lt;close&gt;&lt;url method="post"&gt;/hr/common/HRClientRefTracker.jsp?removeInstanceId=478547583&lt;/url&gt;&lt;/close&gt;&lt;/ToolsActions&gt;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000396251678"/>
    <pageSetUpPr fitToPage="1"/>
  </sheetPr>
  <dimension ref="A1:J78"/>
  <sheetViews>
    <sheetView showGridLines="0" tabSelected="1" workbookViewId="0" topLeftCell="A1">
      <selection activeCell="B36" sqref="B36:E36"/>
    </sheetView>
  </sheetViews>
  <sheetFormatPr defaultColWidth="8.8515625" defaultRowHeight="12.75"/>
  <cols>
    <col min="1" max="1" width="4.7109375" style="2" customWidth="1"/>
    <col min="2" max="2" width="36.140625" style="2" customWidth="1"/>
    <col min="3" max="5" width="24.140625" style="2" customWidth="1"/>
    <col min="6" max="6" width="5.8515625" style="2" customWidth="1"/>
    <col min="7" max="7" width="5.140625" style="2" customWidth="1"/>
    <col min="8" max="8" width="27.140625" style="2" customWidth="1"/>
    <col min="9" max="10" width="12.28125" style="2" customWidth="1"/>
    <col min="11" max="16384" width="8.8515625" style="2" customWidth="1"/>
  </cols>
  <sheetData>
    <row r="1" spans="1:7" ht="21">
      <c r="A1" s="1"/>
      <c r="B1" s="72"/>
      <c r="C1" s="72"/>
      <c r="D1" s="72"/>
      <c r="E1" s="72"/>
      <c r="F1" s="67"/>
      <c r="G1" s="67"/>
    </row>
    <row r="2" spans="1:7" ht="21">
      <c r="A2" s="1"/>
      <c r="B2" s="72"/>
      <c r="C2" s="72"/>
      <c r="D2" s="72"/>
      <c r="E2" s="72"/>
      <c r="F2" s="67"/>
      <c r="G2" s="67"/>
    </row>
    <row r="3" spans="1:7" ht="12.75">
      <c r="A3" s="1"/>
      <c r="B3" s="73"/>
      <c r="C3" s="73"/>
      <c r="D3" s="73"/>
      <c r="E3" s="73"/>
      <c r="F3" s="68"/>
      <c r="G3" s="68"/>
    </row>
    <row r="4" spans="1:7" ht="12.75">
      <c r="A4" s="1"/>
      <c r="B4" s="73"/>
      <c r="C4" s="73"/>
      <c r="D4" s="73"/>
      <c r="E4" s="73"/>
      <c r="F4" s="68"/>
      <c r="G4" s="68"/>
    </row>
    <row r="5" spans="1:7" ht="12.75">
      <c r="A5" s="1"/>
      <c r="B5" s="74"/>
      <c r="C5" s="74"/>
      <c r="D5" s="74"/>
      <c r="E5" s="74"/>
      <c r="F5" s="69"/>
      <c r="G5" s="69"/>
    </row>
    <row r="6" spans="1:7" ht="18" customHeight="1">
      <c r="A6" s="1"/>
      <c r="B6" s="3" t="s">
        <v>0</v>
      </c>
      <c r="C6" s="4"/>
      <c r="D6" s="4"/>
      <c r="E6" s="5"/>
      <c r="F6" s="6"/>
      <c r="G6" s="6"/>
    </row>
    <row r="7" spans="1:7" ht="15.75">
      <c r="A7" s="1"/>
      <c r="B7" s="7" t="s">
        <v>101</v>
      </c>
      <c r="C7" s="6"/>
      <c r="D7" s="6"/>
      <c r="E7" s="8"/>
      <c r="F7" s="6"/>
      <c r="G7" s="6"/>
    </row>
    <row r="8" spans="1:7" ht="15.75">
      <c r="A8" s="1"/>
      <c r="B8" s="7" t="s">
        <v>102</v>
      </c>
      <c r="C8" s="6"/>
      <c r="D8" s="6"/>
      <c r="E8" s="8"/>
      <c r="F8" s="6"/>
      <c r="G8" s="6"/>
    </row>
    <row r="9" spans="1:7" ht="6" customHeight="1">
      <c r="A9" s="1"/>
      <c r="B9" s="9"/>
      <c r="C9" s="10"/>
      <c r="D9" s="10"/>
      <c r="E9" s="11"/>
      <c r="F9" s="10"/>
      <c r="G9" s="10"/>
    </row>
    <row r="10" spans="1:8" s="64" customFormat="1" ht="147" customHeight="1">
      <c r="A10" s="61"/>
      <c r="B10" s="75" t="s">
        <v>96</v>
      </c>
      <c r="C10" s="76"/>
      <c r="D10" s="76"/>
      <c r="E10" s="77"/>
      <c r="F10" s="62"/>
      <c r="G10" s="63"/>
      <c r="H10" s="13" t="str">
        <f>"Summary Character Count:  "&amp;LEN(B10)</f>
        <v>Summary Character Count:  841</v>
      </c>
    </row>
    <row r="11" spans="1:8" ht="14.45" customHeight="1">
      <c r="A11" s="1"/>
      <c r="B11" s="24"/>
      <c r="C11" s="25"/>
      <c r="D11" s="25"/>
      <c r="E11" s="26"/>
      <c r="F11" s="25"/>
      <c r="G11" s="10"/>
      <c r="H11" s="2" t="s">
        <v>1</v>
      </c>
    </row>
    <row r="12" spans="1:10" ht="15">
      <c r="A12" s="1"/>
      <c r="B12" s="27"/>
      <c r="C12" s="27" t="s">
        <v>2</v>
      </c>
      <c r="D12" s="28" t="s">
        <v>3</v>
      </c>
      <c r="E12" s="28" t="s">
        <v>4</v>
      </c>
      <c r="F12" s="56"/>
      <c r="G12" s="14"/>
      <c r="H12" s="15" t="s">
        <v>5</v>
      </c>
      <c r="I12" s="15" t="s">
        <v>6</v>
      </c>
      <c r="J12" s="15" t="s">
        <v>7</v>
      </c>
    </row>
    <row r="13" spans="1:10" ht="15">
      <c r="A13" s="1"/>
      <c r="B13" s="29" t="s">
        <v>16</v>
      </c>
      <c r="C13" s="30">
        <v>0</v>
      </c>
      <c r="D13" s="31"/>
      <c r="E13" s="31"/>
      <c r="F13" s="57"/>
      <c r="G13" s="14"/>
      <c r="H13" s="16" t="s">
        <v>95</v>
      </c>
      <c r="I13" s="17">
        <f aca="true" t="shared" si="0" ref="I13:I18">_xlfn.IFERROR(VLOOKUP(B13,$B$48:$C$63,2,FALSE),"")</f>
        <v>0</v>
      </c>
      <c r="J13" s="17">
        <f>C13</f>
        <v>0</v>
      </c>
    </row>
    <row r="14" spans="1:10" ht="15">
      <c r="A14" s="1"/>
      <c r="B14" s="29"/>
      <c r="C14" s="30"/>
      <c r="D14" s="31"/>
      <c r="E14" s="31"/>
      <c r="F14" s="57"/>
      <c r="G14" s="14"/>
      <c r="H14" s="16" t="s">
        <v>8</v>
      </c>
      <c r="I14" s="17" t="str">
        <f t="shared" si="0"/>
        <v/>
      </c>
      <c r="J14" s="17">
        <f aca="true" t="shared" si="1" ref="J14:J18">C14</f>
        <v>0</v>
      </c>
    </row>
    <row r="15" spans="1:10" ht="15">
      <c r="A15" s="1"/>
      <c r="B15" s="29"/>
      <c r="C15" s="30"/>
      <c r="D15" s="31"/>
      <c r="E15" s="31"/>
      <c r="F15" s="57"/>
      <c r="G15" s="14"/>
      <c r="H15" s="16" t="s">
        <v>8</v>
      </c>
      <c r="I15" s="17" t="str">
        <f t="shared" si="0"/>
        <v/>
      </c>
      <c r="J15" s="17">
        <f t="shared" si="1"/>
        <v>0</v>
      </c>
    </row>
    <row r="16" spans="1:10" ht="15">
      <c r="A16" s="1"/>
      <c r="B16" s="27"/>
      <c r="C16" s="30"/>
      <c r="D16" s="31"/>
      <c r="E16" s="31"/>
      <c r="F16" s="57"/>
      <c r="G16" s="14"/>
      <c r="H16" s="16" t="s">
        <v>8</v>
      </c>
      <c r="I16" s="17" t="str">
        <f t="shared" si="0"/>
        <v/>
      </c>
      <c r="J16" s="17">
        <f t="shared" si="1"/>
        <v>0</v>
      </c>
    </row>
    <row r="17" spans="1:10" ht="15">
      <c r="A17" s="1"/>
      <c r="B17" s="27"/>
      <c r="C17" s="30"/>
      <c r="D17" s="31"/>
      <c r="E17" s="31"/>
      <c r="F17" s="57"/>
      <c r="G17" s="14"/>
      <c r="H17" s="16" t="s">
        <v>8</v>
      </c>
      <c r="I17" s="17" t="str">
        <f t="shared" si="0"/>
        <v/>
      </c>
      <c r="J17" s="17">
        <f t="shared" si="1"/>
        <v>0</v>
      </c>
    </row>
    <row r="18" spans="1:10" ht="15">
      <c r="A18" s="1"/>
      <c r="B18" s="27"/>
      <c r="C18" s="32"/>
      <c r="D18" s="32"/>
      <c r="E18" s="33"/>
      <c r="F18" s="51"/>
      <c r="G18" s="14"/>
      <c r="H18" s="16" t="s">
        <v>8</v>
      </c>
      <c r="I18" s="17" t="str">
        <f t="shared" si="0"/>
        <v/>
      </c>
      <c r="J18" s="17">
        <f t="shared" si="1"/>
        <v>0</v>
      </c>
    </row>
    <row r="19" spans="1:10" ht="15">
      <c r="A19" s="1"/>
      <c r="B19" s="34" t="s">
        <v>9</v>
      </c>
      <c r="C19" s="35">
        <f>SUM(C13:C18)</f>
        <v>0</v>
      </c>
      <c r="D19" s="35">
        <f>SUM(D13:D18)</f>
        <v>0</v>
      </c>
      <c r="E19" s="35">
        <f>SUM(E13:E18)</f>
        <v>0</v>
      </c>
      <c r="F19" s="52"/>
      <c r="G19" s="14"/>
      <c r="H19" s="16"/>
      <c r="I19" s="16"/>
      <c r="J19" s="16"/>
    </row>
    <row r="20" spans="1:10" ht="15">
      <c r="A20" s="1"/>
      <c r="B20" s="34"/>
      <c r="C20" s="36"/>
      <c r="D20" s="36"/>
      <c r="E20" s="33"/>
      <c r="F20" s="51"/>
      <c r="G20" s="14"/>
      <c r="H20" s="15" t="s">
        <v>5</v>
      </c>
      <c r="I20" s="15" t="s">
        <v>6</v>
      </c>
      <c r="J20" s="15"/>
    </row>
    <row r="21" spans="1:10" ht="15">
      <c r="A21" s="1"/>
      <c r="B21" s="37" t="s">
        <v>62</v>
      </c>
      <c r="C21" s="36">
        <v>10000000</v>
      </c>
      <c r="D21" s="36"/>
      <c r="E21" s="33"/>
      <c r="F21" s="51"/>
      <c r="G21" s="14"/>
      <c r="H21" s="16" t="s">
        <v>8</v>
      </c>
      <c r="I21" s="17" t="str">
        <f aca="true" t="shared" si="2" ref="I21:I27">_xlfn.IFERROR(VLOOKUP(B21,$B$66:$C$78,2,FALSE),"")</f>
        <v>A_53999</v>
      </c>
      <c r="J21" s="17">
        <f aca="true" t="shared" si="3" ref="J21:J27">C21</f>
        <v>10000000</v>
      </c>
    </row>
    <row r="22" spans="1:10" ht="15">
      <c r="A22" s="1"/>
      <c r="B22" s="37" t="s">
        <v>77</v>
      </c>
      <c r="C22" s="36">
        <v>3000000</v>
      </c>
      <c r="D22" s="36"/>
      <c r="E22" s="33"/>
      <c r="F22" s="51"/>
      <c r="G22" s="14"/>
      <c r="H22" s="16" t="s">
        <v>8</v>
      </c>
      <c r="I22" s="17"/>
      <c r="J22" s="17"/>
    </row>
    <row r="23" spans="1:10" ht="15">
      <c r="A23" s="1"/>
      <c r="B23" s="37"/>
      <c r="C23" s="36"/>
      <c r="D23" s="36"/>
      <c r="E23" s="33"/>
      <c r="F23" s="51"/>
      <c r="G23" s="14"/>
      <c r="H23" s="16" t="s">
        <v>8</v>
      </c>
      <c r="I23" s="17" t="str">
        <f t="shared" si="2"/>
        <v/>
      </c>
      <c r="J23" s="17">
        <f t="shared" si="3"/>
        <v>0</v>
      </c>
    </row>
    <row r="24" spans="1:10" ht="15">
      <c r="A24" s="1"/>
      <c r="B24" s="37"/>
      <c r="C24" s="36"/>
      <c r="D24" s="36"/>
      <c r="E24" s="33"/>
      <c r="F24" s="51"/>
      <c r="G24" s="14"/>
      <c r="H24" s="16" t="s">
        <v>8</v>
      </c>
      <c r="I24" s="17" t="str">
        <f t="shared" si="2"/>
        <v/>
      </c>
      <c r="J24" s="17">
        <f t="shared" si="3"/>
        <v>0</v>
      </c>
    </row>
    <row r="25" spans="1:10" ht="15">
      <c r="A25" s="1"/>
      <c r="B25" s="37"/>
      <c r="C25" s="36"/>
      <c r="D25" s="36"/>
      <c r="E25" s="33"/>
      <c r="F25" s="51"/>
      <c r="G25" s="14"/>
      <c r="H25" s="16" t="s">
        <v>8</v>
      </c>
      <c r="I25" s="17" t="str">
        <f t="shared" si="2"/>
        <v/>
      </c>
      <c r="J25" s="17">
        <f t="shared" si="3"/>
        <v>0</v>
      </c>
    </row>
    <row r="26" spans="1:10" ht="15">
      <c r="A26" s="1"/>
      <c r="B26" s="37"/>
      <c r="C26" s="36"/>
      <c r="D26" s="36"/>
      <c r="E26" s="33"/>
      <c r="F26" s="51"/>
      <c r="G26" s="14"/>
      <c r="H26" s="16" t="s">
        <v>8</v>
      </c>
      <c r="I26" s="17" t="str">
        <f t="shared" si="2"/>
        <v/>
      </c>
      <c r="J26" s="17">
        <f t="shared" si="3"/>
        <v>0</v>
      </c>
    </row>
    <row r="27" spans="1:10" ht="15">
      <c r="A27" s="1"/>
      <c r="B27" s="29"/>
      <c r="C27" s="32"/>
      <c r="D27" s="32"/>
      <c r="E27" s="33"/>
      <c r="F27" s="51"/>
      <c r="G27" s="14"/>
      <c r="H27" s="16" t="s">
        <v>8</v>
      </c>
      <c r="I27" s="17" t="str">
        <f t="shared" si="2"/>
        <v/>
      </c>
      <c r="J27" s="17">
        <f t="shared" si="3"/>
        <v>0</v>
      </c>
    </row>
    <row r="28" spans="1:7" ht="12.6" customHeight="1">
      <c r="A28" s="1"/>
      <c r="B28" s="34" t="s">
        <v>10</v>
      </c>
      <c r="C28" s="38">
        <f>SUM(C21:C27)</f>
        <v>13000000</v>
      </c>
      <c r="D28" s="38">
        <f>SUM(D21:D27)</f>
        <v>0</v>
      </c>
      <c r="E28" s="38">
        <f>SUM(E21:E27)</f>
        <v>0</v>
      </c>
      <c r="F28" s="50"/>
      <c r="G28" s="12"/>
    </row>
    <row r="29" spans="1:7" ht="10.9" customHeight="1">
      <c r="A29" s="1"/>
      <c r="B29" s="39"/>
      <c r="C29" s="32"/>
      <c r="D29" s="32"/>
      <c r="E29" s="33"/>
      <c r="F29" s="51"/>
      <c r="G29" s="12"/>
    </row>
    <row r="30" spans="1:7" ht="0.6" hidden="1">
      <c r="A30" s="1"/>
      <c r="B30" s="39"/>
      <c r="C30" s="32"/>
      <c r="D30" s="32"/>
      <c r="E30" s="33"/>
      <c r="F30" s="51"/>
      <c r="G30" s="18"/>
    </row>
    <row r="31" spans="1:7" ht="13.9" customHeight="1">
      <c r="A31" s="1"/>
      <c r="B31" s="34" t="s">
        <v>11</v>
      </c>
      <c r="C31" s="35">
        <f>C19-C28</f>
        <v>-13000000</v>
      </c>
      <c r="D31" s="35">
        <f>D19-D28</f>
        <v>0</v>
      </c>
      <c r="E31" s="35">
        <f>E19-E28</f>
        <v>0</v>
      </c>
      <c r="F31" s="52"/>
      <c r="G31" s="18"/>
    </row>
    <row r="32" spans="1:7" ht="13.9" customHeight="1">
      <c r="A32" s="1"/>
      <c r="B32" s="34"/>
      <c r="C32" s="40"/>
      <c r="D32" s="40"/>
      <c r="E32" s="41"/>
      <c r="F32" s="53"/>
      <c r="G32" s="18"/>
    </row>
    <row r="33" spans="1:7" ht="13.9" customHeight="1">
      <c r="A33" s="1"/>
      <c r="B33" s="34" t="s">
        <v>12</v>
      </c>
      <c r="C33" s="60">
        <v>0</v>
      </c>
      <c r="D33" s="60">
        <v>0</v>
      </c>
      <c r="E33" s="60"/>
      <c r="F33" s="53"/>
      <c r="G33" s="18"/>
    </row>
    <row r="34" spans="1:7" ht="13.9" customHeight="1" thickBot="1">
      <c r="A34" s="1"/>
      <c r="B34" s="39"/>
      <c r="C34" s="40"/>
      <c r="D34" s="40"/>
      <c r="E34" s="41"/>
      <c r="F34" s="53"/>
      <c r="G34" s="19"/>
    </row>
    <row r="35" spans="1:7" ht="0.6" hidden="1" thickBot="1">
      <c r="A35" s="1"/>
      <c r="B35" s="42"/>
      <c r="C35" s="43"/>
      <c r="D35" s="43"/>
      <c r="E35" s="44"/>
      <c r="F35" s="54"/>
      <c r="G35" s="20"/>
    </row>
    <row r="36" spans="1:8" ht="180" customHeight="1">
      <c r="A36" s="1"/>
      <c r="B36" s="78" t="s">
        <v>103</v>
      </c>
      <c r="C36" s="79"/>
      <c r="D36" s="79"/>
      <c r="E36" s="80"/>
      <c r="F36" s="55"/>
      <c r="G36" s="47"/>
      <c r="H36" s="21" t="str">
        <f>"Detailed Justification Character Count:  "&amp;LEN(B36)</f>
        <v>Detailed Justification Character Count:  1066</v>
      </c>
    </row>
    <row r="37" spans="1:7" ht="15">
      <c r="A37" s="1"/>
      <c r="B37" s="70"/>
      <c r="C37" s="70"/>
      <c r="D37" s="70"/>
      <c r="E37" s="70"/>
      <c r="F37" s="65"/>
      <c r="G37" s="22"/>
    </row>
    <row r="38" spans="1:7" ht="15">
      <c r="A38" s="1"/>
      <c r="B38" s="71"/>
      <c r="C38" s="71"/>
      <c r="D38" s="71"/>
      <c r="E38" s="71"/>
      <c r="F38" s="66"/>
      <c r="G38" s="58"/>
    </row>
    <row r="39" spans="1:7" ht="15">
      <c r="A39" s="1"/>
      <c r="B39" s="45" t="s">
        <v>97</v>
      </c>
      <c r="C39" s="46"/>
      <c r="D39" s="46"/>
      <c r="E39" s="45"/>
      <c r="F39" s="45"/>
      <c r="G39" s="23"/>
    </row>
    <row r="40" spans="1:7" ht="15">
      <c r="A40" s="1"/>
      <c r="B40" s="45" t="s">
        <v>98</v>
      </c>
      <c r="C40" s="48"/>
      <c r="D40" s="45"/>
      <c r="E40" s="45"/>
      <c r="F40" s="45"/>
      <c r="G40" s="23"/>
    </row>
    <row r="41" spans="1:7" ht="15">
      <c r="A41" s="1"/>
      <c r="B41" s="45" t="s">
        <v>100</v>
      </c>
      <c r="C41" s="49"/>
      <c r="D41" s="45"/>
      <c r="E41" s="45"/>
      <c r="F41" s="45"/>
      <c r="G41" s="23"/>
    </row>
    <row r="42" spans="1:7" ht="15">
      <c r="A42" s="1"/>
      <c r="B42" s="45" t="s">
        <v>99</v>
      </c>
      <c r="C42" s="48"/>
      <c r="D42" s="45"/>
      <c r="E42" s="45"/>
      <c r="F42" s="45"/>
      <c r="G42" s="23"/>
    </row>
    <row r="43" ht="12.75">
      <c r="G43" s="59"/>
    </row>
    <row r="44" ht="12.75">
      <c r="G44" s="59"/>
    </row>
    <row r="45" ht="12.75">
      <c r="G45" s="59"/>
    </row>
    <row r="46" ht="12.75">
      <c r="G46" s="59"/>
    </row>
    <row r="47" spans="2:7" ht="12.75">
      <c r="B47" s="2" t="s">
        <v>13</v>
      </c>
      <c r="C47" s="2" t="s">
        <v>14</v>
      </c>
      <c r="D47" s="2" t="s">
        <v>15</v>
      </c>
      <c r="G47" s="59"/>
    </row>
    <row r="48" spans="2:7" ht="12.75">
      <c r="B48" s="2" t="s">
        <v>16</v>
      </c>
      <c r="G48" s="59"/>
    </row>
    <row r="49" spans="2:7" ht="12.75">
      <c r="B49" s="2" t="s">
        <v>17</v>
      </c>
      <c r="G49" s="59"/>
    </row>
    <row r="50" spans="2:7" ht="12.75">
      <c r="B50" s="2" t="s">
        <v>18</v>
      </c>
      <c r="C50" s="2" t="s">
        <v>19</v>
      </c>
      <c r="D50" s="2" t="s">
        <v>20</v>
      </c>
      <c r="G50" s="59"/>
    </row>
    <row r="51" spans="2:7" ht="12.75">
      <c r="B51" s="2" t="s">
        <v>21</v>
      </c>
      <c r="G51" s="59"/>
    </row>
    <row r="52" spans="2:7" ht="12.75">
      <c r="B52" s="2" t="s">
        <v>22</v>
      </c>
      <c r="C52" s="2" t="s">
        <v>23</v>
      </c>
      <c r="D52" s="2" t="s">
        <v>24</v>
      </c>
      <c r="G52" s="59"/>
    </row>
    <row r="53" spans="2:7" ht="12.75">
      <c r="B53" s="2" t="s">
        <v>25</v>
      </c>
      <c r="C53" s="2" t="s">
        <v>26</v>
      </c>
      <c r="D53" s="2" t="s">
        <v>27</v>
      </c>
      <c r="G53" s="59"/>
    </row>
    <row r="54" spans="2:7" ht="12.75">
      <c r="B54" s="2" t="s">
        <v>28</v>
      </c>
      <c r="G54" s="59"/>
    </row>
    <row r="55" spans="2:7" ht="12.75">
      <c r="B55" s="2" t="s">
        <v>29</v>
      </c>
      <c r="C55" s="2" t="s">
        <v>30</v>
      </c>
      <c r="D55" s="2" t="s">
        <v>31</v>
      </c>
      <c r="G55" s="59"/>
    </row>
    <row r="56" spans="2:4" ht="12.75">
      <c r="B56" s="2" t="s">
        <v>32</v>
      </c>
      <c r="C56" s="2" t="s">
        <v>33</v>
      </c>
      <c r="D56" s="2" t="s">
        <v>34</v>
      </c>
    </row>
    <row r="57" spans="2:4" ht="12.75">
      <c r="B57" s="2" t="s">
        <v>35</v>
      </c>
      <c r="C57" s="2" t="s">
        <v>36</v>
      </c>
      <c r="D57" s="2" t="s">
        <v>37</v>
      </c>
    </row>
    <row r="58" spans="2:4" ht="12.75">
      <c r="B58" s="2" t="s">
        <v>38</v>
      </c>
      <c r="C58" s="2" t="s">
        <v>39</v>
      </c>
      <c r="D58" s="2" t="s">
        <v>40</v>
      </c>
    </row>
    <row r="59" spans="2:4" ht="12.75">
      <c r="B59" s="2" t="s">
        <v>41</v>
      </c>
      <c r="C59" s="2" t="s">
        <v>42</v>
      </c>
      <c r="D59" s="2" t="s">
        <v>43</v>
      </c>
    </row>
    <row r="60" spans="2:4" ht="12.75">
      <c r="B60" s="2" t="s">
        <v>44</v>
      </c>
      <c r="C60" s="2" t="s">
        <v>45</v>
      </c>
      <c r="D60" s="2" t="s">
        <v>46</v>
      </c>
    </row>
    <row r="61" spans="2:4" ht="12.75">
      <c r="B61" s="2" t="s">
        <v>47</v>
      </c>
      <c r="C61" s="2" t="s">
        <v>48</v>
      </c>
      <c r="D61" s="2" t="s">
        <v>49</v>
      </c>
    </row>
    <row r="62" spans="2:4" ht="12.75">
      <c r="B62" s="2" t="s">
        <v>50</v>
      </c>
      <c r="C62" s="2" t="s">
        <v>51</v>
      </c>
      <c r="D62" s="2" t="s">
        <v>52</v>
      </c>
    </row>
    <row r="63" spans="2:4" ht="12.75">
      <c r="B63" s="2" t="s">
        <v>53</v>
      </c>
      <c r="C63" s="2" t="s">
        <v>54</v>
      </c>
      <c r="D63" s="2" t="s">
        <v>52</v>
      </c>
    </row>
    <row r="65" spans="2:4" ht="12.75">
      <c r="B65" s="2" t="s">
        <v>55</v>
      </c>
      <c r="C65" s="2" t="s">
        <v>14</v>
      </c>
      <c r="D65" s="2" t="s">
        <v>15</v>
      </c>
    </row>
    <row r="66" spans="2:4" ht="12.75">
      <c r="B66" s="2" t="s">
        <v>56</v>
      </c>
      <c r="C66" s="2" t="s">
        <v>57</v>
      </c>
      <c r="D66" s="2" t="s">
        <v>58</v>
      </c>
    </row>
    <row r="67" spans="2:4" ht="12.75">
      <c r="B67" s="2" t="s">
        <v>59</v>
      </c>
      <c r="C67" s="2" t="s">
        <v>60</v>
      </c>
      <c r="D67" s="2" t="s">
        <v>61</v>
      </c>
    </row>
    <row r="68" spans="2:4" ht="12.75">
      <c r="B68" s="2" t="s">
        <v>62</v>
      </c>
      <c r="C68" s="2" t="s">
        <v>63</v>
      </c>
      <c r="D68" s="2" t="s">
        <v>64</v>
      </c>
    </row>
    <row r="69" spans="2:4" ht="12.75">
      <c r="B69" s="2" t="s">
        <v>65</v>
      </c>
      <c r="C69" s="2" t="s">
        <v>66</v>
      </c>
      <c r="D69" s="2" t="s">
        <v>67</v>
      </c>
    </row>
    <row r="70" spans="2:4" ht="12.75">
      <c r="B70" s="2" t="s">
        <v>68</v>
      </c>
      <c r="C70" s="2" t="s">
        <v>69</v>
      </c>
      <c r="D70" s="2" t="s">
        <v>70</v>
      </c>
    </row>
    <row r="71" spans="2:4" ht="12.75">
      <c r="B71" s="2" t="s">
        <v>71</v>
      </c>
      <c r="C71" s="2" t="s">
        <v>72</v>
      </c>
      <c r="D71" s="2" t="s">
        <v>73</v>
      </c>
    </row>
    <row r="72" spans="2:4" ht="12.75">
      <c r="B72" s="2" t="s">
        <v>74</v>
      </c>
      <c r="C72" s="2" t="s">
        <v>75</v>
      </c>
      <c r="D72" s="2" t="s">
        <v>76</v>
      </c>
    </row>
    <row r="73" spans="2:4" ht="12.75">
      <c r="B73" s="2" t="s">
        <v>77</v>
      </c>
      <c r="C73" s="2" t="s">
        <v>78</v>
      </c>
      <c r="D73" s="2" t="s">
        <v>79</v>
      </c>
    </row>
    <row r="74" spans="2:4" ht="12.75">
      <c r="B74" s="2" t="s">
        <v>80</v>
      </c>
      <c r="C74" s="2" t="s">
        <v>81</v>
      </c>
      <c r="D74" s="2" t="s">
        <v>82</v>
      </c>
    </row>
    <row r="75" spans="2:4" ht="12.75">
      <c r="B75" s="2" t="s">
        <v>83</v>
      </c>
      <c r="C75" s="2" t="s">
        <v>84</v>
      </c>
      <c r="D75" s="2" t="s">
        <v>85</v>
      </c>
    </row>
    <row r="76" spans="2:4" ht="12.75">
      <c r="B76" s="2" t="s">
        <v>86</v>
      </c>
      <c r="C76" s="2" t="s">
        <v>87</v>
      </c>
      <c r="D76" s="2" t="s">
        <v>88</v>
      </c>
    </row>
    <row r="77" spans="2:4" ht="12.75">
      <c r="B77" s="2" t="s">
        <v>89</v>
      </c>
      <c r="C77" s="2" t="s">
        <v>90</v>
      </c>
      <c r="D77" s="2" t="s">
        <v>91</v>
      </c>
    </row>
    <row r="78" spans="2:4" ht="12.75">
      <c r="B78" s="2" t="s">
        <v>92</v>
      </c>
      <c r="C78" s="2" t="s">
        <v>93</v>
      </c>
      <c r="D78" s="2" t="s">
        <v>94</v>
      </c>
    </row>
  </sheetData>
  <mergeCells count="8">
    <mergeCell ref="B37:E37"/>
    <mergeCell ref="B38:E38"/>
    <mergeCell ref="B1:E2"/>
    <mergeCell ref="B3:E3"/>
    <mergeCell ref="B4:E4"/>
    <mergeCell ref="B5:E5"/>
    <mergeCell ref="B10:E10"/>
    <mergeCell ref="B36:E36"/>
  </mergeCells>
  <dataValidations count="2">
    <dataValidation type="list" allowBlank="1" showInputMessage="1" showErrorMessage="1" sqref="B21:B27">
      <formula1>$B$66:$B$78</formula1>
    </dataValidation>
    <dataValidation type="list" allowBlank="1" showInputMessage="1" showErrorMessage="1" sqref="B13:B18">
      <formula1>$B$48:$B$63</formula1>
    </dataValidation>
  </dataValidations>
  <printOptions/>
  <pageMargins left="0.75" right="0.75" top="1" bottom="1" header="0.5" footer="0.5"/>
  <pageSetup fitToHeight="1" fitToWidth="1" horizontalDpi="600" verticalDpi="600" orientation="portrait" scale="73"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DE2C1032962A5B4A8EBD91B83E7236EB" ma:contentTypeVersion="15" ma:contentTypeDescription="" ma:contentTypeScope="" ma:versionID="2de948b32be833b444682eb096623b4a">
  <xsd:schema xmlns:xsd="http://www.w3.org/2001/XMLSchema" xmlns:xs="http://www.w3.org/2001/XMLSchema" xmlns:p="http://schemas.microsoft.com/office/2006/metadata/properties" xmlns:ns1="http://schemas.microsoft.com/sharepoint/v3" xmlns:ns2="308dc21f-8940-46b7-9ee9-f86b439897b1" xmlns:ns3="cc811197-5a73-4d86-a206-c117da05ddaa" xmlns:ns4="b873affb-9f63-4014-8b77-ecf609f9b443" targetNamespace="http://schemas.microsoft.com/office/2006/metadata/properties" ma:root="true" ma:fieldsID="afc6c03100fea169193120f583ba7560" ns1:_="" ns2:_="" ns3:_="" ns4:_="">
    <xsd:import namespace="http://schemas.microsoft.com/sharepoint/v3"/>
    <xsd:import namespace="308dc21f-8940-46b7-9ee9-f86b439897b1"/>
    <xsd:import namespace="cc811197-5a73-4d86-a206-c117da05ddaa"/>
    <xsd:import namespace="b873affb-9f63-4014-8b77-ecf609f9b443"/>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PSB_x0020_Reviewer"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73affb-9f63-4014-8b77-ecf609f9b443" elementFormDefault="qualified">
    <xsd:import namespace="http://schemas.microsoft.com/office/2006/documentManagement/types"/>
    <xsd:import namespace="http://schemas.microsoft.com/office/infopath/2007/PartnerControls"/>
    <xsd:element name="PSB_x0020_Reviewer" ma:index="13" nillable="true" ma:displayName="PSB Reviewer" ma:list="UserInfo" ma:SharePointGroup="0" ma:internalName="PSB_x0020_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SB_x0020_Reviewer xmlns="b873affb-9f63-4014-8b77-ecf609f9b443">
      <UserInfo>
        <DisplayName/>
        <AccountId xsi:nil="true"/>
        <AccountType/>
      </UserInfo>
    </PSB_x0020_Reviewer>
    <Proposed_x002f_Passed_x0020__x0023__x003a_ xmlns="308dc21f-8940-46b7-9ee9-f86b439897b1" xsi:nil="true"/>
  </documentManagement>
</p:properties>
</file>

<file path=customXml/itemProps1.xml><?xml version="1.0" encoding="utf-8"?>
<ds:datastoreItem xmlns:ds="http://schemas.openxmlformats.org/officeDocument/2006/customXml" ds:itemID="{BEE5440C-F5F3-48C6-8C26-24D7434989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b873affb-9f63-4014-8b77-ecf609f9b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3.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4.xml><?xml version="1.0" encoding="utf-8"?>
<ds:datastoreItem xmlns:ds="http://schemas.openxmlformats.org/officeDocument/2006/customXml" ds:itemID="{83BABA13-11E0-45F6-971F-EB8C7A186A94}">
  <ds:schemaRefs>
    <ds:schemaRef ds:uri="http://schemas.microsoft.com/office/2006/metadata/properties"/>
    <ds:schemaRef ds:uri="cc811197-5a73-4d86-a206-c117da05ddaa"/>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b873affb-9f63-4014-8b77-ecf609f9b443"/>
    <ds:schemaRef ds:uri="308dc21f-8940-46b7-9ee9-f86b439897b1"/>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dcterms:created xsi:type="dcterms:W3CDTF">1999-06-02T23:29:55Z</dcterms:created>
  <dcterms:modified xsi:type="dcterms:W3CDTF">2020-04-23T17:04:59Z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0x010100D03C1FEDB24A304B88B22491CFC0976900DE2C1032962A5B4A8EBD91B83E7236EB</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Order">
    <vt:r8>42400</vt:r8>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ies>
</file>