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640" windowHeight="8445" activeTab="0"/>
  </bookViews>
  <sheets>
    <sheet name="Form C" sheetId="1" r:id="rId1"/>
  </sheets>
  <definedNames>
    <definedName name="_xlnm.Print_Area" localSheetId="0">'Form C'!$A$1:$G$70</definedName>
  </definedNames>
  <calcPr fullCalcOnLoad="1"/>
</workbook>
</file>

<file path=xl/sharedStrings.xml><?xml version="1.0" encoding="utf-8"?>
<sst xmlns="http://schemas.openxmlformats.org/spreadsheetml/2006/main" count="91" uniqueCount="86">
  <si>
    <t>Non-CX Financial Plan</t>
  </si>
  <si>
    <t>Fund Name:            Public Health</t>
  </si>
  <si>
    <t>Fund Number:        000001800</t>
  </si>
  <si>
    <t>Category</t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</si>
  <si>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</si>
  <si>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</si>
  <si>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</si>
  <si>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</si>
  <si>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</si>
  <si>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</si>
  <si>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>BEG UNENCUMBERED FUND BAL</t>
  </si>
  <si>
    <t>Children Hlth Initiative &amp; VHSL Behav Hlth FB</t>
  </si>
  <si>
    <t>LICENSES &amp; PERMITS</t>
  </si>
  <si>
    <t>Plumbing, Gas Piping, &amp; Septic Tank Permit Decline</t>
  </si>
  <si>
    <t>FEDERAL GRANTS-DIRECT</t>
  </si>
  <si>
    <t>Ryan White &amp; EPA-Elevate Blood Lead increase</t>
  </si>
  <si>
    <t>FEDERAL GRANTS-INDIRECT</t>
  </si>
  <si>
    <t>State Consolidated Contract increases</t>
  </si>
  <si>
    <t>STATE GRANTS</t>
  </si>
  <si>
    <t>STATE ENTITLEMENTS</t>
  </si>
  <si>
    <t>INTERGOVERNMENTAL PAYMENT</t>
  </si>
  <si>
    <t>Minor revenue change</t>
  </si>
  <si>
    <t>CHARGES FOR SERVICES</t>
  </si>
  <si>
    <t>Removal of non revenue balancer that is in the adopted</t>
  </si>
  <si>
    <t>FINES &amp; FORFEITS</t>
  </si>
  <si>
    <t>MISCELLANEOUS REVENUE</t>
  </si>
  <si>
    <t>Robert Wood Johnson &amp; United Way increase</t>
  </si>
  <si>
    <t>NON REVENUE RECEIPTS</t>
  </si>
  <si>
    <t>Grant Contingency revenues</t>
  </si>
  <si>
    <t>OTHER FINANCING SOURCES-OTHER</t>
  </si>
  <si>
    <t>OTHER FINANCING SOURCES-CX-CFSA</t>
  </si>
  <si>
    <t xml:space="preserve">OTHER FINANCING SOURCES-CX </t>
  </si>
  <si>
    <t>Total Revenues</t>
  </si>
  <si>
    <t>Expenditures</t>
  </si>
  <si>
    <t>SALARIES &amp; WAGES</t>
  </si>
  <si>
    <t>Grant revenues-shift from grant contingency</t>
  </si>
  <si>
    <t>PERSONAL BENEFITS</t>
  </si>
  <si>
    <t>SUPPLIES</t>
  </si>
  <si>
    <t>Minor expenditure increase</t>
  </si>
  <si>
    <t>SERVICES &amp; OTHER CHARGES</t>
  </si>
  <si>
    <t>Contract increases from new grant revenues</t>
  </si>
  <si>
    <t>INTRAGOVERNMENTAL SERVICE</t>
  </si>
  <si>
    <t>Minor expenditure decrease</t>
  </si>
  <si>
    <t>CAPITAL OUTLAY</t>
  </si>
  <si>
    <t>Reduction to capital outlay</t>
  </si>
  <si>
    <t>DEBT SERVICE</t>
  </si>
  <si>
    <t>INTRA COUNTY CONTRIBUTNS.</t>
  </si>
  <si>
    <t>CONTINGENCIES</t>
  </si>
  <si>
    <t>Grant Contingency expenditures</t>
  </si>
  <si>
    <t>CONTRA EXPENDITURES</t>
  </si>
  <si>
    <t>Furlough &amp; historical expenditure projection adjustment</t>
  </si>
  <si>
    <t>Adj for discrepancy between Access ARMS &amp; GL</t>
  </si>
  <si>
    <t>Total Expenditures</t>
  </si>
  <si>
    <t>Estimated Underexpenditures</t>
  </si>
  <si>
    <t>Other Fund Transactions</t>
  </si>
  <si>
    <t>GAAP Adj - Misc. Trust - EMS</t>
  </si>
  <si>
    <t>GAAP Adj - Misc. Trust - Martha Tapp Car Seat</t>
  </si>
  <si>
    <t>GAAP Adj - Misc Trust. - Childrens Health Initiative</t>
  </si>
  <si>
    <t>Use of FB in revenues section above</t>
  </si>
  <si>
    <t>Program reductions to return to $1 M Target FB</t>
  </si>
  <si>
    <t>Total Other Fund Transactions</t>
  </si>
  <si>
    <t>Ending Fund Balance</t>
  </si>
  <si>
    <t>Designations and Reserves</t>
  </si>
  <si>
    <t>INVENTORY RESERVE</t>
  </si>
  <si>
    <t>RESERVE FOR ENCUMBRANCES</t>
  </si>
  <si>
    <t>DESIGNATED FOR REAPPROPRIATION</t>
  </si>
  <si>
    <t>TRAINING &amp; MEDICAL EQUIP FOR MEDIC ONE RESERVE</t>
  </si>
  <si>
    <t>PRIVATE FOUNDATIONS &amp; NON-PROFIT RESERVE</t>
  </si>
  <si>
    <t>RESERVE FOR CHILDREN'S HEALTH INITIATIVE</t>
  </si>
  <si>
    <t>ENVIRONMENTAL HEALTH FEE RESERVE</t>
  </si>
  <si>
    <t>Total Designations and Reserves</t>
  </si>
  <si>
    <t>Ending Undesignated Fund Balance</t>
  </si>
  <si>
    <t>Target Fund Balance</t>
  </si>
  <si>
    <t>Financial Plan Notes:</t>
  </si>
  <si>
    <t xml:space="preserve">     2008 actuals are based on the 14th month ARMS &amp; encumbrance carryover $457,456 not reflected in ARMS GL, but will be reflected in the 2008 CAFR</t>
  </si>
  <si>
    <t xml:space="preserve">     2009 Revised Based on MAR ARMS</t>
  </si>
  <si>
    <t xml:space="preserve">     2009 Estimated Based on Divisional Analysis of FEB ARMS</t>
  </si>
  <si>
    <t xml:space="preserve">     The target Public Health Fund balance goal is $1,000,000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</si>
  <si>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</si>
  <si>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</si>
  <si>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>Family Planning Supplemental</t>
  </si>
  <si>
    <t>FAMILY PLANNING NEW REVENUES</t>
  </si>
  <si>
    <t>Quarter:                      Second, 2009</t>
  </si>
  <si>
    <t>Date Prepared:            June 16, 2009</t>
  </si>
  <si>
    <t>Prepared by:           Cindy West</t>
  </si>
  <si>
    <t xml:space="preserve">     General Fund is budgeted at 98% in the Public Health Fund with 2% reserved centrally.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</si>
</sst>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#,##0.00;\(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37" fontId="3" fillId="0" borderId="0" xfId="57" applyFont="1" applyBorder="1" applyAlignment="1">
      <alignment horizontal="left" wrapText="1"/>
      <protection/>
    </xf>
    <xf numFmtId="37" fontId="6" fillId="0" borderId="0" xfId="57" applyFont="1" applyBorder="1" applyAlignment="1">
      <alignment horizontal="left"/>
      <protection/>
    </xf>
    <xf numFmtId="37" fontId="7" fillId="0" borderId="0" xfId="57" applyFont="1" applyBorder="1" applyAlignment="1">
      <alignment horizontal="left" wrapText="1"/>
      <protection/>
    </xf>
    <xf numFmtId="37" fontId="3" fillId="0" borderId="0" xfId="57" applyFont="1" applyBorder="1" applyAlignment="1">
      <alignment horizontal="centerContinuous" wrapText="1"/>
      <protection/>
    </xf>
    <xf numFmtId="37" fontId="6" fillId="33" borderId="10" xfId="57" applyFont="1" applyFill="1" applyBorder="1" applyAlignment="1" applyProtection="1">
      <alignment horizontal="left" wrapText="1"/>
      <protection/>
    </xf>
    <xf numFmtId="37" fontId="6" fillId="33" borderId="11" xfId="57" applyFont="1" applyFill="1" applyBorder="1" applyAlignment="1">
      <alignment horizontal="center" wrapText="1"/>
      <protection/>
    </xf>
    <xf numFmtId="37" fontId="6" fillId="33" borderId="12" xfId="57" applyFont="1" applyFill="1" applyBorder="1" applyAlignment="1">
      <alignment horizontal="center" wrapText="1"/>
      <protection/>
    </xf>
    <xf numFmtId="37" fontId="6" fillId="33" borderId="13" xfId="57" applyFont="1" applyFill="1" applyBorder="1" applyAlignment="1">
      <alignment horizontal="center" wrapText="1"/>
      <protection/>
    </xf>
    <xf numFmtId="37" fontId="6" fillId="33" borderId="14" xfId="57" applyFont="1" applyFill="1" applyBorder="1" applyAlignment="1">
      <alignment horizontal="center" wrapText="1"/>
      <protection/>
    </xf>
    <xf numFmtId="37" fontId="6" fillId="33" borderId="15" xfId="57" applyFont="1" applyFill="1" applyBorder="1" applyAlignment="1">
      <alignment horizontal="center" wrapText="1"/>
      <protection/>
    </xf>
    <xf numFmtId="37" fontId="6" fillId="33" borderId="10" xfId="57" applyFont="1" applyFill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37" fontId="6" fillId="0" borderId="10" xfId="57" applyFont="1" applyFill="1" applyBorder="1" applyAlignment="1">
      <alignment horizontal="left"/>
      <protection/>
    </xf>
    <xf numFmtId="38" fontId="6" fillId="0" borderId="10" xfId="42" applyNumberFormat="1" applyFont="1" applyBorder="1" applyAlignment="1">
      <alignment horizontal="right"/>
    </xf>
    <xf numFmtId="164" fontId="6" fillId="0" borderId="12" xfId="42" applyNumberFormat="1" applyFont="1" applyFill="1" applyBorder="1" applyAlignment="1">
      <alignment/>
    </xf>
    <xf numFmtId="164" fontId="6" fillId="0" borderId="16" xfId="42" applyNumberFormat="1" applyFont="1" applyFill="1" applyBorder="1" applyAlignment="1">
      <alignment/>
    </xf>
    <xf numFmtId="164" fontId="6" fillId="0" borderId="17" xfId="42" applyNumberFormat="1" applyFont="1" applyBorder="1" applyAlignment="1">
      <alignment/>
    </xf>
    <xf numFmtId="0" fontId="6" fillId="0" borderId="0" xfId="0" applyFont="1" applyAlignment="1">
      <alignment/>
    </xf>
    <xf numFmtId="37" fontId="6" fillId="0" borderId="18" xfId="57" applyFont="1" applyFill="1" applyBorder="1" applyAlignment="1">
      <alignment horizontal="left"/>
      <protection/>
    </xf>
    <xf numFmtId="38" fontId="3" fillId="0" borderId="18" xfId="42" applyNumberFormat="1" applyFont="1" applyFill="1" applyBorder="1" applyAlignment="1">
      <alignment/>
    </xf>
    <xf numFmtId="38" fontId="3" fillId="0" borderId="18" xfId="42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164" fontId="3" fillId="0" borderId="18" xfId="42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19" xfId="58" applyFont="1" applyFill="1" applyBorder="1" applyAlignment="1">
      <alignment/>
      <protection/>
    </xf>
    <xf numFmtId="38" fontId="3" fillId="0" borderId="20" xfId="0" applyNumberFormat="1" applyFont="1" applyBorder="1" applyAlignment="1" quotePrefix="1">
      <alignment/>
    </xf>
    <xf numFmtId="38" fontId="3" fillId="0" borderId="20" xfId="0" applyNumberFormat="1" applyFont="1" applyBorder="1" applyAlignment="1">
      <alignment/>
    </xf>
    <xf numFmtId="38" fontId="3" fillId="0" borderId="20" xfId="42" applyNumberFormat="1" applyFont="1" applyBorder="1" applyAlignment="1">
      <alignment/>
    </xf>
    <xf numFmtId="164" fontId="3" fillId="0" borderId="20" xfId="42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0" xfId="0" applyNumberFormat="1" applyFont="1" applyBorder="1" applyAlignment="1" quotePrefix="1">
      <alignment/>
    </xf>
    <xf numFmtId="37" fontId="3" fillId="0" borderId="20" xfId="57" applyFont="1" applyBorder="1" applyAlignment="1">
      <alignment horizontal="left"/>
      <protection/>
    </xf>
    <xf numFmtId="0" fontId="3" fillId="0" borderId="20" xfId="0" applyNumberFormat="1" applyFont="1" applyBorder="1" applyAlignment="1">
      <alignment wrapText="1"/>
    </xf>
    <xf numFmtId="37" fontId="3" fillId="0" borderId="20" xfId="57" applyFont="1" applyFill="1" applyBorder="1" applyAlignment="1">
      <alignment horizontal="left"/>
      <protection/>
    </xf>
    <xf numFmtId="164" fontId="3" fillId="0" borderId="20" xfId="42" applyNumberFormat="1" applyFont="1" applyFill="1" applyBorder="1" applyAlignment="1">
      <alignment/>
    </xf>
    <xf numFmtId="164" fontId="3" fillId="0" borderId="20" xfId="42" applyNumberFormat="1" applyFont="1" applyBorder="1" applyAlignment="1">
      <alignment/>
    </xf>
    <xf numFmtId="37" fontId="6" fillId="0" borderId="10" xfId="57" applyFont="1" applyFill="1" applyBorder="1" applyAlignment="1">
      <alignment horizontal="left"/>
      <protection/>
    </xf>
    <xf numFmtId="164" fontId="6" fillId="0" borderId="10" xfId="42" applyNumberFormat="1" applyFont="1" applyFill="1" applyBorder="1" applyAlignment="1">
      <alignment/>
    </xf>
    <xf numFmtId="164" fontId="6" fillId="0" borderId="10" xfId="42" applyNumberFormat="1" applyFont="1" applyBorder="1" applyAlignment="1">
      <alignment/>
    </xf>
    <xf numFmtId="37" fontId="6" fillId="0" borderId="20" xfId="57" applyFont="1" applyFill="1" applyBorder="1" applyAlignment="1">
      <alignment horizontal="left"/>
      <protection/>
    </xf>
    <xf numFmtId="164" fontId="3" fillId="0" borderId="18" xfId="42" applyNumberFormat="1" applyFont="1" applyBorder="1" applyAlignment="1">
      <alignment/>
    </xf>
    <xf numFmtId="38" fontId="10" fillId="0" borderId="0" xfId="0" applyNumberFormat="1" applyFont="1" applyAlignment="1">
      <alignment/>
    </xf>
    <xf numFmtId="38" fontId="3" fillId="0" borderId="20" xfId="42" applyNumberFormat="1" applyFont="1" applyFill="1" applyBorder="1" applyAlignment="1">
      <alignment/>
    </xf>
    <xf numFmtId="164" fontId="3" fillId="0" borderId="20" xfId="42" applyNumberFormat="1" applyFont="1" applyBorder="1" applyAlignment="1">
      <alignment wrapText="1"/>
    </xf>
    <xf numFmtId="37" fontId="6" fillId="0" borderId="21" xfId="57" applyFont="1" applyFill="1" applyBorder="1" applyAlignment="1">
      <alignment horizontal="left"/>
      <protection/>
    </xf>
    <xf numFmtId="164" fontId="6" fillId="0" borderId="21" xfId="42" applyNumberFormat="1" applyFont="1" applyFill="1" applyBorder="1" applyAlignment="1">
      <alignment/>
    </xf>
    <xf numFmtId="164" fontId="6" fillId="0" borderId="21" xfId="42" applyNumberFormat="1" applyFont="1" applyBorder="1" applyAlignment="1">
      <alignment/>
    </xf>
    <xf numFmtId="164" fontId="3" fillId="0" borderId="21" xfId="42" applyNumberFormat="1" applyFont="1" applyBorder="1" applyAlignment="1">
      <alignment/>
    </xf>
    <xf numFmtId="164" fontId="3" fillId="34" borderId="10" xfId="42" applyNumberFormat="1" applyFont="1" applyFill="1" applyBorder="1" applyAlignment="1" quotePrefix="1">
      <alignment/>
    </xf>
    <xf numFmtId="164" fontId="3" fillId="0" borderId="10" xfId="42" applyNumberFormat="1" applyFont="1" applyFill="1" applyBorder="1" applyAlignment="1">
      <alignment/>
    </xf>
    <xf numFmtId="164" fontId="3" fillId="34" borderId="10" xfId="42" applyNumberFormat="1" applyFont="1" applyFill="1" applyBorder="1" applyAlignment="1">
      <alignment/>
    </xf>
    <xf numFmtId="164" fontId="3" fillId="0" borderId="10" xfId="42" applyNumberFormat="1" applyFont="1" applyBorder="1" applyAlignment="1">
      <alignment/>
    </xf>
    <xf numFmtId="164" fontId="3" fillId="0" borderId="20" xfId="42" applyNumberFormat="1" applyFont="1" applyFill="1" applyBorder="1" applyAlignment="1" quotePrefix="1">
      <alignment/>
    </xf>
    <xf numFmtId="38" fontId="3" fillId="0" borderId="20" xfId="42" applyNumberFormat="1" applyFont="1" applyFill="1" applyBorder="1" applyAlignment="1" quotePrefix="1">
      <alignment/>
    </xf>
    <xf numFmtId="38" fontId="3" fillId="0" borderId="20" xfId="42" applyNumberFormat="1" applyFont="1" applyFill="1" applyBorder="1" applyAlignment="1">
      <alignment/>
    </xf>
    <xf numFmtId="164" fontId="3" fillId="0" borderId="10" xfId="42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18" xfId="42" applyNumberFormat="1" applyFont="1" applyFill="1" applyBorder="1" applyAlignment="1">
      <alignment/>
    </xf>
    <xf numFmtId="164" fontId="3" fillId="0" borderId="20" xfId="42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37" fontId="6" fillId="0" borderId="23" xfId="57" applyFont="1" applyFill="1" applyBorder="1" applyAlignment="1" quotePrefix="1">
      <alignment horizontal="left"/>
      <protection/>
    </xf>
    <xf numFmtId="164" fontId="3" fillId="0" borderId="10" xfId="42" applyNumberFormat="1" applyFont="1" applyBorder="1" applyAlignment="1">
      <alignment horizontal="right"/>
    </xf>
    <xf numFmtId="164" fontId="3" fillId="0" borderId="21" xfId="42" applyNumberFormat="1" applyFont="1" applyBorder="1" applyAlignment="1">
      <alignment horizontal="right"/>
    </xf>
    <xf numFmtId="37" fontId="3" fillId="0" borderId="0" xfId="57" applyFont="1" applyBorder="1">
      <alignment/>
      <protection/>
    </xf>
    <xf numFmtId="37" fontId="6" fillId="0" borderId="0" xfId="57" applyFont="1" applyBorder="1">
      <alignment/>
      <protection/>
    </xf>
    <xf numFmtId="37" fontId="6" fillId="0" borderId="0" xfId="57" applyFont="1" applyBorder="1" applyAlignment="1" quotePrefix="1">
      <alignment horizontal="left"/>
      <protection/>
    </xf>
    <xf numFmtId="0" fontId="6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37" fontId="6" fillId="0" borderId="0" xfId="57" applyFont="1" applyBorder="1" applyAlignment="1">
      <alignment horizontal="centerContinuous" wrapText="1"/>
      <protection/>
    </xf>
    <xf numFmtId="37" fontId="6" fillId="0" borderId="0" xfId="57" applyFont="1" applyBorder="1" applyAlignment="1">
      <alignment horizontal="centerContinuous" wrapText="1"/>
      <protection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37" fontId="6" fillId="0" borderId="0" xfId="57" applyFont="1" applyBorder="1" applyAlignment="1">
      <alignment horizontal="center" wrapText="1"/>
      <protection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Alignment="1">
      <alignment/>
    </xf>
    <xf numFmtId="37" fontId="6" fillId="0" borderId="22" xfId="57" applyFont="1" applyBorder="1" applyAlignment="1">
      <alignment horizontal="left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37" fontId="11" fillId="0" borderId="0" xfId="57" applyFont="1" applyBorder="1" applyAlignment="1">
      <alignment horizontal="centerContinuous" wrapText="1"/>
      <protection/>
    </xf>
    <xf numFmtId="164" fontId="6" fillId="0" borderId="21" xfId="42" applyNumberFormat="1" applyFont="1" applyBorder="1" applyAlignment="1">
      <alignment/>
    </xf>
    <xf numFmtId="37" fontId="6" fillId="0" borderId="0" xfId="57" applyFont="1" applyAlignment="1">
      <alignment horizontal="left"/>
      <protection/>
    </xf>
    <xf numFmtId="37" fontId="3" fillId="0" borderId="0" xfId="57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43" fontId="3" fillId="0" borderId="0" xfId="42" applyFont="1" applyAlignment="1">
      <alignment/>
    </xf>
    <xf numFmtId="43" fontId="3" fillId="0" borderId="0" xfId="42" applyFont="1" applyAlignment="1">
      <alignment/>
    </xf>
    <xf numFmtId="0" fontId="10" fillId="0" borderId="0" xfId="0" applyFont="1" applyAlignment="1">
      <alignment horizontal="right"/>
    </xf>
    <xf numFmtId="37" fontId="6" fillId="0" borderId="0" xfId="57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rmal_Query3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86"/>
  <sheetViews>
    <sheetView tabSelected="1" view="pageBreakPreview" zoomScale="60" zoomScalePageLayoutView="0" workbookViewId="0" topLeftCell="A1">
      <selection activeCell="A73" sqref="A73"/>
    </sheetView>
  </sheetViews>
  <sheetFormatPr defaultColWidth="9.140625" defaultRowHeight="12.75"/>
  <cols>
    <col min="1" max="1" width="62.421875" style="98" customWidth="1"/>
    <col min="2" max="2" width="19.421875" style="90" customWidth="1"/>
    <col min="3" max="3" width="18.00390625" style="89" customWidth="1"/>
    <col min="4" max="4" width="18.421875" style="90" bestFit="1" customWidth="1"/>
    <col min="5" max="5" width="19.7109375" style="90" customWidth="1"/>
    <col min="6" max="6" width="20.7109375" style="90" customWidth="1"/>
    <col min="7" max="7" width="55.421875" style="84" customWidth="1"/>
    <col min="8" max="16384" width="9.140625" style="82" customWidth="1"/>
  </cols>
  <sheetData>
    <row r="1" spans="1:16" ht="15.75">
      <c r="A1" s="78"/>
      <c r="B1" s="79"/>
      <c r="C1" s="79"/>
      <c r="D1" s="79"/>
      <c r="E1" s="79"/>
      <c r="F1" s="79"/>
      <c r="G1" s="79"/>
      <c r="H1" s="80"/>
      <c r="I1" s="81"/>
      <c r="J1" s="81"/>
      <c r="K1" s="81"/>
      <c r="L1" s="81"/>
      <c r="M1" s="81"/>
      <c r="N1" s="81"/>
      <c r="O1" s="81"/>
      <c r="P1" s="81"/>
    </row>
    <row r="2" spans="1:7" s="84" customFormat="1" ht="19.5" customHeight="1">
      <c r="A2" s="99" t="s">
        <v>0</v>
      </c>
      <c r="B2" s="99"/>
      <c r="C2" s="99"/>
      <c r="D2" s="99"/>
      <c r="E2" s="99"/>
      <c r="F2" s="99"/>
      <c r="G2" s="99"/>
    </row>
    <row r="3" spans="1:7" s="84" customFormat="1" ht="19.5" customHeight="1">
      <c r="A3" s="1" t="s">
        <v>1</v>
      </c>
      <c r="B3" s="83"/>
      <c r="C3" s="83"/>
      <c r="D3" s="83"/>
      <c r="E3" s="83"/>
      <c r="F3" s="83"/>
      <c r="G3" s="83"/>
    </row>
    <row r="4" spans="1:16" s="87" customFormat="1" ht="15.75">
      <c r="A4" s="1" t="s">
        <v>2</v>
      </c>
      <c r="B4" s="85"/>
      <c r="C4" s="85"/>
      <c r="D4" s="85"/>
      <c r="E4" s="85"/>
      <c r="F4" s="85"/>
      <c r="G4" s="2" t="s">
        <v>82</v>
      </c>
      <c r="H4" s="86"/>
      <c r="I4" s="86"/>
      <c r="J4" s="86"/>
      <c r="K4" s="86"/>
      <c r="L4" s="86"/>
      <c r="M4" s="86"/>
      <c r="N4" s="86"/>
      <c r="O4" s="86"/>
      <c r="P4" s="86"/>
    </row>
    <row r="5" spans="1:16" s="87" customFormat="1" ht="15.75">
      <c r="A5" s="1" t="s">
        <v>84</v>
      </c>
      <c r="B5" s="85"/>
      <c r="C5" s="85"/>
      <c r="D5" s="85"/>
      <c r="E5" s="85"/>
      <c r="F5" s="3"/>
      <c r="G5" s="2" t="s">
        <v>83</v>
      </c>
      <c r="H5" s="86"/>
      <c r="I5" s="86"/>
      <c r="J5" s="86"/>
      <c r="K5" s="86"/>
      <c r="L5" s="86"/>
      <c r="M5" s="86"/>
      <c r="N5" s="86"/>
      <c r="O5" s="86"/>
      <c r="P5" s="86"/>
    </row>
    <row r="6" spans="1:6" ht="9" customHeight="1">
      <c r="A6" s="88"/>
      <c r="B6" s="4"/>
      <c r="E6" s="5"/>
      <c r="F6" s="91"/>
    </row>
    <row r="7" spans="1:7" s="13" customFormat="1" ht="33" customHeight="1">
      <c r="A7" s="6" t="s">
        <v>3</v>
      </c>
      <c r="B7" s="7" t="s">
        <v>78</v>
      </c>
      <c r="C7" s="8" t="s">
        <v>79</v>
      </c>
      <c r="D7" s="9" t="s">
        <v>4</v>
      </c>
      <c r="E7" s="10" t="s">
        <v>5</v>
      </c>
      <c r="F7" s="11" t="s">
        <v>6</v>
      </c>
      <c r="G7" s="12" t="s">
        <v>7</v>
      </c>
    </row>
    <row r="8" spans="1:7" s="19" customFormat="1" ht="15.75">
      <c r="A8" s="14" t="s">
        <v>8</v>
      </c>
      <c r="B8" s="15">
        <v>6309641.01</v>
      </c>
      <c r="C8" s="16">
        <v>7427091</v>
      </c>
      <c r="D8" s="16">
        <f>B51</f>
        <v>5451970.650000013</v>
      </c>
      <c r="E8" s="17">
        <f>B51</f>
        <v>5451970.650000013</v>
      </c>
      <c r="F8" s="18"/>
      <c r="G8" s="92"/>
    </row>
    <row r="9" spans="1:7" s="25" customFormat="1" ht="15.75">
      <c r="A9" s="20" t="s">
        <v>9</v>
      </c>
      <c r="B9" s="21"/>
      <c r="C9" s="21"/>
      <c r="D9" s="21"/>
      <c r="E9" s="22"/>
      <c r="F9" s="23"/>
      <c r="G9" s="24"/>
    </row>
    <row r="10" spans="1:7" s="25" customFormat="1" ht="15.75">
      <c r="A10" s="26" t="s">
        <v>10</v>
      </c>
      <c r="B10" s="27"/>
      <c r="C10" s="27"/>
      <c r="D10" s="28">
        <v>566517</v>
      </c>
      <c r="E10" s="27">
        <v>566517</v>
      </c>
      <c r="F10" s="29">
        <f aca="true" t="shared" si="0" ref="F10:F24">+E10-C10</f>
        <v>566517</v>
      </c>
      <c r="G10" s="30" t="s">
        <v>11</v>
      </c>
    </row>
    <row r="11" spans="1:7" s="25" customFormat="1" ht="15.75">
      <c r="A11" s="26" t="s">
        <v>12</v>
      </c>
      <c r="B11" s="28">
        <v>12266421.08</v>
      </c>
      <c r="C11" s="27">
        <v>14235222</v>
      </c>
      <c r="D11" s="28">
        <v>14235222</v>
      </c>
      <c r="E11" s="27">
        <v>12304233</v>
      </c>
      <c r="F11" s="29">
        <f t="shared" si="0"/>
        <v>-1930989</v>
      </c>
      <c r="G11" s="31" t="s">
        <v>13</v>
      </c>
    </row>
    <row r="12" spans="1:7" s="25" customFormat="1" ht="15.75">
      <c r="A12" s="26" t="s">
        <v>14</v>
      </c>
      <c r="B12" s="28">
        <v>14002641.34</v>
      </c>
      <c r="C12" s="27">
        <v>11700972</v>
      </c>
      <c r="D12" s="28">
        <v>11655361</v>
      </c>
      <c r="E12" s="27">
        <v>11817960</v>
      </c>
      <c r="F12" s="29">
        <f t="shared" si="0"/>
        <v>116988</v>
      </c>
      <c r="G12" s="31" t="s">
        <v>15</v>
      </c>
    </row>
    <row r="13" spans="1:7" s="25" customFormat="1" ht="15.75">
      <c r="A13" s="26" t="s">
        <v>16</v>
      </c>
      <c r="B13" s="28">
        <v>33156806.57</v>
      </c>
      <c r="C13" s="27">
        <v>29848891</v>
      </c>
      <c r="D13" s="28">
        <v>30092246</v>
      </c>
      <c r="E13" s="27">
        <v>30518790</v>
      </c>
      <c r="F13" s="29">
        <f t="shared" si="0"/>
        <v>669899</v>
      </c>
      <c r="G13" s="31" t="s">
        <v>17</v>
      </c>
    </row>
    <row r="14" spans="1:7" s="25" customFormat="1" ht="15.75">
      <c r="A14" s="26" t="s">
        <v>18</v>
      </c>
      <c r="B14" s="28">
        <v>17104589.73</v>
      </c>
      <c r="C14" s="27">
        <v>19502836</v>
      </c>
      <c r="D14" s="28">
        <v>19832209</v>
      </c>
      <c r="E14" s="27">
        <v>19871566</v>
      </c>
      <c r="F14" s="29">
        <f t="shared" si="0"/>
        <v>368730</v>
      </c>
      <c r="G14" s="31" t="s">
        <v>17</v>
      </c>
    </row>
    <row r="15" spans="1:7" s="25" customFormat="1" ht="15.75">
      <c r="A15" s="26" t="s">
        <v>19</v>
      </c>
      <c r="B15" s="28">
        <v>9531747</v>
      </c>
      <c r="C15" s="27">
        <v>9451689</v>
      </c>
      <c r="D15" s="28">
        <v>9451689</v>
      </c>
      <c r="E15" s="27">
        <v>9451689</v>
      </c>
      <c r="F15" s="29"/>
      <c r="G15" s="32"/>
    </row>
    <row r="16" spans="1:7" s="25" customFormat="1" ht="15.75">
      <c r="A16" s="26" t="s">
        <v>20</v>
      </c>
      <c r="B16" s="28">
        <v>53469427.19</v>
      </c>
      <c r="C16" s="27">
        <v>56620442</v>
      </c>
      <c r="D16" s="28">
        <v>57324640</v>
      </c>
      <c r="E16" s="27">
        <v>56635655</v>
      </c>
      <c r="F16" s="29">
        <f t="shared" si="0"/>
        <v>15213</v>
      </c>
      <c r="G16" s="31" t="s">
        <v>21</v>
      </c>
    </row>
    <row r="17" spans="1:7" s="25" customFormat="1" ht="15.75">
      <c r="A17" s="26" t="s">
        <v>22</v>
      </c>
      <c r="B17" s="28">
        <v>10751463.61</v>
      </c>
      <c r="C17" s="27">
        <v>11002207</v>
      </c>
      <c r="D17" s="28">
        <v>11552369</v>
      </c>
      <c r="E17" s="27">
        <v>11644991</v>
      </c>
      <c r="F17" s="29">
        <f t="shared" si="0"/>
        <v>642784</v>
      </c>
      <c r="G17" s="31" t="s">
        <v>23</v>
      </c>
    </row>
    <row r="18" spans="1:7" s="25" customFormat="1" ht="15.75">
      <c r="A18" s="26" t="s">
        <v>24</v>
      </c>
      <c r="B18" s="28">
        <v>25</v>
      </c>
      <c r="C18" s="27"/>
      <c r="D18" s="28"/>
      <c r="E18" s="27"/>
      <c r="F18" s="29"/>
      <c r="G18" s="32"/>
    </row>
    <row r="19" spans="1:7" s="25" customFormat="1" ht="15.75">
      <c r="A19" s="26" t="s">
        <v>25</v>
      </c>
      <c r="B19" s="28">
        <v>4797214.81</v>
      </c>
      <c r="C19" s="27">
        <v>5460592</v>
      </c>
      <c r="D19" s="28">
        <v>5353759</v>
      </c>
      <c r="E19" s="27">
        <v>5652721</v>
      </c>
      <c r="F19" s="29">
        <f t="shared" si="0"/>
        <v>192129</v>
      </c>
      <c r="G19" s="31" t="s">
        <v>26</v>
      </c>
    </row>
    <row r="20" spans="1:7" s="25" customFormat="1" ht="15.75">
      <c r="A20" s="26" t="s">
        <v>27</v>
      </c>
      <c r="B20" s="27"/>
      <c r="C20" s="27">
        <v>2718967</v>
      </c>
      <c r="D20" s="28">
        <v>629567</v>
      </c>
      <c r="E20" s="27">
        <v>4172138</v>
      </c>
      <c r="F20" s="29">
        <f t="shared" si="0"/>
        <v>1453171</v>
      </c>
      <c r="G20" s="31" t="s">
        <v>28</v>
      </c>
    </row>
    <row r="21" spans="1:7" s="25" customFormat="1" ht="15.75">
      <c r="A21" s="26" t="s">
        <v>29</v>
      </c>
      <c r="B21" s="29">
        <f>1639.96+282.84</f>
        <v>1922.8</v>
      </c>
      <c r="C21" s="27"/>
      <c r="D21" s="28"/>
      <c r="E21" s="28"/>
      <c r="F21" s="29"/>
      <c r="G21" s="32"/>
    </row>
    <row r="22" spans="1:7" s="25" customFormat="1" ht="15.75">
      <c r="A22" s="33" t="s">
        <v>30</v>
      </c>
      <c r="B22" s="29">
        <v>4335963</v>
      </c>
      <c r="C22" s="29">
        <v>3596029</v>
      </c>
      <c r="D22" s="29">
        <v>3596029</v>
      </c>
      <c r="E22" s="27">
        <v>3596029</v>
      </c>
      <c r="F22" s="29"/>
      <c r="G22" s="32"/>
    </row>
    <row r="23" spans="1:7" s="25" customFormat="1" ht="15.75">
      <c r="A23" s="33" t="s">
        <v>31</v>
      </c>
      <c r="B23" s="29">
        <v>27419299</v>
      </c>
      <c r="C23" s="29">
        <v>27459619</v>
      </c>
      <c r="D23" s="29">
        <v>27459619</v>
      </c>
      <c r="E23" s="27">
        <v>27459619</v>
      </c>
      <c r="F23" s="29"/>
      <c r="G23" s="32"/>
    </row>
    <row r="24" spans="1:7" s="25" customFormat="1" ht="15.75">
      <c r="A24" s="33" t="s">
        <v>81</v>
      </c>
      <c r="B24" s="29"/>
      <c r="C24" s="29"/>
      <c r="D24" s="29"/>
      <c r="E24" s="27">
        <v>1186710</v>
      </c>
      <c r="F24" s="29">
        <f t="shared" si="0"/>
        <v>1186710</v>
      </c>
      <c r="G24" s="34" t="s">
        <v>80</v>
      </c>
    </row>
    <row r="25" spans="1:7" s="25" customFormat="1" ht="15.75">
      <c r="A25" s="33"/>
      <c r="B25" s="36"/>
      <c r="C25" s="36"/>
      <c r="D25" s="36"/>
      <c r="E25" s="36"/>
      <c r="F25" s="29"/>
      <c r="G25" s="30"/>
    </row>
    <row r="26" spans="1:7" s="19" customFormat="1" ht="15.75">
      <c r="A26" s="38" t="s">
        <v>32</v>
      </c>
      <c r="B26" s="39">
        <f>SUM(B9:B25)</f>
        <v>186837521.13</v>
      </c>
      <c r="C26" s="39">
        <f>SUM(C10:C25)</f>
        <v>191597466</v>
      </c>
      <c r="D26" s="39">
        <f>SUM(D10:D25)</f>
        <v>191749227</v>
      </c>
      <c r="E26" s="39">
        <f>SUM(E10:E25)</f>
        <v>194878618</v>
      </c>
      <c r="F26" s="39">
        <f>SUM(F10:F25)</f>
        <v>3281152</v>
      </c>
      <c r="G26" s="40"/>
    </row>
    <row r="27" spans="1:7" s="25" customFormat="1" ht="15.75">
      <c r="A27" s="41" t="s">
        <v>33</v>
      </c>
      <c r="B27" s="36"/>
      <c r="C27" s="36"/>
      <c r="D27" s="36"/>
      <c r="E27" s="37"/>
      <c r="F27" s="37"/>
      <c r="G27" s="42"/>
    </row>
    <row r="28" spans="1:7" s="25" customFormat="1" ht="15.75">
      <c r="A28" s="26" t="s">
        <v>34</v>
      </c>
      <c r="B28" s="28">
        <v>-84994613.28</v>
      </c>
      <c r="C28" s="28">
        <v>-85358173</v>
      </c>
      <c r="D28" s="28">
        <v>-89939003</v>
      </c>
      <c r="E28" s="28">
        <v>-87342224</v>
      </c>
      <c r="F28" s="29">
        <f aca="true" t="shared" si="1" ref="F28:F39">+E28-C28</f>
        <v>-1984051</v>
      </c>
      <c r="G28" s="31" t="s">
        <v>35</v>
      </c>
    </row>
    <row r="29" spans="1:7" s="25" customFormat="1" ht="15.75">
      <c r="A29" s="26" t="s">
        <v>36</v>
      </c>
      <c r="B29" s="28">
        <v>-31670486.24</v>
      </c>
      <c r="C29" s="28">
        <v>-33732170</v>
      </c>
      <c r="D29" s="28">
        <v>-34465555</v>
      </c>
      <c r="E29" s="28">
        <v>-34456653</v>
      </c>
      <c r="F29" s="29">
        <f t="shared" si="1"/>
        <v>-724483</v>
      </c>
      <c r="G29" s="31" t="s">
        <v>35</v>
      </c>
    </row>
    <row r="30" spans="1:7" s="25" customFormat="1" ht="15.75">
      <c r="A30" s="26" t="s">
        <v>37</v>
      </c>
      <c r="B30" s="28">
        <v>-7010471.8</v>
      </c>
      <c r="C30" s="28">
        <v>-6128431</v>
      </c>
      <c r="D30" s="28">
        <v>-6164094</v>
      </c>
      <c r="E30" s="28">
        <v>-6158267</v>
      </c>
      <c r="F30" s="29">
        <f t="shared" si="1"/>
        <v>-29836</v>
      </c>
      <c r="G30" s="31" t="s">
        <v>38</v>
      </c>
    </row>
    <row r="31" spans="1:7" s="25" customFormat="1" ht="15.75">
      <c r="A31" s="26" t="s">
        <v>39</v>
      </c>
      <c r="B31" s="28">
        <v>-50800211.64</v>
      </c>
      <c r="C31" s="28">
        <v>-47675035</v>
      </c>
      <c r="D31" s="28">
        <v>-49232037</v>
      </c>
      <c r="E31" s="28">
        <v>-49449240</v>
      </c>
      <c r="F31" s="29">
        <f t="shared" si="1"/>
        <v>-1774205</v>
      </c>
      <c r="G31" s="31" t="s">
        <v>40</v>
      </c>
    </row>
    <row r="32" spans="1:7" s="25" customFormat="1" ht="15.75">
      <c r="A32" s="26" t="s">
        <v>41</v>
      </c>
      <c r="B32" s="28">
        <v>-13635342.7</v>
      </c>
      <c r="C32" s="28">
        <v>-14545864</v>
      </c>
      <c r="D32" s="28">
        <v>-14550664</v>
      </c>
      <c r="E32" s="28">
        <v>-14478199</v>
      </c>
      <c r="F32" s="29">
        <f t="shared" si="1"/>
        <v>67665</v>
      </c>
      <c r="G32" s="31" t="s">
        <v>42</v>
      </c>
    </row>
    <row r="33" spans="1:7" s="25" customFormat="1" ht="15.75">
      <c r="A33" s="26" t="s">
        <v>43</v>
      </c>
      <c r="B33" s="28">
        <v>-563346.08</v>
      </c>
      <c r="C33" s="28">
        <v>-943071</v>
      </c>
      <c r="D33" s="28">
        <v>-878091</v>
      </c>
      <c r="E33" s="28">
        <v>-863091</v>
      </c>
      <c r="F33" s="29">
        <f t="shared" si="1"/>
        <v>79980</v>
      </c>
      <c r="G33" s="31" t="s">
        <v>44</v>
      </c>
    </row>
    <row r="34" spans="1:7" s="25" customFormat="1" ht="15.75">
      <c r="A34" s="26" t="s">
        <v>45</v>
      </c>
      <c r="B34" s="28">
        <v>-63367.5</v>
      </c>
      <c r="C34" s="28">
        <v>-40239</v>
      </c>
      <c r="D34" s="28">
        <v>-40239</v>
      </c>
      <c r="E34" s="28">
        <v>-40239</v>
      </c>
      <c r="F34" s="29"/>
      <c r="G34" s="32"/>
    </row>
    <row r="35" spans="1:7" s="25" customFormat="1" ht="15.75">
      <c r="A35" s="26" t="s">
        <v>46</v>
      </c>
      <c r="B35" s="28">
        <v>-135948</v>
      </c>
      <c r="C35" s="28">
        <v>-490856</v>
      </c>
      <c r="D35" s="28">
        <v>-490856</v>
      </c>
      <c r="E35" s="28">
        <v>-483890</v>
      </c>
      <c r="F35" s="29">
        <f t="shared" si="1"/>
        <v>6966</v>
      </c>
      <c r="G35" s="31" t="s">
        <v>42</v>
      </c>
    </row>
    <row r="36" spans="1:7" s="25" customFormat="1" ht="15.75">
      <c r="A36" s="26" t="s">
        <v>47</v>
      </c>
      <c r="B36" s="27"/>
      <c r="C36" s="28">
        <v>-8390292</v>
      </c>
      <c r="D36" s="28">
        <v>-1536597</v>
      </c>
      <c r="E36" s="43">
        <v>-4172138</v>
      </c>
      <c r="F36" s="29">
        <f t="shared" si="1"/>
        <v>4218154</v>
      </c>
      <c r="G36" s="31" t="s">
        <v>48</v>
      </c>
    </row>
    <row r="37" spans="1:7" s="25" customFormat="1" ht="15.75">
      <c r="A37" s="26" t="s">
        <v>49</v>
      </c>
      <c r="B37" s="27"/>
      <c r="C37" s="28">
        <v>5554904</v>
      </c>
      <c r="D37" s="28">
        <v>5547909</v>
      </c>
      <c r="E37" s="43">
        <v>5055543</v>
      </c>
      <c r="F37" s="29">
        <f t="shared" si="1"/>
        <v>-499361</v>
      </c>
      <c r="G37" s="31" t="s">
        <v>50</v>
      </c>
    </row>
    <row r="38" spans="1:7" s="25" customFormat="1" ht="15.75">
      <c r="A38" s="33" t="s">
        <v>51</v>
      </c>
      <c r="B38" s="29">
        <v>1733.43</v>
      </c>
      <c r="C38" s="29"/>
      <c r="D38" s="29"/>
      <c r="E38" s="44"/>
      <c r="F38" s="29"/>
      <c r="G38" s="45"/>
    </row>
    <row r="39" spans="1:7" s="25" customFormat="1" ht="15.75">
      <c r="A39" s="33" t="s">
        <v>80</v>
      </c>
      <c r="B39" s="29"/>
      <c r="C39" s="29"/>
      <c r="D39" s="29"/>
      <c r="E39" s="44">
        <v>-1186710</v>
      </c>
      <c r="F39" s="29">
        <f t="shared" si="1"/>
        <v>-1186710</v>
      </c>
      <c r="G39" s="34" t="s">
        <v>80</v>
      </c>
    </row>
    <row r="40" spans="1:7" s="19" customFormat="1" ht="15.75">
      <c r="A40" s="46" t="s">
        <v>52</v>
      </c>
      <c r="B40" s="47">
        <f>SUM(B28:B39)</f>
        <v>-188872053.80999997</v>
      </c>
      <c r="C40" s="47">
        <f>SUM(C28:C39)</f>
        <v>-191749227</v>
      </c>
      <c r="D40" s="47">
        <f>SUM(D28:D39)</f>
        <v>-191749227</v>
      </c>
      <c r="E40" s="47">
        <f>SUM(E28:E39)</f>
        <v>-193575108</v>
      </c>
      <c r="F40" s="48">
        <f>+E40-C40</f>
        <v>-1825881</v>
      </c>
      <c r="G40" s="49"/>
    </row>
    <row r="41" spans="1:7" s="25" customFormat="1" ht="15.75">
      <c r="A41" s="38" t="s">
        <v>53</v>
      </c>
      <c r="B41" s="50"/>
      <c r="C41" s="51"/>
      <c r="D41" s="51"/>
      <c r="E41" s="52"/>
      <c r="F41" s="53"/>
      <c r="G41" s="53"/>
    </row>
    <row r="42" spans="1:7" s="25" customFormat="1" ht="15.75">
      <c r="A42" s="41" t="s">
        <v>54</v>
      </c>
      <c r="B42" s="54"/>
      <c r="C42" s="36"/>
      <c r="D42" s="36"/>
      <c r="E42" s="36"/>
      <c r="F42" s="37"/>
      <c r="G42" s="37"/>
    </row>
    <row r="43" spans="1:7" s="25" customFormat="1" ht="15.75">
      <c r="A43" s="35" t="s">
        <v>55</v>
      </c>
      <c r="B43" s="55">
        <v>79284.77</v>
      </c>
      <c r="C43" s="29"/>
      <c r="D43" s="29"/>
      <c r="E43" s="36"/>
      <c r="F43" s="37"/>
      <c r="G43" s="37"/>
    </row>
    <row r="44" spans="1:7" s="25" customFormat="1" ht="15.75">
      <c r="A44" s="35" t="s">
        <v>56</v>
      </c>
      <c r="B44" s="55">
        <v>38117.5</v>
      </c>
      <c r="C44" s="29"/>
      <c r="D44" s="29"/>
      <c r="E44" s="36"/>
      <c r="F44" s="37"/>
      <c r="G44" s="37"/>
    </row>
    <row r="45" spans="1:7" s="25" customFormat="1" ht="15.75">
      <c r="A45" s="35" t="s">
        <v>57</v>
      </c>
      <c r="B45" s="55">
        <v>1059460.05</v>
      </c>
      <c r="C45" s="29"/>
      <c r="D45" s="29"/>
      <c r="E45" s="36"/>
      <c r="F45" s="37"/>
      <c r="G45" s="37"/>
    </row>
    <row r="46" spans="1:7" s="25" customFormat="1" ht="15.75">
      <c r="A46" s="33" t="s">
        <v>58</v>
      </c>
      <c r="B46" s="28"/>
      <c r="C46" s="56"/>
      <c r="D46" s="56">
        <v>-566517</v>
      </c>
      <c r="E46" s="56">
        <v>-566517</v>
      </c>
      <c r="F46" s="37"/>
      <c r="G46" s="37"/>
    </row>
    <row r="47" spans="1:7" s="25" customFormat="1" ht="15.75">
      <c r="A47" s="33" t="s">
        <v>59</v>
      </c>
      <c r="B47" s="28"/>
      <c r="C47" s="56"/>
      <c r="D47" s="56">
        <v>1000000</v>
      </c>
      <c r="E47" s="56"/>
      <c r="F47" s="37"/>
      <c r="G47" s="37"/>
    </row>
    <row r="48" spans="1:7" s="25" customFormat="1" ht="15.75">
      <c r="A48" s="41"/>
      <c r="B48" s="54"/>
      <c r="C48" s="36"/>
      <c r="D48" s="36"/>
      <c r="E48" s="36"/>
      <c r="F48" s="37"/>
      <c r="G48" s="37"/>
    </row>
    <row r="49" spans="1:7" s="25" customFormat="1" ht="15.75">
      <c r="A49" s="41"/>
      <c r="B49" s="54"/>
      <c r="C49" s="36"/>
      <c r="D49" s="36"/>
      <c r="E49" s="36"/>
      <c r="F49" s="37"/>
      <c r="G49" s="37"/>
    </row>
    <row r="50" spans="1:7" s="25" customFormat="1" ht="15.75">
      <c r="A50" s="41" t="s">
        <v>60</v>
      </c>
      <c r="B50" s="54">
        <f>SUM(B43:B49)</f>
        <v>1176862.32</v>
      </c>
      <c r="C50" s="54">
        <f>SUM(C43:C49)</f>
        <v>0</v>
      </c>
      <c r="D50" s="54">
        <f>SUM(D43:D49)</f>
        <v>433483</v>
      </c>
      <c r="E50" s="54">
        <f>SUM(E43:E49)</f>
        <v>-566517</v>
      </c>
      <c r="F50" s="37"/>
      <c r="G50" s="37"/>
    </row>
    <row r="51" spans="1:98" s="59" customFormat="1" ht="15.75">
      <c r="A51" s="38" t="s">
        <v>61</v>
      </c>
      <c r="B51" s="57">
        <f>+B8+B26+B40+B50</f>
        <v>5451970.650000013</v>
      </c>
      <c r="C51" s="57">
        <f>+C8+C26+C40+C50</f>
        <v>7275330</v>
      </c>
      <c r="D51" s="57">
        <f>+D8+D26+D40+D50</f>
        <v>5885453.650000006</v>
      </c>
      <c r="E51" s="57">
        <f>+E8+E26+E40+E50</f>
        <v>6188963.650000006</v>
      </c>
      <c r="F51" s="53"/>
      <c r="G51" s="53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</row>
    <row r="52" spans="1:7" s="25" customFormat="1" ht="15.75">
      <c r="A52" s="41" t="s">
        <v>62</v>
      </c>
      <c r="B52" s="36"/>
      <c r="C52" s="36"/>
      <c r="D52" s="36"/>
      <c r="E52" s="36"/>
      <c r="F52" s="60"/>
      <c r="G52" s="61"/>
    </row>
    <row r="53" spans="1:7" s="25" customFormat="1" ht="15.75">
      <c r="A53" s="62" t="s">
        <v>63</v>
      </c>
      <c r="B53" s="56">
        <v>-534263.38</v>
      </c>
      <c r="C53" s="56">
        <v>-534263.38</v>
      </c>
      <c r="D53" s="56">
        <v>-534263.38</v>
      </c>
      <c r="E53" s="56">
        <v>-534263.38</v>
      </c>
      <c r="F53" s="61"/>
      <c r="G53" s="61"/>
    </row>
    <row r="54" spans="1:7" s="25" customFormat="1" ht="15.75">
      <c r="A54" s="63" t="s">
        <v>64</v>
      </c>
      <c r="B54" s="56">
        <v>-457456</v>
      </c>
      <c r="C54" s="56">
        <v>-446959</v>
      </c>
      <c r="D54" s="56">
        <v>-457456</v>
      </c>
      <c r="E54" s="56">
        <v>-457456</v>
      </c>
      <c r="F54" s="61"/>
      <c r="G54" s="61"/>
    </row>
    <row r="55" spans="1:7" s="25" customFormat="1" ht="15.75">
      <c r="A55" s="63" t="s">
        <v>65</v>
      </c>
      <c r="B55" s="56"/>
      <c r="C55" s="56"/>
      <c r="D55" s="56"/>
      <c r="E55" s="56"/>
      <c r="F55" s="61"/>
      <c r="G55" s="61"/>
    </row>
    <row r="56" spans="1:7" s="25" customFormat="1" ht="15.75">
      <c r="A56" s="64" t="s">
        <v>66</v>
      </c>
      <c r="B56" s="56">
        <v>-79284.77</v>
      </c>
      <c r="C56" s="56">
        <v>-84099</v>
      </c>
      <c r="D56" s="56">
        <v>-79284.77</v>
      </c>
      <c r="E56" s="56">
        <v>-79284.77</v>
      </c>
      <c r="F56" s="61"/>
      <c r="G56" s="61"/>
    </row>
    <row r="57" spans="1:7" s="25" customFormat="1" ht="15.75">
      <c r="A57" s="63" t="s">
        <v>67</v>
      </c>
      <c r="B57" s="56">
        <v>-38117.5</v>
      </c>
      <c r="C57" s="56">
        <v>-38117.5</v>
      </c>
      <c r="D57" s="56">
        <v>-38117.5</v>
      </c>
      <c r="E57" s="56">
        <v>-38117.5</v>
      </c>
      <c r="F57" s="61"/>
      <c r="G57" s="61"/>
    </row>
    <row r="58" spans="1:7" s="25" customFormat="1" ht="15.75">
      <c r="A58" s="63" t="s">
        <v>68</v>
      </c>
      <c r="B58" s="56">
        <v>-1059460.05</v>
      </c>
      <c r="C58" s="56">
        <v>-1059460.05</v>
      </c>
      <c r="D58" s="56">
        <v>-1059460.05</v>
      </c>
      <c r="E58" s="56">
        <v>-1059460.05</v>
      </c>
      <c r="F58" s="61"/>
      <c r="G58" s="61"/>
    </row>
    <row r="59" spans="1:7" s="25" customFormat="1" ht="15.75">
      <c r="A59" s="63" t="s">
        <v>69</v>
      </c>
      <c r="B59" s="56">
        <v>-2694611.65</v>
      </c>
      <c r="C59" s="56">
        <v>-1718324</v>
      </c>
      <c r="D59" s="56">
        <v>-2694611.65</v>
      </c>
      <c r="E59" s="56">
        <v>-2694611.65</v>
      </c>
      <c r="F59" s="61"/>
      <c r="G59" s="61"/>
    </row>
    <row r="60" spans="1:7" s="25" customFormat="1" ht="15.75">
      <c r="A60" s="41"/>
      <c r="B60" s="36"/>
      <c r="C60" s="36"/>
      <c r="D60" s="36"/>
      <c r="E60" s="36"/>
      <c r="F60" s="61"/>
      <c r="G60" s="61"/>
    </row>
    <row r="61" spans="1:7" s="19" customFormat="1" ht="15.75">
      <c r="A61" s="41" t="s">
        <v>70</v>
      </c>
      <c r="B61" s="65">
        <f>SUM(B52:B60)</f>
        <v>-4863193.35</v>
      </c>
      <c r="C61" s="65">
        <f>SUM(C52:C60)</f>
        <v>-3881222.9299999997</v>
      </c>
      <c r="D61" s="65">
        <f>SUM(D52:D60)</f>
        <v>-4863193.35</v>
      </c>
      <c r="E61" s="65">
        <f>SUM(E52:E60)</f>
        <v>-4863193.35</v>
      </c>
      <c r="F61" s="66"/>
      <c r="G61" s="67"/>
    </row>
    <row r="62" spans="1:7" s="19" customFormat="1" ht="15.75">
      <c r="A62" s="38" t="s">
        <v>71</v>
      </c>
      <c r="B62" s="39">
        <f>+B51+B61</f>
        <v>588777.3000000138</v>
      </c>
      <c r="C62" s="39">
        <f>+C51+C61</f>
        <v>3394107.0700000003</v>
      </c>
      <c r="D62" s="39">
        <f>+D51+D61</f>
        <v>1022260.3000000063</v>
      </c>
      <c r="E62" s="39">
        <f>+E51+E61</f>
        <v>1325770.3000000063</v>
      </c>
      <c r="F62" s="48"/>
      <c r="G62" s="53"/>
    </row>
    <row r="63" spans="1:7" s="25" customFormat="1" ht="16.5" thickBot="1">
      <c r="A63" s="68" t="s">
        <v>72</v>
      </c>
      <c r="B63" s="51">
        <v>1000000</v>
      </c>
      <c r="C63" s="51">
        <v>1000000</v>
      </c>
      <c r="D63" s="51">
        <v>1000000</v>
      </c>
      <c r="E63" s="51">
        <v>1000000</v>
      </c>
      <c r="F63" s="69"/>
      <c r="G63" s="70"/>
    </row>
    <row r="64" spans="1:7" s="25" customFormat="1" ht="15.75" customHeight="1">
      <c r="A64" s="93" t="s">
        <v>73</v>
      </c>
      <c r="B64" s="71"/>
      <c r="C64" s="72"/>
      <c r="D64" s="71"/>
      <c r="E64" s="71"/>
      <c r="G64" s="71"/>
    </row>
    <row r="65" spans="1:7" s="25" customFormat="1" ht="15.75" customHeight="1">
      <c r="A65" s="25" t="s">
        <v>74</v>
      </c>
      <c r="B65" s="58"/>
      <c r="C65" s="73"/>
      <c r="D65" s="58"/>
      <c r="E65" s="71"/>
      <c r="F65" s="71"/>
      <c r="G65" s="58"/>
    </row>
    <row r="66" spans="1:7" s="25" customFormat="1" ht="14.25" customHeight="1">
      <c r="A66" s="25" t="s">
        <v>75</v>
      </c>
      <c r="B66" s="58"/>
      <c r="C66" s="74"/>
      <c r="D66" s="58"/>
      <c r="E66" s="71"/>
      <c r="F66" s="71"/>
      <c r="G66" s="58"/>
    </row>
    <row r="67" spans="1:7" s="25" customFormat="1" ht="14.25" customHeight="1">
      <c r="A67" s="25" t="s">
        <v>76</v>
      </c>
      <c r="B67" s="58"/>
      <c r="C67" s="74"/>
      <c r="D67" s="58"/>
      <c r="E67" s="71"/>
      <c r="F67" s="71"/>
      <c r="G67" s="58"/>
    </row>
    <row r="68" spans="1:7" s="25" customFormat="1" ht="14.25" customHeight="1">
      <c r="A68" s="94" t="s">
        <v>77</v>
      </c>
      <c r="B68" s="71"/>
      <c r="C68" s="72"/>
      <c r="D68" s="71"/>
      <c r="E68" s="71"/>
      <c r="F68" s="71"/>
      <c r="G68" s="75"/>
    </row>
    <row r="69" spans="1:7" s="25" customFormat="1" ht="15" customHeight="1">
      <c r="A69" s="95" t="s">
        <v>85</v>
      </c>
      <c r="B69" s="58"/>
      <c r="C69" s="72"/>
      <c r="D69" s="58"/>
      <c r="E69" s="71"/>
      <c r="F69" s="71"/>
      <c r="G69" s="71"/>
    </row>
    <row r="70" spans="1:7" s="25" customFormat="1" ht="15.75">
      <c r="A70" s="96"/>
      <c r="B70" s="75"/>
      <c r="C70" s="76"/>
      <c r="D70" s="75"/>
      <c r="E70" s="75"/>
      <c r="F70" s="75"/>
      <c r="G70" s="58"/>
    </row>
    <row r="71" spans="1:7" s="25" customFormat="1" ht="15.75">
      <c r="A71" s="97"/>
      <c r="B71" s="75"/>
      <c r="C71" s="76"/>
      <c r="D71" s="75"/>
      <c r="E71" s="75"/>
      <c r="F71" s="75"/>
      <c r="G71" s="58"/>
    </row>
    <row r="72" spans="1:7" s="25" customFormat="1" ht="15.75">
      <c r="A72" s="77"/>
      <c r="B72" s="75"/>
      <c r="C72" s="76"/>
      <c r="D72" s="75"/>
      <c r="E72" s="75"/>
      <c r="F72" s="75"/>
      <c r="G72" s="58"/>
    </row>
    <row r="73" spans="1:7" s="25" customFormat="1" ht="15.75">
      <c r="A73" s="77"/>
      <c r="B73" s="75"/>
      <c r="C73" s="76"/>
      <c r="D73" s="75"/>
      <c r="E73" s="75"/>
      <c r="F73" s="75"/>
      <c r="G73" s="58"/>
    </row>
    <row r="74" spans="1:7" s="25" customFormat="1" ht="15.75">
      <c r="A74" s="77"/>
      <c r="B74" s="75"/>
      <c r="C74" s="76"/>
      <c r="D74" s="75"/>
      <c r="E74" s="75"/>
      <c r="F74" s="75"/>
      <c r="G74" s="58"/>
    </row>
    <row r="75" spans="1:7" s="25" customFormat="1" ht="15.75">
      <c r="A75" s="77"/>
      <c r="B75" s="75"/>
      <c r="C75" s="76"/>
      <c r="D75" s="75"/>
      <c r="E75" s="75"/>
      <c r="F75" s="75"/>
      <c r="G75" s="58"/>
    </row>
    <row r="76" spans="2:6" ht="15.75">
      <c r="B76" s="75"/>
      <c r="C76" s="76"/>
      <c r="D76" s="75"/>
      <c r="E76" s="75"/>
      <c r="F76" s="75"/>
    </row>
    <row r="77" spans="2:6" ht="15.75">
      <c r="B77" s="75"/>
      <c r="C77" s="76"/>
      <c r="D77" s="75"/>
      <c r="E77" s="75"/>
      <c r="F77" s="75"/>
    </row>
    <row r="78" spans="2:6" ht="15.75">
      <c r="B78" s="75"/>
      <c r="C78" s="76"/>
      <c r="D78" s="75"/>
      <c r="E78" s="75"/>
      <c r="F78" s="75"/>
    </row>
    <row r="79" spans="2:6" ht="15.75">
      <c r="B79" s="75"/>
      <c r="C79" s="76"/>
      <c r="D79" s="75"/>
      <c r="E79" s="75"/>
      <c r="F79" s="75"/>
    </row>
    <row r="80" spans="2:6" ht="15.75">
      <c r="B80" s="75"/>
      <c r="C80" s="76"/>
      <c r="D80" s="75"/>
      <c r="E80" s="75"/>
      <c r="F80" s="75"/>
    </row>
    <row r="81" spans="2:6" ht="15.75">
      <c r="B81" s="75"/>
      <c r="C81" s="76"/>
      <c r="D81" s="75"/>
      <c r="E81" s="75"/>
      <c r="F81" s="75"/>
    </row>
    <row r="82" spans="2:6" ht="15.75">
      <c r="B82" s="75"/>
      <c r="C82" s="76"/>
      <c r="D82" s="75"/>
      <c r="E82" s="75"/>
      <c r="F82" s="75"/>
    </row>
    <row r="83" spans="2:6" ht="15.75">
      <c r="B83" s="75"/>
      <c r="C83" s="76"/>
      <c r="D83" s="75"/>
      <c r="E83" s="75"/>
      <c r="F83" s="75"/>
    </row>
    <row r="84" spans="2:6" ht="15.75">
      <c r="B84" s="75"/>
      <c r="C84" s="76"/>
      <c r="D84" s="75"/>
      <c r="E84" s="75"/>
      <c r="F84" s="75"/>
    </row>
    <row r="85" spans="2:6" ht="15.75">
      <c r="B85" s="75"/>
      <c r="C85" s="76"/>
      <c r="D85" s="75"/>
      <c r="E85" s="75"/>
      <c r="F85" s="75"/>
    </row>
    <row r="86" spans="2:6" ht="15.75">
      <c r="B86" s="75"/>
      <c r="C86" s="76"/>
      <c r="D86" s="75"/>
      <c r="E86" s="75"/>
      <c r="F86" s="75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Allende-Foss, Angel</cp:lastModifiedBy>
  <cp:lastPrinted>2009-06-17T21:47:05Z</cp:lastPrinted>
  <dcterms:created xsi:type="dcterms:W3CDTF">2009-05-17T03:11:13Z</dcterms:created>
  <dcterms:modified xsi:type="dcterms:W3CDTF">2009-06-18T17:07:09Z</dcterms:modified>
  <cp:category/>
  <cp:version/>
  <cp:contentType/>
  <cp:contentStatus/>
</cp:coreProperties>
</file>