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640" windowHeight="8130" tabRatio="945" activeTab="0"/>
  </bookViews>
  <sheets>
    <sheet name="MH Lifeboat Omnibus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'MH Lifeboat Omnibus'!$A$1:$G$41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<sst xmlns="http://schemas.openxmlformats.org/spreadsheetml/2006/main" count="39" uniqueCount="39">
  <si>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</si>
  <si>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</si>
  <si>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</si>
  <si>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</si>
  <si>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</si>
  <si>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</si>
  <si>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</si>
  <si>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</si>
  <si>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</si>
  <si>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</si>
  <si>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</si>
  <si>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</si>
  <si>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</si>
  <si>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</si>
  <si>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Target Fund Balance</t>
  </si>
  <si>
    <t>Financial Plan Notes:</t>
  </si>
  <si>
    <t>Estimated Underexpenditures</t>
  </si>
  <si>
    <t>Lifeboat Supplemental</t>
  </si>
  <si>
    <t>Date Prepared:  05/15/2009</t>
  </si>
  <si>
    <t>Fund Name:  Mental Health</t>
  </si>
  <si>
    <t>Fund Number:  000001120</t>
  </si>
  <si>
    <t>Prepared by:   OMB</t>
  </si>
  <si>
    <r>
      <t xml:space="preserve">2008 Actual </t>
    </r>
    <r>
      <rPr>
        <b/>
        <vertAlign val="superscript"/>
        <sz val="12"/>
        <rFont val="Times New Roman"/>
        <family val="1"/>
      </rPr>
      <t>1</t>
    </r>
  </si>
  <si>
    <r>
      <t>2009 Adopted</t>
    </r>
    <r>
      <rPr>
        <b/>
        <vertAlign val="superscript"/>
        <sz val="12"/>
        <rFont val="Times New Roman"/>
        <family val="1"/>
      </rPr>
      <t>2</t>
    </r>
  </si>
  <si>
    <t xml:space="preserve">2009 Revised  </t>
  </si>
  <si>
    <t>2009 Estimated</t>
  </si>
  <si>
    <t>* Operating Revenues</t>
  </si>
  <si>
    <t>* Operating Expenses</t>
  </si>
  <si>
    <t>* Designated for PIHP Risk Reserves</t>
  </si>
  <si>
    <t>* Designated for Operating Reserves</t>
  </si>
  <si>
    <t>Reflects changes in PIHP &amp; SMHC contracts &amp; projections.</t>
  </si>
  <si>
    <t>* Designated for Inpatient Reserves</t>
  </si>
  <si>
    <r>
      <t>1</t>
    </r>
    <r>
      <rPr>
        <sz val="10"/>
        <rFont val="Times New Roman"/>
        <family val="1"/>
      </rPr>
      <t xml:space="preserve"> Actuals are taken from ARMS 14th Month or 2008 CAFR</t>
    </r>
  </si>
  <si>
    <r>
      <t>2</t>
    </r>
    <r>
      <rPr>
        <sz val="10"/>
        <rFont val="Times New Roman"/>
        <family val="1"/>
      </rPr>
      <t xml:space="preserve"> Adopted is taken form 2009 Adopted Budget Book</t>
    </r>
  </si>
  <si>
    <t>* GF Revenues</t>
  </si>
  <si>
    <t>Lifeboat supplemental</t>
  </si>
  <si>
    <t>Non-GF Financial Plan</t>
  </si>
  <si>
    <t xml:space="preserve">Lifeboat supplemental </t>
  </si>
  <si>
    <t>* Reserve for Encumbrance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</si>
</sst>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_(* #,##0.0_);_(* \(#,##0.0\);_(* &quot;-&quot;??_);_(@_)"/>
    <numFmt numFmtId="169" formatCode="#,##0.00;\(#,##0.00\)"/>
  </numFmts>
  <fonts count="52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9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37" fontId="7" fillId="0" borderId="0">
      <alignment/>
      <protection/>
    </xf>
    <xf numFmtId="169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37" fontId="6" fillId="0" borderId="0" xfId="57" applyFont="1" applyBorder="1" applyAlignment="1">
      <alignment horizontal="centerContinuous" wrapText="1"/>
      <protection/>
    </xf>
    <xf numFmtId="37" fontId="2" fillId="0" borderId="0" xfId="57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7" fillId="0" borderId="0" xfId="57" applyFont="1" applyBorder="1" applyAlignment="1">
      <alignment horizontal="centerContinuous" wrapText="1"/>
      <protection/>
    </xf>
    <xf numFmtId="0" fontId="7" fillId="33" borderId="0" xfId="0" applyFont="1" applyFill="1" applyBorder="1" applyAlignment="1">
      <alignment horizontal="left"/>
    </xf>
    <xf numFmtId="37" fontId="6" fillId="0" borderId="0" xfId="57" applyFont="1" applyBorder="1" applyAlignment="1">
      <alignment horizontal="center" wrapText="1"/>
      <protection/>
    </xf>
    <xf numFmtId="0" fontId="0" fillId="33" borderId="0" xfId="0" applyFill="1" applyBorder="1" applyAlignment="1">
      <alignment horizontal="centerContinuous"/>
    </xf>
    <xf numFmtId="37" fontId="7" fillId="0" borderId="0" xfId="57" applyFont="1" applyBorder="1" applyAlignment="1">
      <alignment horizontal="left" wrapText="1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37" fontId="5" fillId="0" borderId="0" xfId="57" applyFont="1" applyBorder="1" applyAlignment="1">
      <alignment horizontal="left"/>
      <protection/>
    </xf>
    <xf numFmtId="37" fontId="8" fillId="0" borderId="0" xfId="57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9" fillId="0" borderId="0" xfId="57" applyFont="1" applyBorder="1" applyAlignment="1">
      <alignment horizontal="centerContinuous" wrapText="1"/>
      <protection/>
    </xf>
    <xf numFmtId="37" fontId="5" fillId="33" borderId="0" xfId="57" applyFont="1" applyFill="1" applyAlignment="1">
      <alignment horizontal="center" wrapText="1"/>
      <protection/>
    </xf>
    <xf numFmtId="0" fontId="7" fillId="33" borderId="0" xfId="0" applyFont="1" applyFill="1" applyAlignment="1">
      <alignment/>
    </xf>
    <xf numFmtId="164" fontId="5" fillId="0" borderId="10" xfId="42" applyNumberFormat="1" applyFont="1" applyFill="1" applyBorder="1" applyAlignment="1">
      <alignment/>
    </xf>
    <xf numFmtId="164" fontId="5" fillId="0" borderId="11" xfId="42" applyNumberFormat="1" applyFont="1" applyFill="1" applyBorder="1" applyAlignment="1">
      <alignment/>
    </xf>
    <xf numFmtId="164" fontId="5" fillId="0" borderId="12" xfId="42" applyNumberFormat="1" applyFont="1" applyBorder="1" applyAlignment="1">
      <alignment/>
    </xf>
    <xf numFmtId="164" fontId="5" fillId="0" borderId="0" xfId="42" applyNumberFormat="1" applyFont="1" applyBorder="1" applyAlignment="1">
      <alignment/>
    </xf>
    <xf numFmtId="164" fontId="5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7" fillId="0" borderId="13" xfId="42" applyNumberFormat="1" applyFont="1" applyFill="1" applyBorder="1" applyAlignment="1">
      <alignment/>
    </xf>
    <xf numFmtId="164" fontId="7" fillId="0" borderId="14" xfId="42" applyNumberFormat="1" applyFont="1" applyFill="1" applyBorder="1" applyAlignment="1">
      <alignment/>
    </xf>
    <xf numFmtId="164" fontId="7" fillId="0" borderId="15" xfId="42" applyNumberFormat="1" applyFont="1" applyBorder="1" applyAlignment="1">
      <alignment/>
    </xf>
    <xf numFmtId="164" fontId="7" fillId="0" borderId="16" xfId="42" applyNumberFormat="1" applyFont="1" applyBorder="1" applyAlignment="1">
      <alignment/>
    </xf>
    <xf numFmtId="164" fontId="7" fillId="0" borderId="0" xfId="42" applyNumberFormat="1" applyFont="1" applyBorder="1" applyAlignment="1">
      <alignment/>
    </xf>
    <xf numFmtId="164" fontId="7" fillId="0" borderId="0" xfId="42" applyNumberFormat="1" applyFont="1" applyAlignment="1">
      <alignment/>
    </xf>
    <xf numFmtId="0" fontId="7" fillId="0" borderId="0" xfId="0" applyFont="1" applyAlignment="1">
      <alignment/>
    </xf>
    <xf numFmtId="164" fontId="7" fillId="0" borderId="17" xfId="42" applyNumberFormat="1" applyFont="1" applyBorder="1" applyAlignment="1">
      <alignment/>
    </xf>
    <xf numFmtId="164" fontId="7" fillId="0" borderId="13" xfId="42" applyNumberFormat="1" applyFont="1" applyBorder="1" applyAlignment="1">
      <alignment/>
    </xf>
    <xf numFmtId="164" fontId="7" fillId="0" borderId="14" xfId="42" applyNumberFormat="1" applyFont="1" applyFill="1" applyBorder="1" applyAlignment="1">
      <alignment horizontal="center"/>
    </xf>
    <xf numFmtId="164" fontId="5" fillId="0" borderId="18" xfId="42" applyNumberFormat="1" applyFont="1" applyFill="1" applyBorder="1" applyAlignment="1">
      <alignment/>
    </xf>
    <xf numFmtId="164" fontId="5" fillId="0" borderId="18" xfId="42" applyNumberFormat="1" applyFont="1" applyBorder="1" applyAlignment="1">
      <alignment/>
    </xf>
    <xf numFmtId="164" fontId="10" fillId="34" borderId="10" xfId="42" applyNumberFormat="1" applyFont="1" applyFill="1" applyBorder="1" applyAlignment="1" quotePrefix="1">
      <alignment/>
    </xf>
    <xf numFmtId="164" fontId="7" fillId="34" borderId="11" xfId="42" applyNumberFormat="1" applyFont="1" applyFill="1" applyBorder="1" applyAlignment="1">
      <alignment/>
    </xf>
    <xf numFmtId="164" fontId="10" fillId="0" borderId="13" xfId="42" applyNumberFormat="1" applyFont="1" applyFill="1" applyBorder="1" applyAlignment="1" quotePrefix="1">
      <alignment/>
    </xf>
    <xf numFmtId="164" fontId="3" fillId="0" borderId="13" xfId="42" applyNumberFormat="1" applyFont="1" applyFill="1" applyBorder="1" applyAlignment="1" quotePrefix="1">
      <alignment/>
    </xf>
    <xf numFmtId="164" fontId="7" fillId="0" borderId="10" xfId="42" applyNumberFormat="1" applyFont="1" applyFill="1" applyBorder="1" applyAlignment="1" quotePrefix="1">
      <alignment/>
    </xf>
    <xf numFmtId="164" fontId="7" fillId="0" borderId="11" xfId="42" applyNumberFormat="1" applyFont="1" applyFill="1" applyBorder="1" applyAlignment="1" quotePrefix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164" fontId="7" fillId="0" borderId="0" xfId="42" applyNumberFormat="1" applyFont="1" applyFill="1" applyBorder="1" applyAlignment="1">
      <alignment/>
    </xf>
    <xf numFmtId="164" fontId="7" fillId="0" borderId="15" xfId="42" applyNumberFormat="1" applyFont="1" applyFill="1" applyBorder="1" applyAlignment="1">
      <alignment/>
    </xf>
    <xf numFmtId="164" fontId="7" fillId="0" borderId="0" xfId="42" applyNumberFormat="1" applyFont="1" applyFill="1" applyBorder="1" applyAlignment="1">
      <alignment/>
    </xf>
    <xf numFmtId="164" fontId="7" fillId="0" borderId="13" xfId="42" applyNumberFormat="1" applyFont="1" applyFill="1" applyBorder="1" applyAlignment="1">
      <alignment/>
    </xf>
    <xf numFmtId="164" fontId="5" fillId="0" borderId="13" xfId="42" applyNumberFormat="1" applyFont="1" applyFill="1" applyBorder="1" applyAlignment="1">
      <alignment/>
    </xf>
    <xf numFmtId="164" fontId="5" fillId="0" borderId="14" xfId="42" applyNumberFormat="1" applyFont="1" applyFill="1" applyBorder="1" applyAlignment="1">
      <alignment/>
    </xf>
    <xf numFmtId="164" fontId="5" fillId="0" borderId="0" xfId="42" applyNumberFormat="1" applyFont="1" applyFill="1" applyBorder="1" applyAlignment="1">
      <alignment/>
    </xf>
    <xf numFmtId="164" fontId="5" fillId="0" borderId="18" xfId="42" applyNumberFormat="1" applyFont="1" applyFill="1" applyBorder="1" applyAlignment="1">
      <alignment/>
    </xf>
    <xf numFmtId="164" fontId="5" fillId="0" borderId="0" xfId="42" applyNumberFormat="1" applyFont="1" applyFill="1" applyBorder="1" applyAlignment="1">
      <alignment/>
    </xf>
    <xf numFmtId="164" fontId="7" fillId="0" borderId="0" xfId="42" applyNumberFormat="1" applyFont="1" applyAlignment="1">
      <alignment horizontal="right"/>
    </xf>
    <xf numFmtId="37" fontId="4" fillId="0" borderId="0" xfId="57" applyFont="1" applyAlignment="1">
      <alignment horizontal="left"/>
      <protection/>
    </xf>
    <xf numFmtId="37" fontId="3" fillId="0" borderId="0" xfId="57" applyFont="1" applyBorder="1">
      <alignment/>
      <protection/>
    </xf>
    <xf numFmtId="37" fontId="4" fillId="0" borderId="0" xfId="57" applyFont="1" applyBorder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7" fontId="7" fillId="0" borderId="0" xfId="57" applyFont="1" applyBorder="1">
      <alignment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Alignment="1">
      <alignment horizontal="left"/>
    </xf>
    <xf numFmtId="38" fontId="7" fillId="0" borderId="18" xfId="42" applyNumberFormat="1" applyFont="1" applyFill="1" applyBorder="1" applyAlignment="1">
      <alignment/>
    </xf>
    <xf numFmtId="38" fontId="7" fillId="0" borderId="18" xfId="42" applyNumberFormat="1" applyFont="1" applyBorder="1" applyAlignment="1">
      <alignment/>
    </xf>
    <xf numFmtId="38" fontId="7" fillId="0" borderId="13" xfId="42" applyNumberFormat="1" applyFont="1" applyBorder="1" applyAlignment="1">
      <alignment/>
    </xf>
    <xf numFmtId="38" fontId="7" fillId="0" borderId="13" xfId="42" applyNumberFormat="1" applyFont="1" applyFill="1" applyBorder="1" applyAlignment="1">
      <alignment/>
    </xf>
    <xf numFmtId="38" fontId="7" fillId="0" borderId="13" xfId="42" applyNumberFormat="1" applyFont="1" applyFill="1" applyBorder="1" applyAlignment="1">
      <alignment/>
    </xf>
    <xf numFmtId="38" fontId="7" fillId="0" borderId="14" xfId="42" applyNumberFormat="1" applyFont="1" applyFill="1" applyBorder="1" applyAlignment="1">
      <alignment/>
    </xf>
    <xf numFmtId="164" fontId="7" fillId="0" borderId="20" xfId="42" applyNumberFormat="1" applyFont="1" applyBorder="1" applyAlignment="1">
      <alignment/>
    </xf>
    <xf numFmtId="164" fontId="7" fillId="0" borderId="13" xfId="42" applyNumberFormat="1" applyFont="1" applyFill="1" applyBorder="1" applyAlignment="1" quotePrefix="1">
      <alignment/>
    </xf>
    <xf numFmtId="38" fontId="7" fillId="0" borderId="14" xfId="42" applyNumberFormat="1" applyFont="1" applyFill="1" applyBorder="1" applyAlignment="1">
      <alignment/>
    </xf>
    <xf numFmtId="0" fontId="17" fillId="0" borderId="0" xfId="0" applyFont="1" applyAlignment="1">
      <alignment/>
    </xf>
    <xf numFmtId="37" fontId="4" fillId="0" borderId="0" xfId="57" applyFont="1" applyBorder="1" applyAlignment="1" quotePrefix="1">
      <alignment horizontal="left"/>
      <protection/>
    </xf>
    <xf numFmtId="37" fontId="17" fillId="0" borderId="0" xfId="57" applyFont="1" applyBorder="1" applyAlignment="1">
      <alignment horizontal="left"/>
      <protection/>
    </xf>
    <xf numFmtId="0" fontId="4" fillId="0" borderId="0" xfId="0" applyFont="1" applyBorder="1" applyAlignment="1" quotePrefix="1">
      <alignment horizontal="left"/>
    </xf>
    <xf numFmtId="164" fontId="7" fillId="0" borderId="11" xfId="42" applyNumberFormat="1" applyFont="1" applyFill="1" applyBorder="1" applyAlignment="1">
      <alignment/>
    </xf>
    <xf numFmtId="164" fontId="7" fillId="0" borderId="21" xfId="42" applyNumberFormat="1" applyFont="1" applyFill="1" applyBorder="1" applyAlignment="1">
      <alignment/>
    </xf>
    <xf numFmtId="37" fontId="4" fillId="0" borderId="0" xfId="57" applyFont="1" applyBorder="1" applyAlignment="1">
      <alignment horizontal="left" wrapText="1"/>
      <protection/>
    </xf>
    <xf numFmtId="37" fontId="5" fillId="33" borderId="22" xfId="57" applyFont="1" applyFill="1" applyBorder="1" applyAlignment="1" applyProtection="1">
      <alignment horizontal="left" wrapText="1"/>
      <protection/>
    </xf>
    <xf numFmtId="37" fontId="5" fillId="33" borderId="23" xfId="57" applyFont="1" applyFill="1" applyBorder="1" applyAlignment="1">
      <alignment horizontal="center" wrapText="1"/>
      <protection/>
    </xf>
    <xf numFmtId="37" fontId="5" fillId="33" borderId="24" xfId="57" applyFont="1" applyFill="1" applyBorder="1" applyAlignment="1">
      <alignment horizontal="center" wrapText="1"/>
      <protection/>
    </xf>
    <xf numFmtId="37" fontId="5" fillId="33" borderId="25" xfId="57" applyFont="1" applyFill="1" applyBorder="1" applyAlignment="1">
      <alignment horizontal="center" wrapText="1"/>
      <protection/>
    </xf>
    <xf numFmtId="37" fontId="5" fillId="33" borderId="26" xfId="57" applyFont="1" applyFill="1" applyBorder="1" applyAlignment="1">
      <alignment horizontal="center" wrapText="1"/>
      <protection/>
    </xf>
    <xf numFmtId="37" fontId="5" fillId="0" borderId="27" xfId="57" applyFont="1" applyFill="1" applyBorder="1" applyAlignment="1">
      <alignment horizontal="left"/>
      <protection/>
    </xf>
    <xf numFmtId="164" fontId="4" fillId="0" borderId="28" xfId="42" applyNumberFormat="1" applyFont="1" applyBorder="1" applyAlignment="1">
      <alignment/>
    </xf>
    <xf numFmtId="37" fontId="5" fillId="0" borderId="29" xfId="57" applyFont="1" applyFill="1" applyBorder="1" applyAlignment="1">
      <alignment horizontal="left"/>
      <protection/>
    </xf>
    <xf numFmtId="164" fontId="10" fillId="0" borderId="30" xfId="42" applyNumberFormat="1" applyFont="1" applyBorder="1" applyAlignment="1">
      <alignment/>
    </xf>
    <xf numFmtId="37" fontId="7" fillId="0" borderId="29" xfId="57" applyFont="1" applyFill="1" applyBorder="1" applyAlignment="1">
      <alignment horizontal="left"/>
      <protection/>
    </xf>
    <xf numFmtId="164" fontId="3" fillId="0" borderId="31" xfId="42" applyNumberFormat="1" applyFont="1" applyBorder="1" applyAlignment="1">
      <alignment wrapText="1"/>
    </xf>
    <xf numFmtId="3" fontId="16" fillId="0" borderId="31" xfId="58" applyNumberFormat="1" applyFont="1" applyBorder="1" applyAlignment="1">
      <alignment/>
      <protection/>
    </xf>
    <xf numFmtId="37" fontId="7" fillId="0" borderId="29" xfId="57" applyFont="1" applyBorder="1" applyAlignment="1">
      <alignment horizontal="left"/>
      <protection/>
    </xf>
    <xf numFmtId="164" fontId="10" fillId="0" borderId="31" xfId="42" applyNumberFormat="1" applyFont="1" applyBorder="1" applyAlignment="1">
      <alignment/>
    </xf>
    <xf numFmtId="164" fontId="4" fillId="0" borderId="32" xfId="42" applyNumberFormat="1" applyFont="1" applyBorder="1" applyAlignment="1">
      <alignment/>
    </xf>
    <xf numFmtId="164" fontId="3" fillId="0" borderId="30" xfId="42" applyNumberFormat="1" applyFont="1" applyBorder="1" applyAlignment="1">
      <alignment/>
    </xf>
    <xf numFmtId="3" fontId="16" fillId="0" borderId="31" xfId="58" applyNumberFormat="1" applyFont="1" applyBorder="1" applyAlignment="1">
      <alignment wrapText="1"/>
      <protection/>
    </xf>
    <xf numFmtId="164" fontId="10" fillId="0" borderId="31" xfId="42" applyNumberFormat="1" applyFont="1" applyBorder="1" applyAlignment="1">
      <alignment wrapText="1"/>
    </xf>
    <xf numFmtId="37" fontId="5" fillId="0" borderId="33" xfId="57" applyFont="1" applyFill="1" applyBorder="1" applyAlignment="1">
      <alignment horizontal="left"/>
      <protection/>
    </xf>
    <xf numFmtId="164" fontId="10" fillId="0" borderId="28" xfId="42" applyNumberFormat="1" applyFont="1" applyBorder="1" applyAlignment="1">
      <alignment/>
    </xf>
    <xf numFmtId="37" fontId="5" fillId="0" borderId="27" xfId="57" applyFont="1" applyFill="1" applyBorder="1" applyAlignment="1">
      <alignment horizontal="left"/>
      <protection/>
    </xf>
    <xf numFmtId="164" fontId="10" fillId="0" borderId="32" xfId="42" applyNumberFormat="1" applyFont="1" applyBorder="1" applyAlignment="1">
      <alignment/>
    </xf>
    <xf numFmtId="37" fontId="5" fillId="0" borderId="29" xfId="57" applyFont="1" applyFill="1" applyBorder="1" applyAlignment="1">
      <alignment horizontal="left"/>
      <protection/>
    </xf>
    <xf numFmtId="164" fontId="3" fillId="0" borderId="34" xfId="42" applyNumberFormat="1" applyFont="1" applyBorder="1" applyAlignment="1">
      <alignment/>
    </xf>
    <xf numFmtId="37" fontId="7" fillId="0" borderId="35" xfId="57" applyFont="1" applyBorder="1" applyAlignment="1">
      <alignment horizontal="left"/>
      <protection/>
    </xf>
    <xf numFmtId="164" fontId="3" fillId="0" borderId="32" xfId="42" applyNumberFormat="1" applyFont="1" applyBorder="1" applyAlignment="1">
      <alignment/>
    </xf>
    <xf numFmtId="164" fontId="3" fillId="0" borderId="31" xfId="42" applyNumberFormat="1" applyFont="1" applyFill="1" applyBorder="1" applyAlignment="1">
      <alignment/>
    </xf>
    <xf numFmtId="164" fontId="3" fillId="0" borderId="31" xfId="42" applyNumberFormat="1" applyFont="1" applyBorder="1" applyAlignment="1">
      <alignment/>
    </xf>
    <xf numFmtId="37" fontId="11" fillId="0" borderId="29" xfId="57" applyFont="1" applyFill="1" applyBorder="1" applyAlignment="1">
      <alignment horizontal="left"/>
      <protection/>
    </xf>
    <xf numFmtId="164" fontId="4" fillId="0" borderId="31" xfId="42" applyNumberFormat="1" applyFont="1" applyFill="1" applyBorder="1" applyAlignment="1">
      <alignment/>
    </xf>
    <xf numFmtId="164" fontId="3" fillId="0" borderId="31" xfId="42" applyNumberFormat="1" applyFont="1" applyBorder="1" applyAlignment="1">
      <alignment/>
    </xf>
    <xf numFmtId="37" fontId="5" fillId="0" borderId="36" xfId="57" applyFont="1" applyFill="1" applyBorder="1" applyAlignment="1" quotePrefix="1">
      <alignment horizontal="left"/>
      <protection/>
    </xf>
    <xf numFmtId="164" fontId="7" fillId="0" borderId="37" xfId="42" applyNumberFormat="1" applyFont="1" applyFill="1" applyBorder="1" applyAlignment="1">
      <alignment/>
    </xf>
    <xf numFmtId="164" fontId="7" fillId="0" borderId="38" xfId="42" applyNumberFormat="1" applyFont="1" applyBorder="1" applyAlignment="1">
      <alignment horizontal="right"/>
    </xf>
    <xf numFmtId="164" fontId="3" fillId="0" borderId="39" xfId="42" applyNumberFormat="1" applyFont="1" applyBorder="1" applyAlignment="1">
      <alignment horizontal="right"/>
    </xf>
    <xf numFmtId="37" fontId="2" fillId="0" borderId="0" xfId="57" applyFont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IRPLAN.XLS" xfId="57"/>
    <cellStyle name="Normal_Table 0 P&amp;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7"/>
  <sheetViews>
    <sheetView tabSelected="1" zoomScale="75" zoomScaleNormal="75" zoomScalePageLayoutView="0" workbookViewId="0" topLeftCell="A1">
      <selection activeCell="E19" sqref="E19"/>
    </sheetView>
  </sheetViews>
  <sheetFormatPr defaultColWidth="9.140625" defaultRowHeight="12.75"/>
  <cols>
    <col min="1" max="1" width="43.7109375" style="65" customWidth="1"/>
    <col min="2" max="2" width="14.7109375" style="4" customWidth="1"/>
    <col min="3" max="3" width="15.421875" style="17" customWidth="1"/>
    <col min="4" max="4" width="16.28125" style="4" customWidth="1"/>
    <col min="5" max="5" width="19.7109375" style="4" customWidth="1"/>
    <col min="6" max="6" width="20.7109375" style="4" customWidth="1"/>
    <col min="7" max="7" width="49.28125" style="1" customWidth="1"/>
    <col min="8" max="8" width="8.8515625" style="1" customWidth="1"/>
  </cols>
  <sheetData>
    <row r="1" spans="1:20" ht="25.5" customHeight="1">
      <c r="A1" s="2"/>
      <c r="B1" s="3"/>
      <c r="C1" s="3"/>
      <c r="D1" s="3"/>
      <c r="E1" s="3"/>
      <c r="F1" s="3"/>
      <c r="G1" s="3"/>
      <c r="H1" s="4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</row>
    <row r="2" spans="1:8" s="1" customFormat="1" ht="19.5" customHeight="1">
      <c r="A2" s="122" t="s">
        <v>36</v>
      </c>
      <c r="B2" s="122"/>
      <c r="C2" s="122"/>
      <c r="D2" s="122"/>
      <c r="E2" s="122"/>
      <c r="F2" s="122"/>
      <c r="G2" s="122"/>
      <c r="H2" s="7"/>
    </row>
    <row r="3" spans="1:8" s="1" customFormat="1" ht="19.5" customHeight="1">
      <c r="A3" s="8" t="s">
        <v>19</v>
      </c>
      <c r="B3" s="9"/>
      <c r="C3" s="9"/>
      <c r="D3" s="9"/>
      <c r="E3" s="9"/>
      <c r="F3" s="9"/>
      <c r="G3" s="9"/>
      <c r="H3" s="7"/>
    </row>
    <row r="4" spans="1:20" s="14" customFormat="1" ht="15.75">
      <c r="A4" s="8" t="s">
        <v>20</v>
      </c>
      <c r="B4" s="10"/>
      <c r="C4" s="10"/>
      <c r="D4" s="10"/>
      <c r="E4" s="10"/>
      <c r="F4" s="10"/>
      <c r="G4" s="11" t="s">
        <v>17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21</v>
      </c>
      <c r="B5" s="10"/>
      <c r="C5" s="10"/>
      <c r="D5" s="10"/>
      <c r="E5" s="10"/>
      <c r="F5" s="15"/>
      <c r="G5" s="11" t="s">
        <v>18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16.5" thickBot="1">
      <c r="A6" s="86"/>
      <c r="B6" s="16"/>
      <c r="E6" s="7"/>
      <c r="F6" s="18"/>
      <c r="H6" s="18"/>
    </row>
    <row r="7" spans="1:8" s="20" customFormat="1" ht="33" customHeight="1">
      <c r="A7" s="87" t="s">
        <v>0</v>
      </c>
      <c r="B7" s="88" t="s">
        <v>22</v>
      </c>
      <c r="C7" s="88" t="s">
        <v>23</v>
      </c>
      <c r="D7" s="88" t="s">
        <v>24</v>
      </c>
      <c r="E7" s="89" t="s">
        <v>25</v>
      </c>
      <c r="F7" s="90" t="s">
        <v>1</v>
      </c>
      <c r="G7" s="91" t="s">
        <v>2</v>
      </c>
      <c r="H7" s="19"/>
    </row>
    <row r="8" spans="1:9" s="26" customFormat="1" ht="15.75">
      <c r="A8" s="92" t="s">
        <v>3</v>
      </c>
      <c r="B8" s="71">
        <v>23846000</v>
      </c>
      <c r="C8" s="72">
        <v>28535166</v>
      </c>
      <c r="D8" s="84">
        <f>B28</f>
        <v>28508420.139999986</v>
      </c>
      <c r="E8" s="85">
        <f>B28</f>
        <v>28508420.139999986</v>
      </c>
      <c r="F8" s="23"/>
      <c r="G8" s="93"/>
      <c r="H8" s="24"/>
      <c r="I8" s="25"/>
    </row>
    <row r="9" spans="1:9" s="33" customFormat="1" ht="15.75">
      <c r="A9" s="94" t="s">
        <v>4</v>
      </c>
      <c r="B9" s="27"/>
      <c r="C9" s="28"/>
      <c r="D9" s="28"/>
      <c r="E9" s="29"/>
      <c r="F9" s="30"/>
      <c r="G9" s="95"/>
      <c r="H9" s="31"/>
      <c r="I9" s="32"/>
    </row>
    <row r="10" spans="1:9" s="33" customFormat="1" ht="15.75">
      <c r="A10" s="96" t="s">
        <v>26</v>
      </c>
      <c r="B10" s="27">
        <v>138009071</v>
      </c>
      <c r="C10" s="73">
        <v>163472847</v>
      </c>
      <c r="D10" s="73">
        <v>163472847</v>
      </c>
      <c r="E10" s="73">
        <v>163472847</v>
      </c>
      <c r="F10" s="34">
        <f>+E10-C10</f>
        <v>0</v>
      </c>
      <c r="G10" s="97"/>
      <c r="H10" s="31"/>
      <c r="I10" s="32"/>
    </row>
    <row r="11" spans="1:9" s="33" customFormat="1" ht="15.75">
      <c r="A11" s="96" t="s">
        <v>34</v>
      </c>
      <c r="B11" s="27">
        <v>1921224</v>
      </c>
      <c r="C11" s="73">
        <f>1172220+299732+93843+69625</f>
        <v>1635420</v>
      </c>
      <c r="D11" s="73">
        <f>1172220+299732+93843+69625</f>
        <v>1635420</v>
      </c>
      <c r="E11" s="28">
        <f>1635420+240233+103603</f>
        <v>1979256</v>
      </c>
      <c r="F11" s="34">
        <f>+E11-C11</f>
        <v>343836</v>
      </c>
      <c r="G11" s="98" t="s">
        <v>35</v>
      </c>
      <c r="H11" s="31"/>
      <c r="I11" s="32"/>
    </row>
    <row r="12" spans="1:9" s="33" customFormat="1" ht="15.75">
      <c r="A12" s="99"/>
      <c r="B12" s="27"/>
      <c r="C12" s="28"/>
      <c r="D12" s="28"/>
      <c r="E12" s="28"/>
      <c r="F12" s="34">
        <f>+E12-C12</f>
        <v>0</v>
      </c>
      <c r="G12" s="100"/>
      <c r="H12" s="31"/>
      <c r="I12" s="32"/>
    </row>
    <row r="13" spans="1:9" s="33" customFormat="1" ht="15.75">
      <c r="A13" s="96"/>
      <c r="B13" s="27"/>
      <c r="C13" s="28"/>
      <c r="D13" s="28"/>
      <c r="E13" s="28"/>
      <c r="F13" s="34"/>
      <c r="G13" s="100"/>
      <c r="H13" s="31"/>
      <c r="I13" s="32"/>
    </row>
    <row r="14" spans="1:9" s="33" customFormat="1" ht="15.75">
      <c r="A14" s="96"/>
      <c r="B14" s="27"/>
      <c r="C14" s="28"/>
      <c r="D14" s="28"/>
      <c r="E14" s="28"/>
      <c r="F14" s="34">
        <f>+E14-C14</f>
        <v>0</v>
      </c>
      <c r="G14" s="100"/>
      <c r="H14" s="31"/>
      <c r="I14" s="32"/>
    </row>
    <row r="15" spans="1:9" s="33" customFormat="1" ht="15.75">
      <c r="A15" s="96"/>
      <c r="B15" s="27"/>
      <c r="C15" s="28"/>
      <c r="D15" s="28"/>
      <c r="E15" s="28"/>
      <c r="F15" s="34">
        <f>+E15-C15</f>
        <v>0</v>
      </c>
      <c r="G15" s="100"/>
      <c r="H15" s="31"/>
      <c r="I15" s="32"/>
    </row>
    <row r="16" spans="1:9" s="33" customFormat="1" ht="15.75">
      <c r="A16" s="96"/>
      <c r="B16" s="27"/>
      <c r="C16" s="28"/>
      <c r="D16" s="28"/>
      <c r="E16" s="28"/>
      <c r="F16" s="34">
        <f>+E16-C16</f>
        <v>0</v>
      </c>
      <c r="G16" s="100"/>
      <c r="H16" s="31"/>
      <c r="I16" s="32"/>
    </row>
    <row r="17" spans="1:9" s="26" customFormat="1" ht="15.75">
      <c r="A17" s="92" t="s">
        <v>5</v>
      </c>
      <c r="B17" s="21">
        <f>SUM(B9:B16)</f>
        <v>139930295</v>
      </c>
      <c r="C17" s="21">
        <f>SUM(C10:C16)</f>
        <v>165108267</v>
      </c>
      <c r="D17" s="21">
        <f>SUM(D10:D16)</f>
        <v>165108267</v>
      </c>
      <c r="E17" s="21">
        <f>SUM(E10:E16)</f>
        <v>165452103</v>
      </c>
      <c r="F17" s="21">
        <f>SUM(F10:F16)</f>
        <v>343836</v>
      </c>
      <c r="G17" s="101"/>
      <c r="H17" s="24"/>
      <c r="I17" s="25"/>
    </row>
    <row r="18" spans="1:9" s="33" customFormat="1" ht="15.75">
      <c r="A18" s="94" t="s">
        <v>6</v>
      </c>
      <c r="B18" s="27"/>
      <c r="C18" s="28"/>
      <c r="D18" s="28"/>
      <c r="E18" s="35"/>
      <c r="F18" s="34"/>
      <c r="G18" s="102"/>
      <c r="H18" s="31"/>
      <c r="I18" s="32"/>
    </row>
    <row r="19" spans="1:9" s="33" customFormat="1" ht="15.75">
      <c r="A19" s="96" t="s">
        <v>27</v>
      </c>
      <c r="B19" s="74">
        <v>-135267874.86</v>
      </c>
      <c r="C19" s="75">
        <f>-164070369-500080</f>
        <v>-164570449</v>
      </c>
      <c r="D19" s="75">
        <f>-164070369-500080</f>
        <v>-164570449</v>
      </c>
      <c r="E19" s="76">
        <f>D19+237233</f>
        <v>-164333216</v>
      </c>
      <c r="F19" s="34">
        <f>+E19-C19</f>
        <v>237233</v>
      </c>
      <c r="G19" s="103" t="s">
        <v>37</v>
      </c>
      <c r="H19" s="31"/>
      <c r="I19" s="32"/>
    </row>
    <row r="20" spans="1:9" s="33" customFormat="1" ht="15.75">
      <c r="A20" s="96"/>
      <c r="B20" s="27"/>
      <c r="C20" s="28"/>
      <c r="D20" s="28"/>
      <c r="E20" s="28"/>
      <c r="F20" s="34"/>
      <c r="G20" s="104"/>
      <c r="H20" s="31"/>
      <c r="I20" s="32"/>
    </row>
    <row r="21" spans="1:9" s="33" customFormat="1" ht="15.75">
      <c r="A21" s="96"/>
      <c r="B21" s="27"/>
      <c r="C21" s="36"/>
      <c r="D21" s="28"/>
      <c r="E21" s="28"/>
      <c r="F21" s="34">
        <f>+E21-C21</f>
        <v>0</v>
      </c>
      <c r="G21" s="100"/>
      <c r="H21" s="31"/>
      <c r="I21" s="32"/>
    </row>
    <row r="22" spans="1:9" s="26" customFormat="1" ht="15.75">
      <c r="A22" s="105" t="s">
        <v>7</v>
      </c>
      <c r="B22" s="37">
        <f>SUM(B19:B21)</f>
        <v>-135267874.86</v>
      </c>
      <c r="C22" s="37">
        <f>SUM(C19:C21)</f>
        <v>-164570449</v>
      </c>
      <c r="D22" s="37">
        <f>SUM(D19:D21)</f>
        <v>-164570449</v>
      </c>
      <c r="E22" s="37">
        <f>SUM(E19:E21)</f>
        <v>-164333216</v>
      </c>
      <c r="F22" s="38">
        <f>+E22-C22</f>
        <v>237233</v>
      </c>
      <c r="G22" s="106"/>
      <c r="H22" s="24"/>
      <c r="I22" s="25"/>
    </row>
    <row r="23" spans="1:9" s="33" customFormat="1" ht="15.75">
      <c r="A23" s="107" t="s">
        <v>16</v>
      </c>
      <c r="B23" s="39"/>
      <c r="C23" s="39"/>
      <c r="D23" s="39"/>
      <c r="E23" s="40"/>
      <c r="F23" s="77"/>
      <c r="G23" s="108"/>
      <c r="H23" s="31"/>
      <c r="I23" s="32"/>
    </row>
    <row r="24" spans="1:9" s="33" customFormat="1" ht="15.75">
      <c r="A24" s="109" t="s">
        <v>8</v>
      </c>
      <c r="B24" s="41"/>
      <c r="C24" s="27"/>
      <c r="D24" s="27"/>
      <c r="E24" s="27"/>
      <c r="F24" s="35"/>
      <c r="G24" s="110"/>
      <c r="H24" s="31"/>
      <c r="I24" s="32"/>
    </row>
    <row r="25" spans="1:9" s="33" customFormat="1" ht="15.75">
      <c r="A25" s="111"/>
      <c r="B25" s="75"/>
      <c r="C25" s="27"/>
      <c r="D25" s="27"/>
      <c r="E25" s="27"/>
      <c r="F25" s="35"/>
      <c r="G25" s="110"/>
      <c r="H25" s="31"/>
      <c r="I25" s="32"/>
    </row>
    <row r="26" spans="1:9" s="33" customFormat="1" ht="15.75">
      <c r="A26" s="109"/>
      <c r="B26" s="41"/>
      <c r="C26" s="27"/>
      <c r="D26" s="27"/>
      <c r="E26" s="27"/>
      <c r="F26" s="35"/>
      <c r="G26" s="110"/>
      <c r="H26" s="31"/>
      <c r="I26" s="32"/>
    </row>
    <row r="27" spans="1:9" s="33" customFormat="1" ht="15.75">
      <c r="A27" s="94" t="s">
        <v>9</v>
      </c>
      <c r="B27" s="78">
        <f>SUM(B25:B26)</f>
        <v>0</v>
      </c>
      <c r="C27" s="42">
        <f>SUM(C25:C26)</f>
        <v>0</v>
      </c>
      <c r="D27" s="42">
        <f>SUM(D25:D26)</f>
        <v>0</v>
      </c>
      <c r="E27" s="42">
        <f>SUM(E25:E26)</f>
        <v>0</v>
      </c>
      <c r="F27" s="35"/>
      <c r="G27" s="110"/>
      <c r="H27" s="31"/>
      <c r="I27" s="32"/>
    </row>
    <row r="28" spans="1:102" s="46" customFormat="1" ht="15.75">
      <c r="A28" s="92" t="s">
        <v>10</v>
      </c>
      <c r="B28" s="43">
        <f>+B8+B17+B22+B27</f>
        <v>28508420.139999986</v>
      </c>
      <c r="C28" s="44">
        <f>+C8+C17+C22+C23</f>
        <v>29072984</v>
      </c>
      <c r="D28" s="44">
        <f>+D8+D17+D22+D23</f>
        <v>29046238.139999986</v>
      </c>
      <c r="E28" s="44">
        <f>+E8+E17+E22+E23</f>
        <v>29627307.139999986</v>
      </c>
      <c r="F28" s="77"/>
      <c r="G28" s="112"/>
      <c r="H28" s="31"/>
      <c r="I28" s="31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</row>
    <row r="29" spans="1:9" s="33" customFormat="1" ht="15.75">
      <c r="A29" s="109" t="s">
        <v>11</v>
      </c>
      <c r="B29" s="27"/>
      <c r="C29" s="28"/>
      <c r="D29" s="28"/>
      <c r="E29" s="47"/>
      <c r="F29" s="48"/>
      <c r="G29" s="113"/>
      <c r="H29" s="49"/>
      <c r="I29" s="32"/>
    </row>
    <row r="30" spans="1:9" s="33" customFormat="1" ht="15.75">
      <c r="A30" s="96" t="s">
        <v>28</v>
      </c>
      <c r="B30" s="79">
        <v>-2899074</v>
      </c>
      <c r="C30" s="75">
        <v>-3640556</v>
      </c>
      <c r="D30" s="75">
        <v>-3640556</v>
      </c>
      <c r="E30" s="75">
        <v>-3640556</v>
      </c>
      <c r="F30" s="34">
        <f>+E30-C30</f>
        <v>0</v>
      </c>
      <c r="G30" s="114"/>
      <c r="H30" s="49"/>
      <c r="I30" s="32"/>
    </row>
    <row r="31" spans="1:9" s="33" customFormat="1" ht="15.75">
      <c r="A31" s="96" t="s">
        <v>29</v>
      </c>
      <c r="B31" s="79">
        <f>-11761958-6016369</f>
        <v>-17778327</v>
      </c>
      <c r="C31" s="75">
        <v>-18115667</v>
      </c>
      <c r="D31" s="75">
        <v>-17489502</v>
      </c>
      <c r="E31" s="75">
        <v>-17489502</v>
      </c>
      <c r="F31" s="34">
        <f>+E31-C31</f>
        <v>626165</v>
      </c>
      <c r="G31" s="114" t="s">
        <v>30</v>
      </c>
      <c r="H31" s="49"/>
      <c r="I31" s="32"/>
    </row>
    <row r="32" spans="1:9" s="26" customFormat="1" ht="15.75">
      <c r="A32" s="96" t="s">
        <v>31</v>
      </c>
      <c r="B32" s="79">
        <f>-3230397-1556683</f>
        <v>-4787080</v>
      </c>
      <c r="C32" s="75">
        <v>-5700510</v>
      </c>
      <c r="D32" s="75">
        <v>-5700510</v>
      </c>
      <c r="E32" s="75">
        <v>-5700510</v>
      </c>
      <c r="F32" s="34">
        <f>+E32-C32</f>
        <v>0</v>
      </c>
      <c r="G32" s="114"/>
      <c r="H32" s="55"/>
      <c r="I32" s="25"/>
    </row>
    <row r="33" spans="1:9" s="26" customFormat="1" ht="15.75">
      <c r="A33" s="96" t="s">
        <v>38</v>
      </c>
      <c r="B33" s="79">
        <v>-31430.69</v>
      </c>
      <c r="C33" s="79"/>
      <c r="D33" s="28"/>
      <c r="E33" s="47"/>
      <c r="F33" s="50"/>
      <c r="G33" s="113"/>
      <c r="H33" s="24"/>
      <c r="I33" s="25"/>
    </row>
    <row r="34" spans="1:9" s="33" customFormat="1" ht="15.75">
      <c r="A34" s="115"/>
      <c r="B34" s="27"/>
      <c r="C34" s="28"/>
      <c r="D34" s="28"/>
      <c r="E34" s="47">
        <f>+C34-D34</f>
        <v>0</v>
      </c>
      <c r="F34" s="50"/>
      <c r="G34" s="113"/>
      <c r="H34" s="56"/>
      <c r="I34" s="32"/>
    </row>
    <row r="35" spans="1:8" s="60" customFormat="1" ht="13.5" customHeight="1">
      <c r="A35" s="115"/>
      <c r="B35" s="27"/>
      <c r="C35" s="28"/>
      <c r="D35" s="28"/>
      <c r="E35" s="47"/>
      <c r="F35" s="50"/>
      <c r="G35" s="113"/>
      <c r="H35" s="58"/>
    </row>
    <row r="36" spans="1:8" s="33" customFormat="1" ht="15" customHeight="1">
      <c r="A36" s="109" t="s">
        <v>12</v>
      </c>
      <c r="B36" s="51">
        <f>SUM(B29:B35)</f>
        <v>-25495911.69</v>
      </c>
      <c r="C36" s="52">
        <f>SUM(C29:C35)</f>
        <v>-27456733</v>
      </c>
      <c r="D36" s="52">
        <f>SUM(D29:D35)</f>
        <v>-26830568</v>
      </c>
      <c r="E36" s="53">
        <f>SUM(E29:E35)</f>
        <v>-26830568</v>
      </c>
      <c r="F36" s="54"/>
      <c r="G36" s="116"/>
      <c r="H36" s="62"/>
    </row>
    <row r="37" spans="1:8" s="33" customFormat="1" ht="15" customHeight="1">
      <c r="A37" s="92" t="s">
        <v>13</v>
      </c>
      <c r="B37" s="21">
        <f>+B28+B36</f>
        <v>3012508.4499999844</v>
      </c>
      <c r="C37" s="22">
        <f>+C28+C36</f>
        <v>1616251</v>
      </c>
      <c r="D37" s="22">
        <f>+D28+D36</f>
        <v>2215670.1399999857</v>
      </c>
      <c r="E37" s="22">
        <f>+E28+E36</f>
        <v>2796739.1399999857</v>
      </c>
      <c r="F37" s="23"/>
      <c r="G37" s="117"/>
      <c r="H37" s="45"/>
    </row>
    <row r="38" spans="1:8" s="33" customFormat="1" ht="15" customHeight="1" thickBot="1">
      <c r="A38" s="118" t="s">
        <v>14</v>
      </c>
      <c r="B38" s="119">
        <f>-B19*0.01</f>
        <v>1352678.7486000003</v>
      </c>
      <c r="C38" s="119">
        <f>-C19*0.01</f>
        <v>1645704.49</v>
      </c>
      <c r="D38" s="119">
        <f>-D19*0.01</f>
        <v>1645704.49</v>
      </c>
      <c r="E38" s="119">
        <f>-E19*0.01</f>
        <v>1643332.1600000001</v>
      </c>
      <c r="F38" s="120"/>
      <c r="G38" s="121"/>
      <c r="H38" s="45"/>
    </row>
    <row r="39" spans="1:8" s="33" customFormat="1" ht="15" customHeight="1">
      <c r="A39" s="57" t="s">
        <v>15</v>
      </c>
      <c r="B39" s="58"/>
      <c r="C39" s="59"/>
      <c r="D39" s="58"/>
      <c r="E39" s="58"/>
      <c r="F39" s="60"/>
      <c r="G39" s="58"/>
      <c r="H39" s="45"/>
    </row>
    <row r="40" spans="1:8" s="33" customFormat="1" ht="15" customHeight="1">
      <c r="A40" s="80" t="s">
        <v>32</v>
      </c>
      <c r="B40" s="61"/>
      <c r="C40" s="81"/>
      <c r="D40" s="61"/>
      <c r="E40" s="58"/>
      <c r="F40" s="58"/>
      <c r="G40" s="61"/>
      <c r="H40" s="45"/>
    </row>
    <row r="41" spans="1:8" s="33" customFormat="1" ht="15" customHeight="1">
      <c r="A41" s="82" t="s">
        <v>33</v>
      </c>
      <c r="B41" s="61"/>
      <c r="C41" s="83"/>
      <c r="D41" s="61"/>
      <c r="E41" s="58"/>
      <c r="F41" s="58"/>
      <c r="G41" s="61"/>
      <c r="H41" s="45"/>
    </row>
    <row r="42" spans="1:8" s="33" customFormat="1" ht="15" customHeight="1">
      <c r="A42" s="70"/>
      <c r="B42" s="63"/>
      <c r="C42" s="64"/>
      <c r="D42" s="63"/>
      <c r="E42" s="63"/>
      <c r="F42" s="63"/>
      <c r="G42" s="61"/>
      <c r="H42" s="45"/>
    </row>
    <row r="43" spans="1:8" s="33" customFormat="1" ht="15" customHeight="1">
      <c r="A43" s="70"/>
      <c r="B43" s="63"/>
      <c r="C43" s="64"/>
      <c r="D43" s="63"/>
      <c r="E43" s="63"/>
      <c r="F43" s="63"/>
      <c r="G43" s="61"/>
      <c r="H43" s="45"/>
    </row>
    <row r="44" spans="1:8" s="33" customFormat="1" ht="15.75">
      <c r="A44" s="70"/>
      <c r="B44" s="63"/>
      <c r="C44" s="64"/>
      <c r="D44" s="63"/>
      <c r="E44" s="63"/>
      <c r="F44" s="63"/>
      <c r="G44" s="61"/>
      <c r="H44" s="45"/>
    </row>
    <row r="45" spans="2:8" ht="15">
      <c r="B45" s="66"/>
      <c r="C45" s="67"/>
      <c r="D45" s="66"/>
      <c r="E45" s="66"/>
      <c r="F45" s="66"/>
      <c r="G45" s="68"/>
      <c r="H45" s="69"/>
    </row>
    <row r="46" spans="2:8" ht="15">
      <c r="B46" s="66"/>
      <c r="C46" s="67"/>
      <c r="D46" s="66"/>
      <c r="E46" s="66"/>
      <c r="F46" s="66"/>
      <c r="G46" s="68"/>
      <c r="H46" s="69"/>
    </row>
    <row r="47" spans="2:8" ht="15">
      <c r="B47" s="66"/>
      <c r="C47" s="67"/>
      <c r="D47" s="66"/>
      <c r="E47" s="66"/>
      <c r="F47" s="66"/>
      <c r="G47" s="68"/>
      <c r="H47" s="69"/>
    </row>
    <row r="48" spans="2:8" ht="15">
      <c r="B48" s="66"/>
      <c r="C48" s="67"/>
      <c r="D48" s="66"/>
      <c r="E48" s="66"/>
      <c r="F48" s="66"/>
      <c r="G48" s="68"/>
      <c r="H48" s="69"/>
    </row>
    <row r="49" ht="12.75">
      <c r="G49" s="68"/>
    </row>
    <row r="50" ht="12.75">
      <c r="G50" s="68"/>
    </row>
    <row r="51" ht="12.75">
      <c r="G51" s="68"/>
    </row>
    <row r="52" ht="12.75">
      <c r="G52" s="68"/>
    </row>
    <row r="53" ht="12.75">
      <c r="G53" s="68"/>
    </row>
    <row r="54" ht="12.75">
      <c r="G54" s="68"/>
    </row>
    <row r="55" ht="12.75">
      <c r="G55" s="68"/>
    </row>
    <row r="56" ht="12.75">
      <c r="G56" s="68"/>
    </row>
    <row r="57" ht="12.75">
      <c r="G57" s="68"/>
    </row>
    <row r="58" ht="12.75">
      <c r="G58" s="68"/>
    </row>
    <row r="59" ht="12.75">
      <c r="G59" s="68"/>
    </row>
    <row r="60" ht="12.75">
      <c r="G60" s="68"/>
    </row>
    <row r="61" ht="12.75">
      <c r="G61" s="68"/>
    </row>
    <row r="62" ht="12.75">
      <c r="G62" s="68"/>
    </row>
    <row r="63" ht="12.75">
      <c r="G63" s="68"/>
    </row>
    <row r="64" ht="12.75">
      <c r="G64" s="68"/>
    </row>
    <row r="65" ht="12.75">
      <c r="G65" s="68"/>
    </row>
    <row r="66" ht="12.75">
      <c r="G66" s="68"/>
    </row>
    <row r="67" ht="12.75">
      <c r="G67" s="68"/>
    </row>
    <row r="68" ht="12.75">
      <c r="G68" s="68"/>
    </row>
    <row r="69" ht="12.75">
      <c r="G69" s="68"/>
    </row>
    <row r="70" ht="12.75">
      <c r="G70" s="68"/>
    </row>
    <row r="71" ht="12.75">
      <c r="G71" s="68"/>
    </row>
    <row r="72" ht="12.75">
      <c r="G72" s="68"/>
    </row>
    <row r="73" ht="12.75">
      <c r="G73" s="68"/>
    </row>
    <row r="74" ht="12.75">
      <c r="G74" s="68"/>
    </row>
    <row r="75" ht="12.75">
      <c r="G75" s="68"/>
    </row>
    <row r="76" ht="12.75">
      <c r="G76" s="68"/>
    </row>
    <row r="77" ht="12.75">
      <c r="G77" s="68"/>
    </row>
    <row r="78" ht="12.75">
      <c r="G78" s="68"/>
    </row>
    <row r="79" ht="12.75">
      <c r="G79" s="68"/>
    </row>
    <row r="80" ht="12.75">
      <c r="G80" s="68"/>
    </row>
    <row r="81" ht="12.75">
      <c r="G81" s="68"/>
    </row>
    <row r="82" ht="12.75">
      <c r="G82" s="68"/>
    </row>
    <row r="83" ht="12.75">
      <c r="G83" s="68"/>
    </row>
    <row r="84" ht="12.75">
      <c r="G84" s="68"/>
    </row>
    <row r="85" ht="12.75">
      <c r="G85" s="68"/>
    </row>
    <row r="86" ht="12.75">
      <c r="G86" s="68"/>
    </row>
    <row r="87" ht="12.75">
      <c r="G87" s="68"/>
    </row>
    <row r="88" ht="12.75">
      <c r="G88" s="68"/>
    </row>
    <row r="89" ht="12.75">
      <c r="G89" s="68"/>
    </row>
    <row r="90" ht="12.75">
      <c r="G90" s="68"/>
    </row>
    <row r="91" ht="12.75">
      <c r="G91" s="68"/>
    </row>
    <row r="92" ht="12.75">
      <c r="G92" s="68"/>
    </row>
    <row r="93" ht="12.75">
      <c r="G93" s="68"/>
    </row>
    <row r="94" ht="12.75">
      <c r="G94" s="68"/>
    </row>
    <row r="95" ht="12.75">
      <c r="G95" s="68"/>
    </row>
    <row r="96" ht="12.75">
      <c r="G96" s="68"/>
    </row>
    <row r="97" ht="12.75">
      <c r="G97" s="68"/>
    </row>
    <row r="98" ht="12.75">
      <c r="G98" s="68"/>
    </row>
    <row r="99" ht="12.75">
      <c r="G99" s="68"/>
    </row>
    <row r="100" ht="12.75">
      <c r="G100" s="68"/>
    </row>
    <row r="101" ht="12.75">
      <c r="G101" s="68"/>
    </row>
    <row r="102" ht="12.75">
      <c r="G102" s="68"/>
    </row>
    <row r="103" ht="12.75">
      <c r="G103" s="68"/>
    </row>
    <row r="104" ht="12.75">
      <c r="G104" s="68"/>
    </row>
    <row r="105" ht="12.75">
      <c r="G105" s="68"/>
    </row>
    <row r="106" ht="12.75">
      <c r="G106" s="68"/>
    </row>
    <row r="107" ht="12.75">
      <c r="G107" s="68"/>
    </row>
    <row r="108" ht="12.75">
      <c r="G108" s="68"/>
    </row>
    <row r="109" ht="12.75">
      <c r="G109" s="68"/>
    </row>
    <row r="110" ht="12.75">
      <c r="G110" s="68"/>
    </row>
    <row r="111" ht="12.75">
      <c r="G111" s="68"/>
    </row>
    <row r="112" ht="12.75">
      <c r="G112" s="68"/>
    </row>
    <row r="113" ht="12.75">
      <c r="G113" s="68"/>
    </row>
    <row r="114" ht="12.75">
      <c r="G114" s="68"/>
    </row>
    <row r="115" ht="12.75">
      <c r="G115" s="68"/>
    </row>
    <row r="116" ht="12.75">
      <c r="G116" s="68"/>
    </row>
    <row r="117" ht="12.75">
      <c r="G117" s="68"/>
    </row>
    <row r="118" ht="12.75">
      <c r="G118" s="68"/>
    </row>
    <row r="119" ht="12.75">
      <c r="G119" s="68"/>
    </row>
    <row r="120" ht="12.75">
      <c r="G120" s="68"/>
    </row>
    <row r="121" ht="12.75">
      <c r="G121" s="68"/>
    </row>
    <row r="122" ht="12.75">
      <c r="G122" s="68"/>
    </row>
    <row r="123" ht="12.75">
      <c r="G123" s="68"/>
    </row>
    <row r="124" ht="12.75">
      <c r="G124" s="68"/>
    </row>
    <row r="125" ht="12.75">
      <c r="G125" s="68"/>
    </row>
    <row r="126" ht="12.75">
      <c r="G126" s="68"/>
    </row>
    <row r="127" ht="12.75">
      <c r="G127" s="68"/>
    </row>
    <row r="128" ht="12.75">
      <c r="G128" s="68"/>
    </row>
    <row r="129" ht="12.75">
      <c r="G129" s="68"/>
    </row>
    <row r="130" ht="12.75">
      <c r="G130" s="68"/>
    </row>
    <row r="131" ht="12.75">
      <c r="G131" s="68"/>
    </row>
    <row r="132" ht="12.75">
      <c r="G132" s="68"/>
    </row>
    <row r="133" ht="12.75">
      <c r="G133" s="68"/>
    </row>
    <row r="134" ht="12.75">
      <c r="G134" s="68"/>
    </row>
    <row r="135" ht="12.75">
      <c r="G135" s="68"/>
    </row>
    <row r="136" ht="12.75">
      <c r="G136" s="68"/>
    </row>
    <row r="137" ht="12.75">
      <c r="G137" s="68"/>
    </row>
  </sheetData>
  <sheetProtection/>
  <mergeCells count="1">
    <mergeCell ref="A2:G2"/>
  </mergeCells>
  <printOptions/>
  <pageMargins left="0.75" right="0.75" top="0.75" bottom="0.25" header="0.5" footer="0.5"/>
  <pageSetup fitToHeight="2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Allende-Foss, Angel</cp:lastModifiedBy>
  <cp:lastPrinted>2009-05-27T23:59:49Z</cp:lastPrinted>
  <dcterms:created xsi:type="dcterms:W3CDTF">2006-04-10T21:55:54Z</dcterms:created>
  <dcterms:modified xsi:type="dcterms:W3CDTF">2009-06-04T15:25:03Z</dcterms:modified>
  <cp:category/>
  <cp:version/>
  <cp:contentType/>
  <cp:contentStatus/>
</cp:coreProperties>
</file>