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05" windowWidth="15480" windowHeight="11640" activeTab="0"/>
  </bookViews>
  <sheets>
    <sheet name="Form C " sheetId="1" r:id="rId1"/>
  </sheets>
  <definedNames>
    <definedName name="_xlnm.Print_Area" localSheetId="0">'Form C '!$A$1:$G$42</definedName>
  </definedNames>
  <calcPr fullCalcOnLoad="1"/>
</workbook>
</file>

<file path=xl/sharedStrings.xml><?xml version="1.0" encoding="utf-8"?>
<sst xmlns="http://schemas.openxmlformats.org/spreadsheetml/2006/main" count="53" uniqueCount="53">
  <si>
    <t>Fund Name: Finance Internal Service Fund</t>
  </si>
  <si>
    <t>Fund Number: 5450</t>
  </si>
  <si>
    <t>4th Qtr Supplemental</t>
  </si>
  <si>
    <t>Prepared by:  Eunjoo Greenhouse</t>
  </si>
  <si>
    <t>Date Prepared:  10/30/08</t>
  </si>
  <si>
    <t>Category</t>
  </si>
  <si>
    <t xml:space="preserve">2008 Revised  </t>
  </si>
  <si>
    <t>2008 Estimated</t>
  </si>
  <si>
    <t>Estimated-Adopted Change</t>
  </si>
  <si>
    <t>Explanation of Change</t>
  </si>
  <si>
    <t xml:space="preserve">Beginning Fund Balance </t>
  </si>
  <si>
    <t>Revenues</t>
  </si>
  <si>
    <t>* Operating Revenues Total</t>
  </si>
  <si>
    <t xml:space="preserve">     - Other Revenue</t>
  </si>
  <si>
    <t>Based on YTD actuals</t>
  </si>
  <si>
    <t>* Interest</t>
  </si>
  <si>
    <t>Revised per YTD actuals</t>
  </si>
  <si>
    <t>Total Revenues</t>
  </si>
  <si>
    <t>Expenditures</t>
  </si>
  <si>
    <t>* Operating Expenditures - Personal Services</t>
  </si>
  <si>
    <t>COLA, merit increases included in revised estimate, salary savings from vacancies</t>
  </si>
  <si>
    <t>Unbudgeted expenditures related to property tax notices and other operating costs</t>
  </si>
  <si>
    <t>* Encumbrance Carryovers</t>
  </si>
  <si>
    <t>Encumbrance carryovers included in revised estimate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</si>
  <si>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</si>
  <si>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</si>
  <si>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</si>
  <si>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</si>
  <si>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</si>
  <si>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</si>
  <si>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* Reserved for Encumbrances/Carryovers</t>
  </si>
  <si>
    <t xml:space="preserve">* Reserved for PC Replacement </t>
  </si>
  <si>
    <t xml:space="preserve">* Reserved for Equipment Replacement </t>
  </si>
  <si>
    <t>Reduced due to lower revenues and higher expenditures</t>
  </si>
  <si>
    <t>Total Designations and Reserves</t>
  </si>
  <si>
    <t>Ending Undesignated Fund Balance</t>
  </si>
  <si>
    <t>Financial Plan Notes: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</si>
  <si>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</si>
  <si>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</si>
  <si>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r>
      <t>* Operating Expenditures - O&amp;M</t>
    </r>
    <r>
      <rPr>
        <vertAlign val="superscript"/>
        <sz val="12"/>
        <rFont val="Times New Roman"/>
        <family val="1"/>
      </rPr>
      <t xml:space="preserve"> </t>
    </r>
  </si>
  <si>
    <r>
      <t xml:space="preserve">* Rate Stabilization Reserve </t>
    </r>
    <r>
      <rPr>
        <vertAlign val="superscript"/>
        <sz val="12"/>
        <rFont val="Times New Roman"/>
        <family val="1"/>
      </rPr>
      <t>3</t>
    </r>
  </si>
  <si>
    <r>
      <t xml:space="preserve">Target Fund Balance </t>
    </r>
    <r>
      <rPr>
        <vertAlign val="superscript"/>
        <sz val="12"/>
        <rFont val="Times New Roman"/>
        <family val="1"/>
      </rPr>
      <t>4</t>
    </r>
  </si>
  <si>
    <r>
      <t xml:space="preserve">1 </t>
    </r>
    <r>
      <rPr>
        <sz val="10"/>
        <rFont val="Times New Roman"/>
        <family val="1"/>
      </rPr>
      <t>Actuals are taken from 2007 CAFR.</t>
    </r>
  </si>
  <si>
    <r>
      <t>2</t>
    </r>
    <r>
      <rPr>
        <sz val="10"/>
        <rFont val="Times New Roman"/>
        <family val="1"/>
      </rPr>
      <t xml:space="preserve"> Adopted is taken form 2008 Adopted Budget Book</t>
    </r>
  </si>
  <si>
    <r>
      <t>3</t>
    </r>
    <r>
      <rPr>
        <sz val="10"/>
        <rFont val="Times New Roman"/>
        <family val="1"/>
      </rPr>
      <t xml:space="preserve"> Rate stabilization reserve is drawn down to mitigate central rate increase</t>
    </r>
  </si>
  <si>
    <r>
      <t>4</t>
    </r>
    <r>
      <rPr>
        <sz val="10"/>
        <rFont val="Times New Roman"/>
        <family val="1"/>
      </rPr>
      <t xml:space="preserve"> Target fund balance is based on 3% of total expenditures net of underexpenditure
</t>
    </r>
  </si>
  <si>
    <t>Non-GF Financial Plan</t>
  </si>
  <si>
    <t xml:space="preserve">     - GF Rates</t>
  </si>
  <si>
    <t xml:space="preserve">     - GF Rebate</t>
  </si>
  <si>
    <t xml:space="preserve">     - Non-GF Rates</t>
  </si>
  <si>
    <t xml:space="preserve">     - Non-GF Rebate</t>
  </si>
  <si>
    <r>
      <t>* Impaired Investments</t>
    </r>
    <r>
      <rPr>
        <vertAlign val="superscript"/>
        <sz val="12"/>
        <rFont val="Times New Roman"/>
        <family val="1"/>
      </rPr>
      <t>5</t>
    </r>
  </si>
  <si>
    <r>
      <t>5</t>
    </r>
    <r>
      <rPr>
        <sz val="10"/>
        <rFont val="Times New Roman"/>
        <family val="1"/>
      </rPr>
      <t xml:space="preserve"> At year end 2007 the county investment pool held investments that became impaired.  This adjustmenet reflects an unrealized loss for these impaired investments.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</si>
</sst>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mm/dd/yy"/>
    <numFmt numFmtId="172" formatCode="00\-000\-000\-0"/>
    <numFmt numFmtId="173" formatCode="&quot;$&quot;* #,##0,_);&quot;$&quot;* \(#,##0,\);&quot;$&quot;* \-0\-_)"/>
    <numFmt numFmtId="174" formatCode="[&lt;=9999999]000\-0000;[&gt;9999999]\(000\)\ 000\-0000;General"/>
    <numFmt numFmtId="175" formatCode="#,##0,_);\(#,##0,\);\-0\-_)"/>
    <numFmt numFmtId="176" formatCode="&quot;$&quot;* #,##0.00_);[Red]&quot;$&quot;* \(#,##0.00\)"/>
  </numFmts>
  <fonts count="2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>
      <alignment horizontal="center"/>
      <protection locked="0"/>
    </xf>
    <xf numFmtId="0" fontId="2" fillId="0" borderId="0" applyNumberFormat="0" applyFill="0" applyBorder="0" applyAlignment="0" applyProtection="0"/>
    <xf numFmtId="172" fontId="0" fillId="0" borderId="0">
      <alignment horizontal="center"/>
      <protection locked="0"/>
    </xf>
    <xf numFmtId="173" fontId="3" fillId="0" borderId="1" applyFont="0" applyFill="0" applyProtection="0">
      <alignment/>
    </xf>
    <xf numFmtId="0" fontId="4" fillId="0" borderId="0" applyNumberFormat="0" applyFill="0" applyBorder="0" applyAlignment="0" applyProtection="0"/>
    <xf numFmtId="37" fontId="5" fillId="0" borderId="0">
      <alignment/>
      <protection/>
    </xf>
    <xf numFmtId="37" fontId="5" fillId="0" borderId="0">
      <alignment/>
      <protection/>
    </xf>
    <xf numFmtId="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3" fillId="0" borderId="2" applyFont="0" applyFill="0" applyProtection="0">
      <alignment/>
    </xf>
    <xf numFmtId="176" fontId="0" fillId="0" borderId="3" applyFont="0" applyFill="0" applyProtection="0">
      <alignment/>
    </xf>
  </cellStyleXfs>
  <cellXfs count="125">
    <xf numFmtId="0" fontId="0" fillId="0" borderId="0" xfId="0" applyAlignment="1">
      <alignment/>
    </xf>
    <xf numFmtId="37" fontId="8" fillId="0" borderId="0" xfId="24" applyFont="1" applyBorder="1" applyAlignment="1">
      <alignment horizontal="centerContinuous" wrapText="1"/>
      <protection/>
    </xf>
    <xf numFmtId="37" fontId="9" fillId="0" borderId="0" xfId="24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24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left"/>
    </xf>
    <xf numFmtId="37" fontId="8" fillId="0" borderId="0" xfId="24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5" fillId="0" borderId="0" xfId="24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0" fillId="0" borderId="0" xfId="24" applyFont="1" applyBorder="1" applyAlignment="1">
      <alignment horizontal="left"/>
      <protection/>
    </xf>
    <xf numFmtId="37" fontId="11" fillId="0" borderId="4" xfId="24" applyFont="1" applyBorder="1" applyAlignment="1">
      <alignment horizontal="left" wrapText="1"/>
      <protection/>
    </xf>
    <xf numFmtId="37" fontId="12" fillId="0" borderId="0" xfId="24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3" fillId="0" borderId="0" xfId="24" applyFont="1" applyBorder="1" applyAlignment="1">
      <alignment horizontal="centerContinuous" wrapText="1"/>
      <protection/>
    </xf>
    <xf numFmtId="37" fontId="10" fillId="2" borderId="5" xfId="24" applyFont="1" applyFill="1" applyBorder="1" applyAlignment="1" applyProtection="1">
      <alignment horizontal="left" wrapText="1"/>
      <protection/>
    </xf>
    <xf numFmtId="37" fontId="10" fillId="2" borderId="6" xfId="24" applyFont="1" applyFill="1" applyBorder="1" applyAlignment="1">
      <alignment horizontal="center" wrapText="1"/>
      <protection/>
    </xf>
    <xf numFmtId="37" fontId="10" fillId="2" borderId="7" xfId="24" applyFont="1" applyFill="1" applyBorder="1" applyAlignment="1">
      <alignment horizontal="center" wrapText="1"/>
      <protection/>
    </xf>
    <xf numFmtId="37" fontId="10" fillId="2" borderId="8" xfId="24" applyFont="1" applyFill="1" applyBorder="1" applyAlignment="1">
      <alignment horizontal="center" wrapText="1"/>
      <protection/>
    </xf>
    <xf numFmtId="37" fontId="10" fillId="2" borderId="9" xfId="24" applyFont="1" applyFill="1" applyBorder="1" applyAlignment="1">
      <alignment horizontal="center" wrapText="1"/>
      <protection/>
    </xf>
    <xf numFmtId="37" fontId="10" fillId="2" borderId="10" xfId="24" applyFont="1" applyFill="1" applyBorder="1" applyAlignment="1">
      <alignment horizontal="center" wrapText="1"/>
      <protection/>
    </xf>
    <xf numFmtId="37" fontId="10" fillId="2" borderId="5" xfId="24" applyFont="1" applyFill="1" applyBorder="1" applyAlignment="1">
      <alignment horizontal="center" wrapText="1"/>
      <protection/>
    </xf>
    <xf numFmtId="37" fontId="10" fillId="2" borderId="0" xfId="24" applyFont="1" applyFill="1" applyAlignment="1">
      <alignment horizontal="center" wrapText="1"/>
      <protection/>
    </xf>
    <xf numFmtId="0" fontId="5" fillId="2" borderId="0" xfId="0" applyFont="1" applyFill="1" applyAlignment="1">
      <alignment/>
    </xf>
    <xf numFmtId="37" fontId="10" fillId="0" borderId="5" xfId="24" applyFont="1" applyFill="1" applyBorder="1" applyAlignment="1">
      <alignment horizontal="left"/>
      <protection/>
    </xf>
    <xf numFmtId="38" fontId="5" fillId="0" borderId="11" xfId="15" applyNumberFormat="1" applyFont="1" applyBorder="1" applyAlignment="1">
      <alignment/>
    </xf>
    <xf numFmtId="164" fontId="5" fillId="0" borderId="7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10" fillId="0" borderId="12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37" fontId="10" fillId="0" borderId="13" xfId="24" applyFont="1" applyFill="1" applyBorder="1" applyAlignment="1">
      <alignment horizontal="left"/>
      <protection/>
    </xf>
    <xf numFmtId="38" fontId="5" fillId="0" borderId="14" xfId="15" applyNumberFormat="1" applyFont="1" applyBorder="1" applyAlignment="1">
      <alignment/>
    </xf>
    <xf numFmtId="164" fontId="5" fillId="0" borderId="15" xfId="15" applyNumberFormat="1" applyFont="1" applyFill="1" applyBorder="1" applyAlignment="1">
      <alignment/>
    </xf>
    <xf numFmtId="164" fontId="5" fillId="0" borderId="14" xfId="15" applyNumberFormat="1" applyFont="1" applyBorder="1" applyAlignment="1">
      <alignment/>
    </xf>
    <xf numFmtId="164" fontId="5" fillId="0" borderId="16" xfId="15" applyNumberFormat="1" applyFont="1" applyBorder="1" applyAlignment="1">
      <alignment/>
    </xf>
    <xf numFmtId="164" fontId="15" fillId="0" borderId="14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3" xfId="25" applyFont="1" applyBorder="1" applyAlignment="1" quotePrefix="1">
      <alignment horizontal="left"/>
      <protection/>
    </xf>
    <xf numFmtId="38" fontId="5" fillId="0" borderId="13" xfId="15" applyNumberFormat="1" applyFont="1" applyBorder="1" applyAlignment="1">
      <alignment/>
    </xf>
    <xf numFmtId="164" fontId="5" fillId="0" borderId="17" xfId="15" applyNumberFormat="1" applyFont="1" applyBorder="1" applyAlignment="1">
      <alignment/>
    </xf>
    <xf numFmtId="164" fontId="15" fillId="0" borderId="13" xfId="15" applyNumberFormat="1" applyFont="1" applyBorder="1" applyAlignment="1">
      <alignment/>
    </xf>
    <xf numFmtId="37" fontId="5" fillId="0" borderId="13" xfId="25" applyFont="1" applyBorder="1" applyAlignment="1">
      <alignment horizontal="left"/>
      <protection/>
    </xf>
    <xf numFmtId="164" fontId="10" fillId="0" borderId="5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/>
    </xf>
    <xf numFmtId="164" fontId="11" fillId="0" borderId="5" xfId="15" applyNumberFormat="1" applyFont="1" applyBorder="1" applyAlignment="1">
      <alignment/>
    </xf>
    <xf numFmtId="164" fontId="5" fillId="0" borderId="13" xfId="15" applyNumberFormat="1" applyFont="1" applyFill="1" applyBorder="1" applyAlignment="1">
      <alignment/>
    </xf>
    <xf numFmtId="164" fontId="5" fillId="0" borderId="13" xfId="15" applyNumberFormat="1" applyFont="1" applyBorder="1" applyAlignment="1">
      <alignment/>
    </xf>
    <xf numFmtId="164" fontId="16" fillId="0" borderId="14" xfId="15" applyNumberFormat="1" applyFont="1" applyBorder="1" applyAlignment="1">
      <alignment/>
    </xf>
    <xf numFmtId="164" fontId="15" fillId="0" borderId="13" xfId="15" applyNumberFormat="1" applyFont="1" applyBorder="1" applyAlignment="1">
      <alignment wrapText="1"/>
    </xf>
    <xf numFmtId="37" fontId="5" fillId="0" borderId="13" xfId="24" applyFont="1" applyFill="1" applyBorder="1" applyAlignment="1">
      <alignment horizontal="left"/>
      <protection/>
    </xf>
    <xf numFmtId="164" fontId="5" fillId="0" borderId="15" xfId="15" applyNumberFormat="1" applyFont="1" applyFill="1" applyBorder="1" applyAlignment="1">
      <alignment horizontal="center"/>
    </xf>
    <xf numFmtId="37" fontId="10" fillId="0" borderId="11" xfId="24" applyFont="1" applyFill="1" applyBorder="1" applyAlignment="1">
      <alignment horizontal="left"/>
      <protection/>
    </xf>
    <xf numFmtId="164" fontId="10" fillId="0" borderId="11" xfId="15" applyNumberFormat="1" applyFont="1" applyFill="1" applyBorder="1" applyAlignment="1">
      <alignment/>
    </xf>
    <xf numFmtId="164" fontId="10" fillId="0" borderId="11" xfId="15" applyNumberFormat="1" applyFont="1" applyBorder="1" applyAlignment="1">
      <alignment/>
    </xf>
    <xf numFmtId="164" fontId="15" fillId="0" borderId="11" xfId="15" applyNumberFormat="1" applyFont="1" applyBorder="1" applyAlignment="1">
      <alignment/>
    </xf>
    <xf numFmtId="37" fontId="10" fillId="0" borderId="5" xfId="24" applyFont="1" applyFill="1" applyBorder="1" applyAlignment="1">
      <alignment horizontal="left"/>
      <protection/>
    </xf>
    <xf numFmtId="164" fontId="15" fillId="3" borderId="5" xfId="15" applyNumberFormat="1" applyFont="1" applyFill="1" applyBorder="1" applyAlignment="1" quotePrefix="1">
      <alignment/>
    </xf>
    <xf numFmtId="164" fontId="5" fillId="3" borderId="7" xfId="15" applyNumberFormat="1" applyFont="1" applyFill="1" applyBorder="1" applyAlignment="1">
      <alignment/>
    </xf>
    <xf numFmtId="164" fontId="5" fillId="0" borderId="10" xfId="15" applyNumberFormat="1" applyFont="1" applyBorder="1" applyAlignment="1">
      <alignment/>
    </xf>
    <xf numFmtId="164" fontId="15" fillId="0" borderId="5" xfId="15" applyNumberFormat="1" applyFont="1" applyBorder="1" applyAlignment="1">
      <alignment/>
    </xf>
    <xf numFmtId="37" fontId="10" fillId="0" borderId="13" xfId="24" applyFont="1" applyFill="1" applyBorder="1" applyAlignment="1">
      <alignment horizontal="left"/>
      <protection/>
    </xf>
    <xf numFmtId="164" fontId="15" fillId="0" borderId="13" xfId="15" applyNumberFormat="1" applyFont="1" applyFill="1" applyBorder="1" applyAlignment="1" quotePrefix="1">
      <alignment/>
    </xf>
    <xf numFmtId="164" fontId="16" fillId="0" borderId="15" xfId="15" applyNumberFormat="1" applyFont="1" applyBorder="1" applyAlignment="1">
      <alignment/>
    </xf>
    <xf numFmtId="38" fontId="5" fillId="0" borderId="15" xfId="15" applyNumberFormat="1" applyFont="1" applyBorder="1" applyAlignment="1">
      <alignment/>
    </xf>
    <xf numFmtId="164" fontId="5" fillId="0" borderId="13" xfId="15" applyNumberFormat="1" applyFont="1" applyFill="1" applyBorder="1" applyAlignment="1" quotePrefix="1">
      <alignment/>
    </xf>
    <xf numFmtId="164" fontId="5" fillId="0" borderId="5" xfId="15" applyNumberFormat="1" applyFont="1" applyFill="1" applyBorder="1" applyAlignment="1" quotePrefix="1">
      <alignment/>
    </xf>
    <xf numFmtId="164" fontId="5" fillId="0" borderId="7" xfId="15" applyNumberFormat="1" applyFont="1" applyFill="1" applyBorder="1" applyAlignment="1" quotePrefix="1">
      <alignment/>
    </xf>
    <xf numFmtId="164" fontId="16" fillId="0" borderId="5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4" xfId="15" applyNumberFormat="1" applyFont="1" applyFill="1" applyBorder="1" applyAlignment="1">
      <alignment/>
    </xf>
    <xf numFmtId="164" fontId="16" fillId="0" borderId="13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3" xfId="15" applyNumberFormat="1" applyFont="1" applyFill="1" applyBorder="1" applyAlignment="1">
      <alignment/>
    </xf>
    <xf numFmtId="164" fontId="10" fillId="0" borderId="13" xfId="15" applyNumberFormat="1" applyFont="1" applyFill="1" applyBorder="1" applyAlignment="1">
      <alignment/>
    </xf>
    <xf numFmtId="164" fontId="10" fillId="0" borderId="15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17" xfId="15" applyNumberFormat="1" applyFont="1" applyBorder="1" applyAlignment="1">
      <alignment/>
    </xf>
    <xf numFmtId="164" fontId="11" fillId="0" borderId="13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5" xfId="15" applyNumberFormat="1" applyFont="1" applyBorder="1" applyAlignment="1">
      <alignment/>
    </xf>
    <xf numFmtId="164" fontId="16" fillId="0" borderId="13" xfId="15" applyNumberFormat="1" applyFont="1" applyBorder="1" applyAlignment="1">
      <alignment/>
    </xf>
    <xf numFmtId="37" fontId="10" fillId="0" borderId="18" xfId="24" applyFont="1" applyFill="1" applyBorder="1" applyAlignment="1" quotePrefix="1">
      <alignment horizontal="left"/>
      <protection/>
    </xf>
    <xf numFmtId="38" fontId="5" fillId="0" borderId="5" xfId="15" applyNumberFormat="1" applyFont="1" applyBorder="1" applyAlignment="1">
      <alignment horizontal="right"/>
    </xf>
    <xf numFmtId="164" fontId="5" fillId="0" borderId="10" xfId="15" applyNumberFormat="1" applyFont="1" applyBorder="1" applyAlignment="1">
      <alignment horizontal="right"/>
    </xf>
    <xf numFmtId="164" fontId="16" fillId="0" borderId="11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right"/>
    </xf>
    <xf numFmtId="37" fontId="11" fillId="0" borderId="0" xfId="24" applyFont="1" applyAlignment="1">
      <alignment horizontal="left"/>
      <protection/>
    </xf>
    <xf numFmtId="37" fontId="16" fillId="0" borderId="0" xfId="24" applyFont="1" applyBorder="1">
      <alignment/>
      <protection/>
    </xf>
    <xf numFmtId="37" fontId="11" fillId="0" borderId="0" xfId="24" applyFont="1" applyBorder="1">
      <alignment/>
      <protection/>
    </xf>
    <xf numFmtId="0" fontId="16" fillId="0" borderId="0" xfId="0" applyFont="1" applyAlignment="1">
      <alignment/>
    </xf>
    <xf numFmtId="37" fontId="18" fillId="0" borderId="0" xfId="25" applyFont="1" applyAlignment="1">
      <alignment horizontal="left"/>
      <protection/>
    </xf>
    <xf numFmtId="0" fontId="16" fillId="0" borderId="0" xfId="0" applyFont="1" applyBorder="1" applyAlignment="1">
      <alignment/>
    </xf>
    <xf numFmtId="37" fontId="11" fillId="0" borderId="0" xfId="24" applyFont="1" applyBorder="1" applyAlignment="1" quotePrefix="1">
      <alignment horizontal="left"/>
      <protection/>
    </xf>
    <xf numFmtId="164" fontId="16" fillId="0" borderId="0" xfId="0" applyNumberFormat="1" applyFont="1" applyBorder="1" applyAlignment="1">
      <alignment/>
    </xf>
    <xf numFmtId="37" fontId="18" fillId="0" borderId="0" xfId="24" applyFont="1" applyBorder="1" applyAlignment="1">
      <alignment horizontal="left"/>
      <protection/>
    </xf>
    <xf numFmtId="164" fontId="11" fillId="0" borderId="0" xfId="0" applyNumberFormat="1" applyFont="1" applyBorder="1" applyAlignment="1" quotePrefix="1">
      <alignment horizontal="left"/>
    </xf>
    <xf numFmtId="0" fontId="18" fillId="0" borderId="0" xfId="0" applyFont="1" applyAlignment="1">
      <alignment horizontal="left"/>
    </xf>
    <xf numFmtId="37" fontId="11" fillId="0" borderId="0" xfId="24" applyFont="1" applyBorder="1">
      <alignment/>
      <protection/>
    </xf>
    <xf numFmtId="0" fontId="16" fillId="0" borderId="0" xfId="0" applyFont="1" applyBorder="1" applyAlignment="1">
      <alignment horizontal="center"/>
    </xf>
    <xf numFmtId="37" fontId="10" fillId="0" borderId="0" xfId="24" applyFont="1" applyBorder="1">
      <alignment/>
      <protection/>
    </xf>
    <xf numFmtId="37" fontId="5" fillId="0" borderId="0" xfId="24" applyFont="1" applyBorder="1">
      <alignment/>
      <protection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right"/>
    </xf>
    <xf numFmtId="37" fontId="9" fillId="0" borderId="0" xfId="24" applyFont="1" applyBorder="1" applyAlignment="1">
      <alignment horizontal="center" wrapText="1"/>
      <protection/>
    </xf>
    <xf numFmtId="0" fontId="18" fillId="0" borderId="0" xfId="0" applyFont="1" applyAlignment="1" quotePrefix="1">
      <alignment horizontal="left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rand-Total" xfId="22"/>
    <cellStyle name="Hyperlink" xfId="23"/>
    <cellStyle name="Normal_AIRPLAN.XLS" xfId="24"/>
    <cellStyle name="Normal_AIRPLAN.XLS_Form C" xfId="25"/>
    <cellStyle name="Percent" xfId="26"/>
    <cellStyle name="Phone" xfId="27"/>
    <cellStyle name="Sub-total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workbookViewId="0" topLeftCell="A7">
      <selection activeCell="E27" sqref="E27"/>
    </sheetView>
  </sheetViews>
  <sheetFormatPr defaultColWidth="9.140625" defaultRowHeight="12.75"/>
  <cols>
    <col min="1" max="1" width="43.7109375" style="122" customWidth="1"/>
    <col min="2" max="2" width="17.14062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18.140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23" t="s">
        <v>46</v>
      </c>
      <c r="B2" s="123"/>
      <c r="C2" s="123"/>
      <c r="D2" s="123"/>
      <c r="E2" s="123"/>
      <c r="F2" s="123"/>
      <c r="G2" s="123"/>
      <c r="H2" s="6"/>
    </row>
    <row r="3" spans="1:8" s="7" customFormat="1" ht="19.5" customHeight="1">
      <c r="A3" s="8" t="s">
        <v>0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1</v>
      </c>
      <c r="B4" s="10"/>
      <c r="C4" s="10"/>
      <c r="D4" s="10"/>
      <c r="E4" s="10"/>
      <c r="F4" s="10"/>
      <c r="G4" s="11" t="s">
        <v>2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37</v>
      </c>
      <c r="C7" s="22" t="s">
        <v>38</v>
      </c>
      <c r="D7" s="23" t="s">
        <v>6</v>
      </c>
      <c r="E7" s="24" t="s">
        <v>7</v>
      </c>
      <c r="F7" s="25" t="s">
        <v>8</v>
      </c>
      <c r="G7" s="26" t="s">
        <v>9</v>
      </c>
      <c r="H7" s="27"/>
    </row>
    <row r="8" spans="1:9" s="37" customFormat="1" ht="15.75">
      <c r="A8" s="29" t="s">
        <v>10</v>
      </c>
      <c r="B8" s="30">
        <v>4581694</v>
      </c>
      <c r="C8" s="31">
        <v>3823411</v>
      </c>
      <c r="D8" s="31">
        <f>B29</f>
        <v>3546440</v>
      </c>
      <c r="E8" s="32">
        <f>B29</f>
        <v>3546440</v>
      </c>
      <c r="F8" s="33"/>
      <c r="G8" s="34"/>
      <c r="H8" s="35"/>
      <c r="I8" s="36"/>
    </row>
    <row r="9" spans="1:9" s="46" customFormat="1" ht="15.75">
      <c r="A9" s="38" t="s">
        <v>11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12</v>
      </c>
      <c r="B10" s="48"/>
      <c r="C10" s="40"/>
      <c r="D10" s="40"/>
      <c r="E10" s="40"/>
      <c r="F10" s="49">
        <f>+E10-C10</f>
        <v>0</v>
      </c>
      <c r="G10" s="50"/>
      <c r="H10" s="44"/>
      <c r="I10" s="45"/>
    </row>
    <row r="11" spans="1:9" s="46" customFormat="1" ht="15.75">
      <c r="A11" s="51" t="s">
        <v>47</v>
      </c>
      <c r="B11" s="48">
        <v>7118304</v>
      </c>
      <c r="C11" s="48">
        <v>7437551</v>
      </c>
      <c r="D11" s="40">
        <f aca="true" t="shared" si="0" ref="D11:E14">C11</f>
        <v>7437551</v>
      </c>
      <c r="E11" s="40">
        <f t="shared" si="0"/>
        <v>7437551</v>
      </c>
      <c r="F11" s="49">
        <f>+E11-C11</f>
        <v>0</v>
      </c>
      <c r="G11" s="50"/>
      <c r="H11" s="44"/>
      <c r="I11" s="45"/>
    </row>
    <row r="12" spans="1:9" s="46" customFormat="1" ht="15.75">
      <c r="A12" s="51" t="s">
        <v>48</v>
      </c>
      <c r="B12" s="48">
        <v>-182985</v>
      </c>
      <c r="C12" s="48">
        <v>-54438</v>
      </c>
      <c r="D12" s="40">
        <f t="shared" si="0"/>
        <v>-54438</v>
      </c>
      <c r="E12" s="40">
        <f t="shared" si="0"/>
        <v>-54438</v>
      </c>
      <c r="F12" s="49">
        <f>+E12-C12</f>
        <v>0</v>
      </c>
      <c r="G12" s="50"/>
      <c r="H12" s="44"/>
      <c r="I12" s="45"/>
    </row>
    <row r="13" spans="1:9" s="46" customFormat="1" ht="15.75">
      <c r="A13" s="51" t="s">
        <v>49</v>
      </c>
      <c r="B13" s="48">
        <v>21144047.148994498</v>
      </c>
      <c r="C13" s="48">
        <v>21654246.022956967</v>
      </c>
      <c r="D13" s="40">
        <f t="shared" si="0"/>
        <v>21654246.022956967</v>
      </c>
      <c r="E13" s="40">
        <f t="shared" si="0"/>
        <v>21654246.022956967</v>
      </c>
      <c r="F13" s="49"/>
      <c r="G13" s="50"/>
      <c r="H13" s="44"/>
      <c r="I13" s="45"/>
    </row>
    <row r="14" spans="1:9" s="46" customFormat="1" ht="15.75">
      <c r="A14" s="51" t="s">
        <v>50</v>
      </c>
      <c r="B14" s="48">
        <v>-519611.1489944984</v>
      </c>
      <c r="C14" s="48">
        <v>-166949.8971550343</v>
      </c>
      <c r="D14" s="40">
        <f t="shared" si="0"/>
        <v>-166949.8971550343</v>
      </c>
      <c r="E14" s="40">
        <f t="shared" si="0"/>
        <v>-166949.8971550343</v>
      </c>
      <c r="F14" s="49">
        <f>+E14-C14</f>
        <v>0</v>
      </c>
      <c r="G14" s="50"/>
      <c r="H14" s="44"/>
      <c r="I14" s="45"/>
    </row>
    <row r="15" spans="1:9" s="46" customFormat="1" ht="15.75">
      <c r="A15" s="51" t="s">
        <v>13</v>
      </c>
      <c r="B15" s="48">
        <v>2024062</v>
      </c>
      <c r="C15" s="48">
        <v>1977357</v>
      </c>
      <c r="D15" s="40">
        <f>C15</f>
        <v>1977357</v>
      </c>
      <c r="E15" s="40">
        <v>1883774</v>
      </c>
      <c r="F15" s="49">
        <f>+E15-C15</f>
        <v>-93583</v>
      </c>
      <c r="G15" s="50" t="s">
        <v>14</v>
      </c>
      <c r="H15" s="44"/>
      <c r="I15" s="45"/>
    </row>
    <row r="16" spans="1:9" s="46" customFormat="1" ht="15.75">
      <c r="A16" s="47" t="s">
        <v>15</v>
      </c>
      <c r="B16" s="48">
        <f>407948-184993</f>
        <v>222955</v>
      </c>
      <c r="C16" s="48">
        <v>408000</v>
      </c>
      <c r="D16" s="40">
        <f>C16</f>
        <v>408000</v>
      </c>
      <c r="E16" s="40">
        <f>243793-42476</f>
        <v>201317</v>
      </c>
      <c r="F16" s="49">
        <f>+E16-C16</f>
        <v>-206683</v>
      </c>
      <c r="G16" s="50" t="s">
        <v>16</v>
      </c>
      <c r="H16" s="44"/>
      <c r="I16" s="45"/>
    </row>
    <row r="17" spans="1:9" s="37" customFormat="1" ht="15.75">
      <c r="A17" s="29" t="s">
        <v>17</v>
      </c>
      <c r="B17" s="52">
        <f>SUM(B9:B16)</f>
        <v>29806772</v>
      </c>
      <c r="C17" s="52">
        <f>SUM(C10:C16)</f>
        <v>31255766.125801932</v>
      </c>
      <c r="D17" s="53">
        <f>SUM(D10:D16)</f>
        <v>31255766.125801932</v>
      </c>
      <c r="E17" s="52">
        <f>SUM(E10:E16)</f>
        <v>30955500.125801932</v>
      </c>
      <c r="F17" s="52">
        <f>SUM(F10:F16)</f>
        <v>-300266</v>
      </c>
      <c r="G17" s="54"/>
      <c r="H17" s="35"/>
      <c r="I17" s="36"/>
    </row>
    <row r="18" spans="1:9" s="46" customFormat="1" ht="15.75">
      <c r="A18" s="38" t="s">
        <v>18</v>
      </c>
      <c r="B18" s="55"/>
      <c r="C18" s="40"/>
      <c r="D18" s="40"/>
      <c r="E18" s="56"/>
      <c r="F18" s="49"/>
      <c r="G18" s="57"/>
      <c r="H18" s="44"/>
      <c r="I18" s="45"/>
    </row>
    <row r="19" spans="1:9" s="46" customFormat="1" ht="23.25">
      <c r="A19" s="47" t="s">
        <v>19</v>
      </c>
      <c r="B19" s="48">
        <v>-19230524</v>
      </c>
      <c r="C19" s="48">
        <v>-20444939</v>
      </c>
      <c r="D19" s="40">
        <v>-20167111</v>
      </c>
      <c r="E19" s="40">
        <v>-19578170</v>
      </c>
      <c r="F19" s="49">
        <f>+E19-C19</f>
        <v>866769</v>
      </c>
      <c r="G19" s="58" t="s">
        <v>20</v>
      </c>
      <c r="H19" s="44"/>
      <c r="I19" s="45"/>
    </row>
    <row r="20" spans="1:9" s="46" customFormat="1" ht="23.25">
      <c r="A20" s="47" t="s">
        <v>39</v>
      </c>
      <c r="B20" s="48">
        <v>-11611502</v>
      </c>
      <c r="C20" s="48">
        <v>-11113771</v>
      </c>
      <c r="D20" s="40">
        <v>-11391599</v>
      </c>
      <c r="E20" s="40">
        <f>-11944723-142535</f>
        <v>-12087258</v>
      </c>
      <c r="F20" s="49">
        <f>+E20-C20</f>
        <v>-973487</v>
      </c>
      <c r="G20" s="58" t="s">
        <v>21</v>
      </c>
      <c r="H20" s="44"/>
      <c r="I20" s="45"/>
    </row>
    <row r="21" spans="1:9" s="46" customFormat="1" ht="15.75">
      <c r="A21" s="47" t="s">
        <v>22</v>
      </c>
      <c r="B21" s="55"/>
      <c r="C21" s="40"/>
      <c r="D21" s="40">
        <f>B31</f>
        <v>-274010</v>
      </c>
      <c r="E21" s="40">
        <f>B31</f>
        <v>-274010</v>
      </c>
      <c r="F21" s="49">
        <f>+E21-C21</f>
        <v>-274010</v>
      </c>
      <c r="G21" s="58" t="s">
        <v>23</v>
      </c>
      <c r="H21" s="44"/>
      <c r="I21" s="45"/>
    </row>
    <row r="22" spans="1:9" s="46" customFormat="1" ht="15.75">
      <c r="A22" s="59"/>
      <c r="B22" s="55"/>
      <c r="C22" s="60"/>
      <c r="D22" s="40"/>
      <c r="E22" s="40"/>
      <c r="F22" s="49">
        <f>+E22-C22</f>
        <v>0</v>
      </c>
      <c r="G22" s="50"/>
      <c r="H22" s="44"/>
      <c r="I22" s="45"/>
    </row>
    <row r="23" spans="1:9" s="37" customFormat="1" ht="15.75">
      <c r="A23" s="61" t="s">
        <v>24</v>
      </c>
      <c r="B23" s="62">
        <f>SUM(B19:B22)</f>
        <v>-30842026</v>
      </c>
      <c r="C23" s="62">
        <f>SUM(C19:C22)</f>
        <v>-31558710</v>
      </c>
      <c r="D23" s="62">
        <f>SUM(D19:D22)</f>
        <v>-31832720</v>
      </c>
      <c r="E23" s="62">
        <f>SUM(E19:E22)</f>
        <v>-31939438</v>
      </c>
      <c r="F23" s="63">
        <f>+E23-C23</f>
        <v>-380728</v>
      </c>
      <c r="G23" s="64"/>
      <c r="H23" s="35"/>
      <c r="I23" s="36"/>
    </row>
    <row r="24" spans="1:9" s="46" customFormat="1" ht="15.75">
      <c r="A24" s="65" t="s">
        <v>25</v>
      </c>
      <c r="B24" s="66"/>
      <c r="C24" s="31">
        <f>-C23*0.02</f>
        <v>631174.2000000001</v>
      </c>
      <c r="D24" s="31">
        <f>-D23*0.02</f>
        <v>636654.4</v>
      </c>
      <c r="E24" s="67"/>
      <c r="F24" s="68"/>
      <c r="G24" s="69"/>
      <c r="H24" s="44"/>
      <c r="I24" s="45"/>
    </row>
    <row r="25" spans="1:9" s="46" customFormat="1" ht="15.75">
      <c r="A25" s="70" t="s">
        <v>26</v>
      </c>
      <c r="B25" s="71"/>
      <c r="C25" s="55"/>
      <c r="D25" s="55"/>
      <c r="E25" s="55"/>
      <c r="F25" s="56"/>
      <c r="G25" s="72"/>
      <c r="H25" s="44"/>
      <c r="I25" s="45"/>
    </row>
    <row r="26" spans="1:9" s="46" customFormat="1" ht="18.75">
      <c r="A26" s="47" t="s">
        <v>51</v>
      </c>
      <c r="B26" s="73"/>
      <c r="C26" s="55"/>
      <c r="D26" s="55"/>
      <c r="E26" s="55">
        <v>-42476</v>
      </c>
      <c r="F26" s="56"/>
      <c r="G26" s="72"/>
      <c r="H26" s="44"/>
      <c r="I26" s="45"/>
    </row>
    <row r="27" spans="1:9" s="46" customFormat="1" ht="15.75">
      <c r="A27" s="70"/>
      <c r="B27" s="71"/>
      <c r="C27" s="55"/>
      <c r="D27" s="55"/>
      <c r="E27" s="55"/>
      <c r="F27" s="56"/>
      <c r="G27" s="72"/>
      <c r="H27" s="44"/>
      <c r="I27" s="45"/>
    </row>
    <row r="28" spans="1:9" s="46" customFormat="1" ht="15.75">
      <c r="A28" s="38" t="s">
        <v>27</v>
      </c>
      <c r="B28" s="74">
        <f>SUM(B26:B27)</f>
        <v>0</v>
      </c>
      <c r="C28" s="74">
        <f>SUM(C26:C27)</f>
        <v>0</v>
      </c>
      <c r="D28" s="74">
        <f>SUM(D26:D27)</f>
        <v>0</v>
      </c>
      <c r="E28" s="74">
        <f>SUM(E26:E27)</f>
        <v>-42476</v>
      </c>
      <c r="F28" s="56"/>
      <c r="G28" s="72"/>
      <c r="H28" s="44"/>
      <c r="I28" s="45"/>
    </row>
    <row r="29" spans="1:102" s="79" customFormat="1" ht="15.75">
      <c r="A29" s="29" t="s">
        <v>28</v>
      </c>
      <c r="B29" s="75">
        <f>+B8+B17+B23+B28</f>
        <v>3546440</v>
      </c>
      <c r="C29" s="76">
        <f>+C8+C17+C23+C24</f>
        <v>4151641.325801936</v>
      </c>
      <c r="D29" s="76">
        <f>+D8+D17+D23+D24</f>
        <v>3606140.5258019357</v>
      </c>
      <c r="E29" s="76">
        <f>+E8+E17+E23+E24</f>
        <v>2562502.125801936</v>
      </c>
      <c r="F29" s="68"/>
      <c r="G29" s="77"/>
      <c r="H29" s="44"/>
      <c r="I29" s="44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</row>
    <row r="30" spans="1:9" s="46" customFormat="1" ht="15.75">
      <c r="A30" s="70" t="s">
        <v>29</v>
      </c>
      <c r="B30" s="55"/>
      <c r="C30" s="40"/>
      <c r="D30" s="40"/>
      <c r="E30" s="80"/>
      <c r="F30" s="81"/>
      <c r="G30" s="82"/>
      <c r="H30" s="83"/>
      <c r="I30" s="45"/>
    </row>
    <row r="31" spans="1:9" s="46" customFormat="1" ht="15.75">
      <c r="A31" s="47" t="s">
        <v>30</v>
      </c>
      <c r="B31" s="73">
        <v>-274010</v>
      </c>
      <c r="C31" s="40"/>
      <c r="D31" s="40"/>
      <c r="E31" s="80">
        <f>+C31-D31</f>
        <v>0</v>
      </c>
      <c r="F31" s="84"/>
      <c r="G31" s="82"/>
      <c r="H31" s="83"/>
      <c r="I31" s="45"/>
    </row>
    <row r="32" spans="1:9" s="46" customFormat="1" ht="15.75">
      <c r="A32" s="47" t="s">
        <v>31</v>
      </c>
      <c r="B32" s="73"/>
      <c r="C32" s="40">
        <v>-160000</v>
      </c>
      <c r="D32" s="40">
        <v>-160000</v>
      </c>
      <c r="E32" s="80">
        <f>D32</f>
        <v>-160000</v>
      </c>
      <c r="F32" s="49">
        <f>+E32-C32</f>
        <v>0</v>
      </c>
      <c r="G32" s="82"/>
      <c r="H32" s="83"/>
      <c r="I32" s="45"/>
    </row>
    <row r="33" spans="1:9" s="46" customFormat="1" ht="15.75">
      <c r="A33" s="47" t="s">
        <v>32</v>
      </c>
      <c r="B33" s="73">
        <v>-500000</v>
      </c>
      <c r="C33" s="40">
        <v>-500000</v>
      </c>
      <c r="D33" s="40">
        <f>C33</f>
        <v>-500000</v>
      </c>
      <c r="E33" s="80">
        <f>D33</f>
        <v>-500000</v>
      </c>
      <c r="F33" s="49">
        <f>+E33-C33</f>
        <v>0</v>
      </c>
      <c r="G33" s="82"/>
      <c r="H33" s="83"/>
      <c r="I33" s="45"/>
    </row>
    <row r="34" spans="1:9" s="46" customFormat="1" ht="18.75">
      <c r="A34" s="47" t="s">
        <v>40</v>
      </c>
      <c r="B34" s="73">
        <v>-1847162</v>
      </c>
      <c r="C34" s="40">
        <v>-2563815</v>
      </c>
      <c r="D34" s="40">
        <v>-1975364</v>
      </c>
      <c r="E34" s="80">
        <v>-944319</v>
      </c>
      <c r="F34" s="49">
        <f>+E34-C34</f>
        <v>1619496</v>
      </c>
      <c r="G34" s="82" t="s">
        <v>33</v>
      </c>
      <c r="H34" s="83"/>
      <c r="I34" s="45"/>
    </row>
    <row r="35" spans="1:9" s="37" customFormat="1" ht="15.75">
      <c r="A35" s="70" t="s">
        <v>34</v>
      </c>
      <c r="B35" s="85">
        <f>SUM(B30:B34)</f>
        <v>-2621172</v>
      </c>
      <c r="C35" s="86">
        <f>SUM(C30:C34)</f>
        <v>-3223815</v>
      </c>
      <c r="D35" s="86">
        <f>SUM(D30:D34)</f>
        <v>-2635364</v>
      </c>
      <c r="E35" s="87">
        <f>SUM(E30:E34)</f>
        <v>-1604319</v>
      </c>
      <c r="F35" s="88">
        <f>+E35-C35</f>
        <v>1619496</v>
      </c>
      <c r="G35" s="89"/>
      <c r="H35" s="90"/>
      <c r="I35" s="36"/>
    </row>
    <row r="36" spans="1:9" s="37" customFormat="1" ht="15.75">
      <c r="A36" s="29" t="s">
        <v>35</v>
      </c>
      <c r="B36" s="52">
        <f>+B29+B35</f>
        <v>925268</v>
      </c>
      <c r="C36" s="53">
        <f>+C29+C35</f>
        <v>927826.325801936</v>
      </c>
      <c r="D36" s="53">
        <f>+D29+D35</f>
        <v>970776.5258019357</v>
      </c>
      <c r="E36" s="53">
        <f>+E29+E35</f>
        <v>958183.1258019358</v>
      </c>
      <c r="F36" s="91">
        <f>E36-C36</f>
        <v>30356.799999999814</v>
      </c>
      <c r="G36" s="92"/>
      <c r="H36" s="35"/>
      <c r="I36" s="36"/>
    </row>
    <row r="37" spans="1:9" s="46" customFormat="1" ht="19.5" thickBot="1">
      <c r="A37" s="93" t="s">
        <v>41</v>
      </c>
      <c r="B37" s="94">
        <f>(-B23-B24)*0.03</f>
        <v>925260.7799999999</v>
      </c>
      <c r="C37" s="94">
        <f>(-C23-C24)*0.03</f>
        <v>927826.074</v>
      </c>
      <c r="D37" s="94">
        <f>(-D23-D24)*0.03</f>
        <v>935881.968</v>
      </c>
      <c r="E37" s="94">
        <f>(-E23-E24)*0.03</f>
        <v>958183.14</v>
      </c>
      <c r="F37" s="95"/>
      <c r="G37" s="96"/>
      <c r="H37" s="97"/>
      <c r="I37" s="45"/>
    </row>
    <row r="38" spans="1:8" s="101" customFormat="1" ht="13.5" customHeight="1">
      <c r="A38" s="98" t="s">
        <v>36</v>
      </c>
      <c r="B38" s="99"/>
      <c r="C38" s="100"/>
      <c r="D38" s="99"/>
      <c r="E38" s="99"/>
      <c r="G38" s="99"/>
      <c r="H38" s="99"/>
    </row>
    <row r="39" spans="1:8" s="101" customFormat="1" ht="15.75">
      <c r="A39" s="102" t="s">
        <v>42</v>
      </c>
      <c r="B39" s="103"/>
      <c r="C39" s="104"/>
      <c r="D39" s="105"/>
      <c r="E39" s="99"/>
      <c r="F39" s="99"/>
      <c r="G39" s="103"/>
      <c r="H39" s="103"/>
    </row>
    <row r="40" spans="1:8" s="101" customFormat="1" ht="15.75">
      <c r="A40" s="106" t="s">
        <v>43</v>
      </c>
      <c r="B40" s="103"/>
      <c r="C40" s="107"/>
      <c r="D40" s="103"/>
      <c r="E40" s="99"/>
      <c r="F40" s="99"/>
      <c r="G40" s="103"/>
      <c r="H40" s="103"/>
    </row>
    <row r="41" spans="1:8" s="101" customFormat="1" ht="15.75">
      <c r="A41" s="108" t="s">
        <v>44</v>
      </c>
      <c r="B41" s="99"/>
      <c r="C41" s="109"/>
      <c r="D41" s="99"/>
      <c r="E41" s="99"/>
      <c r="F41" s="99"/>
      <c r="G41" s="110"/>
      <c r="H41" s="103"/>
    </row>
    <row r="42" spans="1:8" s="46" customFormat="1" ht="16.5">
      <c r="A42" s="108" t="s">
        <v>45</v>
      </c>
      <c r="B42" s="78"/>
      <c r="C42" s="111"/>
      <c r="D42" s="78"/>
      <c r="E42" s="112"/>
      <c r="F42" s="112"/>
      <c r="G42" s="99"/>
      <c r="H42" s="112"/>
    </row>
    <row r="43" spans="1:8" s="46" customFormat="1" ht="16.5">
      <c r="A43" s="124" t="s">
        <v>52</v>
      </c>
      <c r="B43" s="113"/>
      <c r="C43" s="114"/>
      <c r="D43" s="113"/>
      <c r="E43" s="113"/>
      <c r="F43" s="113"/>
      <c r="G43" s="103"/>
      <c r="H43" s="78"/>
    </row>
    <row r="44" spans="1:8" s="46" customFormat="1" ht="15.75">
      <c r="A44" s="115"/>
      <c r="B44" s="113"/>
      <c r="C44" s="116"/>
      <c r="D44" s="113"/>
      <c r="E44" s="113"/>
      <c r="F44" s="113"/>
      <c r="G44" s="103"/>
      <c r="H44" s="78"/>
    </row>
    <row r="45" spans="1:8" s="46" customFormat="1" ht="15.75">
      <c r="A45" s="115"/>
      <c r="B45" s="113"/>
      <c r="C45" s="117"/>
      <c r="D45" s="113"/>
      <c r="E45" s="113"/>
      <c r="F45" s="113"/>
      <c r="G45" s="103"/>
      <c r="H45" s="78"/>
    </row>
    <row r="46" spans="1:8" s="46" customFormat="1" ht="15.75">
      <c r="A46" s="115"/>
      <c r="B46" s="113"/>
      <c r="C46" s="117"/>
      <c r="D46" s="113"/>
      <c r="E46" s="113"/>
      <c r="F46" s="113"/>
      <c r="G46" s="103"/>
      <c r="H46" s="78"/>
    </row>
    <row r="47" spans="1:8" s="46" customFormat="1" ht="15.75">
      <c r="A47" s="115"/>
      <c r="B47" s="113"/>
      <c r="C47" s="117"/>
      <c r="D47" s="113"/>
      <c r="E47" s="113"/>
      <c r="F47" s="113"/>
      <c r="G47" s="103"/>
      <c r="H47" s="78"/>
    </row>
    <row r="48" spans="1:8" s="46" customFormat="1" ht="15.75">
      <c r="A48" s="115"/>
      <c r="B48" s="113"/>
      <c r="C48" s="117"/>
      <c r="D48" s="113"/>
      <c r="E48" s="113"/>
      <c r="F48" s="113"/>
      <c r="G48" s="103"/>
      <c r="H48" s="78"/>
    </row>
    <row r="49" spans="2:8" ht="15">
      <c r="B49" s="118"/>
      <c r="C49" s="119"/>
      <c r="D49" s="118"/>
      <c r="E49" s="118"/>
      <c r="F49" s="118"/>
      <c r="G49" s="120"/>
      <c r="H49" s="121"/>
    </row>
    <row r="50" spans="2:8" ht="15">
      <c r="B50" s="118"/>
      <c r="C50" s="119"/>
      <c r="D50" s="118"/>
      <c r="E50" s="118"/>
      <c r="F50" s="118"/>
      <c r="G50" s="120"/>
      <c r="H50" s="121"/>
    </row>
    <row r="51" spans="2:8" ht="15">
      <c r="B51" s="118"/>
      <c r="C51" s="119"/>
      <c r="D51" s="118"/>
      <c r="E51" s="118"/>
      <c r="F51" s="118"/>
      <c r="G51" s="120"/>
      <c r="H51" s="121"/>
    </row>
    <row r="52" spans="2:8" ht="15">
      <c r="B52" s="118"/>
      <c r="C52" s="119"/>
      <c r="D52" s="118"/>
      <c r="E52" s="118"/>
      <c r="F52" s="118"/>
      <c r="G52" s="120"/>
      <c r="H52" s="121"/>
    </row>
    <row r="53" ht="12.75">
      <c r="G53" s="120"/>
    </row>
    <row r="54" ht="12.75">
      <c r="G54" s="120"/>
    </row>
    <row r="55" ht="12.75">
      <c r="G55" s="120"/>
    </row>
    <row r="56" ht="12.75">
      <c r="G56" s="120"/>
    </row>
    <row r="57" ht="12.75">
      <c r="G57" s="120"/>
    </row>
    <row r="58" ht="12.75">
      <c r="G58" s="120"/>
    </row>
    <row r="59" ht="12.75">
      <c r="G59" s="120"/>
    </row>
    <row r="60" ht="12.75">
      <c r="G60" s="120"/>
    </row>
    <row r="61" ht="12.75">
      <c r="G61" s="120"/>
    </row>
    <row r="62" ht="12.75">
      <c r="G62" s="120"/>
    </row>
    <row r="63" ht="12.75">
      <c r="G63" s="120"/>
    </row>
    <row r="64" ht="12.75">
      <c r="G64" s="120"/>
    </row>
    <row r="65" ht="12.75">
      <c r="G65" s="120"/>
    </row>
    <row r="66" ht="12.75">
      <c r="G66" s="120"/>
    </row>
    <row r="67" ht="12.75">
      <c r="G67" s="120"/>
    </row>
    <row r="68" ht="12.75">
      <c r="G68" s="120"/>
    </row>
    <row r="69" ht="12.75">
      <c r="G69" s="120"/>
    </row>
    <row r="70" ht="12.75">
      <c r="G70" s="120"/>
    </row>
    <row r="71" ht="12.75">
      <c r="G71" s="120"/>
    </row>
    <row r="72" ht="12.75">
      <c r="G72" s="120"/>
    </row>
    <row r="73" ht="12.75">
      <c r="G73" s="120"/>
    </row>
    <row r="74" ht="12.75">
      <c r="G74" s="120"/>
    </row>
    <row r="75" ht="12.75">
      <c r="G75" s="120"/>
    </row>
    <row r="76" ht="12.75">
      <c r="G76" s="120"/>
    </row>
    <row r="77" ht="12.75">
      <c r="G77" s="120"/>
    </row>
    <row r="78" ht="12.75">
      <c r="G78" s="120"/>
    </row>
    <row r="79" ht="12.75">
      <c r="G79" s="120"/>
    </row>
    <row r="80" ht="12.75">
      <c r="G80" s="120"/>
    </row>
    <row r="81" ht="12.75">
      <c r="G81" s="120"/>
    </row>
    <row r="82" ht="12.75">
      <c r="G82" s="120"/>
    </row>
    <row r="83" ht="12.75">
      <c r="G83" s="120"/>
    </row>
    <row r="84" ht="12.75">
      <c r="G84" s="120"/>
    </row>
    <row r="85" ht="12.75">
      <c r="G85" s="120"/>
    </row>
    <row r="86" ht="12.75">
      <c r="G86" s="120"/>
    </row>
    <row r="87" ht="12.75">
      <c r="G87" s="120"/>
    </row>
    <row r="88" ht="12.75">
      <c r="G88" s="120"/>
    </row>
    <row r="89" ht="12.75">
      <c r="G89" s="120"/>
    </row>
    <row r="90" ht="12.75">
      <c r="G90" s="120"/>
    </row>
    <row r="91" ht="12.75">
      <c r="G91" s="120"/>
    </row>
    <row r="92" ht="12.75">
      <c r="G92" s="120"/>
    </row>
    <row r="93" ht="12.75">
      <c r="G93" s="120"/>
    </row>
    <row r="94" ht="12.75">
      <c r="G94" s="120"/>
    </row>
    <row r="95" ht="12.75">
      <c r="G95" s="120"/>
    </row>
    <row r="96" ht="12.75">
      <c r="G96" s="120"/>
    </row>
    <row r="97" ht="12.75">
      <c r="G97" s="120"/>
    </row>
    <row r="98" ht="12.75">
      <c r="G98" s="120"/>
    </row>
    <row r="99" ht="12.75">
      <c r="G99" s="120"/>
    </row>
    <row r="100" ht="12.75">
      <c r="G100" s="120"/>
    </row>
    <row r="101" ht="12.75">
      <c r="G101" s="120"/>
    </row>
    <row r="102" ht="12.75">
      <c r="G102" s="120"/>
    </row>
    <row r="103" ht="12.75">
      <c r="G103" s="120"/>
    </row>
    <row r="104" ht="12.75">
      <c r="G104" s="120"/>
    </row>
    <row r="105" ht="12.75">
      <c r="G105" s="120"/>
    </row>
    <row r="106" ht="12.75">
      <c r="G106" s="120"/>
    </row>
    <row r="107" ht="12.75">
      <c r="G107" s="120"/>
    </row>
    <row r="108" ht="12.75">
      <c r="G108" s="120"/>
    </row>
    <row r="109" ht="12.75">
      <c r="G109" s="120"/>
    </row>
    <row r="110" ht="12.75">
      <c r="G110" s="120"/>
    </row>
    <row r="111" ht="12.75">
      <c r="G111" s="120"/>
    </row>
    <row r="112" ht="12.75">
      <c r="G112" s="120"/>
    </row>
    <row r="113" ht="12.75">
      <c r="G113" s="120"/>
    </row>
    <row r="114" ht="12.75">
      <c r="G114" s="120"/>
    </row>
    <row r="115" ht="12.75">
      <c r="G115" s="120"/>
    </row>
    <row r="116" ht="12.75">
      <c r="G116" s="120"/>
    </row>
    <row r="117" ht="12.75">
      <c r="G117" s="120"/>
    </row>
    <row r="118" ht="12.75">
      <c r="G118" s="120"/>
    </row>
    <row r="119" ht="12.75">
      <c r="G119" s="120"/>
    </row>
    <row r="120" ht="12.75">
      <c r="G120" s="120"/>
    </row>
    <row r="121" ht="12.75">
      <c r="G121" s="120"/>
    </row>
    <row r="122" ht="12.75">
      <c r="G122" s="120"/>
    </row>
    <row r="123" ht="12.75">
      <c r="G123" s="120"/>
    </row>
    <row r="124" ht="12.75">
      <c r="G124" s="120"/>
    </row>
    <row r="125" ht="12.75">
      <c r="G125" s="120"/>
    </row>
    <row r="126" ht="12.75">
      <c r="G126" s="120"/>
    </row>
    <row r="127" ht="12.75">
      <c r="G127" s="120"/>
    </row>
    <row r="128" ht="12.75">
      <c r="G128" s="120"/>
    </row>
    <row r="129" ht="12.75">
      <c r="G129" s="120"/>
    </row>
    <row r="130" ht="12.75">
      <c r="G130" s="120"/>
    </row>
    <row r="131" ht="12.75">
      <c r="G131" s="120"/>
    </row>
    <row r="132" ht="12.75">
      <c r="G132" s="120"/>
    </row>
    <row r="133" ht="12.75">
      <c r="G133" s="120"/>
    </row>
    <row r="134" ht="12.75">
      <c r="G134" s="120"/>
    </row>
    <row r="135" ht="12.75">
      <c r="G135" s="120"/>
    </row>
    <row r="136" ht="12.75">
      <c r="G136" s="120"/>
    </row>
    <row r="137" ht="12.75">
      <c r="G137" s="120"/>
    </row>
    <row r="138" ht="12.75">
      <c r="G138" s="120"/>
    </row>
    <row r="139" ht="12.75">
      <c r="G139" s="120"/>
    </row>
    <row r="140" ht="12.75">
      <c r="G140" s="120"/>
    </row>
    <row r="141" ht="12.75">
      <c r="G141" s="120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FBOD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Eunjoo G</dc:creator>
  <cp:keywords/>
  <dc:description/>
  <cp:lastModifiedBy>Budget</cp:lastModifiedBy>
  <cp:lastPrinted>2008-10-30T17:41:26Z</cp:lastPrinted>
  <dcterms:created xsi:type="dcterms:W3CDTF">2008-10-30T17:26:07Z</dcterms:created>
  <dcterms:modified xsi:type="dcterms:W3CDTF">2008-11-07T22:40:28Z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