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WTD FinPlan" sheetId="1" r:id="rId1"/>
  </sheets>
  <definedNames>
    <definedName name="_xlnm.Print_Area" localSheetId="0">'WTD FinPlan'!$A$2:$G$61</definedName>
  </definedNames>
  <calcPr fullCalcOnLoad="1"/>
</workbook>
</file>

<file path=xl/sharedStrings.xml><?xml version="1.0" encoding="utf-8"?>
<sst xmlns="http://schemas.openxmlformats.org/spreadsheetml/2006/main" count="75" uniqueCount="73">
  <si>
    <t>Non-CX Financial Plan</t>
  </si>
  <si>
    <t>Fund Number:  461 &amp; 4616</t>
  </si>
  <si>
    <t>Prepared by:  Maryann Ness/Dennis Barnes</t>
  </si>
  <si>
    <t>(Amounts Shown in Thousands)</t>
  </si>
  <si>
    <t>2007 Unaudited</t>
  </si>
  <si>
    <t>2008 Adopted</t>
  </si>
  <si>
    <t xml:space="preserve">2008 Revised  </t>
  </si>
  <si>
    <t>2008 Estimated</t>
  </si>
  <si>
    <t>Estimated-Adopted Change</t>
  </si>
  <si>
    <t>Explanation of Change</t>
  </si>
  <si>
    <t>CUSTOMER EQUIVALENTS (RCEs)</t>
  </si>
  <si>
    <t>RCE growth in 2007 higher</t>
  </si>
  <si>
    <t>MONTHLY RATE</t>
  </si>
  <si>
    <t>Capacity Charge</t>
  </si>
  <si>
    <t>BEGINNING OPERATING FUND</t>
  </si>
  <si>
    <t>OPERATING REVENUE:</t>
  </si>
  <si>
    <t xml:space="preserve">  Customer Charges</t>
  </si>
  <si>
    <t>RCE growth in 2007higher</t>
  </si>
  <si>
    <t xml:space="preserve">  Investment Income</t>
  </si>
  <si>
    <t>Lower interest rates and cash balances</t>
  </si>
  <si>
    <t xml:space="preserve">  Capacity Charge</t>
  </si>
  <si>
    <t>Capacity Charge growth in 2007 higher.</t>
  </si>
  <si>
    <t xml:space="preserve">  Rate Stabilization</t>
  </si>
  <si>
    <t>Meet coverage ratio of 1.15 with lower transfer</t>
  </si>
  <si>
    <t xml:space="preserve">  Other Income</t>
  </si>
  <si>
    <t>Higher septage revenue forecast</t>
  </si>
  <si>
    <t xml:space="preserve">  TOTAL OPERATING REVENUES</t>
  </si>
  <si>
    <t>OPERATING EXPENSE</t>
  </si>
  <si>
    <t>DEBT SERVICE REQUIREMENT PARITY DEBT</t>
  </si>
  <si>
    <t>2008 refunding and assumed capitalized intr.</t>
  </si>
  <si>
    <t>SUBORDINATED DEBT SERVICE</t>
  </si>
  <si>
    <t>Lower interest rate and reduced borrowing</t>
  </si>
  <si>
    <t>DEBT SERVICE COVERAGE RATIO  PARITY DEBT</t>
  </si>
  <si>
    <t>DEBT SERVICE COVERAGE RATIO TOTAL PAYMENTS</t>
  </si>
  <si>
    <t>LIQUIDITY RESERVE CONTRIBUTION</t>
  </si>
  <si>
    <t>TRANSFERS TO CAPITAL</t>
  </si>
  <si>
    <t>Net results of operations</t>
  </si>
  <si>
    <t>RATE STABILIZATION RESERVE</t>
  </si>
  <si>
    <t>OPERATING LIQUIDITY RESERVE BALANCE</t>
  </si>
  <si>
    <t>OPERATING  FUND ENDING BALANCE</t>
  </si>
  <si>
    <t>Higher  YE Rate Stabilization Reserve balance</t>
  </si>
  <si>
    <t>CONSTRUCTION FUND</t>
  </si>
  <si>
    <t>BEGINNING FUND BALANCE</t>
  </si>
  <si>
    <t>Actual year-end results from 2007</t>
  </si>
  <si>
    <t>REVENUES:</t>
  </si>
  <si>
    <t xml:space="preserve">  Parity Bonds</t>
  </si>
  <si>
    <t>Bonds with capitalized interest &amp; no surety bond</t>
  </si>
  <si>
    <t xml:space="preserve">  Variable Debt Bonds</t>
  </si>
  <si>
    <t>Lower usage of variable debt</t>
  </si>
  <si>
    <t xml:space="preserve">  Grants &amp; Loans</t>
  </si>
  <si>
    <t xml:space="preserve">  Other</t>
  </si>
  <si>
    <t>Lower expected 2008 misc capital revenue</t>
  </si>
  <si>
    <t xml:space="preserve">  Transfers From Operating Fund</t>
  </si>
  <si>
    <t xml:space="preserve">  TOTAL REVENUES</t>
  </si>
  <si>
    <t>CAPITAL EXPENDITURES</t>
  </si>
  <si>
    <t>Timing of Brigtwater Project</t>
  </si>
  <si>
    <t>DEBT ISSUANCE COSTS</t>
  </si>
  <si>
    <t>Larger bond issue</t>
  </si>
  <si>
    <t>BOND RESERVE TRANSACTIONS</t>
  </si>
  <si>
    <t xml:space="preserve">Reserves for capitalized interest &amp; debt service </t>
  </si>
  <si>
    <t>AMOUNTS TO ASSET MANAGEMENT RESERVE</t>
  </si>
  <si>
    <t>ADJUSTMENTS</t>
  </si>
  <si>
    <t>Cash payments of capitalized interest</t>
  </si>
  <si>
    <t>ENDING FUND BALANCE</t>
  </si>
  <si>
    <t>CONSTRUCTION FUND RESERVES</t>
  </si>
  <si>
    <t xml:space="preserve">  Bond &amp; Loan Reserves</t>
  </si>
  <si>
    <t xml:space="preserve">  Policy Reserves</t>
  </si>
  <si>
    <t>TOTAL FUND RESERVES</t>
  </si>
  <si>
    <t>CONSTRUCTION FUND BALANCE</t>
  </si>
  <si>
    <t>Greenhouse Program supplememtal</t>
  </si>
  <si>
    <t xml:space="preserve">Greenhouse Program Supplemental Request </t>
  </si>
  <si>
    <t>Date Prepared:  7/11/2008</t>
  </si>
  <si>
    <t>Fund Name:  Water Quality Fund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</si>
</sst>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0_);\(0\)"/>
    <numFmt numFmtId="172" formatCode="0_)"/>
    <numFmt numFmtId="173" formatCode="&quot;$&quot;#,##0.00;\-&quot;$&quot;#,##0.00"/>
    <numFmt numFmtId="174" formatCode="#,##0;\(#,##0\)"/>
    <numFmt numFmtId="175" formatCode="0.00_);[Red]\(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Fill="1" applyAlignment="1">
      <alignment/>
    </xf>
    <xf numFmtId="37" fontId="7" fillId="0" borderId="0" xfId="57" applyFont="1" applyFill="1" applyBorder="1" applyAlignment="1">
      <alignment horizontal="centerContinuous" wrapText="1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/>
    </xf>
    <xf numFmtId="37" fontId="7" fillId="0" borderId="0" xfId="57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/>
    </xf>
    <xf numFmtId="37" fontId="6" fillId="0" borderId="0" xfId="58" applyFont="1" applyFill="1" applyBorder="1" applyAlignment="1">
      <alignment horizontal="left" wrapText="1"/>
      <protection/>
    </xf>
    <xf numFmtId="0" fontId="6" fillId="0" borderId="0" xfId="0" applyFont="1" applyFill="1" applyAlignment="1">
      <alignment/>
    </xf>
    <xf numFmtId="37" fontId="7" fillId="0" borderId="10" xfId="57" applyFont="1" applyFill="1" applyBorder="1" applyAlignment="1">
      <alignment horizontal="left" wrapText="1"/>
      <protection/>
    </xf>
    <xf numFmtId="37" fontId="8" fillId="0" borderId="0" xfId="57" applyFont="1" applyFill="1" applyBorder="1" applyAlignment="1">
      <alignment horizontal="left" wrapText="1"/>
      <protection/>
    </xf>
    <xf numFmtId="0" fontId="6" fillId="0" borderId="0" xfId="0" applyFont="1" applyFill="1" applyBorder="1" applyAlignment="1">
      <alignment horizontal="center"/>
    </xf>
    <xf numFmtId="37" fontId="6" fillId="0" borderId="0" xfId="57" applyFont="1" applyFill="1" applyBorder="1" applyAlignment="1">
      <alignment horizontal="centerContinuous" wrapText="1"/>
      <protection/>
    </xf>
    <xf numFmtId="49" fontId="6" fillId="0" borderId="11" xfId="59" applyNumberFormat="1" applyFont="1" applyFill="1" applyBorder="1" applyAlignment="1">
      <alignment horizontal="left"/>
      <protection/>
    </xf>
    <xf numFmtId="37" fontId="7" fillId="0" borderId="11" xfId="58" applyFont="1" applyFill="1" applyBorder="1" applyAlignment="1">
      <alignment horizontal="center" wrapText="1"/>
      <protection/>
    </xf>
    <xf numFmtId="37" fontId="7" fillId="0" borderId="12" xfId="58" applyFont="1" applyFill="1" applyBorder="1" applyAlignment="1">
      <alignment horizontal="center" wrapText="1"/>
      <protection/>
    </xf>
    <xf numFmtId="37" fontId="7" fillId="0" borderId="13" xfId="58" applyFont="1" applyFill="1" applyBorder="1" applyAlignment="1">
      <alignment horizontal="center" wrapText="1"/>
      <protection/>
    </xf>
    <xf numFmtId="37" fontId="6" fillId="0" borderId="14" xfId="0" applyNumberFormat="1" applyFont="1" applyFill="1" applyBorder="1" applyAlignment="1" applyProtection="1">
      <alignment horizontal="left"/>
      <protection/>
    </xf>
    <xf numFmtId="39" fontId="6" fillId="0" borderId="0" xfId="0" applyNumberFormat="1" applyFont="1" applyFill="1" applyBorder="1" applyAlignment="1" applyProtection="1">
      <alignment/>
      <protection/>
    </xf>
    <xf numFmtId="39" fontId="6" fillId="0" borderId="0" xfId="60" applyNumberFormat="1" applyFont="1" applyFill="1" applyBorder="1" applyProtection="1">
      <alignment/>
      <protection/>
    </xf>
    <xf numFmtId="39" fontId="6" fillId="0" borderId="0" xfId="59" applyNumberFormat="1" applyFont="1" applyFill="1" applyBorder="1" applyProtection="1">
      <alignment/>
      <protection/>
    </xf>
    <xf numFmtId="37" fontId="6" fillId="0" borderId="15" xfId="59" applyFont="1" applyFill="1" applyBorder="1">
      <alignment/>
      <protection/>
    </xf>
    <xf numFmtId="173" fontId="6" fillId="0" borderId="16" xfId="44" applyNumberFormat="1" applyFont="1" applyFill="1" applyBorder="1" applyAlignment="1" applyProtection="1">
      <alignment horizontal="left"/>
      <protection/>
    </xf>
    <xf numFmtId="7" fontId="6" fillId="0" borderId="0" xfId="0" applyNumberFormat="1" applyFont="1" applyFill="1" applyBorder="1" applyAlignment="1" applyProtection="1">
      <alignment/>
      <protection/>
    </xf>
    <xf numFmtId="7" fontId="6" fillId="0" borderId="0" xfId="60" applyNumberFormat="1" applyFont="1" applyFill="1" applyBorder="1" applyProtection="1">
      <alignment/>
      <protection/>
    </xf>
    <xf numFmtId="44" fontId="6" fillId="0" borderId="16" xfId="44" applyFont="1" applyFill="1" applyBorder="1" applyAlignment="1" applyProtection="1">
      <alignment horizontal="left"/>
      <protection/>
    </xf>
    <xf numFmtId="7" fontId="6" fillId="0" borderId="0" xfId="63" applyNumberFormat="1" applyFont="1" applyFill="1" applyBorder="1" applyAlignment="1" applyProtection="1">
      <alignment/>
      <protection/>
    </xf>
    <xf numFmtId="8" fontId="6" fillId="0" borderId="0" xfId="44" applyNumberFormat="1" applyFont="1" applyFill="1" applyBorder="1" applyAlignment="1" applyProtection="1">
      <alignment/>
      <protection/>
    </xf>
    <xf numFmtId="37" fontId="6" fillId="0" borderId="0" xfId="42" applyNumberFormat="1" applyFont="1" applyFill="1" applyBorder="1" applyAlignment="1" applyProtection="1">
      <alignment/>
      <protection/>
    </xf>
    <xf numFmtId="37" fontId="6" fillId="0" borderId="0" xfId="59" applyNumberFormat="1" applyFont="1" applyFill="1" applyBorder="1" applyProtection="1">
      <alignment/>
      <protection/>
    </xf>
    <xf numFmtId="164" fontId="6" fillId="0" borderId="0" xfId="42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 horizontal="left" indent="1"/>
      <protection/>
    </xf>
    <xf numFmtId="37" fontId="6" fillId="0" borderId="0" xfId="60" applyNumberFormat="1" applyFont="1" applyFill="1" applyBorder="1" applyProtection="1">
      <alignment/>
      <protection/>
    </xf>
    <xf numFmtId="0" fontId="7" fillId="0" borderId="0" xfId="0" applyFont="1" applyFill="1" applyAlignment="1">
      <alignment/>
    </xf>
    <xf numFmtId="37" fontId="6" fillId="0" borderId="16" xfId="0" applyNumberFormat="1" applyFont="1" applyFill="1" applyBorder="1" applyAlignment="1">
      <alignment/>
    </xf>
    <xf numFmtId="174" fontId="6" fillId="0" borderId="16" xfId="0" applyNumberFormat="1" applyFont="1" applyFill="1" applyBorder="1" applyAlignment="1" applyProtection="1">
      <alignment horizontal="left" indent="1"/>
      <protection/>
    </xf>
    <xf numFmtId="174" fontId="6" fillId="0" borderId="16" xfId="0" applyNumberFormat="1" applyFont="1" applyFill="1" applyBorder="1" applyAlignment="1" applyProtection="1">
      <alignment horizontal="left"/>
      <protection/>
    </xf>
    <xf numFmtId="9" fontId="6" fillId="0" borderId="0" xfId="63" applyFont="1" applyFill="1" applyBorder="1" applyAlignment="1" applyProtection="1">
      <alignment/>
      <protection/>
    </xf>
    <xf numFmtId="37" fontId="6" fillId="0" borderId="0" xfId="63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>
      <alignment horizontal="left" indent="1"/>
    </xf>
    <xf numFmtId="37" fontId="6" fillId="0" borderId="0" xfId="0" applyNumberFormat="1" applyFont="1" applyFill="1" applyBorder="1" applyAlignment="1" applyProtection="1">
      <alignment/>
      <protection/>
    </xf>
    <xf numFmtId="39" fontId="6" fillId="0" borderId="16" xfId="0" applyNumberFormat="1" applyFont="1" applyFill="1" applyBorder="1" applyAlignment="1" applyProtection="1">
      <alignment horizontal="left" indent="1"/>
      <protection/>
    </xf>
    <xf numFmtId="0" fontId="6" fillId="0" borderId="10" xfId="0" applyFont="1" applyFill="1" applyBorder="1" applyAlignment="1">
      <alignment/>
    </xf>
    <xf numFmtId="174" fontId="6" fillId="0" borderId="17" xfId="0" applyNumberFormat="1" applyFont="1" applyFill="1" applyBorder="1" applyAlignment="1">
      <alignment/>
    </xf>
    <xf numFmtId="37" fontId="6" fillId="0" borderId="10" xfId="0" applyNumberFormat="1" applyFont="1" applyFill="1" applyBorder="1" applyAlignment="1" applyProtection="1">
      <alignment/>
      <protection/>
    </xf>
    <xf numFmtId="37" fontId="6" fillId="0" borderId="10" xfId="60" applyNumberFormat="1" applyFont="1" applyFill="1" applyBorder="1" applyProtection="1">
      <alignment/>
      <protection/>
    </xf>
    <xf numFmtId="37" fontId="6" fillId="0" borderId="18" xfId="59" applyFont="1" applyFill="1" applyBorder="1">
      <alignment/>
      <protection/>
    </xf>
    <xf numFmtId="174" fontId="6" fillId="0" borderId="0" xfId="0" applyNumberFormat="1" applyFont="1" applyFill="1" applyBorder="1" applyAlignment="1" applyProtection="1">
      <alignment horizontal="left"/>
      <protection/>
    </xf>
    <xf numFmtId="174" fontId="7" fillId="0" borderId="14" xfId="0" applyNumberFormat="1" applyFont="1" applyFill="1" applyBorder="1" applyAlignment="1" applyProtection="1">
      <alignment horizontal="left"/>
      <protection/>
    </xf>
    <xf numFmtId="37" fontId="6" fillId="0" borderId="19" xfId="0" applyNumberFormat="1" applyFont="1" applyFill="1" applyBorder="1" applyAlignment="1" applyProtection="1">
      <alignment/>
      <protection/>
    </xf>
    <xf numFmtId="37" fontId="6" fillId="0" borderId="19" xfId="60" applyNumberFormat="1" applyFont="1" applyFill="1" applyBorder="1" applyProtection="1">
      <alignment/>
      <protection/>
    </xf>
    <xf numFmtId="37" fontId="6" fillId="0" borderId="19" xfId="59" applyNumberFormat="1" applyFont="1" applyFill="1" applyBorder="1" applyProtection="1">
      <alignment/>
      <protection/>
    </xf>
    <xf numFmtId="37" fontId="6" fillId="0" borderId="20" xfId="59" applyFont="1" applyFill="1" applyBorder="1">
      <alignment/>
      <protection/>
    </xf>
    <xf numFmtId="174" fontId="6" fillId="0" borderId="16" xfId="0" applyNumberFormat="1" applyFont="1" applyFill="1" applyBorder="1" applyAlignment="1">
      <alignment horizontal="left" indent="1"/>
    </xf>
    <xf numFmtId="10" fontId="6" fillId="0" borderId="0" xfId="63" applyNumberFormat="1" applyFont="1" applyFill="1" applyBorder="1" applyAlignment="1">
      <alignment/>
    </xf>
    <xf numFmtId="37" fontId="6" fillId="0" borderId="0" xfId="60" applyNumberFormat="1" applyFont="1" applyFill="1" applyBorder="1">
      <alignment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174" fontId="6" fillId="0" borderId="16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6" fillId="0" borderId="17" xfId="0" applyNumberFormat="1" applyFont="1" applyFill="1" applyBorder="1" applyAlignment="1" applyProtection="1">
      <alignment horizontal="left"/>
      <protection/>
    </xf>
    <xf numFmtId="37" fontId="6" fillId="0" borderId="10" xfId="59" applyNumberFormat="1" applyFont="1" applyFill="1" applyBorder="1" applyProtection="1">
      <alignment/>
      <protection/>
    </xf>
    <xf numFmtId="0" fontId="6" fillId="0" borderId="0" xfId="0" applyFont="1" applyFill="1" applyAlignment="1">
      <alignment horizontal="right"/>
    </xf>
    <xf numFmtId="37" fontId="7" fillId="0" borderId="0" xfId="57" applyFont="1" applyFill="1" applyBorder="1" applyAlignment="1">
      <alignment horizont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rmal_AIRPLAN.XLS_4000M Q4" xfId="58"/>
    <cellStyle name="Normal_Budget 1" xfId="59"/>
    <cellStyle name="Normal_WTD 08 Budget FP Form 5 Revised 8-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1"/>
  <sheetViews>
    <sheetView tabSelected="1" zoomScale="75" zoomScaleNormal="75" zoomScalePageLayoutView="0" workbookViewId="0" topLeftCell="A52">
      <selection activeCell="A21" sqref="A21"/>
    </sheetView>
  </sheetViews>
  <sheetFormatPr defaultColWidth="9.140625" defaultRowHeight="12.75"/>
  <cols>
    <col min="1" max="1" width="59.8515625" style="62" customWidth="1"/>
    <col min="2" max="2" width="18.421875" style="12" bestFit="1" customWidth="1"/>
    <col min="3" max="3" width="15.421875" style="7" customWidth="1"/>
    <col min="4" max="5" width="16.28125" style="12" customWidth="1"/>
    <col min="6" max="6" width="20.57421875" style="1" customWidth="1"/>
    <col min="7" max="7" width="51.7109375" style="1" customWidth="1"/>
    <col min="8" max="16384" width="9.140625" style="1" customWidth="1"/>
  </cols>
  <sheetData>
    <row r="1" spans="1:17" ht="15.75">
      <c r="A1" s="2"/>
      <c r="B1" s="2"/>
      <c r="C1" s="2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1:5" s="5" customFormat="1" ht="19.5" customHeight="1">
      <c r="A2" s="63" t="s">
        <v>0</v>
      </c>
      <c r="B2" s="63"/>
      <c r="C2" s="63"/>
      <c r="D2" s="63"/>
      <c r="E2" s="63"/>
    </row>
    <row r="3" spans="1:7" s="5" customFormat="1" ht="19.5" customHeight="1">
      <c r="A3" s="7" t="s">
        <v>72</v>
      </c>
      <c r="B3" s="6"/>
      <c r="C3" s="6"/>
      <c r="D3" s="6"/>
      <c r="E3" s="6"/>
      <c r="G3" s="8" t="s">
        <v>70</v>
      </c>
    </row>
    <row r="4" spans="1:17" ht="15">
      <c r="A4" s="7" t="s">
        <v>1</v>
      </c>
      <c r="B4" s="3"/>
      <c r="C4" s="3"/>
      <c r="D4" s="3"/>
      <c r="E4" s="3"/>
      <c r="F4" s="9"/>
      <c r="G4" s="8" t="s">
        <v>71</v>
      </c>
      <c r="H4" s="9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7" t="s">
        <v>2</v>
      </c>
      <c r="B5" s="3"/>
      <c r="C5" s="3"/>
      <c r="D5" s="3"/>
      <c r="E5" s="3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</row>
    <row r="6" spans="1:5" ht="9" customHeight="1">
      <c r="A6" s="10"/>
      <c r="B6" s="11"/>
      <c r="E6" s="13"/>
    </row>
    <row r="7" spans="1:7" ht="33" customHeight="1">
      <c r="A7" s="14" t="s">
        <v>3</v>
      </c>
      <c r="B7" s="15" t="s">
        <v>4</v>
      </c>
      <c r="C7" s="16" t="s">
        <v>5</v>
      </c>
      <c r="D7" s="16" t="s">
        <v>6</v>
      </c>
      <c r="E7" s="16" t="s">
        <v>7</v>
      </c>
      <c r="F7" s="16" t="s">
        <v>8</v>
      </c>
      <c r="G7" s="17" t="s">
        <v>9</v>
      </c>
    </row>
    <row r="8" spans="1:7" ht="15">
      <c r="A8" s="18" t="s">
        <v>10</v>
      </c>
      <c r="B8" s="19">
        <v>703</v>
      </c>
      <c r="C8" s="20">
        <v>697.8606133499999</v>
      </c>
      <c r="D8" s="20">
        <v>697.8606133499999</v>
      </c>
      <c r="E8" s="19">
        <v>706.515</v>
      </c>
      <c r="F8" s="21">
        <f>E8-C8</f>
        <v>8.654386650000106</v>
      </c>
      <c r="G8" s="22" t="s">
        <v>11</v>
      </c>
    </row>
    <row r="9" spans="1:7" ht="15">
      <c r="A9" s="23" t="s">
        <v>12</v>
      </c>
      <c r="B9" s="24">
        <v>27.95</v>
      </c>
      <c r="C9" s="25">
        <v>27.95</v>
      </c>
      <c r="D9" s="25">
        <v>27.95</v>
      </c>
      <c r="E9" s="24">
        <v>27.95</v>
      </c>
      <c r="F9" s="21"/>
      <c r="G9" s="22"/>
    </row>
    <row r="10" spans="1:7" ht="15">
      <c r="A10" s="26" t="s">
        <v>13</v>
      </c>
      <c r="B10" s="27">
        <v>42</v>
      </c>
      <c r="C10" s="28">
        <v>46.25</v>
      </c>
      <c r="D10" s="28">
        <v>46.25</v>
      </c>
      <c r="E10" s="27">
        <v>46.25</v>
      </c>
      <c r="F10" s="21"/>
      <c r="G10" s="22"/>
    </row>
    <row r="11" spans="1:7" ht="15">
      <c r="A11" s="26"/>
      <c r="B11" s="27"/>
      <c r="C11" s="29"/>
      <c r="D11" s="29"/>
      <c r="E11" s="27"/>
      <c r="F11" s="30"/>
      <c r="G11" s="22"/>
    </row>
    <row r="12" spans="1:7" ht="15">
      <c r="A12" s="26" t="s">
        <v>14</v>
      </c>
      <c r="B12" s="31">
        <v>23168</v>
      </c>
      <c r="C12" s="29">
        <v>32123.02295</v>
      </c>
      <c r="D12" s="29">
        <f>B35</f>
        <v>32315.5</v>
      </c>
      <c r="E12" s="31">
        <v>32315.5</v>
      </c>
      <c r="F12" s="30">
        <f>E12-C12</f>
        <v>192.47705000000133</v>
      </c>
      <c r="G12" s="22"/>
    </row>
    <row r="13" spans="1:7" ht="15">
      <c r="A13" s="32" t="s">
        <v>15</v>
      </c>
      <c r="B13" s="19"/>
      <c r="C13" s="33"/>
      <c r="D13" s="33"/>
      <c r="E13" s="19"/>
      <c r="F13" s="30"/>
      <c r="G13" s="22"/>
    </row>
    <row r="14" spans="1:7" ht="15">
      <c r="A14" s="32" t="s">
        <v>16</v>
      </c>
      <c r="B14" s="31">
        <v>235915</v>
      </c>
      <c r="C14" s="33">
        <v>234062.44971758997</v>
      </c>
      <c r="D14" s="33">
        <v>234062.44971758997</v>
      </c>
      <c r="E14" s="31">
        <v>236965.131</v>
      </c>
      <c r="F14" s="30">
        <f>E14-C14</f>
        <v>2902.68128241002</v>
      </c>
      <c r="G14" s="22" t="s">
        <v>17</v>
      </c>
    </row>
    <row r="15" spans="1:7" ht="15">
      <c r="A15" s="32" t="s">
        <v>18</v>
      </c>
      <c r="B15" s="31">
        <v>5557</v>
      </c>
      <c r="C15" s="33">
        <v>15178.757076844411</v>
      </c>
      <c r="D15" s="33">
        <v>9732</v>
      </c>
      <c r="E15" s="31">
        <v>5932.46030036385</v>
      </c>
      <c r="F15" s="30">
        <f>E15-C15</f>
        <v>-9246.296776480562</v>
      </c>
      <c r="G15" s="22" t="s">
        <v>19</v>
      </c>
    </row>
    <row r="16" spans="1:7" s="34" customFormat="1" ht="15.75">
      <c r="A16" s="32" t="s">
        <v>20</v>
      </c>
      <c r="B16" s="31">
        <v>27117.00156833265</v>
      </c>
      <c r="C16" s="33">
        <v>28032.146344152352</v>
      </c>
      <c r="D16" s="33">
        <v>28032.146344152352</v>
      </c>
      <c r="E16" s="31">
        <v>32766.94170574201</v>
      </c>
      <c r="F16" s="30">
        <f>E16-C16</f>
        <v>4734.795361589659</v>
      </c>
      <c r="G16" s="22" t="s">
        <v>21</v>
      </c>
    </row>
    <row r="17" spans="1:7" ht="15">
      <c r="A17" s="32" t="s">
        <v>22</v>
      </c>
      <c r="B17" s="31">
        <v>-8250</v>
      </c>
      <c r="C17" s="33">
        <v>17650</v>
      </c>
      <c r="D17" s="33">
        <v>9750</v>
      </c>
      <c r="E17" s="31">
        <v>5250</v>
      </c>
      <c r="F17" s="30">
        <f>E17-C17</f>
        <v>-12400</v>
      </c>
      <c r="G17" s="22" t="s">
        <v>23</v>
      </c>
    </row>
    <row r="18" spans="1:7" ht="15">
      <c r="A18" s="32" t="s">
        <v>24</v>
      </c>
      <c r="B18" s="31">
        <v>7982</v>
      </c>
      <c r="C18" s="33">
        <v>7222</v>
      </c>
      <c r="D18" s="33">
        <v>7222</v>
      </c>
      <c r="E18" s="31">
        <v>7722</v>
      </c>
      <c r="F18" s="30">
        <f>E18-C18</f>
        <v>500</v>
      </c>
      <c r="G18" s="22" t="s">
        <v>25</v>
      </c>
    </row>
    <row r="19" spans="1:7" ht="15">
      <c r="A19" s="32" t="s">
        <v>26</v>
      </c>
      <c r="B19" s="31">
        <v>268321.00156833266</v>
      </c>
      <c r="C19" s="33">
        <v>302145.35313858674</v>
      </c>
      <c r="D19" s="33">
        <v>288799</v>
      </c>
      <c r="E19" s="31">
        <v>288636.53300610586</v>
      </c>
      <c r="F19" s="30">
        <f>SUM(F14:F18)</f>
        <v>-13508.820132480883</v>
      </c>
      <c r="G19" s="22"/>
    </row>
    <row r="20" spans="1:7" ht="15">
      <c r="A20" s="35"/>
      <c r="B20" s="31"/>
      <c r="C20" s="33"/>
      <c r="D20" s="33"/>
      <c r="E20" s="31"/>
      <c r="F20" s="30"/>
      <c r="G20" s="22"/>
    </row>
    <row r="21" spans="1:7" ht="15">
      <c r="A21" s="36" t="s">
        <v>27</v>
      </c>
      <c r="B21" s="31">
        <v>-95655</v>
      </c>
      <c r="C21" s="33">
        <f>-100500+108.434</f>
        <v>-100391.566</v>
      </c>
      <c r="D21" s="33">
        <f>-100500+108.434</f>
        <v>-100391.566</v>
      </c>
      <c r="E21" s="31">
        <v>-100527</v>
      </c>
      <c r="F21" s="30">
        <f>E21-C21</f>
        <v>-135.43399999999383</v>
      </c>
      <c r="G21" s="22" t="s">
        <v>69</v>
      </c>
    </row>
    <row r="22" spans="1:7" s="34" customFormat="1" ht="15.75">
      <c r="A22" s="37"/>
      <c r="B22" s="38"/>
      <c r="C22" s="39"/>
      <c r="D22" s="39"/>
      <c r="E22" s="38"/>
      <c r="F22" s="39"/>
      <c r="G22" s="22"/>
    </row>
    <row r="23" spans="1:7" ht="15">
      <c r="A23" s="36" t="s">
        <v>28</v>
      </c>
      <c r="B23" s="31">
        <v>-124650.72624</v>
      </c>
      <c r="C23" s="33">
        <v>-149930.78910420852</v>
      </c>
      <c r="D23" s="33">
        <v>-139751</v>
      </c>
      <c r="E23" s="31">
        <v>-137130.254</v>
      </c>
      <c r="F23" s="30">
        <f>E23-C23</f>
        <v>12800.535104208539</v>
      </c>
      <c r="G23" s="22" t="s">
        <v>29</v>
      </c>
    </row>
    <row r="24" spans="1:7" ht="15">
      <c r="A24" s="36" t="s">
        <v>30</v>
      </c>
      <c r="B24" s="31">
        <v>-21090</v>
      </c>
      <c r="C24" s="33">
        <v>-23161.867165877637</v>
      </c>
      <c r="D24" s="33">
        <v>-22021</v>
      </c>
      <c r="E24" s="31">
        <v>-19016.8584114052</v>
      </c>
      <c r="F24" s="30">
        <f>E24-C24</f>
        <v>4145.008754472437</v>
      </c>
      <c r="G24" s="22" t="s">
        <v>31</v>
      </c>
    </row>
    <row r="25" spans="1:7" ht="15">
      <c r="A25" s="40"/>
      <c r="B25" s="41"/>
      <c r="C25" s="41"/>
      <c r="D25" s="41"/>
      <c r="E25" s="41"/>
      <c r="F25" s="41"/>
      <c r="G25" s="22"/>
    </row>
    <row r="26" spans="1:7" ht="15">
      <c r="A26" s="42" t="s">
        <v>32</v>
      </c>
      <c r="B26" s="19">
        <v>1.3851985205115052</v>
      </c>
      <c r="C26" s="20">
        <v>1.345646136754199</v>
      </c>
      <c r="D26" s="20">
        <v>1.3471960844</v>
      </c>
      <c r="E26" s="19">
        <v>1.3719549663060193</v>
      </c>
      <c r="F26" s="21"/>
      <c r="G26" s="22"/>
    </row>
    <row r="27" spans="1:7" ht="15">
      <c r="A27" s="42" t="s">
        <v>33</v>
      </c>
      <c r="B27" s="19">
        <v>1.1847477779408977</v>
      </c>
      <c r="C27" s="20">
        <v>1.152094424034355</v>
      </c>
      <c r="D27" s="20">
        <v>1.1638107954</v>
      </c>
      <c r="E27" s="19">
        <v>1.152628644529497</v>
      </c>
      <c r="F27" s="21"/>
      <c r="G27" s="22"/>
    </row>
    <row r="28" spans="1:99" s="43" customFormat="1" ht="15">
      <c r="A28" s="40"/>
      <c r="B28" s="41"/>
      <c r="C28" s="33"/>
      <c r="D28" s="33"/>
      <c r="E28" s="41"/>
      <c r="F28" s="30"/>
      <c r="G28" s="22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</row>
    <row r="29" spans="1:7" ht="15">
      <c r="A29" s="36" t="s">
        <v>34</v>
      </c>
      <c r="B29" s="41">
        <v>-897.5</v>
      </c>
      <c r="C29" s="33">
        <v>-701.9770499999992</v>
      </c>
      <c r="D29" s="33">
        <v>-701.9770499999992</v>
      </c>
      <c r="E29" s="41">
        <v>-484.5</v>
      </c>
      <c r="F29" s="30">
        <f>E29-C29</f>
        <v>217.47704999999917</v>
      </c>
      <c r="G29" s="22"/>
    </row>
    <row r="30" spans="1:7" ht="15">
      <c r="A30" s="36" t="s">
        <v>35</v>
      </c>
      <c r="B30" s="41">
        <v>-26027.27532833266</v>
      </c>
      <c r="C30" s="33">
        <v>-27959.1538185006</v>
      </c>
      <c r="D30" s="33">
        <v>-26126</v>
      </c>
      <c r="E30" s="41">
        <v>-31505</v>
      </c>
      <c r="F30" s="30">
        <f>E30-C30</f>
        <v>-3545.8461814994007</v>
      </c>
      <c r="G30" s="22" t="s">
        <v>36</v>
      </c>
    </row>
    <row r="31" spans="1:7" ht="15">
      <c r="A31" s="36"/>
      <c r="B31" s="41"/>
      <c r="C31" s="33"/>
      <c r="D31" s="33"/>
      <c r="E31" s="41"/>
      <c r="F31" s="30"/>
      <c r="G31" s="22"/>
    </row>
    <row r="32" spans="1:7" s="34" customFormat="1" ht="15.75">
      <c r="A32" s="36" t="s">
        <v>37</v>
      </c>
      <c r="B32" s="41">
        <v>22750</v>
      </c>
      <c r="C32" s="33">
        <v>5100</v>
      </c>
      <c r="D32" s="33">
        <v>5100</v>
      </c>
      <c r="E32" s="41">
        <v>17500</v>
      </c>
      <c r="F32" s="30">
        <f>E32-C32</f>
        <v>12400</v>
      </c>
      <c r="G32" s="22" t="s">
        <v>23</v>
      </c>
    </row>
    <row r="33" spans="1:7" s="34" customFormat="1" ht="15.75">
      <c r="A33" s="36" t="s">
        <v>38</v>
      </c>
      <c r="B33" s="41">
        <v>9565.5</v>
      </c>
      <c r="C33" s="33">
        <v>10075</v>
      </c>
      <c r="D33" s="33">
        <v>10075</v>
      </c>
      <c r="E33" s="41">
        <v>10023</v>
      </c>
      <c r="F33" s="30">
        <f>E33-C33</f>
        <v>-52</v>
      </c>
      <c r="G33" s="22"/>
    </row>
    <row r="34" spans="1:7" ht="15">
      <c r="A34" s="36"/>
      <c r="B34" s="41"/>
      <c r="C34" s="33"/>
      <c r="D34" s="33"/>
      <c r="E34" s="41"/>
      <c r="F34" s="30"/>
      <c r="G34" s="22"/>
    </row>
    <row r="35" spans="1:7" ht="13.5" customHeight="1">
      <c r="A35" s="44" t="s">
        <v>39</v>
      </c>
      <c r="B35" s="45">
        <v>32315.5</v>
      </c>
      <c r="C35" s="46">
        <v>15175</v>
      </c>
      <c r="D35" s="46">
        <v>15175</v>
      </c>
      <c r="E35" s="45">
        <v>27523</v>
      </c>
      <c r="F35" s="61">
        <f>E35-C35</f>
        <v>12348</v>
      </c>
      <c r="G35" s="47" t="s">
        <v>40</v>
      </c>
    </row>
    <row r="36" spans="1:7" ht="15">
      <c r="A36" s="48"/>
      <c r="B36" s="41"/>
      <c r="C36" s="33"/>
      <c r="D36" s="33"/>
      <c r="E36" s="41"/>
      <c r="F36" s="5"/>
      <c r="G36" s="30"/>
    </row>
    <row r="37" spans="1:7" ht="15.75">
      <c r="A37" s="49" t="s">
        <v>41</v>
      </c>
      <c r="B37" s="50"/>
      <c r="C37" s="51"/>
      <c r="D37" s="51"/>
      <c r="E37" s="50"/>
      <c r="F37" s="52"/>
      <c r="G37" s="53"/>
    </row>
    <row r="38" spans="1:7" ht="15">
      <c r="A38" s="37" t="s">
        <v>42</v>
      </c>
      <c r="B38" s="41">
        <v>33500.31826439296</v>
      </c>
      <c r="C38" s="33">
        <v>42791.35012495064</v>
      </c>
      <c r="D38" s="33">
        <f>B54</f>
        <v>26715.437592725677</v>
      </c>
      <c r="E38" s="41">
        <v>26715.437592725677</v>
      </c>
      <c r="F38" s="30">
        <f>E38-C38</f>
        <v>-16075.91253222496</v>
      </c>
      <c r="G38" s="22" t="s">
        <v>43</v>
      </c>
    </row>
    <row r="39" spans="1:7" ht="15" customHeight="1">
      <c r="A39" s="36" t="s">
        <v>44</v>
      </c>
      <c r="B39" s="41"/>
      <c r="C39" s="33"/>
      <c r="D39" s="33"/>
      <c r="E39" s="41"/>
      <c r="F39" s="30"/>
      <c r="G39" s="22"/>
    </row>
    <row r="40" spans="1:7" ht="15">
      <c r="A40" s="36" t="s">
        <v>45</v>
      </c>
      <c r="B40" s="41">
        <v>250000</v>
      </c>
      <c r="C40" s="33">
        <v>329500</v>
      </c>
      <c r="D40" s="33">
        <v>410000</v>
      </c>
      <c r="E40" s="41">
        <v>417285.0002729483</v>
      </c>
      <c r="F40" s="30">
        <f>E40-C40</f>
        <v>87785.0002729483</v>
      </c>
      <c r="G40" s="22" t="s">
        <v>46</v>
      </c>
    </row>
    <row r="41" spans="1:7" ht="15">
      <c r="A41" s="36" t="s">
        <v>47</v>
      </c>
      <c r="B41" s="41">
        <v>50000</v>
      </c>
      <c r="C41" s="33">
        <v>48006.96349416644</v>
      </c>
      <c r="D41" s="33">
        <v>0</v>
      </c>
      <c r="E41" s="41">
        <v>37913.87313432136</v>
      </c>
      <c r="F41" s="30">
        <f>E41-C41</f>
        <v>-10093.090359845082</v>
      </c>
      <c r="G41" s="22" t="s">
        <v>48</v>
      </c>
    </row>
    <row r="42" spans="1:7" ht="15">
      <c r="A42" s="36" t="s">
        <v>49</v>
      </c>
      <c r="B42" s="41">
        <v>7108.184000000001</v>
      </c>
      <c r="C42" s="33">
        <v>5751.353000000003</v>
      </c>
      <c r="D42" s="33">
        <v>6251</v>
      </c>
      <c r="E42" s="41">
        <v>5751.353000000003</v>
      </c>
      <c r="F42" s="30">
        <f>E42-C42</f>
        <v>0</v>
      </c>
      <c r="G42" s="22"/>
    </row>
    <row r="43" spans="1:7" ht="15">
      <c r="A43" s="36" t="s">
        <v>50</v>
      </c>
      <c r="B43" s="41">
        <v>563</v>
      </c>
      <c r="C43" s="33">
        <v>2000</v>
      </c>
      <c r="D43" s="33">
        <v>2000</v>
      </c>
      <c r="E43" s="41">
        <v>500</v>
      </c>
      <c r="F43" s="30">
        <f>E43-C43</f>
        <v>-1500</v>
      </c>
      <c r="G43" s="22" t="s">
        <v>51</v>
      </c>
    </row>
    <row r="44" spans="1:7" ht="15">
      <c r="A44" s="36" t="s">
        <v>52</v>
      </c>
      <c r="B44" s="41">
        <v>26027.27532833266</v>
      </c>
      <c r="C44" s="33">
        <f>--27959.1538185006</f>
        <v>27959.1538185006</v>
      </c>
      <c r="D44" s="33">
        <v>26126</v>
      </c>
      <c r="E44" s="41">
        <v>31505</v>
      </c>
      <c r="F44" s="30">
        <f>E44-C44</f>
        <v>3545.8461814994007</v>
      </c>
      <c r="G44" s="22"/>
    </row>
    <row r="45" spans="1:7" ht="15">
      <c r="A45" s="36" t="s">
        <v>53</v>
      </c>
      <c r="B45" s="41">
        <v>333699.4593283327</v>
      </c>
      <c r="C45" s="33">
        <v>413217.470312667</v>
      </c>
      <c r="D45" s="33">
        <v>444040</v>
      </c>
      <c r="E45" s="41">
        <v>492955.1470019703</v>
      </c>
      <c r="F45" s="30">
        <f>SUM(F40:F44)</f>
        <v>79737.7560946026</v>
      </c>
      <c r="G45" s="22"/>
    </row>
    <row r="46" spans="1:7" ht="15">
      <c r="A46" s="54"/>
      <c r="B46" s="41"/>
      <c r="C46" s="33"/>
      <c r="D46" s="33"/>
      <c r="E46" s="41"/>
      <c r="F46" s="30"/>
      <c r="G46" s="22"/>
    </row>
    <row r="47" spans="1:7" ht="15">
      <c r="A47" s="36" t="s">
        <v>54</v>
      </c>
      <c r="B47" s="41">
        <v>-341642</v>
      </c>
      <c r="C47" s="33">
        <v>-442509</v>
      </c>
      <c r="D47" s="33">
        <v>-442509</v>
      </c>
      <c r="E47" s="41">
        <v>-457442.33156357467</v>
      </c>
      <c r="F47" s="30">
        <f>E47-C47</f>
        <v>-14933.33156357467</v>
      </c>
      <c r="G47" s="22" t="s">
        <v>55</v>
      </c>
    </row>
    <row r="48" spans="1:7" ht="15">
      <c r="A48" s="36"/>
      <c r="B48" s="55"/>
      <c r="C48" s="56"/>
      <c r="D48" s="56"/>
      <c r="E48" s="55"/>
      <c r="F48" s="30"/>
      <c r="G48" s="22"/>
    </row>
    <row r="49" spans="1:7" ht="15">
      <c r="A49" s="36" t="s">
        <v>56</v>
      </c>
      <c r="B49" s="41">
        <v>-1956.952</v>
      </c>
      <c r="C49" s="33">
        <v>-6830.034817470832</v>
      </c>
      <c r="D49" s="33">
        <v>-6830.034817470832</v>
      </c>
      <c r="E49" s="41">
        <v>-8203.569365671607</v>
      </c>
      <c r="F49" s="30">
        <f>E49-C49</f>
        <v>-1373.5345482007742</v>
      </c>
      <c r="G49" s="22" t="s">
        <v>57</v>
      </c>
    </row>
    <row r="50" spans="1:7" ht="15">
      <c r="A50" s="36" t="s">
        <v>58</v>
      </c>
      <c r="B50" s="57">
        <v>0</v>
      </c>
      <c r="C50" s="33">
        <v>0</v>
      </c>
      <c r="D50" s="33">
        <v>0</v>
      </c>
      <c r="E50" s="57">
        <v>-41371.721493919234</v>
      </c>
      <c r="F50" s="30">
        <f>E50-C50</f>
        <v>-41371.721493919234</v>
      </c>
      <c r="G50" s="22" t="s">
        <v>59</v>
      </c>
    </row>
    <row r="51" spans="1:7" ht="15">
      <c r="A51" s="36" t="s">
        <v>60</v>
      </c>
      <c r="B51" s="57">
        <v>0</v>
      </c>
      <c r="C51" s="33">
        <v>0</v>
      </c>
      <c r="D51" s="33">
        <v>0</v>
      </c>
      <c r="E51" s="57">
        <v>0</v>
      </c>
      <c r="F51" s="30">
        <f>E51-C51</f>
        <v>0</v>
      </c>
      <c r="G51" s="22"/>
    </row>
    <row r="52" spans="1:7" ht="15">
      <c r="A52" s="36" t="s">
        <v>61</v>
      </c>
      <c r="B52" s="41">
        <v>3114.611999999999</v>
      </c>
      <c r="C52" s="33">
        <f>-1341.15321737556-108.434</f>
        <v>-1449.58721737556</v>
      </c>
      <c r="D52" s="33">
        <f>-1341.15321737556-108.434</f>
        <v>-1449.58721737556</v>
      </c>
      <c r="E52" s="41">
        <v>-4072.5921304068506</v>
      </c>
      <c r="F52" s="30">
        <f>E52-C52</f>
        <v>-2623.004913031291</v>
      </c>
      <c r="G52" s="22" t="s">
        <v>62</v>
      </c>
    </row>
    <row r="53" spans="1:7" ht="15">
      <c r="A53" s="37"/>
      <c r="B53" s="41"/>
      <c r="C53" s="33"/>
      <c r="D53" s="33"/>
      <c r="E53" s="41"/>
      <c r="F53" s="30"/>
      <c r="G53" s="22"/>
    </row>
    <row r="54" spans="1:7" ht="15">
      <c r="A54" s="37" t="s">
        <v>63</v>
      </c>
      <c r="B54" s="29">
        <v>26715.437592725677</v>
      </c>
      <c r="C54" s="29">
        <v>5220.198402771261</v>
      </c>
      <c r="D54" s="29">
        <v>19966</v>
      </c>
      <c r="E54" s="29">
        <v>8580.37004112365</v>
      </c>
      <c r="F54" s="30">
        <f>E54-C54</f>
        <v>3360.171638352389</v>
      </c>
      <c r="G54" s="22"/>
    </row>
    <row r="55" spans="1:7" ht="15">
      <c r="A55" s="37"/>
      <c r="B55" s="41"/>
      <c r="C55" s="29"/>
      <c r="D55" s="29"/>
      <c r="E55" s="41"/>
      <c r="F55" s="30"/>
      <c r="G55" s="22"/>
    </row>
    <row r="56" spans="1:7" ht="15">
      <c r="A56" s="58" t="s">
        <v>64</v>
      </c>
      <c r="B56" s="41"/>
      <c r="C56" s="33"/>
      <c r="D56" s="33"/>
      <c r="E56" s="59"/>
      <c r="F56" s="30"/>
      <c r="G56" s="22"/>
    </row>
    <row r="57" spans="1:7" ht="15">
      <c r="A57" s="37" t="s">
        <v>65</v>
      </c>
      <c r="B57" s="41">
        <v>73546.67700000001</v>
      </c>
      <c r="C57" s="33">
        <v>73181.23121737556</v>
      </c>
      <c r="D57" s="33">
        <v>73181.23121737556</v>
      </c>
      <c r="E57" s="41">
        <v>114918.39849391925</v>
      </c>
      <c r="F57" s="30">
        <f>E57-C57</f>
        <v>41737.16727654368</v>
      </c>
      <c r="G57" s="22" t="s">
        <v>59</v>
      </c>
    </row>
    <row r="58" spans="1:7" ht="15">
      <c r="A58" s="58" t="s">
        <v>66</v>
      </c>
      <c r="B58" s="41">
        <v>18000</v>
      </c>
      <c r="C58" s="33">
        <v>19500</v>
      </c>
      <c r="D58" s="33">
        <v>19500</v>
      </c>
      <c r="E58" s="41">
        <v>19500</v>
      </c>
      <c r="F58" s="30">
        <f>E58-C58</f>
        <v>0</v>
      </c>
      <c r="G58" s="22"/>
    </row>
    <row r="59" spans="1:7" ht="15">
      <c r="A59" s="58" t="s">
        <v>67</v>
      </c>
      <c r="B59" s="41">
        <v>91546.67700000001</v>
      </c>
      <c r="C59" s="33">
        <v>92681.23121737556</v>
      </c>
      <c r="D59" s="33">
        <v>92681.23121737556</v>
      </c>
      <c r="E59" s="41">
        <v>134418.39849391923</v>
      </c>
      <c r="F59" s="30">
        <f>SUM(F57:F58)</f>
        <v>41737.16727654368</v>
      </c>
      <c r="G59" s="22"/>
    </row>
    <row r="60" spans="1:7" ht="15">
      <c r="A60" s="58"/>
      <c r="B60" s="41"/>
      <c r="C60" s="33"/>
      <c r="D60" s="33"/>
      <c r="E60" s="41"/>
      <c r="F60" s="30"/>
      <c r="G60" s="22"/>
    </row>
    <row r="61" spans="1:7" ht="15">
      <c r="A61" s="60" t="s">
        <v>68</v>
      </c>
      <c r="B61" s="45">
        <v>118261.11459272569</v>
      </c>
      <c r="C61" s="46">
        <v>97901.42962014682</v>
      </c>
      <c r="D61" s="46">
        <v>112647</v>
      </c>
      <c r="E61" s="45">
        <v>142998.76853504288</v>
      </c>
      <c r="F61" s="61">
        <f>E61-C61</f>
        <v>45097.338914896056</v>
      </c>
      <c r="G61" s="47"/>
    </row>
  </sheetData>
  <sheetProtection/>
  <mergeCells count="1">
    <mergeCell ref="A2:E2"/>
  </mergeCells>
  <printOptions/>
  <pageMargins left="0.75" right="0.75" top="1" bottom="1" header="0.5" footer="0.5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Janet Masuo</cp:lastModifiedBy>
  <cp:lastPrinted>2008-07-12T00:15:43Z</cp:lastPrinted>
  <dcterms:created xsi:type="dcterms:W3CDTF">2008-07-12T00:10:42Z</dcterms:created>
  <dcterms:modified xsi:type="dcterms:W3CDTF">2008-08-08T16:40:51Z</dcterms:modified>
  <cp:category/>
  <cp:version/>
  <cp:contentType/>
  <cp:contentStatus/>
</cp:coreProperties>
</file>