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23" activeTab="0"/>
  </bookViews>
  <sheets>
    <sheet name="3901 construction summary" sheetId="1" r:id="rId1"/>
  </sheets>
  <externalReferences>
    <externalReference r:id="rId4"/>
    <externalReference r:id="rId5"/>
    <externalReference r:id="rId6"/>
  </externalReferences>
  <definedNames>
    <definedName name="defer00">'[1]Propbuy'!$BS$49</definedName>
    <definedName name="defer01">'[1]Propbuy'!$BT$49</definedName>
    <definedName name="defer96">'[1]Propbuy'!$BO$49</definedName>
    <definedName name="defer97">'[1]Propbuy'!$BP$49</definedName>
    <definedName name="defer98">'[1]Propbuy'!$BQ$49</definedName>
    <definedName name="defer99">'[1]Propbuy'!$BR$49</definedName>
    <definedName name="Inflation">#REF!</definedName>
    <definedName name="_xlnm.Print_Area" localSheetId="0">'3901 construction summary'!$A$3:$J$43</definedName>
    <definedName name="Rates">#REF!</definedName>
    <definedName name="REAL">#REF!</definedName>
    <definedName name="repcost00">'[1]Propbuy'!$DN$49</definedName>
    <definedName name="repcost01">'[1]Propbuy'!$DU$49</definedName>
    <definedName name="repcost02">'[1]Propbuy'!$EB$49</definedName>
    <definedName name="repcost03">'[1]Propbuy'!$EI$49</definedName>
    <definedName name="repcost04">'[1]Propbuy'!$EP$49</definedName>
    <definedName name="repcost94">'[1]Propbuy'!#REF!</definedName>
    <definedName name="repcost95">'[1]Propbuy'!$CE$49</definedName>
    <definedName name="repcost96">'[1]Propbuy'!$CL$49</definedName>
    <definedName name="repcost97">'[1]Propbuy'!$CS$49</definedName>
    <definedName name="repcost98">'[1]Propbuy'!$CZ$49</definedName>
    <definedName name="repcost99">'[1]Propbuy'!$DG$49</definedName>
    <definedName name="salv00">'[1]Propbuy'!$AV$49</definedName>
    <definedName name="salv01">'[1]Propbuy'!$AW$49</definedName>
    <definedName name="salv02">'[1]Propbuy'!$AX$49</definedName>
    <definedName name="salv03">'[1]Propbuy'!$AY$49</definedName>
    <definedName name="salv04">'[1]Propbuy'!$AZ$49</definedName>
    <definedName name="salv05">'[1]Propbuy'!$BA$49</definedName>
    <definedName name="salv06">'[1]Propbuy'!$BB$49</definedName>
    <definedName name="salv07">'[1]Propbuy'!$BC$49</definedName>
    <definedName name="salv93">'[1]Propbuy'!#REF!</definedName>
    <definedName name="salv94">'[1]Propbuy'!#REF!</definedName>
    <definedName name="salv95">'[1]Propbuy'!$AQ$49</definedName>
    <definedName name="salv96">'[1]Propbuy'!$AR$49</definedName>
    <definedName name="salv97">'[1]Propbuy'!$AS$49</definedName>
    <definedName name="salv98">'[1]Propbuy'!$AT$49</definedName>
    <definedName name="salv99">'[1]Propbuy'!$AU$49</definedName>
    <definedName name="Salvage">'[2]Equip'!#REF!</definedName>
    <definedName name="salval00">'[1]Propbuy'!$DM$49</definedName>
    <definedName name="salval01">'[1]Propbuy'!$DT$49</definedName>
    <definedName name="salval02">'[1]Propbuy'!$EA$49</definedName>
    <definedName name="salval03">'[1]Propbuy'!$EH$49</definedName>
    <definedName name="salval04">'[1]Propbuy'!$EO$49</definedName>
    <definedName name="salval94">'[1]Propbuy'!#REF!</definedName>
    <definedName name="salval95">'[1]Propbuy'!$CD$49</definedName>
    <definedName name="salval96">'[1]Propbuy'!$CK$49</definedName>
    <definedName name="salval97">'[1]Propbuy'!$CR$49</definedName>
    <definedName name="salval98">'[1]Propbuy'!$CY$49</definedName>
    <definedName name="salval99">'[1]Propbuy'!$DF$49</definedName>
    <definedName name="sort">#REF!</definedName>
    <definedName name="spend00">'[1]Propbuy'!$AB$51</definedName>
    <definedName name="spend01">'[1]Propbuy'!$AC$51</definedName>
    <definedName name="spend02">'[1]Propbuy'!$AD$51</definedName>
    <definedName name="spend03">'[1]Propbuy'!$AE$51</definedName>
    <definedName name="spend04">'[1]Propbuy'!$AF$51</definedName>
    <definedName name="spend05">'[1]Propbuy'!$AG$51</definedName>
    <definedName name="spend06">'[1]Propbuy'!$AH$51</definedName>
    <definedName name="spend07">'[1]Propbuy'!$AI$51</definedName>
    <definedName name="spend93">'[1]Propbuy'!#REF!</definedName>
    <definedName name="spend94">'[1]Propbuy'!#REF!</definedName>
    <definedName name="spend96">'[1]Propbuy'!$X$51</definedName>
    <definedName name="spend97">'[1]Propbuy'!$Y$51</definedName>
    <definedName name="spend98">'[1]Propbuy'!$Z$51</definedName>
    <definedName name="spend99">'[1]Propbuy'!$AA$51</definedName>
    <definedName name="tran94">'[1]Propbuy'!#REF!</definedName>
    <definedName name="tran95">'[1]Propbuy'!$BM$49</definedName>
    <definedName name="transfer">'[1]Propbuy'!#REF!</definedName>
    <definedName name="wrn.Council._.Packet." localSheetId="0" hidden="1">{"First",#N/A,TRUE,"Wk Fin Plan";#N/A,#N/A,TRUE,"Crosswalk";#N/A,#N/A,TRUE,"Fund Balance Reserve";"Project List",#N/A,TRUE,"CIP Carryover List"}</definedName>
    <definedName name="wrn.Council._.Packet." hidden="1">{"First",#N/A,TRUE,"Wk Fin Plan";#N/A,#N/A,TRUE,"Crosswalk";#N/A,#N/A,TRUE,"Fund Balance Reserve";"Project List",#N/A,TRUE,"CIP Carryover List"}</definedName>
    <definedName name="wrn.CX." localSheetId="0" hidden="1">{"cxtransfer",#N/A,FALSE,"ReorgRevisted"}</definedName>
    <definedName name="wrn.CX." hidden="1">{"cxtransfer",#N/A,FALSE,"ReorgRevisted"}</definedName>
    <definedName name="wrn.FinPlan." localSheetId="0" hidden="1">{"Second",#N/A,FALSE,"Wk Fin Plan";"First",#N/A,FALSE,"Wk Fin Plan"}</definedName>
    <definedName name="wrn.FinPlan." hidden="1">{"Second",#N/A,FALSE,"Wk Fin Plan";"First",#N/A,FALSE,"Wk Fin Plan"}</definedName>
    <definedName name="wrn.NonWholeReport." localSheetId="0" hidden="1">{"NonWhole",#N/A,FALSE,"ReorgRevisted"}</definedName>
    <definedName name="wrn.NonWholeReport." hidden="1">{"NonWhole",#N/A,FALSE,"ReorgRevisted"}</definedName>
    <definedName name="wrn.Project._.List." localSheetId="0" hidden="1">{"Project List",#N/A,FALSE,"CIP Carryover List";"Summary",#N/A,FALSE,"CIP Carryover List"}</definedName>
    <definedName name="wrn.Project._.List." hidden="1">{"Project List",#N/A,FALSE,"CIP Carryover List";"Summary",#N/A,FALSE,"CIP Carryover List"}</definedName>
    <definedName name="wrn.RprtDis." localSheetId="0" hidden="1">{"Dis",#N/A,FALSE,"ReorgRevisted"}</definedName>
    <definedName name="wrn.RprtDis." hidden="1">{"Dis",#N/A,FALSE,"ReorgRevisted"}</definedName>
    <definedName name="wrn.Summary." localSheetId="0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localSheetId="0" hidden="1">{"Whole",#N/A,FALSE,"ReorgRevisted"}</definedName>
    <definedName name="wrn.WholeReport." hidden="1">{"Whole",#N/A,FALSE,"ReorgRevisted"}</definedName>
    <definedName name="wrn.ZIndirect." localSheetId="0" hidden="1">{"Indirect91",#N/A,TRUE,"1991 Actuals";"indirect92",#N/A,TRUE,"1992 Actuals";"indirect93",#N/A,TRUE,"1993 Actuals";"indirect94a",#N/A,TRUE,"1994 Adopted";"indirect94r",#N/A,TRUE,"1994 Revised"}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xx" localSheetId="0" hidden="1">{"Project List",#N/A,FALSE,"CIP Carryover List";"Summary",#N/A,FALSE,"CIP Carryover List"}</definedName>
    <definedName name="xx" hidden="1">{"Project List",#N/A,FALSE,"CIP Carryover List";"Summary",#N/A,FALSE,"CIP Carryover List"}</definedName>
    <definedName name="years">'[1]Tables'!$R$5:$U$27</definedName>
  </definedNames>
  <calcPr fullCalcOnLoad="1"/>
</workbook>
</file>

<file path=xl/sharedStrings.xml><?xml version="1.0" encoding="utf-8"?>
<sst xmlns="http://schemas.openxmlformats.org/spreadsheetml/2006/main" count="49" uniqueCount="49">
  <si>
    <t xml:space="preserve"> SIX-YEAR FINANCIAL PLAN FOR NON-CX EXPENSE FUNDS</t>
  </si>
  <si>
    <t>FORM C</t>
  </si>
  <si>
    <t xml:space="preserve">Fund/Agency/Name/Number:  </t>
  </si>
  <si>
    <t>Solid Waste Division</t>
  </si>
  <si>
    <t xml:space="preserve">Date:  </t>
  </si>
  <si>
    <t xml:space="preserve">Prepared By:  </t>
  </si>
  <si>
    <t>Warren Himmelmann</t>
  </si>
  <si>
    <t xml:space="preserve">Telephone:  </t>
  </si>
  <si>
    <t xml:space="preserve">  ENTERPRISE FUND</t>
  </si>
  <si>
    <t xml:space="preserve">  Beginning Fund Balance</t>
  </si>
  <si>
    <t>Interest rate</t>
  </si>
  <si>
    <t xml:space="preserve">  Revenues: </t>
  </si>
  <si>
    <t xml:space="preserve">  TOTAL REVENUES</t>
  </si>
  <si>
    <t xml:space="preserve">  Expenditures: </t>
  </si>
  <si>
    <t xml:space="preserve">  *  Carryover Items</t>
  </si>
  <si>
    <t xml:space="preserve">  Sub Total Expenditures</t>
  </si>
  <si>
    <t xml:space="preserve">  TOTAL EXPENDITURES</t>
  </si>
  <si>
    <t xml:space="preserve">  Ending Fund Balance</t>
  </si>
  <si>
    <t xml:space="preserve">  Less Reserves &amp; Designations</t>
  </si>
  <si>
    <t xml:space="preserve">  *  Other Reserves</t>
  </si>
  <si>
    <t xml:space="preserve">  Undesignated Ending Fund Balance</t>
  </si>
  <si>
    <t xml:space="preserve">  Target Fund Balance</t>
  </si>
  <si>
    <t xml:space="preserve">  Financial Plan Notes:</t>
  </si>
  <si>
    <t xml:space="preserve">    G. O. Bond Sale </t>
  </si>
  <si>
    <r>
      <t xml:space="preserve">    Other Fund Transactions </t>
    </r>
    <r>
      <rPr>
        <vertAlign val="superscript"/>
        <sz val="9"/>
        <rFont val="Times New Roman"/>
        <family val="1"/>
      </rPr>
      <t>1</t>
    </r>
  </si>
  <si>
    <r>
      <t xml:space="preserve">    Other Revenues </t>
    </r>
    <r>
      <rPr>
        <vertAlign val="superscript"/>
        <sz val="9"/>
        <rFont val="Times New Roman"/>
        <family val="1"/>
      </rPr>
      <t>2</t>
    </r>
  </si>
  <si>
    <r>
      <t xml:space="preserve">    Other Revenues - (Intermodal "savings" and revenue) </t>
    </r>
    <r>
      <rPr>
        <vertAlign val="superscript"/>
        <sz val="9"/>
        <rFont val="Times New Roman"/>
        <family val="1"/>
      </rPr>
      <t xml:space="preserve">3 </t>
    </r>
  </si>
  <si>
    <t xml:space="preserve">    Other Revenues - reimbursement from Intermodal fund</t>
  </si>
  <si>
    <t xml:space="preserve">  *  Intermodal expenditures</t>
  </si>
  <si>
    <t>(3)   Other revenue - projected Intermodal savings/revenue</t>
  </si>
  <si>
    <t>2010 Projected</t>
  </si>
  <si>
    <t>(1)   Transfer in from fund 4040.</t>
  </si>
  <si>
    <t>2011 Projected</t>
  </si>
  <si>
    <t xml:space="preserve"> SIX-YEAR FINANCIAL PLAN</t>
  </si>
  <si>
    <t>3901 Construction fund summary</t>
  </si>
  <si>
    <t>2012 Projected</t>
  </si>
  <si>
    <t xml:space="preserve">  Other Fund Transactions - Accounting adj to fund balance</t>
  </si>
  <si>
    <t xml:space="preserve">  *  Interfund borrowing interest</t>
  </si>
  <si>
    <t>2013 Projected</t>
  </si>
  <si>
    <t>(2)   Other revenue - projected investment income</t>
  </si>
  <si>
    <r>
      <t xml:space="preserve">  *  Reserve for encumbrances </t>
    </r>
    <r>
      <rPr>
        <vertAlign val="superscript"/>
        <sz val="9"/>
        <rFont val="Times New Roman"/>
        <family val="1"/>
      </rPr>
      <t>5</t>
    </r>
  </si>
  <si>
    <r>
      <t>(5)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Fund balance managed based upon cashflow</t>
    </r>
  </si>
  <si>
    <t>2007 Actual</t>
  </si>
  <si>
    <t>2008 Adopted</t>
  </si>
  <si>
    <t>2008 Revised</t>
  </si>
  <si>
    <t>2009 Proposed</t>
  </si>
  <si>
    <r>
      <t>(4)</t>
    </r>
    <r>
      <rPr>
        <b/>
        <sz val="11"/>
        <rFont val="Arial"/>
        <family val="2"/>
      </rPr>
      <t xml:space="preserve">   Expenditures reflect projected cashflow revised </t>
    </r>
    <r>
      <rPr>
        <b/>
        <sz val="11"/>
        <color indexed="10"/>
        <rFont val="Arial"/>
        <family val="2"/>
      </rPr>
      <t>3-2008</t>
    </r>
    <r>
      <rPr>
        <b/>
        <sz val="11"/>
        <rFont val="Arial"/>
        <family val="2"/>
      </rPr>
      <t>, not budget.</t>
    </r>
  </si>
  <si>
    <t xml:space="preserve">  *  Skykomish supplemental</t>
  </si>
  <si>
    <r>
      <t xml:space="preserve">  *  Capital Program </t>
    </r>
    <r>
      <rPr>
        <vertAlign val="superscript"/>
        <sz val="9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</si>
</sst>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;[Red]\(0%\)"/>
    <numFmt numFmtId="165" formatCode="mmmm\ d\,\ yyyy"/>
    <numFmt numFmtId="166" formatCode="&quot;$&quot;#,##0_)\ ;\(&quot;$&quot;#,##0\)\ "/>
    <numFmt numFmtId="167" formatCode="@_)\ "/>
    <numFmt numFmtId="168" formatCode="0.0%"/>
    <numFmt numFmtId="169" formatCode="###\-####"/>
    <numFmt numFmtId="170" formatCode="[$$-409]#,##0_);[Red]\([$$-409]#,##0\)"/>
    <numFmt numFmtId="171" formatCode="_(* #,##0_);_(* \(#,##0\);_(* &quot;-&quot;??_);_(@_)"/>
    <numFmt numFmtId="172" formatCode="mm/dd/yy"/>
    <numFmt numFmtId="173" formatCode="&quot;$&quot;#,##0.0_);\(&quot;$&quot;#,##0.0\)"/>
    <numFmt numFmtId="174" formatCode="&quot;$&quot;#,##0.000_);\(&quot;$&quot;#,##0.00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0"/>
    </font>
    <font>
      <b/>
      <u val="single"/>
      <sz val="9"/>
      <name val="Times New Roman"/>
      <family val="1"/>
    </font>
    <font>
      <b/>
      <i/>
      <sz val="9"/>
      <color indexed="10"/>
      <name val="Times New Roman"/>
      <family val="0"/>
    </font>
    <font>
      <b/>
      <i/>
      <u val="single"/>
      <sz val="9"/>
      <name val="Times New Roman"/>
      <family val="1"/>
    </font>
    <font>
      <vertAlign val="superscript"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0"/>
      <name val="Times New Roman"/>
      <family val="1"/>
    </font>
    <font>
      <b/>
      <sz val="10"/>
      <name val="Roman 10cpi"/>
      <family val="0"/>
    </font>
    <font>
      <sz val="10"/>
      <color indexed="8"/>
      <name val="LinePrinter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8"/>
      <color indexed="10"/>
      <name val="Arial"/>
      <family val="0"/>
    </font>
    <font>
      <b/>
      <sz val="8"/>
      <color indexed="8"/>
      <name val="Arial"/>
      <family val="0"/>
    </font>
    <font>
      <b/>
      <u val="single"/>
      <sz val="9"/>
      <color indexed="10"/>
      <name val="Times New Roman"/>
      <family val="1"/>
    </font>
    <font>
      <b/>
      <sz val="11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gray06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0" fillId="0" borderId="0" applyFill="0" applyBorder="0" applyProtection="0">
      <alignment horizontal="center"/>
    </xf>
    <xf numFmtId="0" fontId="25" fillId="0" borderId="0" applyNumberFormat="0" applyFill="0" applyBorder="0" applyAlignment="0" applyProtection="0"/>
    <xf numFmtId="1" fontId="16" fillId="0" borderId="0" applyNumberFormat="0" applyBorder="0" applyAlignment="0">
      <protection/>
    </xf>
    <xf numFmtId="0" fontId="24" fillId="0" borderId="0" applyNumberFormat="0" applyFill="0" applyBorder="0" applyAlignment="0" applyProtection="0"/>
    <xf numFmtId="172" fontId="17" fillId="0" borderId="0">
      <alignment/>
      <protection/>
    </xf>
    <xf numFmtId="37" fontId="4" fillId="0" borderId="0">
      <alignment horizontal="left"/>
      <protection/>
    </xf>
    <xf numFmtId="37" fontId="4" fillId="0" borderId="0">
      <alignment horizontal="left"/>
      <protection/>
    </xf>
    <xf numFmtId="37" fontId="4" fillId="0" borderId="0">
      <alignment horizontal="left"/>
      <protection/>
    </xf>
    <xf numFmtId="37" fontId="4" fillId="0" borderId="0">
      <alignment/>
      <protection/>
    </xf>
    <xf numFmtId="40" fontId="18" fillId="0" borderId="1" applyBorder="0">
      <alignment horizontal="right"/>
      <protection/>
    </xf>
    <xf numFmtId="9" fontId="0" fillId="0" borderId="0" applyFont="0" applyFill="0" applyBorder="0" applyAlignment="0" applyProtection="0"/>
    <xf numFmtId="1" fontId="19" fillId="0" borderId="0" applyNumberFormat="0" applyBorder="0">
      <alignment horizontal="center"/>
      <protection/>
    </xf>
    <xf numFmtId="1" fontId="20" fillId="0" borderId="0" applyNumberFormat="0" applyAlignment="0">
      <protection/>
    </xf>
    <xf numFmtId="1" fontId="21" fillId="0" borderId="0" applyNumberFormat="0" applyAlignment="0">
      <protection/>
    </xf>
  </cellStyleXfs>
  <cellXfs count="47">
    <xf numFmtId="0" fontId="0" fillId="0" borderId="0" xfId="0" applyAlignment="1">
      <alignment/>
    </xf>
    <xf numFmtId="37" fontId="10" fillId="0" borderId="0" xfId="27" applyFont="1">
      <alignment horizontal="left"/>
      <protection/>
    </xf>
    <xf numFmtId="168" fontId="7" fillId="0" borderId="2" xfId="25" applyNumberFormat="1" applyFont="1" applyBorder="1" applyAlignment="1">
      <alignment horizontal="right"/>
      <protection/>
    </xf>
    <xf numFmtId="37" fontId="5" fillId="0" borderId="3" xfId="26" applyFont="1" applyBorder="1" applyAlignment="1">
      <alignment horizontal="centerContinuous"/>
      <protection/>
    </xf>
    <xf numFmtId="37" fontId="6" fillId="0" borderId="1" xfId="26" applyFont="1" applyBorder="1" applyAlignment="1">
      <alignment horizontal="centerContinuous"/>
      <protection/>
    </xf>
    <xf numFmtId="37" fontId="6" fillId="0" borderId="4" xfId="26" applyFont="1" applyBorder="1" applyAlignment="1">
      <alignment horizontal="centerContinuous"/>
      <protection/>
    </xf>
    <xf numFmtId="37" fontId="6" fillId="0" borderId="0" xfId="26" applyFont="1" applyAlignment="1">
      <alignment horizontal="center"/>
      <protection/>
    </xf>
    <xf numFmtId="37" fontId="6" fillId="0" borderId="5" xfId="26" applyFont="1" applyBorder="1" applyAlignment="1">
      <alignment horizontal="centerContinuous"/>
      <protection/>
    </xf>
    <xf numFmtId="37" fontId="6" fillId="0" borderId="6" xfId="26" applyFont="1" applyBorder="1" applyAlignment="1">
      <alignment horizontal="centerContinuous"/>
      <protection/>
    </xf>
    <xf numFmtId="37" fontId="4" fillId="0" borderId="0" xfId="26">
      <alignment horizontal="left"/>
      <protection/>
    </xf>
    <xf numFmtId="37" fontId="7" fillId="0" borderId="0" xfId="26" applyFont="1" applyAlignment="1">
      <alignment horizontal="right"/>
      <protection/>
    </xf>
    <xf numFmtId="37" fontId="8" fillId="0" borderId="0" xfId="26" applyFont="1" applyAlignment="1">
      <alignment horizontal="left"/>
      <protection/>
    </xf>
    <xf numFmtId="37" fontId="7" fillId="0" borderId="0" xfId="26" applyFont="1">
      <alignment horizontal="left"/>
      <protection/>
    </xf>
    <xf numFmtId="37" fontId="9" fillId="0" borderId="0" xfId="26" applyFont="1" applyAlignment="1">
      <alignment horizontal="left"/>
      <protection/>
    </xf>
    <xf numFmtId="37" fontId="7" fillId="0" borderId="0" xfId="26" applyFont="1">
      <alignment horizontal="left"/>
      <protection/>
    </xf>
    <xf numFmtId="169" fontId="9" fillId="0" borderId="0" xfId="26" applyNumberFormat="1" applyFont="1" applyBorder="1" applyAlignment="1">
      <alignment horizontal="left"/>
      <protection/>
    </xf>
    <xf numFmtId="0" fontId="8" fillId="2" borderId="7" xfId="26" applyNumberFormat="1" applyFont="1" applyFill="1" applyBorder="1" applyAlignment="1">
      <alignment horizontal="left"/>
      <protection/>
    </xf>
    <xf numFmtId="0" fontId="7" fillId="0" borderId="8" xfId="26" applyNumberFormat="1" applyFont="1" applyBorder="1" applyAlignment="1">
      <alignment horizontal="left"/>
      <protection/>
    </xf>
    <xf numFmtId="166" fontId="7" fillId="0" borderId="8" xfId="26" applyNumberFormat="1" applyFont="1" applyBorder="1" applyAlignment="1">
      <alignment horizontal="right"/>
      <protection/>
    </xf>
    <xf numFmtId="0" fontId="11" fillId="0" borderId="2" xfId="26" applyNumberFormat="1" applyFont="1" applyBorder="1" applyAlignment="1">
      <alignment horizontal="left"/>
      <protection/>
    </xf>
    <xf numFmtId="168" fontId="7" fillId="0" borderId="2" xfId="26" applyNumberFormat="1" applyFont="1" applyBorder="1" applyAlignment="1">
      <alignment horizontal="right"/>
      <protection/>
    </xf>
    <xf numFmtId="37" fontId="8" fillId="0" borderId="2" xfId="26" applyFont="1" applyBorder="1" applyAlignment="1">
      <alignment horizontal="left"/>
      <protection/>
    </xf>
    <xf numFmtId="5" fontId="7" fillId="0" borderId="2" xfId="26" applyNumberFormat="1" applyFont="1" applyBorder="1" applyAlignment="1">
      <alignment horizontal="right"/>
      <protection/>
    </xf>
    <xf numFmtId="166" fontId="7" fillId="0" borderId="2" xfId="26" applyNumberFormat="1" applyFont="1" applyBorder="1" applyAlignment="1">
      <alignment horizontal="right"/>
      <protection/>
    </xf>
    <xf numFmtId="37" fontId="7" fillId="0" borderId="2" xfId="26" applyFont="1" applyBorder="1" applyAlignment="1">
      <alignment horizontal="right"/>
      <protection/>
    </xf>
    <xf numFmtId="37" fontId="7" fillId="0" borderId="9" xfId="26" applyFont="1" applyBorder="1" applyAlignment="1">
      <alignment horizontal="left"/>
      <protection/>
    </xf>
    <xf numFmtId="37" fontId="8" fillId="0" borderId="8" xfId="26" applyFont="1" applyBorder="1" applyAlignment="1">
      <alignment horizontal="left"/>
      <protection/>
    </xf>
    <xf numFmtId="37" fontId="7" fillId="0" borderId="2" xfId="26" applyFont="1" applyBorder="1" applyAlignment="1">
      <alignment horizontal="left"/>
      <protection/>
    </xf>
    <xf numFmtId="37" fontId="7" fillId="0" borderId="9" xfId="26" applyFont="1" applyBorder="1" applyAlignment="1">
      <alignment horizontal="right"/>
      <protection/>
    </xf>
    <xf numFmtId="37" fontId="8" fillId="0" borderId="7" xfId="26" applyFont="1" applyBorder="1" applyAlignment="1">
      <alignment horizontal="left"/>
      <protection/>
    </xf>
    <xf numFmtId="166" fontId="7" fillId="0" borderId="7" xfId="26" applyNumberFormat="1" applyFont="1" applyBorder="1" applyAlignment="1">
      <alignment horizontal="right"/>
      <protection/>
    </xf>
    <xf numFmtId="37" fontId="7" fillId="0" borderId="7" xfId="26" applyFont="1" applyBorder="1">
      <alignment horizontal="left"/>
      <protection/>
    </xf>
    <xf numFmtId="37" fontId="13" fillId="0" borderId="0" xfId="26" applyFont="1">
      <alignment horizontal="left"/>
      <protection/>
    </xf>
    <xf numFmtId="39" fontId="7" fillId="0" borderId="0" xfId="26" applyFont="1">
      <alignment horizontal="left"/>
      <protection/>
    </xf>
    <xf numFmtId="37" fontId="14" fillId="0" borderId="0" xfId="28" applyFont="1" applyBorder="1" applyAlignment="1" quotePrefix="1">
      <alignment horizontal="left"/>
      <protection/>
    </xf>
    <xf numFmtId="37" fontId="4" fillId="0" borderId="0" xfId="26" applyFont="1">
      <alignment horizontal="left"/>
      <protection/>
    </xf>
    <xf numFmtId="168" fontId="7" fillId="0" borderId="2" xfId="27" applyNumberFormat="1" applyFont="1" applyBorder="1" applyAlignment="1">
      <alignment horizontal="right"/>
      <protection/>
    </xf>
    <xf numFmtId="37" fontId="14" fillId="0" borderId="0" xfId="26" applyFont="1" quotePrefix="1">
      <alignment horizontal="left"/>
      <protection/>
    </xf>
    <xf numFmtId="37" fontId="15" fillId="0" borderId="0" xfId="26" applyFont="1">
      <alignment horizontal="left"/>
      <protection/>
    </xf>
    <xf numFmtId="165" fontId="22" fillId="0" borderId="0" xfId="26" applyNumberFormat="1" applyFont="1" applyBorder="1" applyAlignment="1">
      <alignment horizontal="left"/>
      <protection/>
    </xf>
    <xf numFmtId="0" fontId="7" fillId="0" borderId="2" xfId="26" applyNumberFormat="1" applyFont="1" applyBorder="1" applyAlignment="1">
      <alignment horizontal="left" vertical="center" wrapText="1"/>
      <protection/>
    </xf>
    <xf numFmtId="37" fontId="6" fillId="0" borderId="0" xfId="26" applyFont="1" applyBorder="1" applyAlignment="1">
      <alignment horizontal="centerContinuous"/>
      <protection/>
    </xf>
    <xf numFmtId="37" fontId="5" fillId="0" borderId="10" xfId="26" applyFont="1" applyBorder="1" applyAlignment="1">
      <alignment horizontal="centerContinuous"/>
      <protection/>
    </xf>
    <xf numFmtId="37" fontId="5" fillId="0" borderId="0" xfId="27" applyFont="1" applyBorder="1" applyAlignment="1">
      <alignment horizontal="centerContinuous"/>
      <protection/>
    </xf>
    <xf numFmtId="37" fontId="8" fillId="0" borderId="0" xfId="26" applyFont="1">
      <alignment horizontal="left"/>
      <protection/>
    </xf>
    <xf numFmtId="37" fontId="7" fillId="0" borderId="2" xfId="25" applyFont="1" applyBorder="1" applyAlignment="1">
      <alignment horizontal="left" vertical="center" wrapText="1"/>
      <protection/>
    </xf>
    <xf numFmtId="167" fontId="8" fillId="2" borderId="7" xfId="27" applyNumberFormat="1" applyFont="1" applyFill="1" applyBorder="1" applyAlignment="1">
      <alignment horizontal="center" wrapText="1"/>
      <protection/>
    </xf>
  </cellXfs>
  <cellStyles count="20">
    <cellStyle name="Normal" xfId="0"/>
    <cellStyle name="Comma" xfId="15"/>
    <cellStyle name="Comma [0]" xfId="16"/>
    <cellStyle name="courier new" xfId="17"/>
    <cellStyle name="Currency" xfId="18"/>
    <cellStyle name="Currency [0]" xfId="19"/>
    <cellStyle name="date" xfId="20"/>
    <cellStyle name="Followed Hyperlink" xfId="21"/>
    <cellStyle name="heading" xfId="22"/>
    <cellStyle name="Hyperlink" xfId="23"/>
    <cellStyle name="lineprinter10" xfId="24"/>
    <cellStyle name="Normal_3831" xfId="25"/>
    <cellStyle name="Normal_3901" xfId="26"/>
    <cellStyle name="Normal_3910" xfId="27"/>
    <cellStyle name="Normal_AIRPLAN.XLS" xfId="28"/>
    <cellStyle name="number" xfId="29"/>
    <cellStyle name="Percent" xfId="30"/>
    <cellStyle name="small" xfId="31"/>
    <cellStyle name="subhead" xfId="32"/>
    <cellStyle name="subheadb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ERP96\9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egp\CERP99\VER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egp\CERP99\VEND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buy"/>
      <sheetName val="Tables"/>
      <sheetName val="80-100"/>
    </sheetNames>
    <sheetDataSet>
      <sheetData sheetId="0">
        <row r="49">
          <cell r="AQ49">
            <v>956995.5764090908</v>
          </cell>
          <cell r="AR49">
            <v>531023.2349197362</v>
          </cell>
          <cell r="AS49">
            <v>1472954.559870343</v>
          </cell>
          <cell r="AT49">
            <v>950686.7874520371</v>
          </cell>
          <cell r="AU49">
            <v>705313.2961169896</v>
          </cell>
          <cell r="AV49">
            <v>1237958.1682682564</v>
          </cell>
          <cell r="AW49">
            <v>1027820.9300625931</v>
          </cell>
          <cell r="AX49">
            <v>918453.7027274857</v>
          </cell>
          <cell r="AY49">
            <v>922480.256181818</v>
          </cell>
          <cell r="AZ49">
            <v>539387.8982598466</v>
          </cell>
          <cell r="BA49">
            <v>1597377.6707682558</v>
          </cell>
          <cell r="BB49">
            <v>829354.6165625933</v>
          </cell>
          <cell r="BC49">
            <v>1171960.097370343</v>
          </cell>
          <cell r="BM49">
            <v>3499230.774499748</v>
          </cell>
          <cell r="BO49">
            <v>-605261.7292843198</v>
          </cell>
          <cell r="BP49">
            <v>-170419.28595543897</v>
          </cell>
          <cell r="BQ49">
            <v>-71271.21534445744</v>
          </cell>
          <cell r="BR49">
            <v>-101228.4661971053</v>
          </cell>
          <cell r="BS49">
            <v>-150895.22194425965</v>
          </cell>
          <cell r="BT49">
            <v>-234994.46342384108</v>
          </cell>
          <cell r="CD49">
            <v>11691230.785117265</v>
          </cell>
          <cell r="CE49">
            <v>23333420.963833105</v>
          </cell>
          <cell r="CK49">
            <v>12736445.413346574</v>
          </cell>
          <cell r="CL49">
            <v>24033423.5927481</v>
          </cell>
          <cell r="CR49">
            <v>11391488.442153549</v>
          </cell>
          <cell r="CS49">
            <v>24754426.300530545</v>
          </cell>
          <cell r="CY49">
            <v>13395988.178501027</v>
          </cell>
          <cell r="CZ49">
            <v>25744603.35255176</v>
          </cell>
          <cell r="DF49">
            <v>13929188.684400348</v>
          </cell>
          <cell r="DG49">
            <v>26774387.486653846</v>
          </cell>
          <cell r="DM49">
            <v>14446108.665293643</v>
          </cell>
          <cell r="DN49">
            <v>27845362.986119997</v>
          </cell>
          <cell r="DT49">
            <v>15174015.524017878</v>
          </cell>
          <cell r="DU49">
            <v>28959177.505564786</v>
          </cell>
          <cell r="EA49">
            <v>16321576.441789823</v>
          </cell>
          <cell r="EB49">
            <v>30117544.60578739</v>
          </cell>
          <cell r="EH49">
            <v>16974568.47642767</v>
          </cell>
          <cell r="EI49">
            <v>31322246.390018873</v>
          </cell>
          <cell r="EO49">
            <v>16054208.360103762</v>
          </cell>
          <cell r="EP49">
            <v>32575136.245619647</v>
          </cell>
        </row>
        <row r="51">
          <cell r="X51">
            <v>2586506.948804602</v>
          </cell>
          <cell r="Y51">
            <v>6799674.327960015</v>
          </cell>
          <cell r="Z51">
            <v>5031680.69695056</v>
          </cell>
          <cell r="AA51">
            <v>5068344.8400588995</v>
          </cell>
          <cell r="AB51">
            <v>6000278.8673283905</v>
          </cell>
          <cell r="AC51">
            <v>6187426.64340197</v>
          </cell>
          <cell r="AD51">
            <v>5949917.5434269</v>
          </cell>
          <cell r="AE51">
            <v>4462567.535724144</v>
          </cell>
          <cell r="AF51">
            <v>4462709.886065928</v>
          </cell>
          <cell r="AG51">
            <v>10381582.40233549</v>
          </cell>
          <cell r="AH51">
            <v>5678944.151650776</v>
          </cell>
          <cell r="AI51">
            <v>10434111.87783662</v>
          </cell>
        </row>
      </sheetData>
      <sheetData sheetId="1">
        <row r="5">
          <cell r="R5">
            <v>1985</v>
          </cell>
          <cell r="S5">
            <v>0.02548582351067208</v>
          </cell>
          <cell r="T5">
            <v>105.59675198999999</v>
          </cell>
        </row>
        <row r="6">
          <cell r="R6">
            <v>1988</v>
          </cell>
          <cell r="S6">
            <v>0.0691616728011828</v>
          </cell>
          <cell r="T6">
            <v>112.9</v>
          </cell>
        </row>
        <row r="7">
          <cell r="R7">
            <v>1989</v>
          </cell>
          <cell r="S7">
            <v>0.04694419840566866</v>
          </cell>
          <cell r="T7">
            <v>118.2</v>
          </cell>
          <cell r="U7">
            <v>0.09306666666666667</v>
          </cell>
        </row>
        <row r="8">
          <cell r="R8">
            <v>1990</v>
          </cell>
          <cell r="S8">
            <v>0.07275803722504226</v>
          </cell>
          <cell r="T8">
            <v>126.8</v>
          </cell>
          <cell r="U8">
            <v>0.081525</v>
          </cell>
        </row>
        <row r="9">
          <cell r="R9">
            <v>1991</v>
          </cell>
          <cell r="S9">
            <v>0.05757097791798116</v>
          </cell>
          <cell r="T9">
            <v>134.1</v>
          </cell>
          <cell r="U9">
            <v>0.05864166666666667</v>
          </cell>
        </row>
        <row r="10">
          <cell r="R10">
            <v>1992</v>
          </cell>
          <cell r="S10">
            <v>0.036539895600298244</v>
          </cell>
          <cell r="T10">
            <v>139</v>
          </cell>
          <cell r="U10">
            <v>0.04455833333333333</v>
          </cell>
        </row>
        <row r="11">
          <cell r="R11">
            <v>1993</v>
          </cell>
          <cell r="S11">
            <v>0.028057553956834624</v>
          </cell>
          <cell r="T11">
            <v>142.9</v>
          </cell>
          <cell r="U11">
            <v>0.0474</v>
          </cell>
        </row>
        <row r="12">
          <cell r="R12">
            <v>1994</v>
          </cell>
          <cell r="S12">
            <v>0.0342897130860742</v>
          </cell>
          <cell r="T12">
            <v>147.8</v>
          </cell>
          <cell r="U12">
            <v>0.046</v>
          </cell>
        </row>
        <row r="13">
          <cell r="R13">
            <v>1995</v>
          </cell>
          <cell r="S13">
            <v>0.03</v>
          </cell>
          <cell r="T13">
            <v>152.234</v>
          </cell>
          <cell r="U13">
            <v>0.05</v>
          </cell>
        </row>
        <row r="14">
          <cell r="R14">
            <v>1996</v>
          </cell>
          <cell r="S14">
            <v>0.03</v>
          </cell>
          <cell r="T14">
            <v>156.80102000000002</v>
          </cell>
          <cell r="U14">
            <v>0.05</v>
          </cell>
        </row>
        <row r="15">
          <cell r="R15">
            <v>1997</v>
          </cell>
          <cell r="S15">
            <v>0.03</v>
          </cell>
          <cell r="T15">
            <v>161.50505060000003</v>
          </cell>
          <cell r="U15">
            <v>0.05</v>
          </cell>
        </row>
        <row r="16">
          <cell r="R16">
            <v>1998</v>
          </cell>
          <cell r="S16">
            <v>0.04</v>
          </cell>
          <cell r="T16">
            <v>167.96525262400004</v>
          </cell>
          <cell r="U16">
            <v>0.06</v>
          </cell>
        </row>
        <row r="17">
          <cell r="R17">
            <v>1999</v>
          </cell>
          <cell r="S17">
            <v>0.04</v>
          </cell>
          <cell r="T17">
            <v>174.68386272896007</v>
          </cell>
          <cell r="U17">
            <v>0.06</v>
          </cell>
        </row>
        <row r="18">
          <cell r="R18">
            <v>2000</v>
          </cell>
          <cell r="S18">
            <v>0.04</v>
          </cell>
          <cell r="T18">
            <v>181.6712172381185</v>
          </cell>
          <cell r="U18">
            <v>0.06</v>
          </cell>
        </row>
        <row r="19">
          <cell r="R19">
            <v>2001</v>
          </cell>
          <cell r="S19">
            <v>0.04</v>
          </cell>
          <cell r="T19">
            <v>188.93806592764324</v>
          </cell>
          <cell r="U19">
            <v>0.06</v>
          </cell>
        </row>
        <row r="20">
          <cell r="R20">
            <v>2002</v>
          </cell>
          <cell r="S20">
            <v>0.04</v>
          </cell>
          <cell r="T20">
            <v>196.49558856474897</v>
          </cell>
          <cell r="U20">
            <v>0.06</v>
          </cell>
        </row>
        <row r="21">
          <cell r="R21">
            <v>2003</v>
          </cell>
          <cell r="S21">
            <v>0.04</v>
          </cell>
          <cell r="T21">
            <v>204.35541210733894</v>
          </cell>
          <cell r="U21">
            <v>0.06</v>
          </cell>
        </row>
        <row r="22">
          <cell r="R22">
            <v>2004</v>
          </cell>
          <cell r="S22">
            <v>0.04</v>
          </cell>
          <cell r="T22">
            <v>212.5296285916325</v>
          </cell>
          <cell r="U22">
            <v>0.06</v>
          </cell>
        </row>
        <row r="23">
          <cell r="R23">
            <v>2005</v>
          </cell>
          <cell r="S23">
            <v>0.04</v>
          </cell>
          <cell r="T23">
            <v>221.0308137352978</v>
          </cell>
          <cell r="U23">
            <v>0.06</v>
          </cell>
        </row>
        <row r="24">
          <cell r="R24">
            <v>2006</v>
          </cell>
          <cell r="S24">
            <v>0.04</v>
          </cell>
          <cell r="T24">
            <v>229.87204628470974</v>
          </cell>
          <cell r="U24">
            <v>0.06</v>
          </cell>
        </row>
        <row r="25">
          <cell r="R25">
            <v>2007</v>
          </cell>
          <cell r="S25">
            <v>0.04</v>
          </cell>
          <cell r="T25">
            <v>239.06692813609814</v>
          </cell>
          <cell r="U25">
            <v>0.06</v>
          </cell>
        </row>
        <row r="26">
          <cell r="R26">
            <v>2008</v>
          </cell>
          <cell r="S26">
            <v>0.04</v>
          </cell>
          <cell r="T26">
            <v>248.62960526154208</v>
          </cell>
          <cell r="U26">
            <v>0.06</v>
          </cell>
        </row>
        <row r="27">
          <cell r="R27">
            <v>2009</v>
          </cell>
          <cell r="S27">
            <v>0.04</v>
          </cell>
          <cell r="T27">
            <v>258.5747894720038</v>
          </cell>
          <cell r="U27">
            <v>0.06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Equi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vot"/>
      <sheetName val="Request for Replacement Co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4"/>
  <sheetViews>
    <sheetView showGridLines="0" tabSelected="1" zoomScale="75" zoomScaleNormal="75" workbookViewId="0" topLeftCell="A3">
      <pane xSplit="1" ySplit="6" topLeftCell="B9" activePane="bottomRight" state="frozen"/>
      <selection pane="topLeft" activeCell="B8" sqref="B8"/>
      <selection pane="topRight" activeCell="B8" sqref="B8"/>
      <selection pane="bottomLeft" activeCell="B8" sqref="B8"/>
      <selection pane="bottomRight" activeCell="K26" sqref="K26"/>
    </sheetView>
  </sheetViews>
  <sheetFormatPr defaultColWidth="15.28125" defaultRowHeight="19.5" customHeight="1"/>
  <cols>
    <col min="1" max="1" width="27.8515625" style="35" customWidth="1"/>
    <col min="2" max="9" width="12.28125" style="35" customWidth="1"/>
    <col min="10" max="10" width="16.57421875" style="35" bestFit="1" customWidth="1"/>
    <col min="11" max="11" width="11.7109375" style="35" bestFit="1" customWidth="1"/>
    <col min="12" max="13" width="15.28125" style="35" customWidth="1"/>
    <col min="14" max="14" width="6.8515625" style="35" customWidth="1"/>
    <col min="15" max="15" width="4.57421875" style="35" customWidth="1"/>
    <col min="16" max="16" width="54.7109375" style="35" customWidth="1"/>
    <col min="17" max="17" width="15.28125" style="35" customWidth="1"/>
    <col min="18" max="18" width="12.7109375" style="35" customWidth="1"/>
    <col min="19" max="19" width="3.28125" style="35" customWidth="1"/>
    <col min="20" max="21" width="15.28125" style="35" customWidth="1"/>
    <col min="22" max="22" width="6.8515625" style="35" customWidth="1"/>
    <col min="23" max="16384" width="15.28125" style="35" customWidth="1"/>
  </cols>
  <sheetData>
    <row r="1" spans="1:9" s="6" customFormat="1" ht="19.5" customHeight="1">
      <c r="A1" s="3" t="s">
        <v>0</v>
      </c>
      <c r="B1" s="4"/>
      <c r="C1" s="4"/>
      <c r="D1" s="4"/>
      <c r="E1" s="4"/>
      <c r="F1" s="4"/>
      <c r="G1" s="4"/>
      <c r="H1" s="4"/>
      <c r="I1" s="5"/>
    </row>
    <row r="2" spans="1:9" s="6" customFormat="1" ht="19.5" customHeight="1" thickBot="1">
      <c r="A2" s="42" t="s">
        <v>1</v>
      </c>
      <c r="B2" s="7"/>
      <c r="C2" s="7"/>
      <c r="D2" s="7"/>
      <c r="E2" s="7"/>
      <c r="F2" s="7"/>
      <c r="G2" s="7"/>
      <c r="H2" s="7"/>
      <c r="I2" s="8"/>
    </row>
    <row r="3" spans="1:9" s="6" customFormat="1" ht="19.5" customHeight="1">
      <c r="A3" s="43" t="s">
        <v>33</v>
      </c>
      <c r="B3" s="41"/>
      <c r="C3" s="41"/>
      <c r="D3" s="41"/>
      <c r="E3" s="41"/>
      <c r="F3" s="41"/>
      <c r="G3" s="41"/>
      <c r="H3" s="41"/>
      <c r="I3" s="41"/>
    </row>
    <row r="4" s="9" customFormat="1" ht="19.5" customHeight="1"/>
    <row r="5" spans="1:10" s="9" customFormat="1" ht="19.5" customHeight="1">
      <c r="A5" s="10" t="s">
        <v>2</v>
      </c>
      <c r="B5" s="11" t="s">
        <v>34</v>
      </c>
      <c r="C5" s="12"/>
      <c r="D5" s="12"/>
      <c r="E5" s="44" t="s">
        <v>3</v>
      </c>
      <c r="F5" s="12"/>
      <c r="I5" s="10" t="s">
        <v>4</v>
      </c>
      <c r="J5" s="39">
        <v>39538</v>
      </c>
    </row>
    <row r="6" spans="1:10" s="9" customFormat="1" ht="19.5" customHeight="1">
      <c r="A6" s="10" t="s">
        <v>5</v>
      </c>
      <c r="B6" s="13" t="s">
        <v>6</v>
      </c>
      <c r="C6" s="14"/>
      <c r="D6" s="1"/>
      <c r="E6" s="12"/>
      <c r="F6" s="12"/>
      <c r="I6" s="10" t="s">
        <v>7</v>
      </c>
      <c r="J6" s="15">
        <v>2968430</v>
      </c>
    </row>
    <row r="7" s="9" customFormat="1" ht="19.5" customHeight="1"/>
    <row r="8" spans="1:9" s="9" customFormat="1" ht="43.5" customHeight="1">
      <c r="A8" s="16" t="s">
        <v>8</v>
      </c>
      <c r="B8" s="46" t="s">
        <v>42</v>
      </c>
      <c r="C8" s="46" t="s">
        <v>43</v>
      </c>
      <c r="D8" s="46" t="s">
        <v>44</v>
      </c>
      <c r="E8" s="46" t="s">
        <v>45</v>
      </c>
      <c r="F8" s="46" t="s">
        <v>30</v>
      </c>
      <c r="G8" s="46" t="s">
        <v>32</v>
      </c>
      <c r="H8" s="46" t="s">
        <v>35</v>
      </c>
      <c r="I8" s="46" t="s">
        <v>38</v>
      </c>
    </row>
    <row r="9" spans="1:9" s="9" customFormat="1" ht="19.5" customHeight="1">
      <c r="A9" s="17" t="s">
        <v>9</v>
      </c>
      <c r="B9" s="18">
        <v>8449459</v>
      </c>
      <c r="C9" s="18">
        <v>21794262</v>
      </c>
      <c r="D9" s="18">
        <v>25590293.8</v>
      </c>
      <c r="E9" s="18">
        <v>15903215.675360002</v>
      </c>
      <c r="F9" s="18">
        <v>21656224.708723355</v>
      </c>
      <c r="G9" s="18">
        <v>51766439.51015953</v>
      </c>
      <c r="H9" s="18">
        <v>79459618.53627226</v>
      </c>
      <c r="I9" s="18">
        <v>52637631.57990148</v>
      </c>
    </row>
    <row r="10" spans="1:9" s="9" customFormat="1" ht="19.5" customHeight="1">
      <c r="A10" s="19" t="s">
        <v>10</v>
      </c>
      <c r="B10" s="20"/>
      <c r="C10" s="20"/>
      <c r="D10" s="36">
        <f>0.047-0.002</f>
        <v>0.045</v>
      </c>
      <c r="E10" s="36">
        <f>0.053-0.002</f>
        <v>0.051</v>
      </c>
      <c r="F10" s="36">
        <f>0.053-0.002</f>
        <v>0.051</v>
      </c>
      <c r="G10" s="2">
        <f>0.053-0.002</f>
        <v>0.051</v>
      </c>
      <c r="H10" s="2">
        <f>0.053-0.002</f>
        <v>0.051</v>
      </c>
      <c r="I10" s="2">
        <f>0.053-0.002</f>
        <v>0.051</v>
      </c>
    </row>
    <row r="11" spans="1:9" s="9" customFormat="1" ht="19.5" customHeight="1">
      <c r="A11" s="21" t="s">
        <v>11</v>
      </c>
      <c r="B11" s="22"/>
      <c r="C11" s="22"/>
      <c r="D11" s="22"/>
      <c r="E11" s="22"/>
      <c r="F11" s="22"/>
      <c r="G11" s="22"/>
      <c r="H11" s="22"/>
      <c r="I11" s="22"/>
    </row>
    <row r="12" spans="1:9" s="9" customFormat="1" ht="19.5" customHeight="1">
      <c r="A12" s="27" t="s">
        <v>24</v>
      </c>
      <c r="B12" s="23">
        <v>3746792</v>
      </c>
      <c r="C12" s="23">
        <v>3000000</v>
      </c>
      <c r="D12" s="23">
        <v>3000000</v>
      </c>
      <c r="E12" s="23">
        <v>2500000</v>
      </c>
      <c r="F12" s="23">
        <v>2500000</v>
      </c>
      <c r="G12" s="23">
        <v>3000000</v>
      </c>
      <c r="H12" s="23">
        <v>3000000</v>
      </c>
      <c r="I12" s="23">
        <v>500000</v>
      </c>
    </row>
    <row r="13" spans="1:9" s="9" customFormat="1" ht="19.5" customHeight="1">
      <c r="A13" s="27" t="s">
        <v>23</v>
      </c>
      <c r="B13" s="23">
        <v>42751227.4</v>
      </c>
      <c r="C13" s="23">
        <v>0</v>
      </c>
      <c r="D13" s="23">
        <v>266313.3999999985</v>
      </c>
      <c r="E13" s="23">
        <v>21000000</v>
      </c>
      <c r="F13" s="23">
        <v>48000000</v>
      </c>
      <c r="G13" s="23">
        <v>71000000</v>
      </c>
      <c r="H13" s="23">
        <v>8000000</v>
      </c>
      <c r="I13" s="23">
        <v>31000000</v>
      </c>
    </row>
    <row r="14" spans="1:9" s="9" customFormat="1" ht="19.5" customHeight="1">
      <c r="A14" s="27" t="s">
        <v>25</v>
      </c>
      <c r="B14" s="23">
        <v>531460.46</v>
      </c>
      <c r="C14" s="23">
        <v>775459</v>
      </c>
      <c r="D14" s="23">
        <v>1165035.95536</v>
      </c>
      <c r="E14" s="23">
        <v>1534459.11336336</v>
      </c>
      <c r="F14" s="23">
        <v>3038354.8814361678</v>
      </c>
      <c r="G14" s="23">
        <v>4874290.106112737</v>
      </c>
      <c r="H14" s="23">
        <v>3403337.123629205</v>
      </c>
      <c r="I14" s="23">
        <v>3105407.3487452217</v>
      </c>
    </row>
    <row r="15" spans="1:9" s="9" customFormat="1" ht="19.5" customHeight="1">
      <c r="A15" s="40" t="s">
        <v>27</v>
      </c>
      <c r="B15" s="23"/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</row>
    <row r="16" spans="1:9" s="9" customFormat="1" ht="25.5">
      <c r="A16" s="40" t="s">
        <v>26</v>
      </c>
      <c r="B16" s="23">
        <v>293664.46</v>
      </c>
      <c r="C16" s="23">
        <v>237208</v>
      </c>
      <c r="D16" s="23">
        <v>649885.92</v>
      </c>
      <c r="E16" s="23">
        <v>649885.92</v>
      </c>
      <c r="F16" s="23">
        <v>649885.92</v>
      </c>
      <c r="G16" s="23">
        <v>649885.92</v>
      </c>
      <c r="H16" s="23">
        <v>649885.92</v>
      </c>
      <c r="I16" s="23">
        <v>649885.92</v>
      </c>
    </row>
    <row r="17" spans="1:9" s="9" customFormat="1" ht="19.5" customHeight="1">
      <c r="A17" s="26" t="s">
        <v>12</v>
      </c>
      <c r="B17" s="18">
        <f aca="true" t="shared" si="0" ref="B17:I17">SUM(B12:B16)</f>
        <v>47323144.32</v>
      </c>
      <c r="C17" s="18">
        <f t="shared" si="0"/>
        <v>4012667</v>
      </c>
      <c r="D17" s="18">
        <f t="shared" si="0"/>
        <v>5081235.275359998</v>
      </c>
      <c r="E17" s="18">
        <f t="shared" si="0"/>
        <v>25684345.03336336</v>
      </c>
      <c r="F17" s="18">
        <f t="shared" si="0"/>
        <v>54188240.80143617</v>
      </c>
      <c r="G17" s="18">
        <f t="shared" si="0"/>
        <v>79524176.02611274</v>
      </c>
      <c r="H17" s="18">
        <f t="shared" si="0"/>
        <v>15053223.043629205</v>
      </c>
      <c r="I17" s="18">
        <f t="shared" si="0"/>
        <v>35255293.26874522</v>
      </c>
    </row>
    <row r="18" spans="1:9" s="9" customFormat="1" ht="19.5" customHeight="1">
      <c r="A18" s="27"/>
      <c r="B18" s="22"/>
      <c r="C18" s="22"/>
      <c r="D18" s="22"/>
      <c r="E18" s="22"/>
      <c r="F18" s="22"/>
      <c r="G18" s="22"/>
      <c r="H18" s="22"/>
      <c r="I18" s="22"/>
    </row>
    <row r="19" spans="1:9" s="9" customFormat="1" ht="19.5" customHeight="1">
      <c r="A19" s="21" t="s">
        <v>13</v>
      </c>
      <c r="B19" s="22"/>
      <c r="C19" s="22"/>
      <c r="D19" s="22"/>
      <c r="E19" s="22"/>
      <c r="F19" s="22"/>
      <c r="G19" s="22"/>
      <c r="H19" s="22"/>
      <c r="I19" s="22"/>
    </row>
    <row r="20" spans="1:9" s="9" customFormat="1" ht="19.5" customHeight="1">
      <c r="A20" s="27" t="s">
        <v>48</v>
      </c>
      <c r="B20" s="23">
        <v>-30182309.52</v>
      </c>
      <c r="C20" s="23">
        <v>-20521650</v>
      </c>
      <c r="D20" s="23">
        <v>-13573000</v>
      </c>
      <c r="E20" s="23">
        <v>-19367336</v>
      </c>
      <c r="F20" s="23">
        <v>-23498026</v>
      </c>
      <c r="G20" s="23">
        <v>-51232997</v>
      </c>
      <c r="H20" s="23">
        <v>-41275210</v>
      </c>
      <c r="I20" s="23">
        <v>-41517000</v>
      </c>
    </row>
    <row r="21" spans="1:9" s="9" customFormat="1" ht="19.5" customHeight="1">
      <c r="A21" s="27" t="s">
        <v>47</v>
      </c>
      <c r="B21" s="23"/>
      <c r="C21" s="23"/>
      <c r="D21" s="23">
        <v>-692000</v>
      </c>
      <c r="E21" s="23"/>
      <c r="F21" s="23"/>
      <c r="G21" s="23"/>
      <c r="H21" s="23"/>
      <c r="I21" s="23"/>
    </row>
    <row r="22" spans="1:9" s="9" customFormat="1" ht="19.5" customHeight="1">
      <c r="A22" s="40" t="s">
        <v>28</v>
      </c>
      <c r="B22" s="23">
        <v>0</v>
      </c>
      <c r="C22" s="23">
        <v>0</v>
      </c>
      <c r="D22" s="23">
        <v>0</v>
      </c>
      <c r="E22" s="23">
        <v>-564000</v>
      </c>
      <c r="F22" s="23">
        <v>-580000</v>
      </c>
      <c r="G22" s="23">
        <v>-598000</v>
      </c>
      <c r="H22" s="23">
        <v>-600000</v>
      </c>
      <c r="I22" s="23">
        <v>0</v>
      </c>
    </row>
    <row r="23" spans="1:9" s="9" customFormat="1" ht="19.5" customHeight="1">
      <c r="A23" s="27" t="s">
        <v>37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</row>
    <row r="24" spans="1:9" s="9" customFormat="1" ht="19.5" customHeight="1">
      <c r="A24" s="25" t="s">
        <v>14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</row>
    <row r="25" spans="1:9" s="9" customFormat="1" ht="19.5" customHeight="1">
      <c r="A25" s="26" t="s">
        <v>15</v>
      </c>
      <c r="B25" s="18">
        <f aca="true" t="shared" si="1" ref="B25:I25">SUM(B20:B24)</f>
        <v>-30182309.52</v>
      </c>
      <c r="C25" s="18">
        <f t="shared" si="1"/>
        <v>-20521650</v>
      </c>
      <c r="D25" s="18">
        <f t="shared" si="1"/>
        <v>-14265000</v>
      </c>
      <c r="E25" s="18">
        <f t="shared" si="1"/>
        <v>-19931336</v>
      </c>
      <c r="F25" s="18">
        <f t="shared" si="1"/>
        <v>-24078026</v>
      </c>
      <c r="G25" s="18">
        <f t="shared" si="1"/>
        <v>-51830997</v>
      </c>
      <c r="H25" s="18">
        <f t="shared" si="1"/>
        <v>-41875210</v>
      </c>
      <c r="I25" s="18">
        <f t="shared" si="1"/>
        <v>-41517000</v>
      </c>
    </row>
    <row r="26" spans="1:9" s="9" customFormat="1" ht="19.5" customHeight="1">
      <c r="A26" s="27"/>
      <c r="B26" s="24"/>
      <c r="C26" s="24"/>
      <c r="D26" s="24"/>
      <c r="E26" s="24"/>
      <c r="F26" s="24"/>
      <c r="G26" s="24"/>
      <c r="H26" s="24"/>
      <c r="I26" s="24"/>
    </row>
    <row r="27" spans="1:9" s="9" customFormat="1" ht="19.5" customHeight="1">
      <c r="A27" s="25"/>
      <c r="B27" s="28"/>
      <c r="C27" s="28"/>
      <c r="D27" s="28"/>
      <c r="E27" s="28"/>
      <c r="F27" s="28"/>
      <c r="G27" s="28"/>
      <c r="H27" s="28"/>
      <c r="I27" s="28"/>
    </row>
    <row r="28" spans="1:9" s="9" customFormat="1" ht="19.5" customHeight="1">
      <c r="A28" s="26" t="s">
        <v>16</v>
      </c>
      <c r="B28" s="18">
        <f aca="true" t="shared" si="2" ref="B28:I28">SUM(B25:B27)</f>
        <v>-30182309.52</v>
      </c>
      <c r="C28" s="18">
        <f t="shared" si="2"/>
        <v>-20521650</v>
      </c>
      <c r="D28" s="18">
        <f t="shared" si="2"/>
        <v>-14265000</v>
      </c>
      <c r="E28" s="18">
        <f t="shared" si="2"/>
        <v>-19931336</v>
      </c>
      <c r="F28" s="18">
        <f t="shared" si="2"/>
        <v>-24078026</v>
      </c>
      <c r="G28" s="18">
        <f t="shared" si="2"/>
        <v>-51830997</v>
      </c>
      <c r="H28" s="18">
        <f t="shared" si="2"/>
        <v>-41875210</v>
      </c>
      <c r="I28" s="18">
        <f t="shared" si="2"/>
        <v>-41517000</v>
      </c>
    </row>
    <row r="29" spans="1:9" s="9" customFormat="1" ht="24">
      <c r="A29" s="45" t="s">
        <v>36</v>
      </c>
      <c r="B29" s="23"/>
      <c r="C29" s="23"/>
      <c r="D29" s="23"/>
      <c r="E29" s="23"/>
      <c r="F29" s="23"/>
      <c r="G29" s="23"/>
      <c r="H29" s="23"/>
      <c r="I29" s="23"/>
    </row>
    <row r="30" spans="1:9" s="9" customFormat="1" ht="19.5" customHeight="1">
      <c r="A30" s="26" t="s">
        <v>17</v>
      </c>
      <c r="B30" s="18">
        <f aca="true" t="shared" si="3" ref="B30:I30">SUM(B9+B17+B28)</f>
        <v>25590293.8</v>
      </c>
      <c r="C30" s="18">
        <f t="shared" si="3"/>
        <v>5285279</v>
      </c>
      <c r="D30" s="18">
        <f t="shared" si="3"/>
        <v>16406529.07536</v>
      </c>
      <c r="E30" s="18">
        <f t="shared" si="3"/>
        <v>21656224.708723366</v>
      </c>
      <c r="F30" s="18">
        <f t="shared" si="3"/>
        <v>51766439.51015952</v>
      </c>
      <c r="G30" s="18">
        <f t="shared" si="3"/>
        <v>79459618.53627226</v>
      </c>
      <c r="H30" s="18">
        <f t="shared" si="3"/>
        <v>52637631.57990146</v>
      </c>
      <c r="I30" s="18">
        <f t="shared" si="3"/>
        <v>46375924.8486467</v>
      </c>
    </row>
    <row r="31" spans="1:9" s="9" customFormat="1" ht="19.5" customHeight="1">
      <c r="A31" s="27"/>
      <c r="B31" s="24"/>
      <c r="C31" s="24"/>
      <c r="D31" s="24"/>
      <c r="E31" s="24"/>
      <c r="F31" s="24"/>
      <c r="G31" s="24"/>
      <c r="H31" s="24"/>
      <c r="I31" s="24"/>
    </row>
    <row r="32" spans="1:9" s="9" customFormat="1" ht="19.5" customHeight="1">
      <c r="A32" s="27" t="s">
        <v>18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</row>
    <row r="33" spans="1:9" s="9" customFormat="1" ht="19.5" customHeight="1">
      <c r="A33" s="27" t="s">
        <v>40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</row>
    <row r="34" spans="1:9" s="9" customFormat="1" ht="19.5" customHeight="1">
      <c r="A34" s="25" t="s">
        <v>19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</row>
    <row r="35" spans="1:9" s="9" customFormat="1" ht="19.5" customHeight="1">
      <c r="A35" s="29" t="s">
        <v>20</v>
      </c>
      <c r="B35" s="30">
        <f aca="true" t="shared" si="4" ref="B35:I35">SUM(B30+B33+B34)</f>
        <v>25590293.8</v>
      </c>
      <c r="C35" s="30">
        <f t="shared" si="4"/>
        <v>5285279</v>
      </c>
      <c r="D35" s="30">
        <f t="shared" si="4"/>
        <v>16406529.07536</v>
      </c>
      <c r="E35" s="30">
        <f t="shared" si="4"/>
        <v>21656224.708723366</v>
      </c>
      <c r="F35" s="30">
        <f t="shared" si="4"/>
        <v>51766439.51015952</v>
      </c>
      <c r="G35" s="30">
        <f t="shared" si="4"/>
        <v>79459618.53627226</v>
      </c>
      <c r="H35" s="30">
        <f t="shared" si="4"/>
        <v>52637631.57990146</v>
      </c>
      <c r="I35" s="30">
        <f t="shared" si="4"/>
        <v>46375924.8486467</v>
      </c>
    </row>
    <row r="36" spans="1:9" s="9" customFormat="1" ht="19.5" customHeight="1">
      <c r="A36" s="31" t="s">
        <v>21</v>
      </c>
      <c r="B36" s="31"/>
      <c r="C36" s="31"/>
      <c r="D36" s="31"/>
      <c r="E36" s="31"/>
      <c r="F36" s="31"/>
      <c r="G36" s="31"/>
      <c r="H36" s="31"/>
      <c r="I36" s="31"/>
    </row>
    <row r="37" spans="1:8" s="9" customFormat="1" ht="19.5" customHeight="1">
      <c r="A37" s="12"/>
      <c r="B37" s="12"/>
      <c r="C37" s="12"/>
      <c r="D37" s="12"/>
      <c r="E37" s="12"/>
      <c r="F37" s="12"/>
      <c r="G37" s="12"/>
      <c r="H37" s="12"/>
    </row>
    <row r="38" spans="1:9" s="9" customFormat="1" ht="19.5" customHeight="1">
      <c r="A38" s="32" t="s">
        <v>22</v>
      </c>
      <c r="B38" s="38"/>
      <c r="C38" s="12"/>
      <c r="D38" s="33"/>
      <c r="E38" s="12"/>
      <c r="F38" s="12"/>
      <c r="G38" s="12"/>
      <c r="H38" s="12"/>
      <c r="I38" s="12"/>
    </row>
    <row r="39" spans="1:9" s="9" customFormat="1" ht="19.5" customHeight="1">
      <c r="A39" s="34" t="s">
        <v>31</v>
      </c>
      <c r="B39" s="12"/>
      <c r="C39" s="12"/>
      <c r="D39" s="12"/>
      <c r="E39" s="12"/>
      <c r="F39" s="12"/>
      <c r="G39" s="12"/>
      <c r="H39" s="12"/>
      <c r="I39" s="12"/>
    </row>
    <row r="40" spans="1:9" s="9" customFormat="1" ht="19.5" customHeight="1">
      <c r="A40" s="34" t="s">
        <v>39</v>
      </c>
      <c r="B40" s="12"/>
      <c r="C40" s="12"/>
      <c r="D40" s="12"/>
      <c r="E40" s="12"/>
      <c r="F40" s="12"/>
      <c r="G40" s="12"/>
      <c r="H40" s="12"/>
      <c r="I40" s="12"/>
    </row>
    <row r="41" spans="1:9" s="9" customFormat="1" ht="19.5" customHeight="1">
      <c r="A41" s="34" t="s">
        <v>29</v>
      </c>
      <c r="B41" s="12"/>
      <c r="C41" s="12"/>
      <c r="D41" s="12"/>
      <c r="E41" s="12"/>
      <c r="F41" s="12"/>
      <c r="G41" s="12"/>
      <c r="H41" s="12"/>
      <c r="I41" s="12"/>
    </row>
    <row r="42" spans="1:9" s="9" customFormat="1" ht="19.5" customHeight="1">
      <c r="A42" s="34" t="s">
        <v>46</v>
      </c>
      <c r="B42" s="12"/>
      <c r="C42" s="12"/>
      <c r="D42" s="12"/>
      <c r="E42" s="12"/>
      <c r="F42" s="12"/>
      <c r="G42" s="12"/>
      <c r="H42" s="12"/>
      <c r="I42" s="12"/>
    </row>
    <row r="43" spans="1:9" s="9" customFormat="1" ht="19.5" customHeight="1">
      <c r="A43" s="34" t="s">
        <v>41</v>
      </c>
      <c r="B43" s="12"/>
      <c r="C43" s="12"/>
      <c r="D43" s="12"/>
      <c r="E43" s="12"/>
      <c r="F43" s="12"/>
      <c r="G43" s="12"/>
      <c r="H43" s="12"/>
      <c r="I43" s="12"/>
    </row>
    <row r="44" ht="19.5" customHeight="1">
      <c r="A44" s="37"/>
    </row>
    <row r="61" ht="19.5" customHeight="1">
      <c r="A61" s="9"/>
    </row>
    <row r="62" ht="19.5" customHeight="1">
      <c r="A62" s="9"/>
    </row>
    <row r="63" ht="19.5" customHeight="1">
      <c r="A63" s="9"/>
    </row>
    <row r="64" ht="19.5" customHeight="1">
      <c r="A64" s="9"/>
    </row>
  </sheetData>
  <printOptions horizontalCentered="1" verticalCentered="1"/>
  <pageMargins left="0.57" right="0.75" top="0.39" bottom="0.5" header="0.25" footer="0.35"/>
  <pageSetup firstPageNumber="1" useFirstPageNumber="1" fitToHeight="1" fitToWidth="1" horizontalDpi="525" verticalDpi="525" orientation="landscape" scale="67" r:id="rId1"/>
  <headerFooter alignWithMargins="0">
    <oddFooter>&amp;R&amp;"MS Sans Serif,Regular"&amp;8&amp;D at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DNR Solid Waste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 County</dc:creator>
  <cp:keywords/>
  <dc:description/>
  <cp:lastModifiedBy>Budget</cp:lastModifiedBy>
  <cp:lastPrinted>2008-03-25T21:35:31Z</cp:lastPrinted>
  <dcterms:created xsi:type="dcterms:W3CDTF">1999-06-16T19:07:20Z</dcterms:created>
  <dcterms:modified xsi:type="dcterms:W3CDTF">2008-05-05T16:55:34Z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