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C" sheetId="1" r:id="rId1"/>
  </sheets>
  <definedNames>
    <definedName name="_xlnm.Print_Area" localSheetId="0">'Attachment C'!$A$2:$I$113</definedName>
    <definedName name="_xlnm.Print_Titles" localSheetId="0">'Attachment C'!$2:$4</definedName>
  </definedNames>
  <calcPr fullCalcOnLoad="1"/>
</workbook>
</file>

<file path=xl/sharedStrings.xml><?xml version="1.0" encoding="utf-8"?>
<sst xmlns="http://schemas.openxmlformats.org/spreadsheetml/2006/main" count="216" uniqueCount="216">
  <si>
    <t>Total 2008 - 2013</t>
  </si>
  <si>
    <t>3860/ROADS CONSTRUCTION</t>
  </si>
  <si>
    <t>100106</t>
  </si>
  <si>
    <t>NE Woodinville-Duvall Rd @ Mink Rd NE</t>
  </si>
  <si>
    <t>100109</t>
  </si>
  <si>
    <t>NE Woodinville-Duvall Rd @ 194th Ave NE</t>
  </si>
  <si>
    <t>100110</t>
  </si>
  <si>
    <t>Juanita-Woodinville Way NE / NE 160th St</t>
  </si>
  <si>
    <t>100208</t>
  </si>
  <si>
    <t>Avondale Rd NE</t>
  </si>
  <si>
    <t>100209</t>
  </si>
  <si>
    <t>Bear Creek Bridge #480A</t>
  </si>
  <si>
    <t>100210</t>
  </si>
  <si>
    <t>100th Ave NE</t>
  </si>
  <si>
    <t>100307</t>
  </si>
  <si>
    <t>155th Ave NE at 146th Pl NE</t>
  </si>
  <si>
    <t>100308</t>
  </si>
  <si>
    <t>NE Novelty Hill Rd @ NE Redmond Rd</t>
  </si>
  <si>
    <t>100309</t>
  </si>
  <si>
    <t>Cottage Lake Creek Bridge # 52B</t>
  </si>
  <si>
    <t>100407</t>
  </si>
  <si>
    <t>140th Pl NE</t>
  </si>
  <si>
    <t>100408</t>
  </si>
  <si>
    <t>Avondale Rd - Phase 1</t>
  </si>
  <si>
    <t>100409</t>
  </si>
  <si>
    <t>Bear Creek Bridge #1056B</t>
  </si>
  <si>
    <t>100507</t>
  </si>
  <si>
    <t>Safer Wildlife/Community Mobility Through Novelty</t>
  </si>
  <si>
    <t>100508</t>
  </si>
  <si>
    <t>Mink Rd NE</t>
  </si>
  <si>
    <t>100509</t>
  </si>
  <si>
    <t>Evans Creek Bridge #578A</t>
  </si>
  <si>
    <t>100901</t>
  </si>
  <si>
    <t>NE Novelty Hill Rd - Redmond</t>
  </si>
  <si>
    <t>100992</t>
  </si>
  <si>
    <t>NE Novelty Hill Rd</t>
  </si>
  <si>
    <t>101088</t>
  </si>
  <si>
    <t>NE 132nd St / NE 128th St</t>
  </si>
  <si>
    <t>101101</t>
  </si>
  <si>
    <t>238th Ave NE @ NE Union Hill Rd</t>
  </si>
  <si>
    <t>101404</t>
  </si>
  <si>
    <t>NE Woodinville-Duvall Rd @ 212th Ave NE</t>
  </si>
  <si>
    <t>200106</t>
  </si>
  <si>
    <t>Lake Alice Rd SE - Culvert Replacement</t>
  </si>
  <si>
    <t>200108</t>
  </si>
  <si>
    <t>Patterson Creek Bridge #180L</t>
  </si>
  <si>
    <t>200112</t>
  </si>
  <si>
    <t>CW Neal Rd Bridge #249B</t>
  </si>
  <si>
    <t>200208</t>
  </si>
  <si>
    <t>Bandaret Bridge #493B</t>
  </si>
  <si>
    <t>200212</t>
  </si>
  <si>
    <t>CW Neal Rd Bridge # 249C</t>
  </si>
  <si>
    <t>200306</t>
  </si>
  <si>
    <t>Patterson Creek Bridge #344A</t>
  </si>
  <si>
    <t>200308</t>
  </si>
  <si>
    <t>May Creek Bridge #5005</t>
  </si>
  <si>
    <t>200312</t>
  </si>
  <si>
    <t>Fish Hatchery Bridge #61B</t>
  </si>
  <si>
    <t>200394</t>
  </si>
  <si>
    <t>Tolt Bridge #1834A</t>
  </si>
  <si>
    <t>200406</t>
  </si>
  <si>
    <t>Patterson Creek Bridge #5024A</t>
  </si>
  <si>
    <t>200408</t>
  </si>
  <si>
    <t>Woodinville-Duvall Bridge #1136B</t>
  </si>
  <si>
    <t>200412</t>
  </si>
  <si>
    <t>312th Ave SE Bridge #228F</t>
  </si>
  <si>
    <t>200599</t>
  </si>
  <si>
    <t xml:space="preserve">NE Woodinville-Duvall Rd @ West Snoqualmie Valley </t>
  </si>
  <si>
    <t>200707</t>
  </si>
  <si>
    <t>318th Ave NE</t>
  </si>
  <si>
    <t>200708</t>
  </si>
  <si>
    <t>Coal Creek Parkway Opportunity Project</t>
  </si>
  <si>
    <t>200807</t>
  </si>
  <si>
    <t>327th Ave NE</t>
  </si>
  <si>
    <t>200907</t>
  </si>
  <si>
    <t>Kelly Rd NE</t>
  </si>
  <si>
    <t>200994</t>
  </si>
  <si>
    <t>Mount Si Bridge #2550A</t>
  </si>
  <si>
    <t>201007</t>
  </si>
  <si>
    <t>324th Ave NE @ NE 202nd St</t>
  </si>
  <si>
    <t>201107</t>
  </si>
  <si>
    <t>West Snoquamie River Rd NE Bridge #228D</t>
  </si>
  <si>
    <t>201207</t>
  </si>
  <si>
    <t>308th Ave SE Bridge #344B</t>
  </si>
  <si>
    <t>201296</t>
  </si>
  <si>
    <t>East Lake Sammamish Pkwy SE @ NE 7th Ct</t>
  </si>
  <si>
    <t>300108</t>
  </si>
  <si>
    <t>S. 277th St</t>
  </si>
  <si>
    <t>300109</t>
  </si>
  <si>
    <t>S. 360th St</t>
  </si>
  <si>
    <t>300110</t>
  </si>
  <si>
    <t>S. Star Lake Rd</t>
  </si>
  <si>
    <t>300113</t>
  </si>
  <si>
    <t>Soos Creek Bridge #3110</t>
  </si>
  <si>
    <t>300197</t>
  </si>
  <si>
    <t>South Park Bridge #3179</t>
  </si>
  <si>
    <t>300207</t>
  </si>
  <si>
    <t>S. 132nd St - Roundabout</t>
  </si>
  <si>
    <t>300208</t>
  </si>
  <si>
    <t>Dockton Road Preservation</t>
  </si>
  <si>
    <t>300210</t>
  </si>
  <si>
    <t>16th Ave SW</t>
  </si>
  <si>
    <t>300213</t>
  </si>
  <si>
    <t>Soos Creek Bridge #3109A</t>
  </si>
  <si>
    <t>300306</t>
  </si>
  <si>
    <t>S. 128th St</t>
  </si>
  <si>
    <t>300308</t>
  </si>
  <si>
    <t>Peasley Canyon Rd @ Peasley Canyon Way</t>
  </si>
  <si>
    <t>300310</t>
  </si>
  <si>
    <t>Vashon Highway Preservation</t>
  </si>
  <si>
    <t>300311</t>
  </si>
  <si>
    <t>SE 288th St @ 51st Ave S.</t>
  </si>
  <si>
    <t>300313</t>
  </si>
  <si>
    <t>Soos Creek Bridge #3109</t>
  </si>
  <si>
    <t>300406</t>
  </si>
  <si>
    <t>28th Ave SW</t>
  </si>
  <si>
    <t>300408</t>
  </si>
  <si>
    <t>Military Rd S. @ S. 342nd St</t>
  </si>
  <si>
    <t>300411</t>
  </si>
  <si>
    <t>S. 316th St @  51st Ave S.</t>
  </si>
  <si>
    <t>300508</t>
  </si>
  <si>
    <t>SE 277th St Bridge #3126</t>
  </si>
  <si>
    <t>300511</t>
  </si>
  <si>
    <t>132nd Ave SE @ SE 224th St</t>
  </si>
  <si>
    <t>300607</t>
  </si>
  <si>
    <t>SW 98th St</t>
  </si>
  <si>
    <t>300608</t>
  </si>
  <si>
    <t>Soos Creek Bridge #3106</t>
  </si>
  <si>
    <t>300611</t>
  </si>
  <si>
    <t>S. 288th St @ 48th Ave S.</t>
  </si>
  <si>
    <t>300708</t>
  </si>
  <si>
    <t>Judd Creek Bridge #3184 - Redeck</t>
  </si>
  <si>
    <t>300802</t>
  </si>
  <si>
    <t>West Hill Quick Response Projects</t>
  </si>
  <si>
    <t>301204</t>
  </si>
  <si>
    <t>S. 296th St @ 51st Ave SE</t>
  </si>
  <si>
    <t>400108</t>
  </si>
  <si>
    <t>Soos Creek Bridge #3205</t>
  </si>
  <si>
    <t>400109</t>
  </si>
  <si>
    <t>148th Ave SE @ SE 224th St</t>
  </si>
  <si>
    <t>400110</t>
  </si>
  <si>
    <t>284th Ave SE Bridge #3049</t>
  </si>
  <si>
    <t>400111</t>
  </si>
  <si>
    <t>Whitney Hill Bridge #3027</t>
  </si>
  <si>
    <t>400113</t>
  </si>
  <si>
    <t>Lake Youngs Way Bridge #3109B</t>
  </si>
  <si>
    <t>400207</t>
  </si>
  <si>
    <t>Little Soos Creek at SE 240th St - Culvert</t>
  </si>
  <si>
    <t>400208</t>
  </si>
  <si>
    <t>Newaukum Creek Bridge #3043</t>
  </si>
  <si>
    <t>400210</t>
  </si>
  <si>
    <t>Newaukum Creek Bridge #3040A</t>
  </si>
  <si>
    <t>400211</t>
  </si>
  <si>
    <t>Covington Creek Bridge #3084</t>
  </si>
  <si>
    <t>400301</t>
  </si>
  <si>
    <t>SE 208th St @ 105th Pl SE</t>
  </si>
  <si>
    <t>400307</t>
  </si>
  <si>
    <t>Cedar River Tributary at Lower Dorre Don</t>
  </si>
  <si>
    <t>400310</t>
  </si>
  <si>
    <t>284th Ave SE Bridge #3042</t>
  </si>
  <si>
    <t>400311</t>
  </si>
  <si>
    <t>Green Valley Rd Bridge #3020</t>
  </si>
  <si>
    <t>400407</t>
  </si>
  <si>
    <t>156th Ave SE @ SE 142nd Pl</t>
  </si>
  <si>
    <t>400410</t>
  </si>
  <si>
    <t>SE 424th St Bridge #3201</t>
  </si>
  <si>
    <t>400411</t>
  </si>
  <si>
    <t>Green Valley Rd Bridge #3022</t>
  </si>
  <si>
    <t>400508</t>
  </si>
  <si>
    <t>Covington Way SE / SE Covington-Sawyer Rd</t>
  </si>
  <si>
    <t>400511</t>
  </si>
  <si>
    <t>Covington Creek Bridge #3082</t>
  </si>
  <si>
    <t>400600</t>
  </si>
  <si>
    <t>Berrydale Overcrossing #3086OX</t>
  </si>
  <si>
    <t>400708</t>
  </si>
  <si>
    <t>Cedar Grove Rd SE @ SR-169</t>
  </si>
  <si>
    <t>401004</t>
  </si>
  <si>
    <t>124th Ave SE @ SE 192nd St</t>
  </si>
  <si>
    <t>401288</t>
  </si>
  <si>
    <t>Elliott Bridge #3166 - w/approaches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</si>
  <si>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</si>
  <si>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</si>
  <si>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</si>
  <si>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</si>
  <si>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</si>
  <si>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</si>
  <si>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</si>
  <si>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</si>
  <si>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RDCW02</t>
  </si>
  <si>
    <t>C/W Railroad Xing</t>
  </si>
  <si>
    <t>RDCW04</t>
  </si>
  <si>
    <t>C/W Guardrail Program</t>
  </si>
  <si>
    <t>RDCW11</t>
  </si>
  <si>
    <t>Bridge Priority Maintenance</t>
  </si>
  <si>
    <t>RDCW14</t>
  </si>
  <si>
    <t>Project Formulation</t>
  </si>
  <si>
    <t>RDCW15</t>
  </si>
  <si>
    <t>RID/LID Participation</t>
  </si>
  <si>
    <t>RDCW16</t>
  </si>
  <si>
    <t>Permit Monitoring &amp; Remediation</t>
  </si>
  <si>
    <t>RDCW17</t>
  </si>
  <si>
    <t>Agreement with Other Agencies</t>
  </si>
  <si>
    <t>RDCW19</t>
  </si>
  <si>
    <t>C/W Signals</t>
  </si>
  <si>
    <t>RDCW26</t>
  </si>
  <si>
    <t>C/W Overlay</t>
  </si>
  <si>
    <t>RDCW27</t>
  </si>
  <si>
    <t>Road Related Annexation Incentives</t>
  </si>
  <si>
    <t>RDCW28</t>
  </si>
  <si>
    <t>Non-Motorized Improvements</t>
  </si>
  <si>
    <t>RDCW29</t>
  </si>
  <si>
    <t>Drainage and Fish Passage Restoration Program</t>
  </si>
  <si>
    <t>RDCW31</t>
  </si>
  <si>
    <t>ADA Compliance</t>
  </si>
  <si>
    <t xml:space="preserve">                                    Total Fund 3860</t>
  </si>
  <si>
    <t>Attachment C: Roads Capital Improvement Program, dated 11-16-07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</si>
</sst>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0" xfId="15" applyNumberFormat="1" applyFill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2.75"/>
  <cols>
    <col min="1" max="1" width="13.28125" style="3" customWidth="1"/>
    <col min="2" max="2" width="45.00390625" style="2" customWidth="1"/>
    <col min="3" max="3" width="17.7109375" style="2" bestFit="1" customWidth="1"/>
    <col min="4" max="8" width="11.28125" style="2" bestFit="1" customWidth="1"/>
    <col min="9" max="9" width="12.28125" style="2" bestFit="1" customWidth="1"/>
    <col min="10" max="10" width="9.140625" style="2" customWidth="1"/>
    <col min="11" max="11" width="15.00390625" style="2" bestFit="1" customWidth="1"/>
    <col min="12" max="16384" width="9.140625" style="2" customWidth="1"/>
  </cols>
  <sheetData>
    <row r="2" spans="1:2" ht="15.75">
      <c r="A2" s="1" t="s">
        <v>215</v>
      </c>
      <c r="B2" s="1"/>
    </row>
    <row r="3" spans="2:9" ht="12.75">
      <c r="B3" s="4"/>
      <c r="C3" s="5"/>
      <c r="D3" s="5"/>
      <c r="E3" s="5"/>
      <c r="F3" s="5"/>
      <c r="G3" s="5"/>
      <c r="H3" s="5"/>
      <c r="I3" s="5"/>
    </row>
    <row r="4" spans="2:9" ht="26.25" customHeight="1"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8" t="s">
        <v>0</v>
      </c>
    </row>
    <row r="5" spans="2:9" ht="12.75">
      <c r="B5" s="9" t="s">
        <v>1</v>
      </c>
      <c r="C5" s="10"/>
      <c r="D5" s="10"/>
      <c r="E5" s="10"/>
      <c r="F5" s="10"/>
      <c r="G5" s="10"/>
      <c r="H5" s="10"/>
      <c r="I5" s="6"/>
    </row>
    <row r="6" spans="1:11" ht="12.75">
      <c r="A6" s="11" t="s">
        <v>2</v>
      </c>
      <c r="B6" s="12" t="s">
        <v>3</v>
      </c>
      <c r="C6" s="13">
        <v>2641000</v>
      </c>
      <c r="D6" s="13">
        <v>214000</v>
      </c>
      <c r="E6" s="13"/>
      <c r="F6" s="13"/>
      <c r="G6" s="13"/>
      <c r="H6" s="13"/>
      <c r="I6" s="14">
        <f>SUM(C6:H6)</f>
        <v>2855000</v>
      </c>
      <c r="K6" s="15">
        <v>2855000</v>
      </c>
    </row>
    <row r="7" spans="1:9" ht="12.75">
      <c r="A7" s="11" t="s">
        <v>4</v>
      </c>
      <c r="B7" s="12" t="s">
        <v>5</v>
      </c>
      <c r="C7" s="13"/>
      <c r="D7" s="13"/>
      <c r="E7" s="13"/>
      <c r="F7" s="13">
        <v>238000</v>
      </c>
      <c r="G7" s="13">
        <v>1352000</v>
      </c>
      <c r="H7" s="13"/>
      <c r="I7" s="14">
        <f aca="true" t="shared" si="0" ref="I7:I70">SUM(C7:H7)</f>
        <v>1590000</v>
      </c>
    </row>
    <row r="8" spans="1:9" ht="12.75">
      <c r="A8" s="11" t="s">
        <v>6</v>
      </c>
      <c r="B8" s="12" t="s">
        <v>7</v>
      </c>
      <c r="C8" s="13">
        <f>1588000-48000</f>
        <v>1540000</v>
      </c>
      <c r="D8" s="13"/>
      <c r="E8" s="13"/>
      <c r="F8" s="13"/>
      <c r="G8" s="13"/>
      <c r="H8" s="13"/>
      <c r="I8" s="14">
        <f t="shared" si="0"/>
        <v>1540000</v>
      </c>
    </row>
    <row r="9" spans="1:9" ht="12.75">
      <c r="A9" s="11" t="s">
        <v>8</v>
      </c>
      <c r="B9" s="12" t="s">
        <v>9</v>
      </c>
      <c r="C9" s="13">
        <v>166000</v>
      </c>
      <c r="D9" s="13"/>
      <c r="E9" s="13"/>
      <c r="F9" s="13"/>
      <c r="G9" s="13"/>
      <c r="H9" s="13"/>
      <c r="I9" s="14">
        <f t="shared" si="0"/>
        <v>166000</v>
      </c>
    </row>
    <row r="10" spans="1:9" ht="12.75">
      <c r="A10" s="11" t="s">
        <v>10</v>
      </c>
      <c r="B10" s="12" t="s">
        <v>11</v>
      </c>
      <c r="C10" s="13"/>
      <c r="D10" s="13">
        <v>166000</v>
      </c>
      <c r="E10" s="13">
        <v>593000</v>
      </c>
      <c r="F10" s="13"/>
      <c r="G10" s="13"/>
      <c r="H10" s="13"/>
      <c r="I10" s="14">
        <f t="shared" si="0"/>
        <v>759000</v>
      </c>
    </row>
    <row r="11" spans="1:9" ht="12.75">
      <c r="A11" s="11" t="s">
        <v>12</v>
      </c>
      <c r="B11" s="12" t="s">
        <v>13</v>
      </c>
      <c r="C11" s="13">
        <v>940000</v>
      </c>
      <c r="D11" s="13"/>
      <c r="E11" s="13"/>
      <c r="F11" s="13"/>
      <c r="G11" s="13"/>
      <c r="H11" s="13"/>
      <c r="I11" s="14">
        <f t="shared" si="0"/>
        <v>940000</v>
      </c>
    </row>
    <row r="12" spans="1:9" ht="12.75">
      <c r="A12" s="11" t="s">
        <v>14</v>
      </c>
      <c r="B12" s="12" t="s">
        <v>15</v>
      </c>
      <c r="C12" s="13">
        <v>107000</v>
      </c>
      <c r="D12" s="13">
        <v>1116000</v>
      </c>
      <c r="E12" s="13"/>
      <c r="F12" s="13"/>
      <c r="G12" s="13"/>
      <c r="H12" s="13"/>
      <c r="I12" s="14">
        <f t="shared" si="0"/>
        <v>1223000</v>
      </c>
    </row>
    <row r="13" spans="1:9" ht="12.75">
      <c r="A13" s="11" t="s">
        <v>16</v>
      </c>
      <c r="B13" s="12" t="s">
        <v>17</v>
      </c>
      <c r="C13" s="13">
        <f>241000-47180</f>
        <v>193820</v>
      </c>
      <c r="D13" s="13"/>
      <c r="E13" s="13"/>
      <c r="F13" s="13"/>
      <c r="G13" s="13"/>
      <c r="H13" s="13"/>
      <c r="I13" s="14">
        <f t="shared" si="0"/>
        <v>193820</v>
      </c>
    </row>
    <row r="14" spans="1:9" ht="12.75">
      <c r="A14" s="11" t="s">
        <v>18</v>
      </c>
      <c r="B14" s="12" t="s">
        <v>19</v>
      </c>
      <c r="C14" s="13"/>
      <c r="D14" s="13">
        <v>166000</v>
      </c>
      <c r="E14" s="13">
        <v>593000</v>
      </c>
      <c r="F14" s="13"/>
      <c r="G14" s="13"/>
      <c r="H14" s="13"/>
      <c r="I14" s="14">
        <f t="shared" si="0"/>
        <v>759000</v>
      </c>
    </row>
    <row r="15" spans="1:9" ht="12.75">
      <c r="A15" s="11" t="s">
        <v>20</v>
      </c>
      <c r="B15" s="12" t="s">
        <v>21</v>
      </c>
      <c r="C15" s="13">
        <v>751000</v>
      </c>
      <c r="D15" s="13"/>
      <c r="E15" s="13"/>
      <c r="F15" s="13"/>
      <c r="G15" s="13"/>
      <c r="H15" s="13"/>
      <c r="I15" s="14">
        <f t="shared" si="0"/>
        <v>751000</v>
      </c>
    </row>
    <row r="16" spans="1:9" ht="12.75">
      <c r="A16" s="11" t="s">
        <v>22</v>
      </c>
      <c r="B16" s="12" t="s">
        <v>23</v>
      </c>
      <c r="C16" s="13">
        <f>500000-92000</f>
        <v>408000</v>
      </c>
      <c r="D16" s="13">
        <v>1700000</v>
      </c>
      <c r="E16" s="13"/>
      <c r="F16" s="13"/>
      <c r="G16" s="13"/>
      <c r="H16" s="13"/>
      <c r="I16" s="14">
        <f t="shared" si="0"/>
        <v>2108000</v>
      </c>
    </row>
    <row r="17" spans="1:9" ht="12.75">
      <c r="A17" s="11" t="s">
        <v>24</v>
      </c>
      <c r="B17" s="12" t="s">
        <v>25</v>
      </c>
      <c r="C17" s="13"/>
      <c r="D17" s="13">
        <v>166000</v>
      </c>
      <c r="E17" s="13">
        <v>593000</v>
      </c>
      <c r="F17" s="13"/>
      <c r="G17" s="13"/>
      <c r="H17" s="13"/>
      <c r="I17" s="14">
        <f t="shared" si="0"/>
        <v>759000</v>
      </c>
    </row>
    <row r="18" spans="1:9" ht="12.75">
      <c r="A18" s="11" t="s">
        <v>26</v>
      </c>
      <c r="B18" s="12" t="s">
        <v>27</v>
      </c>
      <c r="C18" s="13">
        <f>572000-572000</f>
        <v>0</v>
      </c>
      <c r="D18" s="13">
        <f>3314000-3314000</f>
        <v>0</v>
      </c>
      <c r="E18" s="13">
        <f>110000-110000</f>
        <v>0</v>
      </c>
      <c r="F18" s="13"/>
      <c r="G18" s="13"/>
      <c r="H18" s="13"/>
      <c r="I18" s="14">
        <f t="shared" si="0"/>
        <v>0</v>
      </c>
    </row>
    <row r="19" spans="1:9" ht="12.75">
      <c r="A19" s="11" t="s">
        <v>28</v>
      </c>
      <c r="B19" s="12" t="s">
        <v>29</v>
      </c>
      <c r="C19" s="13">
        <v>54000</v>
      </c>
      <c r="D19" s="13">
        <v>499000</v>
      </c>
      <c r="E19" s="13"/>
      <c r="F19" s="13"/>
      <c r="G19" s="13"/>
      <c r="H19" s="13"/>
      <c r="I19" s="14">
        <f t="shared" si="0"/>
        <v>553000</v>
      </c>
    </row>
    <row r="20" spans="1:9" ht="12.75">
      <c r="A20" s="11" t="s">
        <v>30</v>
      </c>
      <c r="B20" s="12" t="s">
        <v>31</v>
      </c>
      <c r="C20" s="13"/>
      <c r="D20" s="13">
        <v>166000</v>
      </c>
      <c r="E20" s="13">
        <v>593000</v>
      </c>
      <c r="F20" s="13"/>
      <c r="G20" s="13"/>
      <c r="H20" s="13"/>
      <c r="I20" s="14">
        <f t="shared" si="0"/>
        <v>759000</v>
      </c>
    </row>
    <row r="21" spans="1:9" ht="12.75">
      <c r="A21" s="11" t="s">
        <v>32</v>
      </c>
      <c r="B21" s="12" t="s">
        <v>33</v>
      </c>
      <c r="C21" s="13"/>
      <c r="D21" s="13">
        <v>1000000</v>
      </c>
      <c r="E21" s="13"/>
      <c r="F21" s="13"/>
      <c r="G21" s="13"/>
      <c r="H21" s="13"/>
      <c r="I21" s="14">
        <f t="shared" si="0"/>
        <v>1000000</v>
      </c>
    </row>
    <row r="22" spans="1:9" ht="12.75">
      <c r="A22" s="11" t="s">
        <v>34</v>
      </c>
      <c r="B22" s="12" t="s">
        <v>35</v>
      </c>
      <c r="C22" s="13">
        <v>5866000</v>
      </c>
      <c r="D22" s="13">
        <f>21908000+2717843</f>
        <v>24625843</v>
      </c>
      <c r="E22" s="13"/>
      <c r="F22" s="13"/>
      <c r="G22" s="13"/>
      <c r="H22" s="13"/>
      <c r="I22" s="14">
        <f t="shared" si="0"/>
        <v>30491843</v>
      </c>
    </row>
    <row r="23" spans="1:9" ht="12.75">
      <c r="A23" s="11" t="s">
        <v>36</v>
      </c>
      <c r="B23" s="12" t="s">
        <v>37</v>
      </c>
      <c r="C23" s="13">
        <v>-103000</v>
      </c>
      <c r="D23" s="13"/>
      <c r="E23" s="13"/>
      <c r="F23" s="13"/>
      <c r="G23" s="13"/>
      <c r="H23" s="13"/>
      <c r="I23" s="14">
        <f t="shared" si="0"/>
        <v>-103000</v>
      </c>
    </row>
    <row r="24" spans="1:9" ht="12.75">
      <c r="A24" s="11" t="s">
        <v>38</v>
      </c>
      <c r="B24" s="12" t="s">
        <v>39</v>
      </c>
      <c r="C24" s="13">
        <v>774000</v>
      </c>
      <c r="D24" s="13"/>
      <c r="E24" s="13"/>
      <c r="F24" s="13"/>
      <c r="G24" s="13"/>
      <c r="H24" s="13"/>
      <c r="I24" s="14">
        <f t="shared" si="0"/>
        <v>774000</v>
      </c>
    </row>
    <row r="25" spans="1:9" ht="12.75">
      <c r="A25" s="11" t="s">
        <v>40</v>
      </c>
      <c r="B25" s="12" t="s">
        <v>41</v>
      </c>
      <c r="C25" s="13">
        <v>226000</v>
      </c>
      <c r="D25" s="13"/>
      <c r="E25" s="13"/>
      <c r="F25" s="13"/>
      <c r="G25" s="13"/>
      <c r="H25" s="13"/>
      <c r="I25" s="14">
        <f t="shared" si="0"/>
        <v>226000</v>
      </c>
    </row>
    <row r="26" spans="1:9" ht="12.75">
      <c r="A26" s="11" t="s">
        <v>42</v>
      </c>
      <c r="B26" s="12" t="s">
        <v>43</v>
      </c>
      <c r="C26" s="13"/>
      <c r="D26" s="13">
        <v>155000</v>
      </c>
      <c r="E26" s="13">
        <v>1261000</v>
      </c>
      <c r="F26" s="13"/>
      <c r="G26" s="13"/>
      <c r="H26" s="13"/>
      <c r="I26" s="14">
        <f t="shared" si="0"/>
        <v>1416000</v>
      </c>
    </row>
    <row r="27" spans="1:9" ht="12.75">
      <c r="A27" s="11" t="s">
        <v>44</v>
      </c>
      <c r="B27" s="12" t="s">
        <v>45</v>
      </c>
      <c r="C27" s="13"/>
      <c r="D27" s="13">
        <v>264000</v>
      </c>
      <c r="E27" s="13">
        <v>368000</v>
      </c>
      <c r="F27" s="13">
        <v>2077000</v>
      </c>
      <c r="G27" s="13"/>
      <c r="H27" s="13"/>
      <c r="I27" s="14">
        <f t="shared" si="0"/>
        <v>2709000</v>
      </c>
    </row>
    <row r="28" spans="1:9" ht="12.75">
      <c r="A28" s="11" t="s">
        <v>46</v>
      </c>
      <c r="B28" s="12" t="s">
        <v>47</v>
      </c>
      <c r="C28" s="13"/>
      <c r="D28" s="13"/>
      <c r="E28" s="13"/>
      <c r="F28" s="13"/>
      <c r="G28" s="13">
        <v>184000</v>
      </c>
      <c r="H28" s="13">
        <v>658000</v>
      </c>
      <c r="I28" s="14">
        <f t="shared" si="0"/>
        <v>842000</v>
      </c>
    </row>
    <row r="29" spans="1:9" ht="12.75">
      <c r="A29" s="11" t="s">
        <v>48</v>
      </c>
      <c r="B29" s="12" t="s">
        <v>49</v>
      </c>
      <c r="C29" s="13">
        <f>3236000-206000</f>
        <v>3030000</v>
      </c>
      <c r="D29" s="13"/>
      <c r="E29" s="13"/>
      <c r="F29" s="13"/>
      <c r="G29" s="13"/>
      <c r="H29" s="13"/>
      <c r="I29" s="14">
        <f t="shared" si="0"/>
        <v>3030000</v>
      </c>
    </row>
    <row r="30" spans="1:9" ht="12.75">
      <c r="A30" s="11" t="s">
        <v>50</v>
      </c>
      <c r="B30" s="12" t="s">
        <v>51</v>
      </c>
      <c r="C30" s="13"/>
      <c r="D30" s="13"/>
      <c r="E30" s="13"/>
      <c r="F30" s="13"/>
      <c r="G30" s="13">
        <v>184000</v>
      </c>
      <c r="H30" s="13">
        <v>658000</v>
      </c>
      <c r="I30" s="14">
        <f t="shared" si="0"/>
        <v>842000</v>
      </c>
    </row>
    <row r="31" spans="1:9" ht="12.75">
      <c r="A31" s="11" t="s">
        <v>52</v>
      </c>
      <c r="B31" s="12" t="s">
        <v>53</v>
      </c>
      <c r="C31" s="13">
        <v>527000</v>
      </c>
      <c r="D31" s="13"/>
      <c r="E31" s="13"/>
      <c r="F31" s="13"/>
      <c r="G31" s="13"/>
      <c r="H31" s="13"/>
      <c r="I31" s="14">
        <f t="shared" si="0"/>
        <v>527000</v>
      </c>
    </row>
    <row r="32" spans="1:9" ht="12.75">
      <c r="A32" s="11" t="s">
        <v>54</v>
      </c>
      <c r="B32" s="12" t="s">
        <v>55</v>
      </c>
      <c r="C32" s="13">
        <v>54000</v>
      </c>
      <c r="D32" s="13">
        <v>843000</v>
      </c>
      <c r="E32" s="13">
        <v>2157000</v>
      </c>
      <c r="F32" s="13"/>
      <c r="G32" s="13"/>
      <c r="H32" s="13"/>
      <c r="I32" s="14">
        <f t="shared" si="0"/>
        <v>3054000</v>
      </c>
    </row>
    <row r="33" spans="1:9" ht="12.75">
      <c r="A33" s="11" t="s">
        <v>56</v>
      </c>
      <c r="B33" s="12" t="s">
        <v>57</v>
      </c>
      <c r="C33" s="13"/>
      <c r="D33" s="13"/>
      <c r="E33" s="13"/>
      <c r="F33" s="13"/>
      <c r="G33" s="13">
        <v>184000</v>
      </c>
      <c r="H33" s="13">
        <v>658000</v>
      </c>
      <c r="I33" s="14">
        <f t="shared" si="0"/>
        <v>842000</v>
      </c>
    </row>
    <row r="34" spans="1:9" ht="12.75">
      <c r="A34" s="11" t="s">
        <v>58</v>
      </c>
      <c r="B34" s="12" t="s">
        <v>59</v>
      </c>
      <c r="C34" s="13">
        <v>1138000</v>
      </c>
      <c r="D34" s="13">
        <v>536000</v>
      </c>
      <c r="E34" s="13"/>
      <c r="F34" s="13"/>
      <c r="G34" s="13"/>
      <c r="H34" s="13"/>
      <c r="I34" s="14">
        <f t="shared" si="0"/>
        <v>1674000</v>
      </c>
    </row>
    <row r="35" spans="1:9" ht="12.75">
      <c r="A35" s="11" t="s">
        <v>60</v>
      </c>
      <c r="B35" s="12" t="s">
        <v>61</v>
      </c>
      <c r="C35" s="13">
        <v>527000</v>
      </c>
      <c r="D35" s="13"/>
      <c r="E35" s="13"/>
      <c r="F35" s="13"/>
      <c r="G35" s="13"/>
      <c r="H35" s="13"/>
      <c r="I35" s="14">
        <f t="shared" si="0"/>
        <v>527000</v>
      </c>
    </row>
    <row r="36" spans="1:9" ht="12.75">
      <c r="A36" s="11" t="s">
        <v>62</v>
      </c>
      <c r="B36" s="12" t="s">
        <v>63</v>
      </c>
      <c r="C36" s="13"/>
      <c r="D36" s="13">
        <v>318000</v>
      </c>
      <c r="E36" s="13">
        <v>847000</v>
      </c>
      <c r="F36" s="13"/>
      <c r="G36" s="13"/>
      <c r="H36" s="13"/>
      <c r="I36" s="14">
        <f t="shared" si="0"/>
        <v>1165000</v>
      </c>
    </row>
    <row r="37" spans="1:9" ht="12.75">
      <c r="A37" s="11" t="s">
        <v>64</v>
      </c>
      <c r="B37" s="12" t="s">
        <v>65</v>
      </c>
      <c r="C37" s="13"/>
      <c r="D37" s="13"/>
      <c r="E37" s="13"/>
      <c r="F37" s="13"/>
      <c r="G37" s="13">
        <v>184000</v>
      </c>
      <c r="H37" s="13">
        <v>658000</v>
      </c>
      <c r="I37" s="14">
        <f t="shared" si="0"/>
        <v>842000</v>
      </c>
    </row>
    <row r="38" spans="1:9" ht="12.75">
      <c r="A38" s="11" t="s">
        <v>66</v>
      </c>
      <c r="B38" s="12" t="s">
        <v>67</v>
      </c>
      <c r="C38" s="13"/>
      <c r="D38" s="13">
        <v>423000</v>
      </c>
      <c r="E38" s="13">
        <v>529000</v>
      </c>
      <c r="F38" s="13"/>
      <c r="G38" s="13"/>
      <c r="H38" s="13"/>
      <c r="I38" s="14">
        <f t="shared" si="0"/>
        <v>952000</v>
      </c>
    </row>
    <row r="39" spans="1:9" ht="12.75">
      <c r="A39" s="11" t="s">
        <v>68</v>
      </c>
      <c r="B39" s="12" t="s">
        <v>69</v>
      </c>
      <c r="C39" s="13">
        <v>620000</v>
      </c>
      <c r="D39" s="13"/>
      <c r="E39" s="13"/>
      <c r="F39" s="13"/>
      <c r="G39" s="13"/>
      <c r="H39" s="13"/>
      <c r="I39" s="14">
        <f t="shared" si="0"/>
        <v>620000</v>
      </c>
    </row>
    <row r="40" spans="1:9" ht="12.75">
      <c r="A40" s="11" t="s">
        <v>70</v>
      </c>
      <c r="B40" s="12" t="s">
        <v>71</v>
      </c>
      <c r="C40" s="13">
        <v>1000000</v>
      </c>
      <c r="D40" s="13"/>
      <c r="E40" s="13"/>
      <c r="F40" s="13"/>
      <c r="G40" s="13"/>
      <c r="H40" s="13"/>
      <c r="I40" s="14">
        <f t="shared" si="0"/>
        <v>1000000</v>
      </c>
    </row>
    <row r="41" spans="1:9" ht="12.75">
      <c r="A41" s="11" t="s">
        <v>72</v>
      </c>
      <c r="B41" s="12" t="s">
        <v>73</v>
      </c>
      <c r="C41" s="13">
        <v>21000</v>
      </c>
      <c r="D41" s="13"/>
      <c r="E41" s="13"/>
      <c r="F41" s="13">
        <v>260000</v>
      </c>
      <c r="G41" s="13"/>
      <c r="H41" s="13"/>
      <c r="I41" s="14">
        <f t="shared" si="0"/>
        <v>281000</v>
      </c>
    </row>
    <row r="42" spans="1:9" ht="12.75">
      <c r="A42" s="11" t="s">
        <v>74</v>
      </c>
      <c r="B42" s="12" t="s">
        <v>75</v>
      </c>
      <c r="C42" s="13"/>
      <c r="D42" s="13">
        <v>221000</v>
      </c>
      <c r="E42" s="13"/>
      <c r="F42" s="13"/>
      <c r="G42" s="13"/>
      <c r="H42" s="13"/>
      <c r="I42" s="14">
        <f t="shared" si="0"/>
        <v>221000</v>
      </c>
    </row>
    <row r="43" spans="1:9" ht="12.75">
      <c r="A43" s="11" t="s">
        <v>76</v>
      </c>
      <c r="B43" s="12" t="s">
        <v>77</v>
      </c>
      <c r="C43" s="13">
        <f>1826000-569753</f>
        <v>1256247</v>
      </c>
      <c r="D43" s="13">
        <v>75000</v>
      </c>
      <c r="E43" s="13"/>
      <c r="F43" s="13"/>
      <c r="G43" s="13"/>
      <c r="H43" s="13"/>
      <c r="I43" s="14">
        <f t="shared" si="0"/>
        <v>1331247</v>
      </c>
    </row>
    <row r="44" spans="1:9" ht="12.75">
      <c r="A44" s="11" t="s">
        <v>78</v>
      </c>
      <c r="B44" s="12" t="s">
        <v>79</v>
      </c>
      <c r="C44" s="13"/>
      <c r="D44" s="13">
        <v>155000</v>
      </c>
      <c r="E44" s="13">
        <v>532000</v>
      </c>
      <c r="F44" s="13"/>
      <c r="G44" s="13"/>
      <c r="H44" s="13"/>
      <c r="I44" s="14">
        <f t="shared" si="0"/>
        <v>687000</v>
      </c>
    </row>
    <row r="45" spans="1:9" ht="12.75">
      <c r="A45" s="11" t="s">
        <v>80</v>
      </c>
      <c r="B45" s="12" t="s">
        <v>81</v>
      </c>
      <c r="C45" s="13">
        <v>554000</v>
      </c>
      <c r="D45" s="13"/>
      <c r="E45" s="13"/>
      <c r="F45" s="13"/>
      <c r="G45" s="13"/>
      <c r="H45" s="13"/>
      <c r="I45" s="14">
        <f t="shared" si="0"/>
        <v>554000</v>
      </c>
    </row>
    <row r="46" spans="1:9" ht="12.75">
      <c r="A46" s="11" t="s">
        <v>82</v>
      </c>
      <c r="B46" s="12" t="s">
        <v>83</v>
      </c>
      <c r="C46" s="13">
        <v>554000</v>
      </c>
      <c r="D46" s="13"/>
      <c r="E46" s="13"/>
      <c r="F46" s="13"/>
      <c r="G46" s="13"/>
      <c r="H46" s="13"/>
      <c r="I46" s="14">
        <f t="shared" si="0"/>
        <v>554000</v>
      </c>
    </row>
    <row r="47" spans="1:9" ht="12.75">
      <c r="A47" s="11" t="s">
        <v>84</v>
      </c>
      <c r="B47" s="12" t="s">
        <v>85</v>
      </c>
      <c r="C47" s="13">
        <v>-350000</v>
      </c>
      <c r="D47" s="13"/>
      <c r="E47" s="13"/>
      <c r="F47" s="13"/>
      <c r="G47" s="13"/>
      <c r="H47" s="13"/>
      <c r="I47" s="14">
        <f t="shared" si="0"/>
        <v>-350000</v>
      </c>
    </row>
    <row r="48" spans="1:9" ht="12.75">
      <c r="A48" s="11" t="s">
        <v>86</v>
      </c>
      <c r="B48" s="12" t="s">
        <v>87</v>
      </c>
      <c r="C48" s="13">
        <v>887000</v>
      </c>
      <c r="D48" s="13"/>
      <c r="E48" s="13"/>
      <c r="F48" s="13"/>
      <c r="G48" s="13"/>
      <c r="H48" s="13"/>
      <c r="I48" s="14">
        <f t="shared" si="0"/>
        <v>887000</v>
      </c>
    </row>
    <row r="49" spans="1:9" ht="12.75">
      <c r="A49" s="11" t="s">
        <v>88</v>
      </c>
      <c r="B49" s="12" t="s">
        <v>89</v>
      </c>
      <c r="C49" s="13"/>
      <c r="D49" s="13">
        <v>105000</v>
      </c>
      <c r="E49" s="13">
        <v>982000</v>
      </c>
      <c r="F49" s="13"/>
      <c r="G49" s="13"/>
      <c r="H49" s="13"/>
      <c r="I49" s="14">
        <f t="shared" si="0"/>
        <v>1087000</v>
      </c>
    </row>
    <row r="50" spans="1:9" ht="12.75">
      <c r="A50" s="11" t="s">
        <v>90</v>
      </c>
      <c r="B50" s="12" t="s">
        <v>91</v>
      </c>
      <c r="C50" s="13"/>
      <c r="D50" s="13"/>
      <c r="E50" s="13">
        <v>86000</v>
      </c>
      <c r="F50" s="13">
        <v>843000</v>
      </c>
      <c r="G50" s="13"/>
      <c r="H50" s="13"/>
      <c r="I50" s="14">
        <f t="shared" si="0"/>
        <v>929000</v>
      </c>
    </row>
    <row r="51" spans="1:9" ht="12.75">
      <c r="A51" s="11" t="s">
        <v>92</v>
      </c>
      <c r="B51" s="12" t="s">
        <v>93</v>
      </c>
      <c r="C51" s="13"/>
      <c r="D51" s="13"/>
      <c r="E51" s="13"/>
      <c r="F51" s="13"/>
      <c r="G51" s="13"/>
      <c r="H51" s="13">
        <v>86000</v>
      </c>
      <c r="I51" s="14">
        <f t="shared" si="0"/>
        <v>86000</v>
      </c>
    </row>
    <row r="52" spans="1:9" ht="12.75">
      <c r="A52" s="11" t="s">
        <v>94</v>
      </c>
      <c r="B52" s="12" t="s">
        <v>95</v>
      </c>
      <c r="C52" s="13">
        <v>7737000</v>
      </c>
      <c r="D52" s="13">
        <v>5800000</v>
      </c>
      <c r="E52" s="13">
        <v>283000</v>
      </c>
      <c r="F52" s="13"/>
      <c r="G52" s="13"/>
      <c r="H52" s="13"/>
      <c r="I52" s="14">
        <f t="shared" si="0"/>
        <v>13820000</v>
      </c>
    </row>
    <row r="53" spans="1:9" ht="12.75">
      <c r="A53" s="11" t="s">
        <v>96</v>
      </c>
      <c r="B53" s="12" t="s">
        <v>97</v>
      </c>
      <c r="C53" s="13">
        <v>-433000</v>
      </c>
      <c r="D53" s="13"/>
      <c r="E53" s="13"/>
      <c r="F53" s="13"/>
      <c r="G53" s="13"/>
      <c r="H53" s="13"/>
      <c r="I53" s="14">
        <f t="shared" si="0"/>
        <v>-433000</v>
      </c>
    </row>
    <row r="54" spans="1:9" ht="12.75">
      <c r="A54" s="11" t="s">
        <v>98</v>
      </c>
      <c r="B54" s="12" t="s">
        <v>99</v>
      </c>
      <c r="C54" s="13">
        <v>942000</v>
      </c>
      <c r="D54" s="13">
        <v>1071000</v>
      </c>
      <c r="E54" s="13">
        <v>1663000</v>
      </c>
      <c r="F54" s="13">
        <v>1848000</v>
      </c>
      <c r="G54" s="13">
        <v>12721000</v>
      </c>
      <c r="H54" s="13">
        <v>12925000</v>
      </c>
      <c r="I54" s="14">
        <f t="shared" si="0"/>
        <v>31170000</v>
      </c>
    </row>
    <row r="55" spans="1:9" ht="12.75">
      <c r="A55" s="11" t="s">
        <v>100</v>
      </c>
      <c r="B55" s="12" t="s">
        <v>101</v>
      </c>
      <c r="C55" s="13"/>
      <c r="D55" s="13">
        <v>256000</v>
      </c>
      <c r="E55" s="13">
        <v>1188000</v>
      </c>
      <c r="F55" s="13"/>
      <c r="G55" s="13"/>
      <c r="H55" s="13"/>
      <c r="I55" s="14">
        <f t="shared" si="0"/>
        <v>1444000</v>
      </c>
    </row>
    <row r="56" spans="1:9" ht="12.75">
      <c r="A56" s="11" t="s">
        <v>102</v>
      </c>
      <c r="B56" s="12" t="s">
        <v>103</v>
      </c>
      <c r="C56" s="13"/>
      <c r="D56" s="13"/>
      <c r="E56" s="13"/>
      <c r="F56" s="13"/>
      <c r="G56" s="13"/>
      <c r="H56" s="13">
        <v>86000</v>
      </c>
      <c r="I56" s="14">
        <f t="shared" si="0"/>
        <v>86000</v>
      </c>
    </row>
    <row r="57" spans="1:9" ht="12.75">
      <c r="A57" s="11" t="s">
        <v>104</v>
      </c>
      <c r="B57" s="12" t="s">
        <v>105</v>
      </c>
      <c r="C57" s="13">
        <v>155000</v>
      </c>
      <c r="D57" s="13"/>
      <c r="E57" s="13"/>
      <c r="F57" s="13"/>
      <c r="G57" s="13"/>
      <c r="H57" s="13"/>
      <c r="I57" s="14">
        <f t="shared" si="0"/>
        <v>155000</v>
      </c>
    </row>
    <row r="58" spans="1:9" ht="12.75">
      <c r="A58" s="11" t="s">
        <v>106</v>
      </c>
      <c r="B58" s="12" t="s">
        <v>107</v>
      </c>
      <c r="C58" s="13">
        <f>177000-99190</f>
        <v>77810</v>
      </c>
      <c r="D58" s="13">
        <v>390000</v>
      </c>
      <c r="E58" s="13"/>
      <c r="F58" s="13"/>
      <c r="G58" s="13"/>
      <c r="H58" s="13"/>
      <c r="I58" s="14">
        <f t="shared" si="0"/>
        <v>467810</v>
      </c>
    </row>
    <row r="59" spans="1:9" ht="12.75">
      <c r="A59" s="11" t="s">
        <v>108</v>
      </c>
      <c r="B59" s="12" t="s">
        <v>109</v>
      </c>
      <c r="C59" s="13"/>
      <c r="D59" s="13">
        <v>499000</v>
      </c>
      <c r="E59" s="13">
        <v>943000</v>
      </c>
      <c r="F59" s="13">
        <v>746000</v>
      </c>
      <c r="G59" s="13">
        <v>178000</v>
      </c>
      <c r="H59" s="13">
        <v>14702000</v>
      </c>
      <c r="I59" s="14">
        <f t="shared" si="0"/>
        <v>17068000</v>
      </c>
    </row>
    <row r="60" spans="1:9" ht="12.75">
      <c r="A60" s="11" t="s">
        <v>110</v>
      </c>
      <c r="B60" s="12" t="s">
        <v>111</v>
      </c>
      <c r="C60" s="13"/>
      <c r="D60" s="13"/>
      <c r="E60" s="13"/>
      <c r="F60" s="13">
        <v>951000</v>
      </c>
      <c r="G60" s="13"/>
      <c r="H60" s="13"/>
      <c r="I60" s="14">
        <f t="shared" si="0"/>
        <v>951000</v>
      </c>
    </row>
    <row r="61" spans="1:9" ht="12.75">
      <c r="A61" s="11" t="s">
        <v>112</v>
      </c>
      <c r="B61" s="12" t="s">
        <v>113</v>
      </c>
      <c r="C61" s="13"/>
      <c r="D61" s="13"/>
      <c r="E61" s="13"/>
      <c r="F61" s="13"/>
      <c r="G61" s="13"/>
      <c r="H61" s="13">
        <v>86000</v>
      </c>
      <c r="I61" s="14">
        <f t="shared" si="0"/>
        <v>86000</v>
      </c>
    </row>
    <row r="62" spans="1:9" ht="12.75">
      <c r="A62" s="11" t="s">
        <v>114</v>
      </c>
      <c r="B62" s="12" t="s">
        <v>115</v>
      </c>
      <c r="C62" s="13">
        <v>207000</v>
      </c>
      <c r="D62" s="13"/>
      <c r="E62" s="13"/>
      <c r="F62" s="13"/>
      <c r="G62" s="13"/>
      <c r="H62" s="13"/>
      <c r="I62" s="14">
        <f t="shared" si="0"/>
        <v>207000</v>
      </c>
    </row>
    <row r="63" spans="1:9" ht="12.75">
      <c r="A63" s="11" t="s">
        <v>116</v>
      </c>
      <c r="B63" s="12" t="s">
        <v>117</v>
      </c>
      <c r="C63" s="13"/>
      <c r="D63" s="13">
        <v>166000</v>
      </c>
      <c r="E63" s="13">
        <v>114000</v>
      </c>
      <c r="F63" s="13">
        <v>1248000</v>
      </c>
      <c r="G63" s="13"/>
      <c r="H63" s="13"/>
      <c r="I63" s="14">
        <f t="shared" si="0"/>
        <v>1528000</v>
      </c>
    </row>
    <row r="64" spans="1:9" ht="12.75">
      <c r="A64" s="11" t="s">
        <v>118</v>
      </c>
      <c r="B64" s="12" t="s">
        <v>119</v>
      </c>
      <c r="C64" s="13"/>
      <c r="D64" s="13"/>
      <c r="E64" s="13"/>
      <c r="F64" s="13">
        <v>178000</v>
      </c>
      <c r="G64" s="13">
        <v>1290000</v>
      </c>
      <c r="H64" s="13"/>
      <c r="I64" s="14">
        <f t="shared" si="0"/>
        <v>1468000</v>
      </c>
    </row>
    <row r="65" spans="1:9" ht="12.75">
      <c r="A65" s="11" t="s">
        <v>120</v>
      </c>
      <c r="B65" s="12" t="s">
        <v>121</v>
      </c>
      <c r="C65" s="13">
        <v>166000</v>
      </c>
      <c r="D65" s="13">
        <v>911000</v>
      </c>
      <c r="E65" s="13"/>
      <c r="F65" s="13"/>
      <c r="G65" s="13"/>
      <c r="H65" s="13"/>
      <c r="I65" s="14">
        <f t="shared" si="0"/>
        <v>1077000</v>
      </c>
    </row>
    <row r="66" spans="1:9" ht="12.75">
      <c r="A66" s="11" t="s">
        <v>122</v>
      </c>
      <c r="B66" s="12" t="s">
        <v>123</v>
      </c>
      <c r="C66" s="13"/>
      <c r="D66" s="13"/>
      <c r="E66" s="13"/>
      <c r="F66" s="13"/>
      <c r="G66" s="13"/>
      <c r="H66" s="13">
        <v>127000</v>
      </c>
      <c r="I66" s="14">
        <f t="shared" si="0"/>
        <v>127000</v>
      </c>
    </row>
    <row r="67" spans="1:9" ht="12.75">
      <c r="A67" s="11" t="s">
        <v>124</v>
      </c>
      <c r="B67" s="12" t="s">
        <v>125</v>
      </c>
      <c r="C67" s="13">
        <v>1530000</v>
      </c>
      <c r="D67" s="13"/>
      <c r="E67" s="13"/>
      <c r="F67" s="13"/>
      <c r="G67" s="13"/>
      <c r="H67" s="13"/>
      <c r="I67" s="14">
        <f t="shared" si="0"/>
        <v>1530000</v>
      </c>
    </row>
    <row r="68" spans="1:9" ht="12.75">
      <c r="A68" s="11" t="s">
        <v>126</v>
      </c>
      <c r="B68" s="12" t="s">
        <v>127</v>
      </c>
      <c r="C68" s="13">
        <v>160000</v>
      </c>
      <c r="D68" s="13">
        <v>573000</v>
      </c>
      <c r="E68" s="13"/>
      <c r="F68" s="13"/>
      <c r="G68" s="13"/>
      <c r="H68" s="13"/>
      <c r="I68" s="14">
        <f t="shared" si="0"/>
        <v>733000</v>
      </c>
    </row>
    <row r="69" spans="1:9" ht="12.75">
      <c r="A69" s="11" t="s">
        <v>128</v>
      </c>
      <c r="B69" s="12" t="s">
        <v>129</v>
      </c>
      <c r="C69" s="13"/>
      <c r="D69" s="13"/>
      <c r="E69" s="13"/>
      <c r="F69" s="13">
        <v>178000</v>
      </c>
      <c r="G69" s="13">
        <v>737000</v>
      </c>
      <c r="H69" s="13"/>
      <c r="I69" s="14">
        <f t="shared" si="0"/>
        <v>915000</v>
      </c>
    </row>
    <row r="70" spans="1:9" ht="12.75">
      <c r="A70" s="11" t="s">
        <v>130</v>
      </c>
      <c r="B70" s="12" t="s">
        <v>131</v>
      </c>
      <c r="C70" s="13">
        <v>162000</v>
      </c>
      <c r="D70" s="13">
        <v>606000</v>
      </c>
      <c r="E70" s="13"/>
      <c r="F70" s="13"/>
      <c r="G70" s="13"/>
      <c r="H70" s="13"/>
      <c r="I70" s="14">
        <f t="shared" si="0"/>
        <v>768000</v>
      </c>
    </row>
    <row r="71" spans="1:9" ht="12.75">
      <c r="A71" s="11" t="s">
        <v>132</v>
      </c>
      <c r="B71" s="12" t="s">
        <v>133</v>
      </c>
      <c r="C71" s="13"/>
      <c r="D71" s="13"/>
      <c r="E71" s="13">
        <v>2357000</v>
      </c>
      <c r="F71" s="13"/>
      <c r="G71" s="13"/>
      <c r="H71" s="13"/>
      <c r="I71" s="14">
        <f aca="true" t="shared" si="1" ref="I71:I111">SUM(C71:H71)</f>
        <v>2357000</v>
      </c>
    </row>
    <row r="72" spans="1:9" ht="12.75">
      <c r="A72" s="11" t="s">
        <v>134</v>
      </c>
      <c r="B72" s="12" t="s">
        <v>135</v>
      </c>
      <c r="C72" s="13">
        <v>587000</v>
      </c>
      <c r="D72" s="13"/>
      <c r="E72" s="13"/>
      <c r="F72" s="13"/>
      <c r="G72" s="13"/>
      <c r="H72" s="13"/>
      <c r="I72" s="14">
        <f t="shared" si="1"/>
        <v>587000</v>
      </c>
    </row>
    <row r="73" spans="1:9" ht="12.75">
      <c r="A73" s="11" t="s">
        <v>136</v>
      </c>
      <c r="B73" s="12" t="s">
        <v>137</v>
      </c>
      <c r="C73" s="13">
        <v>160000</v>
      </c>
      <c r="D73" s="13">
        <v>573000</v>
      </c>
      <c r="E73" s="13"/>
      <c r="F73" s="13"/>
      <c r="G73" s="13"/>
      <c r="H73" s="13"/>
      <c r="I73" s="14">
        <f t="shared" si="1"/>
        <v>733000</v>
      </c>
    </row>
    <row r="74" spans="1:9" ht="12.75">
      <c r="A74" s="11" t="s">
        <v>138</v>
      </c>
      <c r="B74" s="12" t="s">
        <v>139</v>
      </c>
      <c r="C74" s="13"/>
      <c r="D74" s="13">
        <v>287000</v>
      </c>
      <c r="E74" s="13">
        <v>653000</v>
      </c>
      <c r="F74" s="13"/>
      <c r="G74" s="13"/>
      <c r="H74" s="13"/>
      <c r="I74" s="14">
        <f t="shared" si="1"/>
        <v>940000</v>
      </c>
    </row>
    <row r="75" spans="1:9" ht="12.75">
      <c r="A75" s="11" t="s">
        <v>140</v>
      </c>
      <c r="B75" s="12" t="s">
        <v>141</v>
      </c>
      <c r="C75" s="13"/>
      <c r="D75" s="13"/>
      <c r="E75" s="13">
        <v>172000</v>
      </c>
      <c r="F75" s="13">
        <v>614000</v>
      </c>
      <c r="G75" s="13"/>
      <c r="H75" s="13"/>
      <c r="I75" s="14">
        <f t="shared" si="1"/>
        <v>786000</v>
      </c>
    </row>
    <row r="76" spans="1:9" ht="12.75">
      <c r="A76" s="11" t="s">
        <v>142</v>
      </c>
      <c r="B76" s="12" t="s">
        <v>143</v>
      </c>
      <c r="C76" s="13"/>
      <c r="D76" s="13"/>
      <c r="E76" s="13"/>
      <c r="F76" s="13">
        <v>153000</v>
      </c>
      <c r="G76" s="13"/>
      <c r="H76" s="13"/>
      <c r="I76" s="14">
        <f t="shared" si="1"/>
        <v>153000</v>
      </c>
    </row>
    <row r="77" spans="1:9" ht="12.75">
      <c r="A77" s="11" t="s">
        <v>144</v>
      </c>
      <c r="B77" s="12" t="s">
        <v>145</v>
      </c>
      <c r="C77" s="13"/>
      <c r="D77" s="13"/>
      <c r="E77" s="13"/>
      <c r="F77" s="13"/>
      <c r="G77" s="13"/>
      <c r="H77" s="13">
        <v>86000</v>
      </c>
      <c r="I77" s="14">
        <f t="shared" si="1"/>
        <v>86000</v>
      </c>
    </row>
    <row r="78" spans="1:9" ht="12.75">
      <c r="A78" s="11" t="s">
        <v>146</v>
      </c>
      <c r="B78" s="12" t="s">
        <v>147</v>
      </c>
      <c r="C78" s="13">
        <v>715000</v>
      </c>
      <c r="D78" s="13"/>
      <c r="E78" s="13"/>
      <c r="F78" s="13"/>
      <c r="G78" s="13"/>
      <c r="H78" s="13"/>
      <c r="I78" s="14">
        <f t="shared" si="1"/>
        <v>715000</v>
      </c>
    </row>
    <row r="79" spans="1:9" ht="12.75">
      <c r="A79" s="11" t="s">
        <v>148</v>
      </c>
      <c r="B79" s="12" t="s">
        <v>149</v>
      </c>
      <c r="C79" s="13">
        <v>160000</v>
      </c>
      <c r="D79" s="13">
        <v>573000</v>
      </c>
      <c r="E79" s="13"/>
      <c r="F79" s="13"/>
      <c r="G79" s="13"/>
      <c r="H79" s="13"/>
      <c r="I79" s="14">
        <f t="shared" si="1"/>
        <v>733000</v>
      </c>
    </row>
    <row r="80" spans="1:9" ht="12.75">
      <c r="A80" s="11" t="s">
        <v>150</v>
      </c>
      <c r="B80" s="12" t="s">
        <v>151</v>
      </c>
      <c r="C80" s="13"/>
      <c r="D80" s="13"/>
      <c r="E80" s="13">
        <v>172000</v>
      </c>
      <c r="F80" s="13">
        <v>614000</v>
      </c>
      <c r="G80" s="13"/>
      <c r="H80" s="13"/>
      <c r="I80" s="14">
        <f t="shared" si="1"/>
        <v>786000</v>
      </c>
    </row>
    <row r="81" spans="1:9" ht="12.75">
      <c r="A81" s="11" t="s">
        <v>152</v>
      </c>
      <c r="B81" s="12" t="s">
        <v>153</v>
      </c>
      <c r="C81" s="13"/>
      <c r="D81" s="13"/>
      <c r="E81" s="13"/>
      <c r="F81" s="13">
        <v>178000</v>
      </c>
      <c r="G81" s="13">
        <v>636000</v>
      </c>
      <c r="H81" s="13"/>
      <c r="I81" s="14">
        <f t="shared" si="1"/>
        <v>814000</v>
      </c>
    </row>
    <row r="82" spans="1:9" ht="12.75">
      <c r="A82" s="11" t="s">
        <v>154</v>
      </c>
      <c r="B82" s="12" t="s">
        <v>155</v>
      </c>
      <c r="C82" s="13">
        <v>-1725000</v>
      </c>
      <c r="D82" s="13"/>
      <c r="E82" s="13"/>
      <c r="F82" s="13"/>
      <c r="G82" s="13"/>
      <c r="H82" s="13"/>
      <c r="I82" s="14">
        <f t="shared" si="1"/>
        <v>-1725000</v>
      </c>
    </row>
    <row r="83" spans="1:9" ht="12.75">
      <c r="A83" s="11" t="s">
        <v>156</v>
      </c>
      <c r="B83" s="12" t="s">
        <v>157</v>
      </c>
      <c r="C83" s="13">
        <v>107000</v>
      </c>
      <c r="D83" s="13">
        <v>20000</v>
      </c>
      <c r="E83" s="13">
        <v>585000</v>
      </c>
      <c r="F83" s="13"/>
      <c r="G83" s="13"/>
      <c r="H83" s="13"/>
      <c r="I83" s="14">
        <f t="shared" si="1"/>
        <v>712000</v>
      </c>
    </row>
    <row r="84" spans="1:9" ht="12.75">
      <c r="A84" s="11" t="s">
        <v>158</v>
      </c>
      <c r="B84" s="12" t="s">
        <v>159</v>
      </c>
      <c r="C84" s="13"/>
      <c r="D84" s="13"/>
      <c r="E84" s="13">
        <v>172000</v>
      </c>
      <c r="F84" s="13">
        <v>614000</v>
      </c>
      <c r="G84" s="13"/>
      <c r="H84" s="13"/>
      <c r="I84" s="14">
        <f t="shared" si="1"/>
        <v>786000</v>
      </c>
    </row>
    <row r="85" spans="1:9" ht="12.75">
      <c r="A85" s="11" t="s">
        <v>160</v>
      </c>
      <c r="B85" s="12" t="s">
        <v>161</v>
      </c>
      <c r="C85" s="13"/>
      <c r="D85" s="13"/>
      <c r="E85" s="13"/>
      <c r="F85" s="13">
        <v>178000</v>
      </c>
      <c r="G85" s="13">
        <v>636000</v>
      </c>
      <c r="H85" s="13"/>
      <c r="I85" s="14">
        <f t="shared" si="1"/>
        <v>814000</v>
      </c>
    </row>
    <row r="86" spans="1:9" ht="12.75">
      <c r="A86" s="11" t="s">
        <v>162</v>
      </c>
      <c r="B86" s="12" t="s">
        <v>163</v>
      </c>
      <c r="C86" s="13"/>
      <c r="D86" s="13">
        <v>375000</v>
      </c>
      <c r="E86" s="13">
        <v>327000</v>
      </c>
      <c r="F86" s="13">
        <v>1778000</v>
      </c>
      <c r="G86" s="13"/>
      <c r="H86" s="13"/>
      <c r="I86" s="14">
        <f t="shared" si="1"/>
        <v>2480000</v>
      </c>
    </row>
    <row r="87" spans="1:9" ht="12.75">
      <c r="A87" s="11" t="s">
        <v>164</v>
      </c>
      <c r="B87" s="12" t="s">
        <v>165</v>
      </c>
      <c r="C87" s="13"/>
      <c r="D87" s="13"/>
      <c r="E87" s="13">
        <v>172000</v>
      </c>
      <c r="F87" s="13">
        <v>614000</v>
      </c>
      <c r="G87" s="13"/>
      <c r="H87" s="13"/>
      <c r="I87" s="14">
        <f t="shared" si="1"/>
        <v>786000</v>
      </c>
    </row>
    <row r="88" spans="1:9" ht="12.75">
      <c r="A88" s="11" t="s">
        <v>166</v>
      </c>
      <c r="B88" s="12" t="s">
        <v>167</v>
      </c>
      <c r="C88" s="13"/>
      <c r="D88" s="13"/>
      <c r="E88" s="13"/>
      <c r="F88" s="13">
        <v>178000</v>
      </c>
      <c r="G88" s="13">
        <v>636000</v>
      </c>
      <c r="H88" s="13"/>
      <c r="I88" s="14">
        <f t="shared" si="1"/>
        <v>814000</v>
      </c>
    </row>
    <row r="89" spans="1:9" ht="12.75">
      <c r="A89" s="11" t="s">
        <v>168</v>
      </c>
      <c r="B89" s="12" t="s">
        <v>169</v>
      </c>
      <c r="C89" s="13">
        <v>1009000</v>
      </c>
      <c r="D89" s="13"/>
      <c r="E89" s="13"/>
      <c r="F89" s="13"/>
      <c r="G89" s="13"/>
      <c r="H89" s="13"/>
      <c r="I89" s="14">
        <f t="shared" si="1"/>
        <v>1009000</v>
      </c>
    </row>
    <row r="90" spans="1:9" ht="12.75">
      <c r="A90" s="11" t="s">
        <v>170</v>
      </c>
      <c r="B90" s="12" t="s">
        <v>171</v>
      </c>
      <c r="C90" s="13"/>
      <c r="D90" s="13"/>
      <c r="E90" s="13"/>
      <c r="F90" s="13">
        <v>178000</v>
      </c>
      <c r="G90" s="13">
        <v>636000</v>
      </c>
      <c r="H90" s="13"/>
      <c r="I90" s="14">
        <f t="shared" si="1"/>
        <v>814000</v>
      </c>
    </row>
    <row r="91" spans="1:9" ht="12.75">
      <c r="A91" s="11" t="s">
        <v>172</v>
      </c>
      <c r="B91" s="12" t="s">
        <v>173</v>
      </c>
      <c r="C91" s="13">
        <v>-97000</v>
      </c>
      <c r="D91" s="13">
        <v>330000</v>
      </c>
      <c r="E91" s="13">
        <v>238000</v>
      </c>
      <c r="F91" s="13">
        <v>633000</v>
      </c>
      <c r="G91" s="13">
        <v>2681000</v>
      </c>
      <c r="H91" s="13"/>
      <c r="I91" s="14">
        <f t="shared" si="1"/>
        <v>3785000</v>
      </c>
    </row>
    <row r="92" spans="1:9" ht="12.75">
      <c r="A92" s="11" t="s">
        <v>174</v>
      </c>
      <c r="B92" s="12" t="s">
        <v>175</v>
      </c>
      <c r="C92" s="13">
        <v>300000</v>
      </c>
      <c r="D92" s="13"/>
      <c r="E92" s="13"/>
      <c r="F92" s="13"/>
      <c r="G92" s="13"/>
      <c r="H92" s="13"/>
      <c r="I92" s="14">
        <f t="shared" si="1"/>
        <v>300000</v>
      </c>
    </row>
    <row r="93" spans="1:9" ht="12.75">
      <c r="A93" s="11" t="s">
        <v>176</v>
      </c>
      <c r="B93" s="12" t="s">
        <v>177</v>
      </c>
      <c r="C93" s="13"/>
      <c r="D93" s="13"/>
      <c r="E93" s="13">
        <v>402000</v>
      </c>
      <c r="F93" s="13">
        <v>807000</v>
      </c>
      <c r="G93" s="13">
        <v>4456000</v>
      </c>
      <c r="H93" s="13"/>
      <c r="I93" s="14">
        <f t="shared" si="1"/>
        <v>5665000</v>
      </c>
    </row>
    <row r="94" spans="1:9" ht="12.75">
      <c r="A94" s="11" t="s">
        <v>178</v>
      </c>
      <c r="B94" s="12" t="s">
        <v>179</v>
      </c>
      <c r="C94" s="13">
        <v>-259000</v>
      </c>
      <c r="D94" s="13"/>
      <c r="E94" s="13"/>
      <c r="F94" s="13"/>
      <c r="G94" s="13"/>
      <c r="H94" s="13"/>
      <c r="I94" s="14">
        <f t="shared" si="1"/>
        <v>-259000</v>
      </c>
    </row>
    <row r="95" spans="1:9" ht="12.75">
      <c r="A95" s="11" t="s">
        <v>180</v>
      </c>
      <c r="B95" s="12" t="s">
        <v>181</v>
      </c>
      <c r="C95" s="13">
        <v>3700000</v>
      </c>
      <c r="D95" s="13">
        <v>3700000</v>
      </c>
      <c r="E95" s="13">
        <v>5654000</v>
      </c>
      <c r="F95" s="13">
        <v>5654000</v>
      </c>
      <c r="G95" s="13">
        <v>7998000</v>
      </c>
      <c r="H95" s="13">
        <v>9297000</v>
      </c>
      <c r="I95" s="14">
        <f t="shared" si="1"/>
        <v>36003000</v>
      </c>
    </row>
    <row r="96" spans="1:9" ht="12.75">
      <c r="A96" s="11" t="s">
        <v>182</v>
      </c>
      <c r="B96" s="12" t="s">
        <v>183</v>
      </c>
      <c r="C96" s="13">
        <v>360000</v>
      </c>
      <c r="D96" s="13">
        <v>360000</v>
      </c>
      <c r="E96" s="13">
        <v>360000</v>
      </c>
      <c r="F96" s="13">
        <v>360000</v>
      </c>
      <c r="G96" s="13">
        <v>360000</v>
      </c>
      <c r="H96" s="13">
        <v>360000</v>
      </c>
      <c r="I96" s="14">
        <f t="shared" si="1"/>
        <v>2160000</v>
      </c>
    </row>
    <row r="97" spans="1:9" ht="12.75">
      <c r="A97" s="11" t="s">
        <v>184</v>
      </c>
      <c r="B97" s="12" t="s">
        <v>185</v>
      </c>
      <c r="C97" s="13"/>
      <c r="D97" s="13">
        <v>2869000</v>
      </c>
      <c r="E97" s="13">
        <v>2969000</v>
      </c>
      <c r="F97" s="13">
        <v>3073000</v>
      </c>
      <c r="G97" s="13">
        <v>3181000</v>
      </c>
      <c r="H97" s="13">
        <v>3778000</v>
      </c>
      <c r="I97" s="14">
        <f t="shared" si="1"/>
        <v>15870000</v>
      </c>
    </row>
    <row r="98" spans="1:9" ht="12.75">
      <c r="A98" s="11" t="s">
        <v>186</v>
      </c>
      <c r="B98" s="12" t="s">
        <v>187</v>
      </c>
      <c r="C98" s="13">
        <v>2500000</v>
      </c>
      <c r="D98" s="13"/>
      <c r="E98" s="13"/>
      <c r="F98" s="13"/>
      <c r="G98" s="13"/>
      <c r="H98" s="13"/>
      <c r="I98" s="14">
        <f t="shared" si="1"/>
        <v>2500000</v>
      </c>
    </row>
    <row r="99" spans="1:9" ht="12.75">
      <c r="A99" s="11" t="s">
        <v>188</v>
      </c>
      <c r="B99" s="12" t="s">
        <v>189</v>
      </c>
      <c r="C99" s="13">
        <v>49000</v>
      </c>
      <c r="D99" s="13"/>
      <c r="E99" s="13"/>
      <c r="F99" s="13"/>
      <c r="G99" s="13"/>
      <c r="H99" s="13"/>
      <c r="I99" s="14">
        <f t="shared" si="1"/>
        <v>49000</v>
      </c>
    </row>
    <row r="100" spans="1:9" ht="12.75">
      <c r="A100" s="11" t="s">
        <v>190</v>
      </c>
      <c r="B100" s="12" t="s">
        <v>191</v>
      </c>
      <c r="C100" s="13"/>
      <c r="D100" s="13">
        <v>1105000</v>
      </c>
      <c r="E100" s="13">
        <v>980000</v>
      </c>
      <c r="F100" s="13">
        <v>1183000</v>
      </c>
      <c r="G100" s="13">
        <v>1225000</v>
      </c>
      <c r="H100" s="13">
        <v>1268000</v>
      </c>
      <c r="I100" s="14">
        <f t="shared" si="1"/>
        <v>5761000</v>
      </c>
    </row>
    <row r="101" spans="1:9" ht="12.75">
      <c r="A101" s="11" t="s">
        <v>192</v>
      </c>
      <c r="B101" s="12" t="s">
        <v>193</v>
      </c>
      <c r="C101" s="13">
        <v>666000</v>
      </c>
      <c r="D101" s="13">
        <v>250000</v>
      </c>
      <c r="E101" s="13">
        <v>887000</v>
      </c>
      <c r="F101" s="13">
        <v>919000</v>
      </c>
      <c r="G101" s="13">
        <v>951000</v>
      </c>
      <c r="H101" s="13">
        <v>984000</v>
      </c>
      <c r="I101" s="14">
        <f t="shared" si="1"/>
        <v>4657000</v>
      </c>
    </row>
    <row r="102" spans="1:9" ht="12.75">
      <c r="A102" s="11" t="s">
        <v>194</v>
      </c>
      <c r="B102" s="12" t="s">
        <v>195</v>
      </c>
      <c r="C102" s="13">
        <v>429000</v>
      </c>
      <c r="D102" s="13">
        <v>436000</v>
      </c>
      <c r="E102" s="13">
        <v>406000</v>
      </c>
      <c r="F102" s="13">
        <v>413000</v>
      </c>
      <c r="G102" s="13">
        <v>410000</v>
      </c>
      <c r="H102" s="13">
        <v>415000</v>
      </c>
      <c r="I102" s="14">
        <f t="shared" si="1"/>
        <v>2509000</v>
      </c>
    </row>
    <row r="103" spans="1:9" ht="12.75">
      <c r="A103" s="11" t="s">
        <v>196</v>
      </c>
      <c r="B103" s="12" t="s">
        <v>197</v>
      </c>
      <c r="C103" s="13">
        <v>-1500000</v>
      </c>
      <c r="D103" s="13"/>
      <c r="E103" s="13">
        <v>277000</v>
      </c>
      <c r="F103" s="13">
        <v>459000</v>
      </c>
      <c r="G103" s="13">
        <v>297000</v>
      </c>
      <c r="H103" s="13">
        <v>492000</v>
      </c>
      <c r="I103" s="14">
        <f t="shared" si="1"/>
        <v>25000</v>
      </c>
    </row>
    <row r="104" spans="1:9" ht="12.75">
      <c r="A104" s="11" t="s">
        <v>198</v>
      </c>
      <c r="B104" s="12" t="s">
        <v>199</v>
      </c>
      <c r="C104" s="13">
        <v>551000</v>
      </c>
      <c r="D104" s="13">
        <v>516000</v>
      </c>
      <c r="E104" s="13">
        <v>534000</v>
      </c>
      <c r="F104" s="13">
        <v>553000</v>
      </c>
      <c r="G104" s="13">
        <v>572000</v>
      </c>
      <c r="H104" s="13">
        <v>592000</v>
      </c>
      <c r="I104" s="14">
        <f t="shared" si="1"/>
        <v>3318000</v>
      </c>
    </row>
    <row r="105" spans="1:9" ht="12.75">
      <c r="A105" s="11" t="s">
        <v>200</v>
      </c>
      <c r="B105" s="12" t="s">
        <v>201</v>
      </c>
      <c r="C105" s="13"/>
      <c r="D105" s="13">
        <v>527000</v>
      </c>
      <c r="E105" s="13">
        <v>545000</v>
      </c>
      <c r="F105" s="13">
        <v>564000</v>
      </c>
      <c r="G105" s="13">
        <v>584000</v>
      </c>
      <c r="H105" s="13">
        <v>604000</v>
      </c>
      <c r="I105" s="14">
        <f t="shared" si="1"/>
        <v>2824000</v>
      </c>
    </row>
    <row r="106" spans="1:9" ht="12.75">
      <c r="A106" s="11" t="s">
        <v>202</v>
      </c>
      <c r="B106" s="12" t="s">
        <v>203</v>
      </c>
      <c r="C106" s="13">
        <v>236000</v>
      </c>
      <c r="D106" s="13">
        <v>1018000</v>
      </c>
      <c r="E106" s="13">
        <v>173000</v>
      </c>
      <c r="F106" s="13">
        <v>1033000</v>
      </c>
      <c r="G106" s="13">
        <v>184000</v>
      </c>
      <c r="H106" s="13">
        <v>191000</v>
      </c>
      <c r="I106" s="14">
        <f t="shared" si="1"/>
        <v>2835000</v>
      </c>
    </row>
    <row r="107" spans="1:9" ht="12.75">
      <c r="A107" s="11" t="s">
        <v>204</v>
      </c>
      <c r="B107" s="12" t="s">
        <v>205</v>
      </c>
      <c r="C107" s="13">
        <v>7761000</v>
      </c>
      <c r="D107" s="13">
        <v>8033000</v>
      </c>
      <c r="E107" s="13">
        <v>8314000</v>
      </c>
      <c r="F107" s="13">
        <v>8605000</v>
      </c>
      <c r="G107" s="13">
        <v>8906000</v>
      </c>
      <c r="H107" s="13">
        <v>9218000</v>
      </c>
      <c r="I107" s="14">
        <f t="shared" si="1"/>
        <v>50837000</v>
      </c>
    </row>
    <row r="108" spans="1:9" ht="12.75">
      <c r="A108" s="11" t="s">
        <v>206</v>
      </c>
      <c r="B108" s="12" t="s">
        <v>207</v>
      </c>
      <c r="C108" s="13">
        <v>514000</v>
      </c>
      <c r="D108" s="13"/>
      <c r="E108" s="13"/>
      <c r="F108" s="13"/>
      <c r="G108" s="13"/>
      <c r="H108" s="13"/>
      <c r="I108" s="14">
        <f t="shared" si="1"/>
        <v>514000</v>
      </c>
    </row>
    <row r="109" spans="1:9" ht="12.75">
      <c r="A109" s="11" t="s">
        <v>208</v>
      </c>
      <c r="B109" s="12" t="s">
        <v>209</v>
      </c>
      <c r="C109" s="13">
        <v>743000</v>
      </c>
      <c r="D109" s="13">
        <v>1798000</v>
      </c>
      <c r="E109" s="13">
        <v>911000</v>
      </c>
      <c r="F109" s="13">
        <v>1958000</v>
      </c>
      <c r="G109" s="13">
        <v>2027000</v>
      </c>
      <c r="H109" s="13">
        <v>2098000</v>
      </c>
      <c r="I109" s="14">
        <f t="shared" si="1"/>
        <v>9535000</v>
      </c>
    </row>
    <row r="110" spans="1:9" ht="12.75">
      <c r="A110" s="11" t="s">
        <v>210</v>
      </c>
      <c r="B110" s="12" t="s">
        <v>211</v>
      </c>
      <c r="C110" s="13">
        <v>23000</v>
      </c>
      <c r="D110" s="13">
        <v>602000</v>
      </c>
      <c r="E110" s="13">
        <v>1922000</v>
      </c>
      <c r="F110" s="13">
        <v>1986000</v>
      </c>
      <c r="G110" s="13">
        <v>2039000</v>
      </c>
      <c r="H110" s="13">
        <v>2110000</v>
      </c>
      <c r="I110" s="14">
        <f t="shared" si="1"/>
        <v>8682000</v>
      </c>
    </row>
    <row r="111" spans="1:9" ht="13.5" thickBot="1">
      <c r="A111" s="11" t="s">
        <v>212</v>
      </c>
      <c r="B111" s="16" t="s">
        <v>213</v>
      </c>
      <c r="C111" s="13">
        <f>1035000-41720</f>
        <v>993280</v>
      </c>
      <c r="D111" s="13">
        <v>1071000</v>
      </c>
      <c r="E111" s="13">
        <v>1109000</v>
      </c>
      <c r="F111" s="13">
        <v>1148000</v>
      </c>
      <c r="G111" s="13">
        <v>1188000</v>
      </c>
      <c r="H111" s="13">
        <v>1229000</v>
      </c>
      <c r="I111" s="14">
        <f t="shared" si="1"/>
        <v>6738280</v>
      </c>
    </row>
    <row r="112" spans="1:9" s="21" customFormat="1" ht="13.5" thickBot="1">
      <c r="A112" s="17"/>
      <c r="B112" s="18" t="s">
        <v>214</v>
      </c>
      <c r="C112" s="19">
        <f aca="true" t="shared" si="2" ref="C112:I112">SUM(C6:C111)</f>
        <v>52068157</v>
      </c>
      <c r="D112" s="19">
        <f t="shared" si="2"/>
        <v>67628843</v>
      </c>
      <c r="E112" s="19">
        <f t="shared" si="2"/>
        <v>43616000</v>
      </c>
      <c r="F112" s="19">
        <f t="shared" si="2"/>
        <v>43014000</v>
      </c>
      <c r="G112" s="19">
        <f t="shared" si="2"/>
        <v>56617000</v>
      </c>
      <c r="H112" s="19">
        <f t="shared" si="2"/>
        <v>63366000</v>
      </c>
      <c r="I112" s="20">
        <f t="shared" si="2"/>
        <v>326310000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2007-11-16T06:59:40Z</cp:lastPrinted>
  <dcterms:created xsi:type="dcterms:W3CDTF">2007-10-12T23:31:32Z</dcterms:created>
  <dcterms:modified xsi:type="dcterms:W3CDTF">2007-11-16T06:59:43Z</dcterms:modified>
  <cp:category/>
  <cp:version/>
  <cp:contentType/>
  <cp:contentStatus/>
</cp:coreProperties>
</file>