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20" activeTab="0"/>
  </bookViews>
  <sheets>
    <sheet name="Financial Plan" sheetId="1" r:id="rId1"/>
  </sheets>
  <definedNames>
    <definedName name="Appro">#REF!</definedName>
    <definedName name="Carryover">#REF!</definedName>
    <definedName name="FirstQOO">#REF!</definedName>
    <definedName name="Footnote">#REF!</definedName>
    <definedName name="FourthQOO">#REF!</definedName>
    <definedName name="Other">#REF!</definedName>
    <definedName name="_xlnm.Print_Area" localSheetId="0">'Financial Plan'!$A$1:$E$36</definedName>
    <definedName name="SecondQOO">#REF!</definedName>
    <definedName name="Table">#REF!</definedName>
    <definedName name="ThirdQOO">#REF!</definedName>
  </definedNames>
  <calcPr fullCalcOnLoad="1"/>
</workbook>
</file>

<file path=xl/sharedStrings.xml><?xml version="1.0" encoding="utf-8"?>
<sst xmlns="http://schemas.openxmlformats.org/spreadsheetml/2006/main" count="45" uniqueCount="44">
  <si>
    <t xml:space="preserve">Youth Sports Facilities Grant Fund/1290 </t>
  </si>
  <si>
    <t>2007 Adopted</t>
  </si>
  <si>
    <t>2007 Revised</t>
  </si>
  <si>
    <t>2007 Estimated</t>
  </si>
  <si>
    <t>Beginning Fund Balance</t>
  </si>
  <si>
    <t xml:space="preserve">Revenues </t>
  </si>
  <si>
    <t>Total Revenues</t>
  </si>
  <si>
    <t xml:space="preserve">Expenditures </t>
  </si>
  <si>
    <t>*  Encumbrance Carryover</t>
  </si>
  <si>
    <t>Total Expenditures</t>
  </si>
  <si>
    <t>Estimated Underexpenditures</t>
  </si>
  <si>
    <t>Other Fund Transactions</t>
  </si>
  <si>
    <t>Total Other Fund Transactions</t>
  </si>
  <si>
    <t>Ending Fund Balance</t>
  </si>
  <si>
    <t>Less: Reserves &amp; Designations</t>
  </si>
  <si>
    <t>Total Reserves &amp; Designations</t>
  </si>
  <si>
    <t>Ending Undesignated Fund Balance</t>
  </si>
  <si>
    <t xml:space="preserve">Financial Plan Notes: </t>
  </si>
  <si>
    <r>
      <t xml:space="preserve">2006 Actual </t>
    </r>
    <r>
      <rPr>
        <b/>
        <vertAlign val="superscript"/>
        <sz val="12"/>
        <rFont val="Times New Roman"/>
        <family val="1"/>
      </rPr>
      <t>1</t>
    </r>
  </si>
  <si>
    <r>
      <t xml:space="preserve">*  Auto Rental Tax </t>
    </r>
    <r>
      <rPr>
        <vertAlign val="superscript"/>
        <sz val="12"/>
        <rFont val="Times New Roman"/>
        <family val="1"/>
      </rPr>
      <t>3</t>
    </r>
  </si>
  <si>
    <r>
      <t xml:space="preserve">*  Net Investment Income </t>
    </r>
    <r>
      <rPr>
        <vertAlign val="superscript"/>
        <sz val="12"/>
        <rFont val="Times New Roman"/>
        <family val="1"/>
      </rPr>
      <t>4</t>
    </r>
  </si>
  <si>
    <r>
      <t xml:space="preserve">*  Programmed </t>
    </r>
    <r>
      <rPr>
        <vertAlign val="superscript"/>
        <sz val="12"/>
        <rFont val="Times New Roman"/>
        <family val="1"/>
      </rPr>
      <t>5</t>
    </r>
  </si>
  <si>
    <r>
      <t xml:space="preserve">*  Operating </t>
    </r>
    <r>
      <rPr>
        <vertAlign val="superscript"/>
        <sz val="12"/>
        <rFont val="Times New Roman"/>
        <family val="1"/>
      </rPr>
      <t>6</t>
    </r>
  </si>
  <si>
    <r>
      <t xml:space="preserve">*  2nd Quarter Supplemental </t>
    </r>
    <r>
      <rPr>
        <vertAlign val="superscript"/>
        <sz val="12"/>
        <rFont val="Times New Roman"/>
        <family val="1"/>
      </rPr>
      <t>9</t>
    </r>
  </si>
  <si>
    <r>
      <t xml:space="preserve">*  Stadium Endowment Funds </t>
    </r>
    <r>
      <rPr>
        <vertAlign val="superscript"/>
        <sz val="12"/>
        <rFont val="Times New Roman"/>
        <family val="1"/>
      </rPr>
      <t>7</t>
    </r>
  </si>
  <si>
    <r>
      <t xml:space="preserve">Target Fund Balance </t>
    </r>
    <r>
      <rPr>
        <b/>
        <vertAlign val="superscript"/>
        <sz val="12"/>
        <rFont val="Times New Roman"/>
        <family val="1"/>
      </rPr>
      <t>8</t>
    </r>
  </si>
  <si>
    <r>
      <t>1</t>
    </r>
    <r>
      <rPr>
        <sz val="11"/>
        <rFont val="Times New Roman"/>
        <family val="1"/>
      </rPr>
      <t xml:space="preserve">  2006 Actuals are based on 14th month ARMS reports.</t>
    </r>
  </si>
  <si>
    <r>
      <t>2</t>
    </r>
    <r>
      <rPr>
        <sz val="11"/>
        <rFont val="Times New Roman"/>
        <family val="1"/>
      </rPr>
      <t xml:space="preserve">  2007 Adopted is from the 2007 Adopted Financial Plan.</t>
    </r>
  </si>
  <si>
    <r>
      <t>3</t>
    </r>
    <r>
      <rPr>
        <sz val="11"/>
        <rFont val="Times New Roman"/>
        <family val="1"/>
      </rPr>
      <t xml:space="preserve">  Auto Rental Tax forecast revised by OMB September 2006. </t>
    </r>
  </si>
  <si>
    <r>
      <t>4</t>
    </r>
    <r>
      <rPr>
        <sz val="11"/>
        <rFont val="Times New Roman"/>
        <family val="1"/>
      </rPr>
      <t xml:space="preserve">  Net Investment Income is calculated at 5.1% in 2007, with 20 basis point investment service fee deducted.</t>
    </r>
  </si>
  <si>
    <r>
      <t>5</t>
    </r>
    <r>
      <rPr>
        <sz val="11"/>
        <rFont val="Times New Roman"/>
        <family val="1"/>
      </rPr>
      <t xml:space="preserve">  2007 Adopted Programmed Expenditures are funded at the level that allows YSFG to meet their Target Fund Balance.  2006 Estimated reflects the dollar amount of grants actually awarded in 2006.</t>
    </r>
  </si>
  <si>
    <r>
      <t xml:space="preserve">6  </t>
    </r>
    <r>
      <rPr>
        <sz val="11"/>
        <rFont val="Times New Roman"/>
        <family val="1"/>
      </rPr>
      <t xml:space="preserve">Operating Expenditures consist of salaries, benefits and O&amp;M costs. </t>
    </r>
  </si>
  <si>
    <r>
      <t>8</t>
    </r>
    <r>
      <rPr>
        <sz val="11"/>
        <rFont val="Times New Roman"/>
        <family val="1"/>
      </rPr>
      <t xml:space="preserve">  The Target Fund Balance is 8% of Total Revenues.</t>
    </r>
  </si>
  <si>
    <r>
      <t>9</t>
    </r>
    <r>
      <rPr>
        <sz val="11"/>
        <rFont val="Times New Roman"/>
        <family val="1"/>
      </rPr>
      <t xml:space="preserve">  The 2nd quarter supplemental includes $49,850 for the Duthie Hill Mountain Bike Course, $48,125 for the Torguson Park Soccer Field, and $35,000 for the West Fenwick Park Basketball Course Grants.</t>
    </r>
  </si>
  <si>
    <r>
      <t>7</t>
    </r>
    <r>
      <rPr>
        <sz val="11"/>
        <rFont val="Times New Roman"/>
        <family val="1"/>
      </rPr>
      <t xml:space="preserve">   Per proviso 13-2 in the 2002 Adopted Budget Ordinance #14265, $646,257 was to be transferred into YSFG from the Stadium Fund (proceeds from the sale of Stadium property).  However, per the 2003 2nd Quarter Omnibus #14279, $1M was transferred into YSFG from the Stadium in 2003.  According to the proviso, $646,257 of these funds cannot be expended or encumbered, but may be used to establish an endowment.  The income generated by the $646,257, however, can be used to support ongoing grants programs.  The $353,743 difference between the anticipated $646,257 Stadium Fund Balance expected to be transferred to YSFG and the $1M actually transferred per the 2003 2nd Quarter Omnibus #14729 will be available for programming in 2005.  Proceeds (amount unknown at this time) from the sale of the Johnson Building and any other remaining Stadium property (after accounting for the set-aside to support housing provided for in Ordinance #13262 and for any negative fund balance remaining after termination of the stadium) will be transferred to YSFG as well, to supplement the YSFG endowment.</t>
    </r>
  </si>
  <si>
    <t>Excl Endowment</t>
  </si>
  <si>
    <t>Endowment</t>
  </si>
  <si>
    <t>Total</t>
  </si>
  <si>
    <t>CY BFB-PY Endowment</t>
  </si>
  <si>
    <t>CY Auto Rental Tax</t>
  </si>
  <si>
    <t>Rev excl Endowment</t>
  </si>
  <si>
    <t>Avg Rev excl Endowment</t>
  </si>
  <si>
    <t>Interest rate -.002</t>
  </si>
  <si>
    <t>Interest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</si>
</sst>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0;[Red]\(#,##0\)"/>
    <numFmt numFmtId="173" formatCode="#,##0;[Red]\(#,##0\);0"/>
    <numFmt numFmtId="174" formatCode="m/d/yy;@"/>
    <numFmt numFmtId="175" formatCode="_(&quot;$&quot;* #,##0.0_);_(&quot;$&quot;* \(#,##0.0\);_(&quot;$&quot;* &quot;-&quot;??_);_(@_)"/>
    <numFmt numFmtId="176" formatCode="_(&quot;$&quot;* #,##0_);_(&quot;$&quot;* \(#,##0\);_(&quot;$&quot;* &quot;-&quot;??_);_(@_)"/>
  </numFmts>
  <fonts count="1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12"/>
      <name val="Times New Roman"/>
      <family val="0"/>
    </font>
    <font>
      <sz val="8"/>
      <name val="Arial"/>
      <family val="0"/>
    </font>
    <font>
      <b/>
      <sz val="12"/>
      <name val="Times New Roman"/>
      <family val="1"/>
    </font>
    <font>
      <b/>
      <vertAlign val="superscript"/>
      <sz val="12"/>
      <name val="Times New Roman"/>
      <family val="1"/>
    </font>
    <font>
      <vertAlign val="superscript"/>
      <sz val="12"/>
      <name val="Times New Roman"/>
      <family val="1"/>
    </font>
    <font>
      <sz val="11"/>
      <name val="Times New Roman"/>
      <family val="1"/>
    </font>
    <font>
      <vertAlign val="superscript"/>
      <sz val="11"/>
      <name val="Times New Roman"/>
      <family val="1"/>
    </font>
    <font>
      <sz val="11"/>
      <name val="Arial"/>
      <family val="0"/>
    </font>
  </fonts>
  <fills count="2">
    <fill>
      <patternFill/>
    </fill>
    <fill>
      <patternFill patternType="gray125"/>
    </fill>
  </fills>
  <borders count="14">
    <border>
      <left/>
      <right/>
      <top/>
      <bottom/>
      <diagonal/>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37" fontId="6" fillId="0" borderId="0">
      <alignment/>
      <protection/>
    </xf>
    <xf numFmtId="9" fontId="0" fillId="0" borderId="0" applyFont="0" applyFill="0" applyBorder="0" applyAlignment="0" applyProtection="0"/>
  </cellStyleXfs>
  <cellXfs count="58">
    <xf numFmtId="0" fontId="0" fillId="0" borderId="0" xfId="0" applyAlignment="1">
      <alignment/>
    </xf>
    <xf numFmtId="37" fontId="8" fillId="0" borderId="0" xfId="21" applyFont="1" applyBorder="1" applyAlignment="1">
      <alignment horizontal="centerContinuous" wrapText="1"/>
      <protection/>
    </xf>
    <xf numFmtId="38" fontId="6" fillId="0" borderId="0" xfId="21" applyNumberFormat="1" applyFont="1" applyBorder="1" applyAlignment="1">
      <alignment horizontal="centerContinuous" wrapText="1"/>
      <protection/>
    </xf>
    <xf numFmtId="38" fontId="8" fillId="0" borderId="0" xfId="21" applyNumberFormat="1" applyFont="1" applyBorder="1" applyAlignment="1">
      <alignment horizontal="centerContinuous" wrapText="1"/>
      <protection/>
    </xf>
    <xf numFmtId="37" fontId="8" fillId="0" borderId="0" xfId="21" applyFont="1">
      <alignment/>
      <protection/>
    </xf>
    <xf numFmtId="38" fontId="6" fillId="0" borderId="0" xfId="0" applyNumberFormat="1" applyFont="1" applyBorder="1" applyAlignment="1">
      <alignment horizontal="centerContinuous" wrapText="1"/>
    </xf>
    <xf numFmtId="37" fontId="8" fillId="0" borderId="1" xfId="21" applyFont="1" applyFill="1" applyBorder="1" applyAlignment="1">
      <alignment horizontal="left" wrapText="1"/>
      <protection/>
    </xf>
    <xf numFmtId="38" fontId="8" fillId="0" borderId="1" xfId="21" applyNumberFormat="1" applyFont="1" applyFill="1" applyBorder="1" applyAlignment="1">
      <alignment horizontal="centerContinuous" wrapText="1"/>
      <protection/>
    </xf>
    <xf numFmtId="37" fontId="8" fillId="0" borderId="2" xfId="21" applyFont="1" applyBorder="1" applyAlignment="1" quotePrefix="1">
      <alignment horizontal="left"/>
      <protection/>
    </xf>
    <xf numFmtId="38" fontId="8" fillId="0" borderId="2" xfId="15" applyNumberFormat="1" applyFont="1" applyBorder="1" applyAlignment="1">
      <alignment/>
    </xf>
    <xf numFmtId="37" fontId="8" fillId="0" borderId="3" xfId="21" applyFont="1" applyBorder="1" applyAlignment="1" quotePrefix="1">
      <alignment horizontal="left"/>
      <protection/>
    </xf>
    <xf numFmtId="38" fontId="6" fillId="0" borderId="4" xfId="15" applyNumberFormat="1" applyFont="1" applyBorder="1" applyAlignment="1">
      <alignment/>
    </xf>
    <xf numFmtId="37" fontId="6" fillId="0" borderId="3" xfId="21" applyFont="1" applyBorder="1" applyAlignment="1">
      <alignment horizontal="left"/>
      <protection/>
    </xf>
    <xf numFmtId="38" fontId="6" fillId="0" borderId="3" xfId="15" applyNumberFormat="1" applyFont="1" applyBorder="1" applyAlignment="1">
      <alignment/>
    </xf>
    <xf numFmtId="167" fontId="6" fillId="0" borderId="3" xfId="15" applyNumberFormat="1" applyFont="1" applyFill="1" applyBorder="1" applyAlignment="1">
      <alignment/>
    </xf>
    <xf numFmtId="37" fontId="8" fillId="0" borderId="2" xfId="21" applyFont="1" applyBorder="1" applyAlignment="1">
      <alignment horizontal="left"/>
      <protection/>
    </xf>
    <xf numFmtId="38" fontId="6" fillId="0" borderId="3" xfId="0" applyNumberFormat="1" applyFont="1" applyBorder="1" applyAlignment="1">
      <alignment/>
    </xf>
    <xf numFmtId="0" fontId="8" fillId="0" borderId="5" xfId="0" applyFont="1" applyBorder="1" applyAlignment="1">
      <alignment horizontal="left"/>
    </xf>
    <xf numFmtId="38" fontId="6" fillId="0" borderId="1" xfId="15" applyNumberFormat="1" applyFont="1" applyFill="1" applyBorder="1" applyAlignment="1">
      <alignment/>
    </xf>
    <xf numFmtId="37" fontId="8" fillId="0" borderId="6" xfId="21" applyFont="1" applyBorder="1" applyAlignment="1">
      <alignment horizontal="left"/>
      <protection/>
    </xf>
    <xf numFmtId="38" fontId="6" fillId="0" borderId="7" xfId="15" applyNumberFormat="1" applyFont="1" applyBorder="1" applyAlignment="1">
      <alignment/>
    </xf>
    <xf numFmtId="38" fontId="6" fillId="0" borderId="3" xfId="15" applyNumberFormat="1" applyFont="1" applyFill="1" applyBorder="1" applyAlignment="1">
      <alignment/>
    </xf>
    <xf numFmtId="38" fontId="6" fillId="0" borderId="8" xfId="15" applyNumberFormat="1" applyFont="1" applyFill="1" applyBorder="1" applyAlignment="1">
      <alignment/>
    </xf>
    <xf numFmtId="37" fontId="8" fillId="0" borderId="5" xfId="21" applyFont="1" applyBorder="1" applyAlignment="1" quotePrefix="1">
      <alignment horizontal="left"/>
      <protection/>
    </xf>
    <xf numFmtId="38" fontId="8" fillId="0" borderId="2" xfId="15" applyNumberFormat="1" applyFont="1" applyFill="1" applyBorder="1" applyAlignment="1">
      <alignment/>
    </xf>
    <xf numFmtId="38" fontId="8" fillId="0" borderId="2" xfId="0" applyNumberFormat="1" applyFont="1" applyBorder="1" applyAlignment="1">
      <alignment/>
    </xf>
    <xf numFmtId="37" fontId="8" fillId="0" borderId="3" xfId="21" applyFont="1" applyBorder="1" applyAlignment="1" quotePrefix="1">
      <alignment horizontal="left"/>
      <protection/>
    </xf>
    <xf numFmtId="38" fontId="6" fillId="0" borderId="0" xfId="15" applyNumberFormat="1" applyFont="1" applyFill="1" applyBorder="1" applyAlignment="1">
      <alignment/>
    </xf>
    <xf numFmtId="37" fontId="8" fillId="0" borderId="9" xfId="21" applyFont="1" applyBorder="1" applyAlignment="1" quotePrefix="1">
      <alignment horizontal="left"/>
      <protection/>
    </xf>
    <xf numFmtId="38" fontId="8" fillId="0" borderId="1" xfId="15" applyNumberFormat="1" applyFont="1" applyBorder="1" applyAlignment="1">
      <alignment horizontal="right"/>
    </xf>
    <xf numFmtId="37" fontId="6" fillId="0" borderId="0" xfId="21" applyFont="1">
      <alignment/>
      <protection/>
    </xf>
    <xf numFmtId="38" fontId="6" fillId="0" borderId="0" xfId="21" applyNumberFormat="1" applyFont="1">
      <alignment/>
      <protection/>
    </xf>
    <xf numFmtId="37" fontId="8" fillId="0" borderId="0" xfId="21" applyFont="1" applyAlignment="1">
      <alignment horizontal="left"/>
      <protection/>
    </xf>
    <xf numFmtId="0" fontId="6" fillId="0" borderId="0" xfId="0" applyFont="1" applyAlignment="1">
      <alignment horizontal="right"/>
    </xf>
    <xf numFmtId="38" fontId="6" fillId="0" borderId="0" xfId="0" applyNumberFormat="1" applyFont="1" applyAlignment="1">
      <alignment horizontal="right"/>
    </xf>
    <xf numFmtId="38" fontId="6" fillId="0" borderId="0" xfId="0" applyNumberFormat="1" applyFont="1" applyAlignment="1">
      <alignment horizontal="left"/>
    </xf>
    <xf numFmtId="38" fontId="6" fillId="0" borderId="0" xfId="0" applyNumberFormat="1" applyFont="1" applyAlignment="1">
      <alignment horizontal="center"/>
    </xf>
    <xf numFmtId="38" fontId="6" fillId="0" borderId="6" xfId="15" applyNumberFormat="1" applyFont="1" applyBorder="1" applyAlignment="1">
      <alignment/>
    </xf>
    <xf numFmtId="0" fontId="6" fillId="0" borderId="10" xfId="0" applyFont="1" applyBorder="1" applyAlignment="1">
      <alignment horizontal="center"/>
    </xf>
    <xf numFmtId="0" fontId="6" fillId="0" borderId="11" xfId="0" applyFont="1" applyBorder="1" applyAlignment="1">
      <alignment/>
    </xf>
    <xf numFmtId="0" fontId="6" fillId="0" borderId="7" xfId="0" applyFont="1" applyBorder="1" applyAlignment="1">
      <alignment/>
    </xf>
    <xf numFmtId="38" fontId="6" fillId="0" borderId="0" xfId="0" applyNumberFormat="1" applyFont="1" applyAlignment="1">
      <alignment/>
    </xf>
    <xf numFmtId="0" fontId="6" fillId="0" borderId="6" xfId="0" applyFont="1" applyBorder="1" applyAlignment="1">
      <alignment horizontal="center"/>
    </xf>
    <xf numFmtId="0" fontId="6" fillId="0" borderId="0" xfId="0" applyFont="1" applyBorder="1" applyAlignment="1">
      <alignment horizontal="center"/>
    </xf>
    <xf numFmtId="0" fontId="6" fillId="0" borderId="8" xfId="0" applyFont="1" applyBorder="1" applyAlignment="1">
      <alignment horizontal="center"/>
    </xf>
    <xf numFmtId="167" fontId="6" fillId="0" borderId="6" xfId="15" applyNumberFormat="1" applyFont="1" applyBorder="1" applyAlignment="1">
      <alignment/>
    </xf>
    <xf numFmtId="38" fontId="6" fillId="0" borderId="0" xfId="0" applyNumberFormat="1" applyFont="1" applyBorder="1" applyAlignment="1">
      <alignment/>
    </xf>
    <xf numFmtId="0" fontId="6" fillId="0" borderId="8" xfId="0" applyFont="1" applyBorder="1" applyAlignment="1">
      <alignment/>
    </xf>
    <xf numFmtId="0" fontId="6" fillId="0" borderId="0" xfId="0" applyFont="1" applyBorder="1" applyAlignment="1">
      <alignment/>
    </xf>
    <xf numFmtId="10" fontId="6" fillId="0" borderId="6" xfId="15" applyNumberFormat="1" applyFont="1" applyBorder="1" applyAlignment="1">
      <alignment/>
    </xf>
    <xf numFmtId="10" fontId="6" fillId="0" borderId="0" xfId="15" applyNumberFormat="1" applyFont="1" applyBorder="1" applyAlignment="1">
      <alignment/>
    </xf>
    <xf numFmtId="167" fontId="6" fillId="0" borderId="5" xfId="15" applyNumberFormat="1" applyFont="1" applyBorder="1" applyAlignment="1">
      <alignment/>
    </xf>
    <xf numFmtId="167" fontId="6" fillId="0" borderId="12" xfId="15" applyNumberFormat="1" applyFont="1" applyBorder="1" applyAlignment="1">
      <alignment/>
    </xf>
    <xf numFmtId="167" fontId="6" fillId="0" borderId="13" xfId="0" applyNumberFormat="1" applyFont="1" applyBorder="1" applyAlignment="1">
      <alignment/>
    </xf>
    <xf numFmtId="0" fontId="12" fillId="0" borderId="0" xfId="0" applyFont="1" applyFill="1" applyAlignment="1">
      <alignment horizontal="left" wrapText="1"/>
    </xf>
    <xf numFmtId="0" fontId="13" fillId="0" borderId="0" xfId="0" applyFont="1" applyFill="1" applyAlignment="1">
      <alignment wrapText="1"/>
    </xf>
    <xf numFmtId="0" fontId="12" fillId="0" borderId="0" xfId="0" applyFont="1" applyAlignment="1">
      <alignment horizontal="left" wrapText="1"/>
    </xf>
    <xf numFmtId="0" fontId="13" fillId="0" borderId="0" xfId="0" applyFont="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AIRPLAN.XL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workbookViewId="0" topLeftCell="A1">
      <selection activeCell="C13" sqref="C13"/>
    </sheetView>
  </sheetViews>
  <sheetFormatPr defaultColWidth="9.140625" defaultRowHeight="12.75"/>
  <cols>
    <col min="1" max="1" width="43.8515625" style="33" bestFit="1" customWidth="1"/>
    <col min="2" max="2" width="17.57421875" style="34" customWidth="1"/>
    <col min="3" max="3" width="17.57421875" style="35" bestFit="1" customWidth="1"/>
    <col min="4" max="4" width="17.57421875" style="36" bestFit="1" customWidth="1"/>
    <col min="5" max="5" width="17.7109375" style="36" customWidth="1"/>
    <col min="6" max="6" width="2.421875" style="0" customWidth="1"/>
    <col min="7" max="7" width="31.57421875" style="0" customWidth="1"/>
    <col min="8" max="8" width="34.8515625" style="0" customWidth="1"/>
    <col min="9" max="9" width="26.28125" style="0" customWidth="1"/>
    <col min="10" max="10" width="46.8515625" style="0" customWidth="1"/>
    <col min="11" max="11" width="15.7109375" style="0" bestFit="1" customWidth="1"/>
    <col min="12" max="12" width="11.28125" style="0" bestFit="1" customWidth="1"/>
    <col min="13" max="13" width="10.140625" style="0" bestFit="1" customWidth="1"/>
  </cols>
  <sheetData>
    <row r="1" spans="1:5" ht="15.75">
      <c r="A1" s="1" t="s">
        <v>0</v>
      </c>
      <c r="B1" s="2"/>
      <c r="C1" s="2"/>
      <c r="D1" s="3"/>
      <c r="E1" s="2"/>
    </row>
    <row r="2" spans="1:5" ht="15.75">
      <c r="A2" s="4"/>
      <c r="B2" s="2"/>
      <c r="C2" s="5"/>
      <c r="D2" s="3"/>
      <c r="E2" s="2"/>
    </row>
    <row r="3" spans="1:5" ht="18.75">
      <c r="A3" s="6"/>
      <c r="B3" s="7" t="s">
        <v>18</v>
      </c>
      <c r="C3" s="7" t="s">
        <v>1</v>
      </c>
      <c r="D3" s="7" t="s">
        <v>2</v>
      </c>
      <c r="E3" s="7" t="s">
        <v>3</v>
      </c>
    </row>
    <row r="4" spans="1:10" ht="15.75">
      <c r="A4" s="8" t="s">
        <v>4</v>
      </c>
      <c r="B4" s="9">
        <v>1556149.79</v>
      </c>
      <c r="C4" s="9">
        <v>598133.5461750003</v>
      </c>
      <c r="D4" s="9">
        <v>1714711.28</v>
      </c>
      <c r="E4" s="9">
        <v>1714711.28</v>
      </c>
      <c r="G4" s="37"/>
      <c r="H4" s="38">
        <v>2007</v>
      </c>
      <c r="I4" s="39"/>
      <c r="J4" s="40"/>
    </row>
    <row r="5" spans="1:10" ht="15.75">
      <c r="A5" s="10" t="s">
        <v>5</v>
      </c>
      <c r="B5" s="11"/>
      <c r="C5" s="11"/>
      <c r="D5" s="11"/>
      <c r="E5" s="11"/>
      <c r="G5" s="41"/>
      <c r="H5" s="42" t="s">
        <v>35</v>
      </c>
      <c r="I5" s="43" t="s">
        <v>36</v>
      </c>
      <c r="J5" s="44" t="s">
        <v>37</v>
      </c>
    </row>
    <row r="6" spans="1:10" ht="18.75">
      <c r="A6" s="12" t="s">
        <v>19</v>
      </c>
      <c r="B6" s="13">
        <v>683961.39</v>
      </c>
      <c r="C6" s="13">
        <v>652976.75</v>
      </c>
      <c r="D6" s="14">
        <v>652976.75</v>
      </c>
      <c r="E6" s="13">
        <v>652976.75</v>
      </c>
      <c r="G6" s="37" t="s">
        <v>38</v>
      </c>
      <c r="H6" s="45">
        <f>D4-I6</f>
        <v>1068454.28</v>
      </c>
      <c r="I6" s="46">
        <f>-B22</f>
        <v>646257</v>
      </c>
      <c r="J6" s="47"/>
    </row>
    <row r="7" spans="1:10" ht="18.75">
      <c r="A7" s="12" t="s">
        <v>20</v>
      </c>
      <c r="B7" s="13">
        <v>69137.59</v>
      </c>
      <c r="C7" s="13">
        <v>46485.4987562875</v>
      </c>
      <c r="D7" s="13">
        <v>73842</v>
      </c>
      <c r="E7" s="13">
        <v>73842</v>
      </c>
      <c r="G7" s="37" t="s">
        <v>39</v>
      </c>
      <c r="H7" s="45">
        <f>D6</f>
        <v>652976.75</v>
      </c>
      <c r="I7" s="48"/>
      <c r="J7" s="47"/>
    </row>
    <row r="8" spans="1:10" ht="15.75">
      <c r="A8" s="15" t="s">
        <v>6</v>
      </c>
      <c r="B8" s="9">
        <v>753098.98</v>
      </c>
      <c r="C8" s="9">
        <v>699462.2487562875</v>
      </c>
      <c r="D8" s="9">
        <v>726818.75</v>
      </c>
      <c r="E8" s="9">
        <v>726818.75</v>
      </c>
      <c r="G8" s="37" t="s">
        <v>40</v>
      </c>
      <c r="H8" s="45">
        <f>SUM(H6:H7)</f>
        <v>1721431.03</v>
      </c>
      <c r="I8" s="48"/>
      <c r="J8" s="47"/>
    </row>
    <row r="9" spans="1:10" ht="15.75">
      <c r="A9" s="10" t="s">
        <v>7</v>
      </c>
      <c r="B9" s="11"/>
      <c r="C9" s="13"/>
      <c r="D9" s="11"/>
      <c r="E9" s="13"/>
      <c r="G9" s="37" t="s">
        <v>41</v>
      </c>
      <c r="H9" s="45">
        <f>H8/2</f>
        <v>860715.515</v>
      </c>
      <c r="I9" s="48"/>
      <c r="J9" s="47"/>
    </row>
    <row r="10" spans="1:10" ht="18.75">
      <c r="A10" s="12" t="s">
        <v>21</v>
      </c>
      <c r="B10" s="13">
        <v>-491332.79</v>
      </c>
      <c r="C10" s="13">
        <v>-474264</v>
      </c>
      <c r="D10" s="13">
        <v>-474264</v>
      </c>
      <c r="E10" s="13">
        <v>-474264</v>
      </c>
      <c r="G10" s="37" t="s">
        <v>42</v>
      </c>
      <c r="H10" s="49">
        <f>0.051-0.002</f>
        <v>0.048999999999999995</v>
      </c>
      <c r="I10" s="50">
        <f>0.051-0.002</f>
        <v>0.048999999999999995</v>
      </c>
      <c r="J10" s="47"/>
    </row>
    <row r="11" spans="1:10" ht="18.75">
      <c r="A11" s="12" t="s">
        <v>22</v>
      </c>
      <c r="B11" s="16">
        <v>-103204.7</v>
      </c>
      <c r="C11" s="13">
        <v>-120902</v>
      </c>
      <c r="D11" s="13">
        <v>-120902</v>
      </c>
      <c r="E11" s="13">
        <v>-120902</v>
      </c>
      <c r="G11" s="37" t="s">
        <v>43</v>
      </c>
      <c r="H11" s="51">
        <f>H9*H10</f>
        <v>42175.060235</v>
      </c>
      <c r="I11" s="52">
        <f>I6*I10</f>
        <v>31666.592999999997</v>
      </c>
      <c r="J11" s="53">
        <f>SUM(H11:I11)</f>
        <v>73841.65323499999</v>
      </c>
    </row>
    <row r="12" spans="1:5" ht="15.75">
      <c r="A12" s="12" t="s">
        <v>8</v>
      </c>
      <c r="B12" s="16"/>
      <c r="C12" s="13"/>
      <c r="D12" s="13">
        <v>-958083</v>
      </c>
      <c r="E12" s="13">
        <v>-958083</v>
      </c>
    </row>
    <row r="13" spans="1:5" ht="18.75">
      <c r="A13" s="12" t="s">
        <v>23</v>
      </c>
      <c r="B13" s="16"/>
      <c r="C13" s="13"/>
      <c r="D13" s="13"/>
      <c r="E13" s="13">
        <v>-132975</v>
      </c>
    </row>
    <row r="14" spans="1:5" ht="15.75">
      <c r="A14" s="8" t="s">
        <v>9</v>
      </c>
      <c r="B14" s="9">
        <v>-594537.49</v>
      </c>
      <c r="C14" s="9">
        <v>-595166</v>
      </c>
      <c r="D14" s="9">
        <v>-1553249</v>
      </c>
      <c r="E14" s="9">
        <v>-1686224</v>
      </c>
    </row>
    <row r="15" spans="1:5" ht="15.75">
      <c r="A15" s="17" t="s">
        <v>10</v>
      </c>
      <c r="B15" s="18"/>
      <c r="C15" s="18"/>
      <c r="D15" s="18"/>
      <c r="E15" s="18"/>
    </row>
    <row r="16" spans="1:5" ht="15.75">
      <c r="A16" s="19" t="s">
        <v>11</v>
      </c>
      <c r="B16" s="13"/>
      <c r="C16" s="11"/>
      <c r="D16" s="20"/>
      <c r="E16" s="11"/>
    </row>
    <row r="17" spans="1:5" ht="15.75">
      <c r="A17" s="12"/>
      <c r="B17" s="21"/>
      <c r="C17" s="21"/>
      <c r="D17" s="22"/>
      <c r="E17" s="21"/>
    </row>
    <row r="18" spans="1:5" ht="15.75">
      <c r="A18" s="23" t="s">
        <v>12</v>
      </c>
      <c r="B18" s="24">
        <v>0</v>
      </c>
      <c r="C18" s="24">
        <v>0</v>
      </c>
      <c r="D18" s="24">
        <v>0</v>
      </c>
      <c r="E18" s="24">
        <v>0</v>
      </c>
    </row>
    <row r="19" spans="1:5" ht="15.75">
      <c r="A19" s="23" t="s">
        <v>13</v>
      </c>
      <c r="B19" s="25">
        <v>1714711.28</v>
      </c>
      <c r="C19" s="25">
        <v>702429.7949312879</v>
      </c>
      <c r="D19" s="25">
        <v>888281.03</v>
      </c>
      <c r="E19" s="25">
        <v>755306.03</v>
      </c>
    </row>
    <row r="20" spans="1:5" ht="15.75">
      <c r="A20" s="26" t="s">
        <v>14</v>
      </c>
      <c r="B20" s="13"/>
      <c r="C20" s="13"/>
      <c r="D20" s="13"/>
      <c r="E20" s="13"/>
    </row>
    <row r="21" spans="1:5" ht="15.75">
      <c r="A21" s="12" t="s">
        <v>8</v>
      </c>
      <c r="B21" s="13">
        <v>-958083</v>
      </c>
      <c r="C21" s="22"/>
      <c r="D21" s="22"/>
      <c r="E21" s="22"/>
    </row>
    <row r="22" spans="1:5" ht="18.75">
      <c r="A22" s="12" t="s">
        <v>24</v>
      </c>
      <c r="B22" s="21">
        <v>-646257</v>
      </c>
      <c r="C22" s="21">
        <v>-646257</v>
      </c>
      <c r="D22" s="27">
        <v>-646257</v>
      </c>
      <c r="E22" s="21">
        <v>-646257</v>
      </c>
    </row>
    <row r="23" spans="1:5" ht="15.75">
      <c r="A23" s="15" t="s">
        <v>15</v>
      </c>
      <c r="B23" s="24">
        <v>-1604340</v>
      </c>
      <c r="C23" s="24">
        <v>-646257</v>
      </c>
      <c r="D23" s="24">
        <v>-646257</v>
      </c>
      <c r="E23" s="24">
        <v>-646257</v>
      </c>
    </row>
    <row r="24" spans="1:5" ht="15.75">
      <c r="A24" s="23" t="s">
        <v>16</v>
      </c>
      <c r="B24" s="25">
        <v>110371.28</v>
      </c>
      <c r="C24" s="25">
        <v>56172.79493128788</v>
      </c>
      <c r="D24" s="25">
        <v>242024.03</v>
      </c>
      <c r="E24" s="25">
        <v>109049.03</v>
      </c>
    </row>
    <row r="25" spans="1:5" ht="18.75">
      <c r="A25" s="28" t="s">
        <v>25</v>
      </c>
      <c r="B25" s="29">
        <v>60247.9184</v>
      </c>
      <c r="C25" s="29">
        <v>55956.979900503</v>
      </c>
      <c r="D25" s="29">
        <v>58145.5</v>
      </c>
      <c r="E25" s="29">
        <v>58145.5</v>
      </c>
    </row>
    <row r="26" spans="1:5" ht="15.75">
      <c r="A26" s="30"/>
      <c r="B26" s="31"/>
      <c r="C26" s="31"/>
      <c r="D26" s="31"/>
      <c r="E26" s="31"/>
    </row>
    <row r="27" spans="1:5" ht="15.75">
      <c r="A27" s="32" t="s">
        <v>17</v>
      </c>
      <c r="B27" s="31"/>
      <c r="C27" s="31"/>
      <c r="D27" s="31"/>
      <c r="E27" s="31"/>
    </row>
    <row r="28" spans="1:5" ht="15">
      <c r="A28" s="54" t="s">
        <v>26</v>
      </c>
      <c r="B28" s="55"/>
      <c r="C28" s="55"/>
      <c r="D28" s="55"/>
      <c r="E28" s="55"/>
    </row>
    <row r="29" spans="1:5" ht="15">
      <c r="A29" s="56" t="s">
        <v>27</v>
      </c>
      <c r="B29" s="57"/>
      <c r="C29" s="57"/>
      <c r="D29" s="57"/>
      <c r="E29" s="57"/>
    </row>
    <row r="30" spans="1:5" ht="15">
      <c r="A30" s="54" t="s">
        <v>28</v>
      </c>
      <c r="B30" s="57"/>
      <c r="C30" s="57"/>
      <c r="D30" s="57"/>
      <c r="E30" s="57"/>
    </row>
    <row r="31" spans="1:5" ht="15">
      <c r="A31" s="56" t="s">
        <v>29</v>
      </c>
      <c r="B31" s="57"/>
      <c r="C31" s="57"/>
      <c r="D31" s="57"/>
      <c r="E31" s="57"/>
    </row>
    <row r="32" spans="1:5" ht="30.75" customHeight="1">
      <c r="A32" s="54" t="s">
        <v>30</v>
      </c>
      <c r="B32" s="55"/>
      <c r="C32" s="55"/>
      <c r="D32" s="55"/>
      <c r="E32" s="55"/>
    </row>
    <row r="33" spans="1:5" ht="15">
      <c r="A33" s="54" t="s">
        <v>31</v>
      </c>
      <c r="B33" s="55"/>
      <c r="C33" s="55"/>
      <c r="D33" s="55"/>
      <c r="E33" s="55"/>
    </row>
    <row r="34" spans="1:5" ht="135" customHeight="1">
      <c r="A34" s="56" t="s">
        <v>34</v>
      </c>
      <c r="B34" s="57"/>
      <c r="C34" s="57"/>
      <c r="D34" s="57"/>
      <c r="E34" s="57"/>
    </row>
    <row r="35" spans="1:5" ht="15">
      <c r="A35" s="54" t="s">
        <v>32</v>
      </c>
      <c r="B35" s="55"/>
      <c r="C35" s="55"/>
      <c r="D35" s="55"/>
      <c r="E35" s="55"/>
    </row>
    <row r="36" spans="1:5" ht="30.75" customHeight="1">
      <c r="A36" s="54" t="s">
        <v>33</v>
      </c>
      <c r="B36" s="55"/>
      <c r="C36" s="55"/>
      <c r="D36" s="55"/>
      <c r="E36" s="55"/>
    </row>
  </sheetData>
  <mergeCells count="9">
    <mergeCell ref="A28:E28"/>
    <mergeCell ref="A29:E29"/>
    <mergeCell ref="A30:E30"/>
    <mergeCell ref="A31:E31"/>
    <mergeCell ref="A36:E36"/>
    <mergeCell ref="A32:E32"/>
    <mergeCell ref="A33:E33"/>
    <mergeCell ref="A34:E34"/>
    <mergeCell ref="A35:E35"/>
  </mergeCells>
  <printOptions/>
  <pageMargins left="0.72" right="0.37" top="0.5" bottom="0.5" header="0.5" footer="0.5"/>
  <pageSetup fitToHeight="1" fitToWidth="1" horizontalDpi="600" verticalDpi="600"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Budget</cp:lastModifiedBy>
  <cp:lastPrinted>2007-05-31T00:27:26Z</cp:lastPrinted>
  <dcterms:created xsi:type="dcterms:W3CDTF">2007-05-24T01:36:07Z</dcterms:created>
  <dcterms:modified xsi:type="dcterms:W3CDTF">2007-05-31T16:48:19Z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