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Financial Pl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ADO06">'[13]data'!$R$707:$R$738,'[13]data'!$R$743:$R$780</definedName>
    <definedName name="Amount_of_Reduction">'[4]CXBook'!#REF!</definedName>
    <definedName name="appname">'[1]Form1ApproUnitSummary'!$A$6</definedName>
    <definedName name="Appro" localSheetId="0">#REF!</definedName>
    <definedName name="Appro">'[11]1st Q Omnibus'!$B$6:$B$125</definedName>
    <definedName name="Carryover" localSheetId="0">#REF!</definedName>
    <definedName name="Carryover">'[11]Carryover'!$A$2:$F$117</definedName>
    <definedName name="Core_Business_Code">'[10]DATA Tables'!$A$39:$A$48</definedName>
    <definedName name="CX_98_proposed">'[4]CXBook'!#REF!</definedName>
    <definedName name="CX06Agencies">#REF!,#REF!</definedName>
    <definedName name="CXAlloc">'[7]Sch 3 using 2006 Budget'!$F$190:$F$192,'[7]Sch 3 using 2006 Budget'!$F$195:$F$196,'[7]Sch 3 using 2006 Budget'!$F$199,'[7]Sch 3 using 2006 Budget'!$F$202</definedName>
    <definedName name="CXded">#REF!</definedName>
    <definedName name="CXDiff">'[6]Trial Balance'!$F$200:$F$201,'[6]Trial Balance'!$F$204</definedName>
    <definedName name="CXDirect">'[7]Sch 3 using 2006 Budget'!$G$190:$G$192,'[7]Sch 3 using 2006 Budget'!$G$202</definedName>
    <definedName name="CXPrg">'[6]Trial Balance'!$G$195:$G$197,'[6]Trial Balance'!$G$207</definedName>
    <definedName name="Dept_Num_Code">'[10]DATA Tables'!$A$11:$A$26</definedName>
    <definedName name="Division_Code">'[10]DATA Tables'!$A$3:$A$7</definedName>
    <definedName name="FirstQOO" localSheetId="0">#REF!</definedName>
    <definedName name="FirstQOO">'[11]1st Q Omnibus'!$B$5:$Q$125</definedName>
    <definedName name="Footnote" localSheetId="0">#REF!</definedName>
    <definedName name="Footnote">'[12]Demographics'!$A$4:$C$19</definedName>
    <definedName name="FourthQOO" localSheetId="0">#REF!</definedName>
    <definedName name="FourthQOO">'[11]4th Q Omnibus'!$B$5:$Q$121</definedName>
    <definedName name="Fund_Source_Code">'[10]DATA Tables'!$A$140:$A$150</definedName>
    <definedName name="fundept">'[1]Form1ApproUnitSummary'!$A$5</definedName>
    <definedName name="Goal_Code">'[10]DATA Tables'!$A$30:$A$35</definedName>
    <definedName name="KAhrs">'[2]PONS DCHS Admin Revised'!$N$40</definedName>
    <definedName name="Kirsten">'[2]PONS DCHS Admin Revised'!$P$40,'[2]PONS DCHS Admin Revised'!$W$40,'[2]PONS DCHS Admin Revised'!$X$40,'[2]PONS DCHS Admin Revised'!$Y$40</definedName>
    <definedName name="LoanInIT">'[9]OLD Form 6 CX Transition Fund'!$J$72:$J$73,'[9]OLD Form 6 CX Transition Fund'!$H$88,'[9]OLD Form 6 CX Transition Fund'!$H$89,'[9]OLD Form 6 CX Transition Fund'!$H$91,'[9]OLD Form 6 CX Transition Fund'!$H$90</definedName>
    <definedName name="Maier">'[2]PONS DCHS Admin Revised'!$P$41,'[2]PONS DCHS Admin Revised'!$W$41,'[2]PONS DCHS Admin Revised'!$X$41,'[2]PONS DCHS Admin Revised'!$Y$41</definedName>
    <definedName name="MAIERhrs">'[2]PONS DCHS Admin Revised'!$N$41</definedName>
    <definedName name="mbase695">'[5]QryMbase695'!$A$2:$E$84</definedName>
    <definedName name="Non07CX">#REF!</definedName>
    <definedName name="noncx">#REF!</definedName>
    <definedName name="NonCX06">#REF!,#REF!</definedName>
    <definedName name="Other" localSheetId="0">#REF!</definedName>
    <definedName name="Other">'[11]Other Supplementals'!$B$6:$Q$121</definedName>
    <definedName name="PCReplacement">'[15]Position ADDS + Rent'!$B$25</definedName>
    <definedName name="Percent_of_CX">'[4]CXBook'!#REF!</definedName>
    <definedName name="_xlnm.Print_Area" localSheetId="0">'Financial Plan'!$A$1:$G$43</definedName>
    <definedName name="_xlnm.Print_Titles" localSheetId="0">'Financial Plan'!$1:$7</definedName>
    <definedName name="Program_Area_Code">'[10]DATA Tables'!$A$52:$A$136</definedName>
    <definedName name="PT1">#REF!</definedName>
    <definedName name="PV">#REF!,#REF!,#REF!,#REF!,#REF!,#REF!,#REF!,#REF!,#REF!,#REF!,#REF!,#REF!,#REF!,#REF!</definedName>
    <definedName name="PVcsddwp">#REF!,#REF!</definedName>
    <definedName name="PVcsdgrants">#REF!,#REF!</definedName>
    <definedName name="PVcsdhcd">#REF!,#REF!</definedName>
    <definedName name="PVcsdopd">#REF!,#REF!</definedName>
    <definedName name="PVcsdwtp">#REF!,#REF!</definedName>
    <definedName name="PVddd">#REF!,#REF!</definedName>
    <definedName name="PVopdgrants">#REF!,#REF!</definedName>
    <definedName name="PVvets">#REF!,#REF!</definedName>
    <definedName name="SAL06">'[15]06 Annual FLSA Exempt'!$C$3:$L$101</definedName>
    <definedName name="SecondQOO" localSheetId="0">#REF!</definedName>
    <definedName name="SecondQOO">'[11]2nd Q Omnibus'!$B$7:$Q$126</definedName>
    <definedName name="Service_Code">'[10]DATA Tables'!$A$154:$A$158</definedName>
    <definedName name="SRV06">'[9]Not RL Form3ARevenues'!$M$12:$M$17,'[9]Not RL Form3ARevenues'!$M$20,'[9]Not RL Form3ARevenues'!$M$21,'[9]Not RL Form3ARevenues'!$M$22,'[9]Not RL Form3ARevenues'!$M$23,'[9]Not RL Form3ARevenues'!$M$24</definedName>
    <definedName name="Table" localSheetId="0">#REF!</definedName>
    <definedName name="Table">'[11]Table'!$A$3:$O$110</definedName>
    <definedName name="TableLookUp">'[14]GG'!$A$1:$F$134</definedName>
    <definedName name="test">'[3]Allotment Plan'!#REF!</definedName>
    <definedName name="ThirdQOO" localSheetId="0">#REF!</definedName>
    <definedName name="ThirdQOO">'[11]3rd Q Omnibus'!$B$5:$Q$121</definedName>
    <definedName name="VANZ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<sst xmlns="http://schemas.openxmlformats.org/spreadsheetml/2006/main" count="55" uniqueCount="44">
  <si>
    <t>Expenditures</t>
  </si>
  <si>
    <t>Revenues</t>
  </si>
  <si>
    <t>Form C</t>
  </si>
  <si>
    <t>Non-CX Financial Plan For 2007 Budget Supplemental Request</t>
  </si>
  <si>
    <t>Fund Number:    000001070</t>
  </si>
  <si>
    <t>Category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</si>
  <si>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</si>
  <si>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</si>
  <si>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</si>
  <si>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</si>
  <si>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</si>
  <si>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</si>
  <si>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*  DCHS Administration</t>
  </si>
  <si>
    <t>*  DCHS Other Financing Sources</t>
  </si>
  <si>
    <t>*  DD Revenue</t>
  </si>
  <si>
    <t>*  DD - Day Program Additional Funding</t>
  </si>
  <si>
    <t xml:space="preserve"> 2Q 07 Budget Supplemental Request</t>
  </si>
  <si>
    <t>*  DD - State DVR Additional Funding</t>
  </si>
  <si>
    <t>Total Revenues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</si>
  <si>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</si>
  <si>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</si>
  <si>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</si>
  <si>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</si>
  <si>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</si>
  <si>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</si>
  <si>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</si>
  <si>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</si>
  <si>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 xml:space="preserve">2006 Actual </t>
    </r>
    <r>
      <rPr>
        <b/>
        <vertAlign val="superscript"/>
        <sz val="12"/>
        <rFont val="Times New Roman"/>
        <family val="1"/>
      </rPr>
      <t>1</t>
    </r>
  </si>
  <si>
    <t>*  DD Core Services</t>
  </si>
  <si>
    <t>*  DD - School-to-Work Project</t>
  </si>
  <si>
    <t>*  DD - Implement KCDDD Four-Year Plan</t>
  </si>
  <si>
    <t>*  DD - Equipment Replacement Plan</t>
  </si>
  <si>
    <t>*  DD - Seattle-Kent SD Contracts</t>
  </si>
  <si>
    <t>*  Encumbrances</t>
  </si>
  <si>
    <r>
      <t xml:space="preserve">Estimated Underexpenditures </t>
    </r>
    <r>
      <rPr>
        <b/>
        <vertAlign val="superscript"/>
        <sz val="12"/>
        <rFont val="Times New Roman"/>
        <family val="1"/>
      </rPr>
      <t>2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</si>
  <si>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</si>
  <si>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t>Date Prepared:    05/30/07</t>
  </si>
  <si>
    <t>Prepared by:       John Baker</t>
  </si>
  <si>
    <t>Fund Name:        DEVELOPMENTAL DISABILITIES FUND</t>
  </si>
  <si>
    <t>*  DD - Shoreline School District (New)</t>
  </si>
  <si>
    <r>
      <t>2</t>
    </r>
    <r>
      <rPr>
        <sz val="12"/>
        <rFont val="Times New Roman"/>
        <family val="1"/>
      </rPr>
      <t xml:space="preserve"> The Estimated Underexpenditure equals 2% of eligible CX-revenues in the Financial Plan.</t>
    </r>
  </si>
  <si>
    <r>
      <t>3</t>
    </r>
    <r>
      <rPr>
        <sz val="12"/>
        <rFont val="Times New Roman"/>
        <family val="1"/>
      </rPr>
      <t xml:space="preserve"> Target Fund equals 1% of DD Core Services Expenditures.</t>
    </r>
  </si>
  <si>
    <r>
      <t>1</t>
    </r>
    <r>
      <rPr>
        <sz val="12"/>
        <rFont val="Times New Roman"/>
        <family val="1"/>
      </rPr>
      <t xml:space="preserve">  Beginning Fund Balance is from 2005 CAFR  The 2006 Actuals are based on 14th Month ARMS Report..</t>
    </r>
  </si>
  <si>
    <t>2006 Encumbrance Carry Over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</si>
</sst>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&quot;$&quot;#,##0.000000"/>
    <numFmt numFmtId="172" formatCode="&quot;$&quot;#,##0.0000"/>
    <numFmt numFmtId="173" formatCode="&quot;$&quot;#,##0.00"/>
    <numFmt numFmtId="174" formatCode="[$-409]dddd\,\ mmmm\ dd\,\ yyyy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000"/>
    <numFmt numFmtId="179" formatCode="_(* #,##0.0_);_(* \(#,##0.0\);_(* &quot;-&quot;_);_(@_)"/>
    <numFmt numFmtId="180" formatCode="_(* #,##0.00_);_(* \(#,##0.00\);_(* &quot;-&quot;_);_(@_)"/>
    <numFmt numFmtId="181" formatCode="0_);[Red]\(0\)"/>
    <numFmt numFmtId="182" formatCode="&quot;$&quot;#,##0"/>
    <numFmt numFmtId="183" formatCode="0.00_);[Red]\(0.00\)"/>
    <numFmt numFmtId="184" formatCode="mm/dd/yy"/>
    <numFmt numFmtId="185" formatCode="#,##0_);\(#,##0\);"/>
    <numFmt numFmtId="186" formatCode="&quot;$&quot;* #,##0_);[Red]&quot;$&quot;* \(#,##0\);&quot;$&quot;* "/>
    <numFmt numFmtId="187" formatCode="&quot;$&quot;* #,##0_);[Red]&quot;$&quot;* \(#,##0\);&quot;$&quot;* \-0\-_)"/>
    <numFmt numFmtId="188" formatCode="#,##0_);\(#,##0\);\-0\-_)"/>
    <numFmt numFmtId="189" formatCode="#,##0_);\(#,##0.00000\);"/>
    <numFmt numFmtId="190" formatCode="mm/dd/yy;@"/>
    <numFmt numFmtId="191" formatCode="[&lt;=9999999]###\-####;\(###\)\ ###\-####"/>
    <numFmt numFmtId="192" formatCode="0.0%"/>
    <numFmt numFmtId="193" formatCode="_(* #,##0.000_);_(* \(#,##0.000\);_(* &quot;-&quot;??_);_(@_)"/>
    <numFmt numFmtId="194" formatCode="0###"/>
    <numFmt numFmtId="195" formatCode="_(* #,##0.0_);_(* \(#,##0.0\);_(* &quot;-&quot;?_);_(@_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mmmm\ d\,\ yyyy"/>
    <numFmt numFmtId="199" formatCode="0.000%"/>
    <numFmt numFmtId="200" formatCode="0000.0000"/>
    <numFmt numFmtId="201" formatCode="###,###"/>
    <numFmt numFmtId="202" formatCode="#,##0;#,##0\-"/>
    <numFmt numFmtId="203" formatCode="#,##0.00;#,##0.00\-"/>
    <numFmt numFmtId="204" formatCode="0.0000%"/>
    <numFmt numFmtId="205" formatCode="[$-409]h:mm:ss\ AM/PM"/>
    <numFmt numFmtId="206" formatCode="_(* #,##0.0000_);_(* \(#,##0.0000\);_(* &quot;-&quot;????_);_(@_)"/>
    <numFmt numFmtId="207" formatCode="#,##0;[Red]\(#,##0\)"/>
    <numFmt numFmtId="208" formatCode="#,##0;[Red]\(#,##0\);0"/>
    <numFmt numFmtId="209" formatCode="m/d/yy;@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sz val="12"/>
      <color indexed="12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7" fontId="5" fillId="0" borderId="1" applyFont="0" applyFill="0" applyProtection="0">
      <alignment/>
    </xf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  <xf numFmtId="188" fontId="5" fillId="0" borderId="2" applyFont="0" applyFill="0" applyProtection="0">
      <alignment/>
    </xf>
    <xf numFmtId="187" fontId="0" fillId="0" borderId="3" applyFont="0" applyFill="0" applyBorder="0" applyProtection="0">
      <alignment/>
    </xf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37" fontId="8" fillId="0" borderId="0" xfId="22" applyFont="1" applyBorder="1" applyAlignment="1">
      <alignment horizontal="centerContinuous" wrapText="1"/>
      <protection/>
    </xf>
    <xf numFmtId="37" fontId="9" fillId="0" borderId="0" xfId="22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7" fillId="0" borderId="0" xfId="22" applyFont="1" applyBorder="1" applyAlignment="1">
      <alignment horizontal="centerContinuous" wrapText="1"/>
      <protection/>
    </xf>
    <xf numFmtId="0" fontId="7" fillId="2" borderId="0" xfId="0" applyFont="1" applyFill="1" applyBorder="1" applyAlignment="1">
      <alignment horizontal="left"/>
    </xf>
    <xf numFmtId="37" fontId="8" fillId="0" borderId="0" xfId="22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0" fillId="0" borderId="0" xfId="22" applyFont="1" applyBorder="1" applyAlignment="1">
      <alignment horizontal="left" wrapText="1"/>
      <protection/>
    </xf>
    <xf numFmtId="37" fontId="11" fillId="0" borderId="0" xfId="22" applyFont="1" applyBorder="1" applyAlignment="1">
      <alignment horizontal="left"/>
      <protection/>
    </xf>
    <xf numFmtId="37" fontId="12" fillId="0" borderId="2" xfId="22" applyFont="1" applyBorder="1" applyAlignment="1">
      <alignment horizontal="left" wrapText="1"/>
      <protection/>
    </xf>
    <xf numFmtId="37" fontId="13" fillId="0" borderId="0" xfId="22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4" fillId="0" borderId="0" xfId="22" applyFont="1" applyBorder="1" applyAlignment="1">
      <alignment horizontal="centerContinuous" wrapText="1"/>
      <protection/>
    </xf>
    <xf numFmtId="37" fontId="11" fillId="2" borderId="4" xfId="22" applyFont="1" applyFill="1" applyBorder="1" applyAlignment="1" applyProtection="1">
      <alignment horizontal="left" wrapText="1"/>
      <protection/>
    </xf>
    <xf numFmtId="37" fontId="11" fillId="2" borderId="5" xfId="22" applyFont="1" applyFill="1" applyBorder="1" applyAlignment="1">
      <alignment horizontal="center" wrapText="1"/>
      <protection/>
    </xf>
    <xf numFmtId="37" fontId="11" fillId="2" borderId="6" xfId="22" applyFont="1" applyFill="1" applyBorder="1" applyAlignment="1">
      <alignment horizontal="center" wrapText="1"/>
      <protection/>
    </xf>
    <xf numFmtId="37" fontId="11" fillId="2" borderId="7" xfId="22" applyFont="1" applyFill="1" applyBorder="1" applyAlignment="1">
      <alignment horizontal="center" wrapText="1"/>
      <protection/>
    </xf>
    <xf numFmtId="37" fontId="11" fillId="2" borderId="8" xfId="22" applyFont="1" applyFill="1" applyBorder="1" applyAlignment="1">
      <alignment horizontal="center" wrapText="1"/>
      <protection/>
    </xf>
    <xf numFmtId="37" fontId="11" fillId="2" borderId="9" xfId="22" applyFont="1" applyFill="1" applyBorder="1" applyAlignment="1">
      <alignment horizontal="center" wrapText="1"/>
      <protection/>
    </xf>
    <xf numFmtId="37" fontId="11" fillId="2" borderId="4" xfId="22" applyFont="1" applyFill="1" applyBorder="1" applyAlignment="1">
      <alignment horizontal="center" wrapText="1"/>
      <protection/>
    </xf>
    <xf numFmtId="37" fontId="11" fillId="2" borderId="0" xfId="22" applyFont="1" applyFill="1" applyAlignment="1">
      <alignment horizontal="center" wrapText="1"/>
      <protection/>
    </xf>
    <xf numFmtId="0" fontId="7" fillId="2" borderId="0" xfId="0" applyFont="1" applyFill="1" applyAlignment="1">
      <alignment/>
    </xf>
    <xf numFmtId="37" fontId="11" fillId="0" borderId="4" xfId="22" applyFont="1" applyFill="1" applyBorder="1" applyAlignment="1">
      <alignment horizontal="left"/>
      <protection/>
    </xf>
    <xf numFmtId="165" fontId="11" fillId="0" borderId="4" xfId="15" applyNumberFormat="1" applyFont="1" applyFill="1" applyBorder="1" applyAlignment="1">
      <alignment/>
    </xf>
    <xf numFmtId="165" fontId="11" fillId="0" borderId="6" xfId="15" applyNumberFormat="1" applyFont="1" applyFill="1" applyBorder="1" applyAlignment="1">
      <alignment/>
    </xf>
    <xf numFmtId="165" fontId="11" fillId="0" borderId="10" xfId="15" applyNumberFormat="1" applyFont="1" applyFill="1" applyBorder="1" applyAlignment="1">
      <alignment/>
    </xf>
    <xf numFmtId="165" fontId="11" fillId="0" borderId="11" xfId="15" applyNumberFormat="1" applyFont="1" applyBorder="1" applyAlignment="1">
      <alignment/>
    </xf>
    <xf numFmtId="165" fontId="12" fillId="0" borderId="12" xfId="15" applyNumberFormat="1" applyFont="1" applyBorder="1" applyAlignment="1">
      <alignment/>
    </xf>
    <xf numFmtId="165" fontId="11" fillId="0" borderId="0" xfId="15" applyNumberFormat="1" applyFont="1" applyBorder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37" fontId="11" fillId="0" borderId="13" xfId="22" applyFont="1" applyFill="1" applyBorder="1" applyAlignment="1">
      <alignment horizontal="left"/>
      <protection/>
    </xf>
    <xf numFmtId="165" fontId="7" fillId="0" borderId="13" xfId="15" applyNumberFormat="1" applyFont="1" applyFill="1" applyBorder="1" applyAlignment="1">
      <alignment/>
    </xf>
    <xf numFmtId="165" fontId="7" fillId="0" borderId="14" xfId="15" applyNumberFormat="1" applyFont="1" applyFill="1" applyBorder="1" applyAlignment="1">
      <alignment/>
    </xf>
    <xf numFmtId="165" fontId="7" fillId="0" borderId="15" xfId="15" applyNumberFormat="1" applyFont="1" applyBorder="1" applyAlignment="1">
      <alignment/>
    </xf>
    <xf numFmtId="165" fontId="7" fillId="0" borderId="16" xfId="15" applyNumberFormat="1" applyFont="1" applyBorder="1" applyAlignment="1">
      <alignment/>
    </xf>
    <xf numFmtId="165" fontId="15" fillId="0" borderId="15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3" xfId="22" applyFont="1" applyFill="1" applyBorder="1" applyAlignment="1">
      <alignment horizontal="left"/>
      <protection/>
    </xf>
    <xf numFmtId="165" fontId="10" fillId="0" borderId="13" xfId="15" applyNumberFormat="1" applyFont="1" applyFill="1" applyBorder="1" applyAlignment="1">
      <alignment/>
    </xf>
    <xf numFmtId="165" fontId="7" fillId="0" borderId="17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165" fontId="7" fillId="0" borderId="13" xfId="15" applyNumberFormat="1" applyFont="1" applyBorder="1" applyAlignment="1">
      <alignment/>
    </xf>
    <xf numFmtId="165" fontId="16" fillId="0" borderId="15" xfId="15" applyNumberFormat="1" applyFont="1" applyBorder="1" applyAlignment="1">
      <alignment/>
    </xf>
    <xf numFmtId="37" fontId="11" fillId="0" borderId="12" xfId="22" applyFont="1" applyFill="1" applyBorder="1" applyAlignment="1">
      <alignment horizontal="left"/>
      <protection/>
    </xf>
    <xf numFmtId="165" fontId="11" fillId="0" borderId="12" xfId="15" applyNumberFormat="1" applyFont="1" applyFill="1" applyBorder="1" applyAlignment="1">
      <alignment/>
    </xf>
    <xf numFmtId="165" fontId="11" fillId="0" borderId="12" xfId="15" applyNumberFormat="1" applyFont="1" applyBorder="1" applyAlignment="1">
      <alignment/>
    </xf>
    <xf numFmtId="165" fontId="15" fillId="0" borderId="12" xfId="15" applyNumberFormat="1" applyFont="1" applyBorder="1" applyAlignment="1">
      <alignment/>
    </xf>
    <xf numFmtId="37" fontId="11" fillId="0" borderId="4" xfId="22" applyFont="1" applyFill="1" applyBorder="1" applyAlignment="1">
      <alignment horizontal="left"/>
      <protection/>
    </xf>
    <xf numFmtId="165" fontId="15" fillId="3" borderId="4" xfId="15" applyNumberFormat="1" applyFont="1" applyFill="1" applyBorder="1" applyAlignment="1" quotePrefix="1">
      <alignment/>
    </xf>
    <xf numFmtId="165" fontId="7" fillId="0" borderId="6" xfId="15" applyNumberFormat="1" applyFont="1" applyFill="1" applyBorder="1" applyAlignment="1">
      <alignment/>
    </xf>
    <xf numFmtId="165" fontId="7" fillId="0" borderId="9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37" fontId="11" fillId="0" borderId="13" xfId="22" applyFont="1" applyFill="1" applyBorder="1" applyAlignment="1">
      <alignment horizontal="left"/>
      <protection/>
    </xf>
    <xf numFmtId="165" fontId="15" fillId="0" borderId="13" xfId="15" applyNumberFormat="1" applyFont="1" applyFill="1" applyBorder="1" applyAlignment="1" quotePrefix="1">
      <alignment/>
    </xf>
    <xf numFmtId="165" fontId="16" fillId="0" borderId="14" xfId="15" applyNumberFormat="1" applyFont="1" applyBorder="1" applyAlignment="1">
      <alignment/>
    </xf>
    <xf numFmtId="165" fontId="16" fillId="0" borderId="13" xfId="15" applyNumberFormat="1" applyFont="1" applyFill="1" applyBorder="1" applyAlignment="1" quotePrefix="1">
      <alignment/>
    </xf>
    <xf numFmtId="165" fontId="7" fillId="0" borderId="4" xfId="15" applyNumberFormat="1" applyFont="1" applyFill="1" applyBorder="1" applyAlignment="1" quotePrefix="1">
      <alignment/>
    </xf>
    <xf numFmtId="165" fontId="7" fillId="0" borderId="6" xfId="15" applyNumberFormat="1" applyFont="1" applyFill="1" applyBorder="1" applyAlignment="1" quotePrefix="1">
      <alignment/>
    </xf>
    <xf numFmtId="165" fontId="16" fillId="0" borderId="4" xfId="15" applyNumberFormat="1" applyFont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165" fontId="16" fillId="0" borderId="13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37" fontId="17" fillId="0" borderId="13" xfId="22" applyFont="1" applyFill="1" applyBorder="1" applyAlignment="1">
      <alignment horizontal="left"/>
      <protection/>
    </xf>
    <xf numFmtId="165" fontId="7" fillId="0" borderId="13" xfId="15" applyNumberFormat="1" applyFont="1" applyFill="1" applyBorder="1" applyAlignment="1">
      <alignment/>
    </xf>
    <xf numFmtId="165" fontId="11" fillId="0" borderId="13" xfId="15" applyNumberFormat="1" applyFont="1" applyFill="1" applyBorder="1" applyAlignment="1">
      <alignment/>
    </xf>
    <xf numFmtId="165" fontId="11" fillId="0" borderId="14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1" fillId="0" borderId="12" xfId="15" applyNumberFormat="1" applyFont="1" applyFill="1" applyBorder="1" applyAlignment="1">
      <alignment/>
    </xf>
    <xf numFmtId="165" fontId="12" fillId="0" borderId="13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16" fillId="0" borderId="13" xfId="15" applyNumberFormat="1" applyFont="1" applyBorder="1" applyAlignment="1">
      <alignment/>
    </xf>
    <xf numFmtId="37" fontId="11" fillId="0" borderId="18" xfId="22" applyFont="1" applyFill="1" applyBorder="1" applyAlignment="1" quotePrefix="1">
      <alignment horizontal="left"/>
      <protection/>
    </xf>
    <xf numFmtId="165" fontId="7" fillId="0" borderId="4" xfId="15" applyNumberFormat="1" applyFont="1" applyFill="1" applyBorder="1" applyAlignment="1">
      <alignment/>
    </xf>
    <xf numFmtId="165" fontId="7" fillId="0" borderId="9" xfId="15" applyNumberFormat="1" applyFont="1" applyBorder="1" applyAlignment="1">
      <alignment horizontal="right"/>
    </xf>
    <xf numFmtId="165" fontId="16" fillId="0" borderId="12" xfId="15" applyNumberFormat="1" applyFont="1" applyBorder="1" applyAlignment="1">
      <alignment horizontal="right"/>
    </xf>
    <xf numFmtId="165" fontId="7" fillId="0" borderId="0" xfId="15" applyNumberFormat="1" applyFont="1" applyAlignment="1">
      <alignment horizontal="right"/>
    </xf>
    <xf numFmtId="37" fontId="12" fillId="0" borderId="0" xfId="22" applyFont="1" applyAlignment="1">
      <alignment horizontal="left"/>
      <protection/>
    </xf>
    <xf numFmtId="37" fontId="16" fillId="0" borderId="0" xfId="22" applyFont="1" applyBorder="1">
      <alignment/>
      <protection/>
    </xf>
    <xf numFmtId="37" fontId="12" fillId="0" borderId="0" xfId="22" applyFont="1" applyBorder="1">
      <alignment/>
      <protection/>
    </xf>
    <xf numFmtId="0" fontId="16" fillId="0" borderId="0" xfId="0" applyFont="1" applyAlignment="1">
      <alignment/>
    </xf>
    <xf numFmtId="37" fontId="18" fillId="0" borderId="0" xfId="22" applyFont="1" applyBorder="1" applyAlignment="1" quotePrefix="1">
      <alignment/>
      <protection/>
    </xf>
    <xf numFmtId="0" fontId="16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165" fontId="19" fillId="0" borderId="0" xfId="15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37" fontId="11" fillId="0" borderId="0" xfId="22" applyFont="1" applyBorder="1">
      <alignment/>
      <protection/>
    </xf>
    <xf numFmtId="37" fontId="7" fillId="0" borderId="0" xfId="22" applyFont="1" applyBorder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65" fontId="7" fillId="0" borderId="14" xfId="15" applyNumberFormat="1" applyFont="1" applyFill="1" applyBorder="1" applyAlignment="1">
      <alignment horizontal="center"/>
    </xf>
    <xf numFmtId="37" fontId="7" fillId="0" borderId="0" xfId="22" applyFont="1" applyBorder="1" applyAlignment="1">
      <alignment horizontal="left" wrapText="1"/>
      <protection/>
    </xf>
    <xf numFmtId="165" fontId="16" fillId="0" borderId="13" xfId="15" applyNumberFormat="1" applyFont="1" applyBorder="1" applyAlignment="1">
      <alignment/>
    </xf>
    <xf numFmtId="165" fontId="12" fillId="0" borderId="4" xfId="15" applyNumberFormat="1" applyFont="1" applyBorder="1" applyAlignment="1">
      <alignment/>
    </xf>
    <xf numFmtId="165" fontId="16" fillId="0" borderId="13" xfId="15" applyNumberFormat="1" applyFont="1" applyBorder="1" applyAlignment="1">
      <alignment wrapText="1"/>
    </xf>
    <xf numFmtId="37" fontId="21" fillId="0" borderId="0" xfId="22" applyFont="1" applyBorder="1" applyAlignment="1" quotePrefix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37" fontId="9" fillId="0" borderId="0" xfId="22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and-Total" xfId="20"/>
    <cellStyle name="Hyperlink" xfId="21"/>
    <cellStyle name="Normal_AIRPLAN.XLS" xfId="22"/>
    <cellStyle name="Percent" xfId="23"/>
    <cellStyle name="Sub-total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7%20Budget\Budget%20Forms%20'07\2007%20Final%20DO%20Budg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dataset\2005%20dataset%2005062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%20Budget%20Reports\Q4\0935Q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8E\Dataset\2006%20dataset%200606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FILES\99_CSCAP\INTERNAL\Budtim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8E\07%20DCHS%20Admin%20PSQ%206-8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351\DCHS%202005%20PSQ%20Crosswal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4\Allotments\Allotment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7%20Budget\DCHS%20Admin\PSQ\07%20DCHS%20Admin%20PSQ%205-30-06%20M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8E\06Community%20Services%2004-Randy's%20Formatupdated%20ve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8E\06Community%20Services%2004-Randy's%20Formatupdated%20(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yer\Local%20Settings\Temporary%20Internet%20Files\OLK8E\2006%20Budget%20Forms-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RB01 HR SDM Add"/>
      <sheetName val="RB02 IT SDM"/>
      <sheetName val="RB03 CEH KC"/>
      <sheetName val="RB04 CEH SEA UW"/>
      <sheetName val="TA01"/>
      <sheetName val="TA02"/>
      <sheetName val="Addendum to 2B"/>
      <sheetName val="Form3ARevenues"/>
      <sheetName val="3B-1 48163 CSD UAC"/>
      <sheetName val="3B-2 44909 FHCD"/>
      <sheetName val="3B-3 33705 City of Seattle"/>
      <sheetName val="3B-4 47409 United Way"/>
      <sheetName val="3B-5 48113 WTP"/>
      <sheetName val="3B-6 48167 DWP"/>
      <sheetName val="3B-7 48114 CSD Grants"/>
      <sheetName val="3B-8 48166 Grants OPD"/>
      <sheetName val="3B-9 48118 DDD"/>
      <sheetName val="3B-10 48119 MH"/>
      <sheetName val="3B-11 48122 VETS"/>
      <sheetName val="3B-12 48162 SA"/>
      <sheetName val="Form3C HHS 48169"/>
      <sheetName val="Form3C VETS 48168"/>
      <sheetName val="Form3C HOF"/>
      <sheetName val="Form3DCXTransferDetail"/>
      <sheetName val="Form5 Financial Plan"/>
      <sheetName val="Proposed Annexation Areas"/>
      <sheetName val="06 Annual FLSA Exempt"/>
    </sheetNames>
    <sheetDataSet>
      <sheetData sheetId="1">
        <row r="5">
          <cell r="A5" t="str">
            <v>1070/0935</v>
          </cell>
        </row>
        <row r="6">
          <cell r="A6" t="str">
            <v>DCHS Administration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Sheet1"/>
      <sheetName val="summary"/>
      <sheetName val="Sheet3"/>
      <sheetName val="MH admin dist"/>
      <sheetName val="Chart1"/>
      <sheetName val="Chart2"/>
      <sheetName val="Sheet6"/>
      <sheetName val="Sheet2"/>
      <sheetName val="Sheet5"/>
      <sheetName val="$ by dept"/>
      <sheetName val="by goal"/>
      <sheetName val="DATA Tables"/>
      <sheetName val="Sheet8"/>
      <sheetName val="Sheet10"/>
      <sheetName val="data"/>
    </sheetNames>
    <sheetDataSet>
      <sheetData sheetId="1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</sheetNames>
    <sheetDataSet>
      <sheetData sheetId="4">
        <row r="3">
          <cell r="A3" t="str">
            <v>0010</v>
          </cell>
          <cell r="B3" t="str">
            <v>0010</v>
          </cell>
          <cell r="C3" t="str">
            <v>County Council</v>
          </cell>
          <cell r="D3">
            <v>5856968</v>
          </cell>
          <cell r="E3">
            <v>15710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L3">
            <v>1322354.95</v>
          </cell>
          <cell r="M3">
            <v>2784201.79</v>
          </cell>
          <cell r="N3">
            <v>4190539.92</v>
          </cell>
          <cell r="O3">
            <v>5542583.26</v>
          </cell>
        </row>
        <row r="4">
          <cell r="A4" t="str">
            <v>0020</v>
          </cell>
          <cell r="B4" t="str">
            <v>0010</v>
          </cell>
          <cell r="C4" t="str">
            <v>Council Administration</v>
          </cell>
          <cell r="D4">
            <v>7202024</v>
          </cell>
          <cell r="E4">
            <v>519854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L4">
            <v>1719951.61</v>
          </cell>
          <cell r="M4">
            <v>3409179.92</v>
          </cell>
          <cell r="N4">
            <v>5169135.67</v>
          </cell>
          <cell r="O4">
            <v>6865372.74</v>
          </cell>
        </row>
        <row r="5">
          <cell r="A5" t="str">
            <v>0030</v>
          </cell>
          <cell r="B5" t="str">
            <v>0010</v>
          </cell>
          <cell r="C5" t="str">
            <v>Hearing Examiner</v>
          </cell>
          <cell r="D5">
            <v>595521</v>
          </cell>
          <cell r="E5">
            <v>2227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L5">
            <v>109637.87</v>
          </cell>
          <cell r="M5">
            <v>229637.64</v>
          </cell>
          <cell r="N5">
            <v>338835.03</v>
          </cell>
          <cell r="O5">
            <v>465680.16</v>
          </cell>
        </row>
        <row r="6">
          <cell r="A6" t="str">
            <v>0040</v>
          </cell>
          <cell r="B6" t="str">
            <v>0010</v>
          </cell>
          <cell r="C6" t="str">
            <v>Council Auditor</v>
          </cell>
          <cell r="D6">
            <v>1217845</v>
          </cell>
          <cell r="E6">
            <v>10125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L6">
            <v>238526.76</v>
          </cell>
          <cell r="M6">
            <v>513167.86</v>
          </cell>
          <cell r="N6">
            <v>1031277.56</v>
          </cell>
          <cell r="O6">
            <v>1368443.28</v>
          </cell>
        </row>
        <row r="7">
          <cell r="A7" t="str">
            <v>0050</v>
          </cell>
          <cell r="B7" t="str">
            <v>0010</v>
          </cell>
          <cell r="C7" t="str">
            <v>Ombudsman/Tax Advisor</v>
          </cell>
          <cell r="D7">
            <v>766020</v>
          </cell>
          <cell r="E7">
            <v>16943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L7">
            <v>182779.97</v>
          </cell>
          <cell r="M7">
            <v>365062.87</v>
          </cell>
          <cell r="N7">
            <v>554551.15</v>
          </cell>
          <cell r="O7">
            <v>777125.84</v>
          </cell>
        </row>
        <row r="8">
          <cell r="A8" t="str">
            <v>0060</v>
          </cell>
          <cell r="B8" t="str">
            <v>0010</v>
          </cell>
          <cell r="C8" t="str">
            <v>King County Civic Television</v>
          </cell>
          <cell r="D8">
            <v>614462</v>
          </cell>
          <cell r="E8">
            <v>52410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L8">
            <v>148967.29</v>
          </cell>
          <cell r="M8">
            <v>271637.65</v>
          </cell>
          <cell r="N8">
            <v>416210.89</v>
          </cell>
          <cell r="O8">
            <v>551865.96</v>
          </cell>
        </row>
        <row r="9">
          <cell r="A9" t="str">
            <v>0070</v>
          </cell>
          <cell r="B9" t="str">
            <v>0010</v>
          </cell>
          <cell r="C9" t="str">
            <v>Board of Appeals</v>
          </cell>
          <cell r="D9">
            <v>562312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119722.22</v>
          </cell>
          <cell r="M9">
            <v>253452.26</v>
          </cell>
          <cell r="N9">
            <v>393366.79</v>
          </cell>
          <cell r="O9">
            <v>520587.28</v>
          </cell>
        </row>
        <row r="10">
          <cell r="A10" t="str">
            <v>0091</v>
          </cell>
          <cell r="B10" t="str">
            <v>1391</v>
          </cell>
          <cell r="C10" t="str">
            <v>OMB/Duncan Roberts Lawsuit Admin</v>
          </cell>
          <cell r="D10">
            <v>18000000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L10">
            <v>143837.01</v>
          </cell>
          <cell r="M10">
            <v>306299.81</v>
          </cell>
          <cell r="N10">
            <v>11849140.23</v>
          </cell>
          <cell r="O10">
            <v>11931694.5</v>
          </cell>
        </row>
        <row r="11">
          <cell r="A11" t="str">
            <v>0110</v>
          </cell>
          <cell r="B11" t="str">
            <v>0010</v>
          </cell>
          <cell r="C11" t="str">
            <v>County Executive</v>
          </cell>
          <cell r="D11">
            <v>282885</v>
          </cell>
          <cell r="E11">
            <v>0</v>
          </cell>
          <cell r="F11">
            <v>70721.25</v>
          </cell>
          <cell r="G11">
            <v>70721.25</v>
          </cell>
          <cell r="H11">
            <v>70721.25</v>
          </cell>
          <cell r="I11">
            <v>70721.25</v>
          </cell>
          <cell r="J11">
            <v>0</v>
          </cell>
          <cell r="L11">
            <v>70819.71</v>
          </cell>
          <cell r="M11">
            <v>141639.42</v>
          </cell>
          <cell r="N11">
            <v>210532.76</v>
          </cell>
          <cell r="O11">
            <v>279293.71</v>
          </cell>
        </row>
        <row r="12">
          <cell r="A12" t="str">
            <v>0120</v>
          </cell>
          <cell r="B12" t="str">
            <v>0010</v>
          </cell>
          <cell r="C12" t="str">
            <v>Office of the Executive</v>
          </cell>
          <cell r="D12">
            <v>3099543</v>
          </cell>
          <cell r="E12">
            <v>152665</v>
          </cell>
          <cell r="F12">
            <v>774885.75</v>
          </cell>
          <cell r="G12">
            <v>774885.75</v>
          </cell>
          <cell r="H12">
            <v>774885.75</v>
          </cell>
          <cell r="I12">
            <v>774885.75</v>
          </cell>
          <cell r="J12">
            <v>0</v>
          </cell>
          <cell r="L12">
            <v>658704.52</v>
          </cell>
          <cell r="M12">
            <v>1472009.61</v>
          </cell>
          <cell r="N12">
            <v>2219918.65</v>
          </cell>
          <cell r="O12">
            <v>2972454.12</v>
          </cell>
        </row>
        <row r="13">
          <cell r="A13" t="str">
            <v>0137</v>
          </cell>
          <cell r="B13" t="str">
            <v>5441</v>
          </cell>
          <cell r="C13" t="str">
            <v>Wastewater Equipment Rental &amp; Revolving</v>
          </cell>
          <cell r="D13">
            <v>2565461</v>
          </cell>
          <cell r="E13">
            <v>351608</v>
          </cell>
          <cell r="F13">
            <v>201642.25</v>
          </cell>
          <cell r="G13">
            <v>787353.2860000001</v>
          </cell>
          <cell r="H13">
            <v>787353.2860000001</v>
          </cell>
          <cell r="I13">
            <v>789112.1780000001</v>
          </cell>
          <cell r="J13">
            <v>-2.3283064365386963E-10</v>
          </cell>
          <cell r="L13">
            <v>380680.6</v>
          </cell>
          <cell r="M13">
            <v>1021308.68</v>
          </cell>
          <cell r="N13">
            <v>2226423.53</v>
          </cell>
          <cell r="O13">
            <v>2551689.72</v>
          </cell>
        </row>
        <row r="14">
          <cell r="A14" t="str">
            <v>0138</v>
          </cell>
          <cell r="B14" t="str">
            <v>5450</v>
          </cell>
          <cell r="C14" t="str">
            <v>Finance and Business Operations</v>
          </cell>
          <cell r="D14">
            <v>28125286</v>
          </cell>
          <cell r="E14">
            <v>608100</v>
          </cell>
          <cell r="F14">
            <v>6046936.49</v>
          </cell>
          <cell r="G14">
            <v>6609442.21</v>
          </cell>
          <cell r="H14">
            <v>7031321.5</v>
          </cell>
          <cell r="I14">
            <v>8437585.799999999</v>
          </cell>
          <cell r="J14">
            <v>-1.862645149230957E-09</v>
          </cell>
          <cell r="L14">
            <v>6839732.75</v>
          </cell>
          <cell r="M14">
            <v>13621647.27</v>
          </cell>
          <cell r="N14">
            <v>20268377.439999998</v>
          </cell>
          <cell r="O14">
            <v>11718216.76</v>
          </cell>
        </row>
        <row r="15">
          <cell r="A15" t="str">
            <v>0140</v>
          </cell>
          <cell r="B15" t="str">
            <v>0010</v>
          </cell>
          <cell r="C15" t="str">
            <v>Office of Management &amp; Budget</v>
          </cell>
          <cell r="D15">
            <v>5989194</v>
          </cell>
          <cell r="E15">
            <v>458564</v>
          </cell>
          <cell r="F15">
            <v>1257730.74</v>
          </cell>
          <cell r="G15">
            <v>1557190.44</v>
          </cell>
          <cell r="H15">
            <v>1557190.44</v>
          </cell>
          <cell r="I15">
            <v>1617082.38</v>
          </cell>
          <cell r="J15">
            <v>0</v>
          </cell>
          <cell r="L15">
            <v>1251153.47</v>
          </cell>
          <cell r="M15">
            <v>2706363.09</v>
          </cell>
          <cell r="N15">
            <v>4166287.13</v>
          </cell>
          <cell r="O15">
            <v>5478335.31</v>
          </cell>
        </row>
        <row r="16">
          <cell r="A16" t="str">
            <v>0150</v>
          </cell>
          <cell r="B16" t="str">
            <v>0010</v>
          </cell>
          <cell r="C16" t="str">
            <v>Finance - CX</v>
          </cell>
          <cell r="D16">
            <v>2838137</v>
          </cell>
          <cell r="E16">
            <v>0</v>
          </cell>
          <cell r="F16">
            <v>709534.25</v>
          </cell>
          <cell r="G16">
            <v>709534.25</v>
          </cell>
          <cell r="H16">
            <v>709534.25</v>
          </cell>
          <cell r="I16">
            <v>709534.25</v>
          </cell>
          <cell r="J16">
            <v>0</v>
          </cell>
          <cell r="L16">
            <v>710035.43</v>
          </cell>
          <cell r="M16">
            <v>1419569.68</v>
          </cell>
          <cell r="N16">
            <v>2129136.93</v>
          </cell>
          <cell r="O16">
            <v>2838137</v>
          </cell>
        </row>
        <row r="17">
          <cell r="A17" t="str">
            <v>0154</v>
          </cell>
          <cell r="B17" t="str">
            <v>5520</v>
          </cell>
          <cell r="C17" t="str">
            <v>Risk Management</v>
          </cell>
          <cell r="D17">
            <v>20002247</v>
          </cell>
          <cell r="E17">
            <v>992172</v>
          </cell>
          <cell r="F17">
            <v>3000337.05</v>
          </cell>
          <cell r="G17">
            <v>6000674.1</v>
          </cell>
          <cell r="H17">
            <v>6000674.1</v>
          </cell>
          <cell r="I17">
            <v>5000561.75</v>
          </cell>
          <cell r="J17">
            <v>0</v>
          </cell>
          <cell r="L17">
            <v>2433079.76</v>
          </cell>
          <cell r="M17">
            <v>5511186.29</v>
          </cell>
          <cell r="N17">
            <v>11427408.47</v>
          </cell>
          <cell r="O17">
            <v>16540917.11</v>
          </cell>
        </row>
        <row r="18">
          <cell r="A18" t="str">
            <v>0180</v>
          </cell>
          <cell r="B18" t="str">
            <v>0010</v>
          </cell>
          <cell r="C18" t="str">
            <v>Business Relations &amp; Economic Development</v>
          </cell>
          <cell r="D18">
            <v>1944795</v>
          </cell>
          <cell r="E18">
            <v>66244</v>
          </cell>
          <cell r="F18">
            <v>486198.75</v>
          </cell>
          <cell r="G18">
            <v>486198.75</v>
          </cell>
          <cell r="H18">
            <v>486198.75</v>
          </cell>
          <cell r="I18">
            <v>486198.75</v>
          </cell>
          <cell r="J18">
            <v>0</v>
          </cell>
          <cell r="L18">
            <v>381911.67000000004</v>
          </cell>
          <cell r="M18">
            <v>955022.3500000001</v>
          </cell>
          <cell r="N18">
            <v>1419721.87</v>
          </cell>
          <cell r="O18">
            <v>1620690.15</v>
          </cell>
        </row>
        <row r="19">
          <cell r="A19" t="str">
            <v>0200</v>
          </cell>
          <cell r="B19" t="str">
            <v>0010</v>
          </cell>
          <cell r="C19" t="str">
            <v>Sheriff</v>
          </cell>
          <cell r="D19">
            <v>110097778</v>
          </cell>
          <cell r="E19">
            <v>581403</v>
          </cell>
          <cell r="F19">
            <v>26423466.72</v>
          </cell>
          <cell r="G19">
            <v>26423466.72</v>
          </cell>
          <cell r="H19">
            <v>27524444.5</v>
          </cell>
          <cell r="I19">
            <v>29726400.060000002</v>
          </cell>
          <cell r="J19">
            <v>0</v>
          </cell>
          <cell r="L19">
            <v>26029765.52</v>
          </cell>
          <cell r="M19">
            <v>53376567.12</v>
          </cell>
          <cell r="N19">
            <v>80493621.09</v>
          </cell>
          <cell r="O19">
            <v>107697342.31</v>
          </cell>
        </row>
        <row r="20">
          <cell r="A20" t="str">
            <v>0205</v>
          </cell>
          <cell r="B20" t="str">
            <v>0010</v>
          </cell>
          <cell r="C20" t="str">
            <v>Drug Enforcement Forfeits</v>
          </cell>
          <cell r="D20">
            <v>634539</v>
          </cell>
          <cell r="E20">
            <v>21635</v>
          </cell>
          <cell r="F20">
            <v>145943.97</v>
          </cell>
          <cell r="G20">
            <v>145943.97</v>
          </cell>
          <cell r="H20">
            <v>171325.53</v>
          </cell>
          <cell r="I20">
            <v>171325.53</v>
          </cell>
          <cell r="J20">
            <v>5.820766091346741E-11</v>
          </cell>
          <cell r="L20">
            <v>117436.94</v>
          </cell>
          <cell r="M20">
            <v>285506.26</v>
          </cell>
          <cell r="N20">
            <v>365496.96</v>
          </cell>
          <cell r="O20">
            <v>487242.39</v>
          </cell>
        </row>
        <row r="21">
          <cell r="A21" t="str">
            <v>0208</v>
          </cell>
          <cell r="B21" t="str">
            <v>1220</v>
          </cell>
          <cell r="C21" t="str">
            <v>Automated Fingerprint Identification System</v>
          </cell>
          <cell r="D21">
            <v>12639692</v>
          </cell>
          <cell r="E21">
            <v>3735410</v>
          </cell>
          <cell r="F21">
            <v>2907129.16</v>
          </cell>
          <cell r="G21">
            <v>2907129.16</v>
          </cell>
          <cell r="H21">
            <v>3286319.92</v>
          </cell>
          <cell r="I21">
            <v>3539113.76</v>
          </cell>
          <cell r="J21">
            <v>0</v>
          </cell>
          <cell r="L21">
            <v>3127867.33</v>
          </cell>
          <cell r="M21">
            <v>5888408.14</v>
          </cell>
          <cell r="N21">
            <v>7990777</v>
          </cell>
          <cell r="O21">
            <v>11409510.67</v>
          </cell>
        </row>
        <row r="22">
          <cell r="A22" t="str">
            <v>0213</v>
          </cell>
          <cell r="B22" t="str">
            <v>4501</v>
          </cell>
          <cell r="C22" t="str">
            <v>Radio Communication Services (800 MHz)</v>
          </cell>
          <cell r="D22">
            <v>2596690</v>
          </cell>
          <cell r="F22">
            <v>649172.5</v>
          </cell>
          <cell r="G22">
            <v>649172.5</v>
          </cell>
          <cell r="H22">
            <v>649172.5</v>
          </cell>
          <cell r="I22">
            <v>649172.5</v>
          </cell>
          <cell r="J22">
            <v>0</v>
          </cell>
          <cell r="L22">
            <v>460686.08</v>
          </cell>
          <cell r="M22">
            <v>1296215.75</v>
          </cell>
          <cell r="N22">
            <v>1913243.8900000001</v>
          </cell>
          <cell r="O22">
            <v>1382240.84</v>
          </cell>
        </row>
        <row r="23">
          <cell r="A23" t="str">
            <v>0301</v>
          </cell>
          <cell r="B23" t="str">
            <v>1170</v>
          </cell>
          <cell r="C23" t="str">
            <v>Cultural Development Authority</v>
          </cell>
          <cell r="D23">
            <v>7376816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L23">
            <v>1817290.98</v>
          </cell>
          <cell r="M23">
            <v>2416926.98</v>
          </cell>
          <cell r="N23">
            <v>4270468.89</v>
          </cell>
          <cell r="O23">
            <v>7847762.64</v>
          </cell>
        </row>
        <row r="24">
          <cell r="A24" t="str">
            <v>0325</v>
          </cell>
          <cell r="B24" t="str">
            <v>1340</v>
          </cell>
          <cell r="C24" t="str">
            <v>Development &amp; Environmental Svcs (DDES)</v>
          </cell>
          <cell r="D24">
            <v>29846796</v>
          </cell>
          <cell r="E24">
            <v>123197</v>
          </cell>
          <cell r="F24">
            <v>7217949</v>
          </cell>
          <cell r="G24">
            <v>7217949</v>
          </cell>
          <cell r="H24">
            <v>7217949</v>
          </cell>
          <cell r="I24">
            <v>8192949</v>
          </cell>
          <cell r="J24">
            <v>0</v>
          </cell>
          <cell r="L24">
            <v>6317599.47</v>
          </cell>
          <cell r="M24">
            <v>13054749.59</v>
          </cell>
          <cell r="N24">
            <v>19427987.64</v>
          </cell>
          <cell r="O24">
            <v>26794073.13</v>
          </cell>
        </row>
        <row r="25">
          <cell r="A25" t="str">
            <v>0350</v>
          </cell>
          <cell r="B25" t="str">
            <v>2460</v>
          </cell>
          <cell r="C25" t="str">
            <v>Federal Housing &amp; Community Development</v>
          </cell>
          <cell r="D25">
            <v>20611473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L25">
            <v>2538614.29</v>
          </cell>
          <cell r="M25">
            <v>7574133.41</v>
          </cell>
          <cell r="N25">
            <v>12492059.05</v>
          </cell>
          <cell r="O25">
            <v>16787550.68</v>
          </cell>
        </row>
        <row r="26">
          <cell r="A26" t="str">
            <v>0355</v>
          </cell>
          <cell r="B26" t="str">
            <v>1290</v>
          </cell>
          <cell r="C26" t="str">
            <v>Youth Sports Facilities Grant</v>
          </cell>
          <cell r="D26">
            <v>934490</v>
          </cell>
          <cell r="E26">
            <v>202320</v>
          </cell>
          <cell r="F26">
            <v>140173.5</v>
          </cell>
          <cell r="G26">
            <v>140173.5</v>
          </cell>
          <cell r="H26">
            <v>327071.5</v>
          </cell>
          <cell r="I26">
            <v>327071.5</v>
          </cell>
          <cell r="J26">
            <v>0</v>
          </cell>
          <cell r="L26">
            <v>24852.51</v>
          </cell>
          <cell r="M26">
            <v>94318.28</v>
          </cell>
          <cell r="N26">
            <v>362964.4</v>
          </cell>
          <cell r="O26">
            <v>614012.34</v>
          </cell>
        </row>
        <row r="27">
          <cell r="A27" t="str">
            <v>0381</v>
          </cell>
          <cell r="B27" t="str">
            <v>4040</v>
          </cell>
          <cell r="C27" t="str">
            <v>Natural Resources &amp; Parks Administration</v>
          </cell>
          <cell r="D27">
            <v>4509975</v>
          </cell>
          <cell r="E27">
            <v>100993</v>
          </cell>
          <cell r="F27">
            <v>901995</v>
          </cell>
          <cell r="G27">
            <v>1127493.75</v>
          </cell>
          <cell r="H27">
            <v>1127493.75</v>
          </cell>
          <cell r="I27">
            <v>1352992.5</v>
          </cell>
          <cell r="J27">
            <v>0</v>
          </cell>
          <cell r="L27">
            <v>970223.89</v>
          </cell>
          <cell r="M27">
            <v>1937598.95</v>
          </cell>
          <cell r="N27">
            <v>2922737.6</v>
          </cell>
          <cell r="O27">
            <v>3996163.69</v>
          </cell>
        </row>
        <row r="28">
          <cell r="A28" t="str">
            <v>0384</v>
          </cell>
          <cell r="B28" t="str">
            <v>1311</v>
          </cell>
          <cell r="C28" t="str">
            <v>Noxious Weed Control Program</v>
          </cell>
          <cell r="D28">
            <v>1172602</v>
          </cell>
          <cell r="E28">
            <v>7805</v>
          </cell>
          <cell r="F28">
            <v>175890.3</v>
          </cell>
          <cell r="G28">
            <v>304876.52</v>
          </cell>
          <cell r="H28">
            <v>257972.44</v>
          </cell>
          <cell r="I28">
            <v>433862.74</v>
          </cell>
          <cell r="J28">
            <v>-5.820766091346741E-11</v>
          </cell>
          <cell r="L28">
            <v>151176.81</v>
          </cell>
          <cell r="M28">
            <v>404629.48</v>
          </cell>
          <cell r="N28">
            <v>745525.92</v>
          </cell>
          <cell r="O28">
            <v>1029928.39</v>
          </cell>
        </row>
        <row r="29">
          <cell r="A29" t="str">
            <v>0401</v>
          </cell>
          <cell r="B29" t="str">
            <v>0010</v>
          </cell>
          <cell r="C29" t="str">
            <v>Office of Emergency Management</v>
          </cell>
          <cell r="D29">
            <v>1251777</v>
          </cell>
          <cell r="E29">
            <v>63059</v>
          </cell>
          <cell r="F29">
            <v>312944.25</v>
          </cell>
          <cell r="G29">
            <v>312944.25</v>
          </cell>
          <cell r="H29">
            <v>312944.25</v>
          </cell>
          <cell r="I29">
            <v>312944.25</v>
          </cell>
          <cell r="J29">
            <v>0</v>
          </cell>
          <cell r="L29">
            <v>250143.83</v>
          </cell>
          <cell r="M29">
            <v>782402.47</v>
          </cell>
          <cell r="N29">
            <v>1023314.37</v>
          </cell>
          <cell r="O29">
            <v>1250257.01</v>
          </cell>
        </row>
        <row r="30">
          <cell r="A30" t="str">
            <v>0414</v>
          </cell>
          <cell r="B30" t="str">
            <v>1352</v>
          </cell>
          <cell r="C30" t="str">
            <v>PERS Liability</v>
          </cell>
          <cell r="D30">
            <v>1600000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0415</v>
          </cell>
          <cell r="B31" t="str">
            <v>5600</v>
          </cell>
          <cell r="C31" t="str">
            <v>ITS - Printing &amp; Graphic Arts</v>
          </cell>
          <cell r="D31">
            <v>3644711</v>
          </cell>
          <cell r="E31">
            <v>13441</v>
          </cell>
          <cell r="F31">
            <v>911177.75</v>
          </cell>
          <cell r="G31">
            <v>911177.75</v>
          </cell>
          <cell r="H31">
            <v>911177.75</v>
          </cell>
          <cell r="I31">
            <v>911177.75</v>
          </cell>
          <cell r="J31">
            <v>0</v>
          </cell>
          <cell r="L31">
            <v>716395.78</v>
          </cell>
          <cell r="M31">
            <v>1294601.13</v>
          </cell>
          <cell r="N31">
            <v>2080570.15</v>
          </cell>
          <cell r="O31">
            <v>1644139.43</v>
          </cell>
        </row>
        <row r="32">
          <cell r="A32" t="str">
            <v>0417</v>
          </cell>
          <cell r="B32" t="str">
            <v>0010</v>
          </cell>
          <cell r="C32" t="str">
            <v>Executive Services - Admin</v>
          </cell>
          <cell r="D32">
            <v>2105491</v>
          </cell>
          <cell r="E32">
            <v>58753</v>
          </cell>
          <cell r="F32">
            <v>526372.75</v>
          </cell>
          <cell r="G32">
            <v>505317.84</v>
          </cell>
          <cell r="H32">
            <v>484262.93</v>
          </cell>
          <cell r="I32">
            <v>589537.48</v>
          </cell>
          <cell r="J32">
            <v>0</v>
          </cell>
          <cell r="L32">
            <v>456307.08</v>
          </cell>
          <cell r="M32">
            <v>958578.25</v>
          </cell>
          <cell r="N32">
            <v>1462152.29</v>
          </cell>
          <cell r="O32">
            <v>1967900.54</v>
          </cell>
        </row>
        <row r="33">
          <cell r="A33" t="str">
            <v>0420</v>
          </cell>
          <cell r="B33" t="str">
            <v>0010</v>
          </cell>
          <cell r="C33" t="str">
            <v>Human Resources Management</v>
          </cell>
          <cell r="D33">
            <v>7662330</v>
          </cell>
          <cell r="E33">
            <v>178575</v>
          </cell>
          <cell r="F33">
            <v>1838959.2</v>
          </cell>
          <cell r="G33">
            <v>1838959.2</v>
          </cell>
          <cell r="H33">
            <v>1992205.8</v>
          </cell>
          <cell r="I33">
            <v>1992205.8</v>
          </cell>
          <cell r="J33">
            <v>-4.656612873077393E-10</v>
          </cell>
          <cell r="L33">
            <v>1766822.25</v>
          </cell>
          <cell r="M33">
            <v>3542857.65</v>
          </cell>
          <cell r="N33">
            <v>5231300.95</v>
          </cell>
          <cell r="O33">
            <v>4381072.44</v>
          </cell>
        </row>
        <row r="34">
          <cell r="A34" t="str">
            <v>0429</v>
          </cell>
          <cell r="B34" t="str">
            <v>5500</v>
          </cell>
          <cell r="C34" t="str">
            <v>Employee Benefits</v>
          </cell>
          <cell r="D34">
            <v>165262599</v>
          </cell>
          <cell r="E34">
            <v>91677</v>
          </cell>
          <cell r="F34">
            <v>38010397.77</v>
          </cell>
          <cell r="G34">
            <v>41315649.75</v>
          </cell>
          <cell r="H34">
            <v>42968275.74</v>
          </cell>
          <cell r="I34">
            <v>42968275.74</v>
          </cell>
          <cell r="J34">
            <v>-1.4901161193847656E-08</v>
          </cell>
          <cell r="L34">
            <v>34211842.34</v>
          </cell>
          <cell r="M34">
            <v>71881506.79</v>
          </cell>
          <cell r="N34">
            <v>110051575.27000001</v>
          </cell>
          <cell r="O34">
            <v>148937732.72</v>
          </cell>
        </row>
        <row r="35">
          <cell r="A35" t="str">
            <v>0431</v>
          </cell>
          <cell r="B35" t="str">
            <v>1110</v>
          </cell>
          <cell r="C35" t="str">
            <v>Enhanced-911</v>
          </cell>
          <cell r="D35">
            <v>14986856</v>
          </cell>
          <cell r="E35">
            <v>1591456</v>
          </cell>
          <cell r="F35">
            <v>3173055</v>
          </cell>
          <cell r="G35">
            <v>3581805</v>
          </cell>
          <cell r="H35">
            <v>3670221</v>
          </cell>
          <cell r="I35">
            <v>4561775</v>
          </cell>
          <cell r="J35">
            <v>0</v>
          </cell>
          <cell r="L35">
            <v>2141500.59</v>
          </cell>
          <cell r="M35">
            <v>6293395.75</v>
          </cell>
          <cell r="N35">
            <v>8896512.66</v>
          </cell>
          <cell r="O35">
            <v>11273267.17</v>
          </cell>
        </row>
        <row r="36">
          <cell r="A36" t="str">
            <v>0432</v>
          </cell>
          <cell r="B36" t="str">
            <v>5531</v>
          </cell>
          <cell r="C36" t="str">
            <v>ITS--Technology Services</v>
          </cell>
          <cell r="D36">
            <v>24764091</v>
          </cell>
          <cell r="E36">
            <v>264097</v>
          </cell>
          <cell r="F36">
            <v>7657235</v>
          </cell>
          <cell r="G36">
            <v>5618952</v>
          </cell>
          <cell r="H36">
            <v>5618952</v>
          </cell>
          <cell r="I36">
            <v>5868952</v>
          </cell>
          <cell r="J36">
            <v>0</v>
          </cell>
          <cell r="L36">
            <v>6565066.15</v>
          </cell>
          <cell r="M36">
            <v>13161422.450000003</v>
          </cell>
          <cell r="N36">
            <v>18273334.29</v>
          </cell>
          <cell r="O36">
            <v>8216430.83</v>
          </cell>
        </row>
        <row r="37">
          <cell r="A37" t="str">
            <v>0433</v>
          </cell>
          <cell r="B37" t="str">
            <v>5532</v>
          </cell>
          <cell r="C37" t="str">
            <v>ITS--Telecommunications</v>
          </cell>
          <cell r="D37">
            <v>1798461</v>
          </cell>
          <cell r="F37">
            <v>449615.25</v>
          </cell>
          <cell r="G37">
            <v>449615.25</v>
          </cell>
          <cell r="H37">
            <v>449615.25</v>
          </cell>
          <cell r="I37">
            <v>449615.25</v>
          </cell>
          <cell r="J37">
            <v>0</v>
          </cell>
          <cell r="L37">
            <v>362496.61</v>
          </cell>
          <cell r="M37">
            <v>772585.03</v>
          </cell>
          <cell r="N37">
            <v>1140757.22</v>
          </cell>
          <cell r="O37">
            <v>852604.73</v>
          </cell>
        </row>
        <row r="38">
          <cell r="A38" t="str">
            <v>0437</v>
          </cell>
          <cell r="B38" t="str">
            <v>0010</v>
          </cell>
          <cell r="C38" t="str">
            <v>Cable Communications</v>
          </cell>
          <cell r="D38">
            <v>198782</v>
          </cell>
          <cell r="E38">
            <v>19254</v>
          </cell>
          <cell r="F38">
            <v>49695.5</v>
          </cell>
          <cell r="G38">
            <v>49695.5</v>
          </cell>
          <cell r="H38">
            <v>49695.5</v>
          </cell>
          <cell r="I38">
            <v>49695.5</v>
          </cell>
          <cell r="J38">
            <v>0</v>
          </cell>
          <cell r="L38">
            <v>39655.04</v>
          </cell>
          <cell r="M38">
            <v>84419.86</v>
          </cell>
          <cell r="N38">
            <v>125581.21</v>
          </cell>
          <cell r="O38">
            <v>175246.06</v>
          </cell>
        </row>
        <row r="39">
          <cell r="A39" t="str">
            <v>0440</v>
          </cell>
          <cell r="B39" t="str">
            <v>0010</v>
          </cell>
          <cell r="C39" t="str">
            <v>Property Services</v>
          </cell>
          <cell r="D39">
            <v>2603046</v>
          </cell>
          <cell r="F39">
            <v>628905</v>
          </cell>
          <cell r="G39">
            <v>668068</v>
          </cell>
          <cell r="H39">
            <v>646608</v>
          </cell>
          <cell r="I39">
            <v>659465</v>
          </cell>
          <cell r="J39">
            <v>0</v>
          </cell>
          <cell r="L39">
            <v>564288.68</v>
          </cell>
          <cell r="M39">
            <v>1149788.24</v>
          </cell>
          <cell r="N39">
            <v>1733702.4</v>
          </cell>
          <cell r="O39">
            <v>2352258.75</v>
          </cell>
        </row>
        <row r="40">
          <cell r="A40" t="str">
            <v>0450</v>
          </cell>
          <cell r="B40" t="str">
            <v>0010</v>
          </cell>
          <cell r="C40" t="str">
            <v>Facilities Management--CX</v>
          </cell>
          <cell r="D40">
            <v>2013425</v>
          </cell>
          <cell r="F40">
            <v>503356.25</v>
          </cell>
          <cell r="G40">
            <v>503356.25</v>
          </cell>
          <cell r="H40">
            <v>503356.25</v>
          </cell>
          <cell r="I40">
            <v>503356.25</v>
          </cell>
          <cell r="J40">
            <v>0</v>
          </cell>
          <cell r="L40">
            <v>410323.62</v>
          </cell>
          <cell r="M40">
            <v>1118729.08</v>
          </cell>
          <cell r="N40">
            <v>1443015.22</v>
          </cell>
          <cell r="O40">
            <v>1926876.24</v>
          </cell>
        </row>
        <row r="41">
          <cell r="A41" t="str">
            <v>0465</v>
          </cell>
          <cell r="B41" t="str">
            <v>8400</v>
          </cell>
          <cell r="C41" t="str">
            <v>Limited G.O. Bond Redemption</v>
          </cell>
          <cell r="D41">
            <v>131871975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L41">
            <v>26142196.59</v>
          </cell>
          <cell r="M41">
            <v>45517096.63</v>
          </cell>
          <cell r="N41">
            <v>61285634.05</v>
          </cell>
          <cell r="O41">
            <v>97033947.09</v>
          </cell>
        </row>
        <row r="42">
          <cell r="A42" t="str">
            <v>0466</v>
          </cell>
          <cell r="B42" t="str">
            <v>8500</v>
          </cell>
          <cell r="C42" t="str">
            <v>Unlimited G.O. Bond Redemption</v>
          </cell>
          <cell r="D42">
            <v>43475972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26922247.72</v>
          </cell>
          <cell r="N42">
            <v>26922247.72</v>
          </cell>
          <cell r="O42">
            <v>47152531.72</v>
          </cell>
        </row>
        <row r="43">
          <cell r="A43" t="str">
            <v>0467</v>
          </cell>
          <cell r="B43" t="str">
            <v>8510</v>
          </cell>
          <cell r="C43" t="str">
            <v>Stadium G.O. Bond Redemption</v>
          </cell>
          <cell r="D43">
            <v>2217162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L43">
            <v>0</v>
          </cell>
          <cell r="M43">
            <v>0</v>
          </cell>
          <cell r="N43">
            <v>0</v>
          </cell>
          <cell r="O43">
            <v>2217162</v>
          </cell>
        </row>
        <row r="44">
          <cell r="A44" t="str">
            <v>0470</v>
          </cell>
          <cell r="B44" t="str">
            <v>0010</v>
          </cell>
          <cell r="C44" t="str">
            <v>Records, Elections &amp; Licensing Services</v>
          </cell>
          <cell r="D44">
            <v>20657805</v>
          </cell>
          <cell r="E44">
            <v>273172</v>
          </cell>
          <cell r="F44">
            <v>4338139.05</v>
          </cell>
          <cell r="G44">
            <v>4544717.1</v>
          </cell>
          <cell r="H44">
            <v>5164451.25</v>
          </cell>
          <cell r="I44">
            <v>6610497.600000001</v>
          </cell>
          <cell r="J44">
            <v>-9.313225746154785E-10</v>
          </cell>
          <cell r="L44">
            <v>3781032.94</v>
          </cell>
          <cell r="M44">
            <v>7905783.11</v>
          </cell>
          <cell r="N44">
            <v>12933733.7</v>
          </cell>
          <cell r="O44">
            <v>21581361</v>
          </cell>
        </row>
        <row r="45">
          <cell r="A45" t="str">
            <v>0471</v>
          </cell>
          <cell r="B45" t="str">
            <v>1090</v>
          </cell>
          <cell r="C45" t="str">
            <v>Recorder's Operation &amp; Maintenance</v>
          </cell>
          <cell r="D45">
            <v>1100091</v>
          </cell>
          <cell r="F45">
            <v>242020.02</v>
          </cell>
          <cell r="G45">
            <v>341028.21</v>
          </cell>
          <cell r="H45">
            <v>275022.75</v>
          </cell>
          <cell r="I45">
            <v>242020.02</v>
          </cell>
          <cell r="J45">
            <v>-2.9103830456733704E-11</v>
          </cell>
          <cell r="L45">
            <v>159637.7</v>
          </cell>
          <cell r="M45">
            <v>336781.11</v>
          </cell>
          <cell r="N45">
            <v>546158.12</v>
          </cell>
          <cell r="O45">
            <v>684888.33</v>
          </cell>
        </row>
        <row r="46">
          <cell r="A46" t="str">
            <v>0480</v>
          </cell>
          <cell r="B46" t="str">
            <v>1060</v>
          </cell>
          <cell r="C46" t="str">
            <v>Veterans Services</v>
          </cell>
          <cell r="D46">
            <v>2482976</v>
          </cell>
          <cell r="F46">
            <v>557216</v>
          </cell>
          <cell r="G46">
            <v>489000</v>
          </cell>
          <cell r="H46">
            <v>639000</v>
          </cell>
          <cell r="I46">
            <v>797760</v>
          </cell>
          <cell r="J46">
            <v>0</v>
          </cell>
          <cell r="L46">
            <v>228786.53</v>
          </cell>
          <cell r="M46">
            <v>661052.3</v>
          </cell>
          <cell r="N46">
            <v>1763060.93</v>
          </cell>
          <cell r="O46">
            <v>2304193.18</v>
          </cell>
        </row>
        <row r="47">
          <cell r="A47" t="str">
            <v>0490</v>
          </cell>
          <cell r="B47" t="str">
            <v>4531</v>
          </cell>
          <cell r="C47" t="str">
            <v>I-Net Operations</v>
          </cell>
          <cell r="D47">
            <v>2705620</v>
          </cell>
          <cell r="F47">
            <v>480970.625</v>
          </cell>
          <cell r="G47">
            <v>629339.375</v>
          </cell>
          <cell r="H47">
            <v>480970.625</v>
          </cell>
          <cell r="I47">
            <v>1114339.375</v>
          </cell>
          <cell r="J47">
            <v>0</v>
          </cell>
          <cell r="L47">
            <v>373351.32</v>
          </cell>
          <cell r="M47">
            <v>857353.02</v>
          </cell>
          <cell r="N47">
            <v>1237042.38</v>
          </cell>
          <cell r="O47">
            <v>2213739.76</v>
          </cell>
        </row>
        <row r="48">
          <cell r="A48" t="str">
            <v>0500</v>
          </cell>
          <cell r="B48" t="str">
            <v>0010</v>
          </cell>
          <cell r="C48" t="str">
            <v>Prosecuting Attorney</v>
          </cell>
          <cell r="D48">
            <v>47621663</v>
          </cell>
          <cell r="F48">
            <v>11905415.75</v>
          </cell>
          <cell r="G48">
            <v>11905415.75</v>
          </cell>
          <cell r="H48">
            <v>11905415.75</v>
          </cell>
          <cell r="I48">
            <v>11905415.75</v>
          </cell>
          <cell r="J48">
            <v>0</v>
          </cell>
          <cell r="L48">
            <v>11502226.22</v>
          </cell>
          <cell r="M48">
            <v>23774992.92</v>
          </cell>
          <cell r="N48">
            <v>35806992.21</v>
          </cell>
          <cell r="O48">
            <v>46973995.47</v>
          </cell>
        </row>
        <row r="49">
          <cell r="A49" t="str">
            <v>0501</v>
          </cell>
          <cell r="B49" t="str">
            <v>0010</v>
          </cell>
          <cell r="C49" t="str">
            <v>Prosecuting Attorney Antiprofiteering</v>
          </cell>
          <cell r="D49">
            <v>119897</v>
          </cell>
          <cell r="F49">
            <v>29974.25</v>
          </cell>
          <cell r="G49">
            <v>29974.25</v>
          </cell>
          <cell r="H49">
            <v>29974.25</v>
          </cell>
          <cell r="I49">
            <v>29974.25</v>
          </cell>
          <cell r="J49">
            <v>0</v>
          </cell>
          <cell r="L49">
            <v>-1533.03</v>
          </cell>
          <cell r="M49">
            <v>-1533.03</v>
          </cell>
          <cell r="N49">
            <v>-1533.03</v>
          </cell>
          <cell r="O49">
            <v>98466.97</v>
          </cell>
        </row>
        <row r="50">
          <cell r="A50" t="str">
            <v>0510</v>
          </cell>
          <cell r="B50" t="str">
            <v>0010</v>
          </cell>
          <cell r="C50" t="str">
            <v>Superior Court</v>
          </cell>
          <cell r="D50">
            <v>36219504</v>
          </cell>
          <cell r="F50">
            <v>8692680.959999999</v>
          </cell>
          <cell r="G50">
            <v>8873778.48</v>
          </cell>
          <cell r="H50">
            <v>8692680.959999999</v>
          </cell>
          <cell r="I50">
            <v>9960363.600000001</v>
          </cell>
          <cell r="J50">
            <v>-1.862645149230957E-09</v>
          </cell>
          <cell r="L50">
            <v>8566028.38</v>
          </cell>
          <cell r="M50">
            <v>17535701.18</v>
          </cell>
          <cell r="N50">
            <v>26358338.04</v>
          </cell>
          <cell r="O50">
            <v>35390101.5</v>
          </cell>
        </row>
        <row r="51">
          <cell r="A51" t="str">
            <v>0530</v>
          </cell>
          <cell r="B51" t="str">
            <v>0010</v>
          </cell>
          <cell r="C51" t="str">
            <v>District Court</v>
          </cell>
          <cell r="D51">
            <v>21336387</v>
          </cell>
          <cell r="E51">
            <v>500212</v>
          </cell>
          <cell r="F51">
            <v>5334096.75</v>
          </cell>
          <cell r="G51">
            <v>5334096.75</v>
          </cell>
          <cell r="H51">
            <v>5334096.75</v>
          </cell>
          <cell r="I51">
            <v>5334096.75</v>
          </cell>
          <cell r="J51">
            <v>0</v>
          </cell>
          <cell r="L51">
            <v>4834071.54</v>
          </cell>
          <cell r="M51">
            <v>10246731.74</v>
          </cell>
          <cell r="N51">
            <v>15659551.67</v>
          </cell>
          <cell r="O51">
            <v>21635054.02</v>
          </cell>
        </row>
        <row r="52">
          <cell r="A52" t="str">
            <v>0540</v>
          </cell>
          <cell r="B52" t="str">
            <v>0010</v>
          </cell>
          <cell r="C52" t="str">
            <v>Judicial Administration</v>
          </cell>
          <cell r="D52">
            <v>15680238</v>
          </cell>
          <cell r="E52">
            <v>632651</v>
          </cell>
          <cell r="F52">
            <v>3136047.6</v>
          </cell>
          <cell r="G52">
            <v>3920059.5</v>
          </cell>
          <cell r="H52">
            <v>3920059.5</v>
          </cell>
          <cell r="I52">
            <v>4704071.4</v>
          </cell>
          <cell r="J52">
            <v>0</v>
          </cell>
          <cell r="L52">
            <v>3686615.74</v>
          </cell>
          <cell r="M52">
            <v>7461818.59</v>
          </cell>
          <cell r="N52">
            <v>11560319.31</v>
          </cell>
          <cell r="O52">
            <v>15215696.6</v>
          </cell>
        </row>
        <row r="53">
          <cell r="A53" t="str">
            <v>0601</v>
          </cell>
          <cell r="B53" t="str">
            <v>5511</v>
          </cell>
          <cell r="C53" t="str">
            <v>Facilities Management - Internal Service </v>
          </cell>
          <cell r="D53">
            <v>35665277</v>
          </cell>
          <cell r="E53">
            <v>61029</v>
          </cell>
          <cell r="F53">
            <v>8916319.25</v>
          </cell>
          <cell r="G53">
            <v>8916319.25</v>
          </cell>
          <cell r="H53">
            <v>8916319.25</v>
          </cell>
          <cell r="I53">
            <v>8916319.25</v>
          </cell>
          <cell r="J53">
            <v>0</v>
          </cell>
          <cell r="L53">
            <v>7377752.17</v>
          </cell>
          <cell r="M53">
            <v>16091963.91</v>
          </cell>
          <cell r="N53">
            <v>24323698.29</v>
          </cell>
          <cell r="O53">
            <v>32675702.49</v>
          </cell>
        </row>
        <row r="54">
          <cell r="A54" t="str">
            <v>0610</v>
          </cell>
          <cell r="B54" t="str">
            <v>0010</v>
          </cell>
          <cell r="C54" t="str">
            <v>State Auditor</v>
          </cell>
          <cell r="D54">
            <v>637316</v>
          </cell>
          <cell r="F54">
            <v>159329</v>
          </cell>
          <cell r="G54">
            <v>159329</v>
          </cell>
          <cell r="H54">
            <v>159329</v>
          </cell>
          <cell r="I54">
            <v>159329</v>
          </cell>
          <cell r="J54">
            <v>0</v>
          </cell>
          <cell r="L54">
            <v>165876.66</v>
          </cell>
          <cell r="M54">
            <v>397327.47</v>
          </cell>
          <cell r="N54">
            <v>496625.79</v>
          </cell>
          <cell r="O54">
            <v>609570.14</v>
          </cell>
        </row>
        <row r="55">
          <cell r="A55" t="str">
            <v>0630</v>
          </cell>
          <cell r="B55" t="str">
            <v>0010</v>
          </cell>
          <cell r="C55" t="str">
            <v>Boundary Review Board</v>
          </cell>
          <cell r="D55">
            <v>256827</v>
          </cell>
          <cell r="F55">
            <v>62000</v>
          </cell>
          <cell r="G55">
            <v>60000</v>
          </cell>
          <cell r="H55">
            <v>60000</v>
          </cell>
          <cell r="I55">
            <v>74827</v>
          </cell>
          <cell r="J55">
            <v>0</v>
          </cell>
          <cell r="L55">
            <v>59238.94</v>
          </cell>
          <cell r="M55">
            <v>130271.41</v>
          </cell>
          <cell r="N55">
            <v>195491.42</v>
          </cell>
          <cell r="O55">
            <v>265765.01</v>
          </cell>
        </row>
        <row r="56">
          <cell r="A56" t="str">
            <v>0640</v>
          </cell>
          <cell r="B56" t="str">
            <v>1451</v>
          </cell>
          <cell r="C56" t="str">
            <v>Parks &amp; Recreation</v>
          </cell>
          <cell r="D56">
            <v>20534400</v>
          </cell>
          <cell r="E56">
            <v>26637</v>
          </cell>
          <cell r="F56">
            <v>4106880</v>
          </cell>
          <cell r="G56">
            <v>5338944</v>
          </cell>
          <cell r="H56">
            <v>6776352</v>
          </cell>
          <cell r="I56">
            <v>4312224</v>
          </cell>
          <cell r="J56">
            <v>0</v>
          </cell>
          <cell r="L56">
            <v>4230354.23</v>
          </cell>
          <cell r="M56">
            <v>9079129.97</v>
          </cell>
          <cell r="N56">
            <v>14332618.75</v>
          </cell>
          <cell r="O56">
            <v>19199498.5</v>
          </cell>
        </row>
        <row r="57">
          <cell r="A57" t="str">
            <v>0650</v>
          </cell>
          <cell r="B57" t="str">
            <v>0010</v>
          </cell>
          <cell r="C57" t="str">
            <v>Memberships &amp; Dues</v>
          </cell>
          <cell r="D57">
            <v>497052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L57">
            <v>134541.51</v>
          </cell>
          <cell r="M57">
            <v>218770.85</v>
          </cell>
          <cell r="N57">
            <v>374136.36</v>
          </cell>
          <cell r="O57">
            <v>477334.87</v>
          </cell>
        </row>
        <row r="58">
          <cell r="A58" t="str">
            <v>0651</v>
          </cell>
          <cell r="B58" t="str">
            <v>0014</v>
          </cell>
          <cell r="C58" t="str">
            <v>Sales Tax Reserve Contingency</v>
          </cell>
          <cell r="D58">
            <v>4171491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L58">
            <v>0</v>
          </cell>
          <cell r="M58">
            <v>0</v>
          </cell>
          <cell r="N58">
            <v>0</v>
          </cell>
          <cell r="O58">
            <v>3650119.43</v>
          </cell>
        </row>
        <row r="59">
          <cell r="A59" t="str">
            <v>0654</v>
          </cell>
          <cell r="B59" t="str">
            <v>0010</v>
          </cell>
          <cell r="C59" t="str">
            <v>Salary &amp; Wage Contingency</v>
          </cell>
          <cell r="D59">
            <v>2943000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0655</v>
          </cell>
          <cell r="B60" t="str">
            <v>0010</v>
          </cell>
          <cell r="C60" t="str">
            <v>Executive Contingency</v>
          </cell>
          <cell r="D60">
            <v>2000000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0656</v>
          </cell>
          <cell r="B61" t="str">
            <v>0010</v>
          </cell>
          <cell r="C61" t="str">
            <v>Internal Support</v>
          </cell>
          <cell r="D61">
            <v>5230934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L61">
            <v>980148.74</v>
          </cell>
          <cell r="M61">
            <v>1900643.77</v>
          </cell>
          <cell r="N61">
            <v>3030566.71</v>
          </cell>
          <cell r="O61">
            <v>4661626.49</v>
          </cell>
        </row>
        <row r="62">
          <cell r="A62" t="str">
            <v>0666</v>
          </cell>
          <cell r="B62" t="str">
            <v>5420</v>
          </cell>
          <cell r="C62" t="str">
            <v>Safety &amp; Claims Management</v>
          </cell>
          <cell r="D62">
            <v>30518588</v>
          </cell>
          <cell r="F62">
            <v>6561496.42</v>
          </cell>
          <cell r="G62">
            <v>6866682.3</v>
          </cell>
          <cell r="H62">
            <v>7019275.24</v>
          </cell>
          <cell r="I62">
            <v>10071134.040000001</v>
          </cell>
          <cell r="J62">
            <v>-3.725290298461914E-09</v>
          </cell>
          <cell r="L62">
            <v>6517718.27</v>
          </cell>
          <cell r="M62">
            <v>13495537.54</v>
          </cell>
          <cell r="N62">
            <v>18632433.98</v>
          </cell>
          <cell r="O62">
            <v>8089903.95</v>
          </cell>
        </row>
        <row r="63">
          <cell r="A63" t="str">
            <v>0670</v>
          </cell>
          <cell r="B63" t="str">
            <v>0010</v>
          </cell>
          <cell r="C63" t="str">
            <v>Assessments</v>
          </cell>
          <cell r="D63">
            <v>17825068</v>
          </cell>
          <cell r="F63">
            <v>4456267</v>
          </cell>
          <cell r="G63">
            <v>4456267</v>
          </cell>
          <cell r="H63">
            <v>4456267</v>
          </cell>
          <cell r="I63">
            <v>4456267</v>
          </cell>
          <cell r="J63">
            <v>0</v>
          </cell>
          <cell r="L63">
            <v>4273630.46</v>
          </cell>
          <cell r="M63">
            <v>9420022.03</v>
          </cell>
          <cell r="N63">
            <v>13859509.33</v>
          </cell>
          <cell r="O63">
            <v>18024234.96</v>
          </cell>
        </row>
        <row r="64">
          <cell r="A64" t="str">
            <v>0681</v>
          </cell>
          <cell r="B64" t="str">
            <v>0015</v>
          </cell>
          <cell r="C64" t="str">
            <v>CFSA Transfers - Community Services Division</v>
          </cell>
          <cell r="D64">
            <v>12543781</v>
          </cell>
          <cell r="E64">
            <v>258910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L64">
            <v>1103369.65</v>
          </cell>
          <cell r="M64">
            <v>3684715.23</v>
          </cell>
          <cell r="N64">
            <v>6024870.86</v>
          </cell>
          <cell r="O64">
            <v>8806190.43</v>
          </cell>
        </row>
        <row r="65">
          <cell r="A65" t="str">
            <v>0682</v>
          </cell>
          <cell r="B65" t="str">
            <v>0015</v>
          </cell>
          <cell r="C65" t="str">
            <v>CFSA Transfers to Work Training Program</v>
          </cell>
          <cell r="D65">
            <v>1659474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L65">
            <v>409125.84</v>
          </cell>
          <cell r="M65">
            <v>818251.56</v>
          </cell>
          <cell r="N65">
            <v>1227377.28</v>
          </cell>
          <cell r="O65">
            <v>1636503</v>
          </cell>
        </row>
        <row r="66">
          <cell r="A66" t="str">
            <v>0683</v>
          </cell>
          <cell r="B66" t="str">
            <v>0015</v>
          </cell>
          <cell r="C66" t="str">
            <v>CFSA Transfers to Public Health</v>
          </cell>
          <cell r="D66">
            <v>3886255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L66">
            <v>971563.53</v>
          </cell>
          <cell r="M66">
            <v>1943127.06</v>
          </cell>
          <cell r="N66">
            <v>2914690.59</v>
          </cell>
          <cell r="O66">
            <v>3886254.12</v>
          </cell>
        </row>
        <row r="67">
          <cell r="A67" t="str">
            <v>0684</v>
          </cell>
          <cell r="B67" t="str">
            <v>0015</v>
          </cell>
          <cell r="C67" t="str">
            <v>CFSA Transfers to Dept of Community &amp; Human Services</v>
          </cell>
          <cell r="D67">
            <v>713197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L67">
            <v>0</v>
          </cell>
          <cell r="M67">
            <v>349466</v>
          </cell>
          <cell r="N67">
            <v>698932</v>
          </cell>
          <cell r="O67">
            <v>698932</v>
          </cell>
        </row>
        <row r="68">
          <cell r="A68" t="str">
            <v>0686</v>
          </cell>
          <cell r="B68" t="str">
            <v>0015</v>
          </cell>
          <cell r="C68" t="str">
            <v>CFSA Transfers to Housing Opportunity </v>
          </cell>
          <cell r="D68">
            <v>1181747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L68">
            <v>0</v>
          </cell>
          <cell r="M68">
            <v>0</v>
          </cell>
          <cell r="N68">
            <v>0</v>
          </cell>
          <cell r="O68">
            <v>2624705</v>
          </cell>
        </row>
        <row r="69">
          <cell r="A69" t="str">
            <v>0694</v>
          </cell>
          <cell r="B69" t="str">
            <v>0010</v>
          </cell>
          <cell r="C69" t="str">
            <v>Human Services CX Transfers</v>
          </cell>
          <cell r="D69">
            <v>20103397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L69">
            <v>1074667.69</v>
          </cell>
          <cell r="M69">
            <v>8586904.46</v>
          </cell>
          <cell r="N69">
            <v>12610257.23</v>
          </cell>
          <cell r="O69">
            <v>20118397</v>
          </cell>
        </row>
        <row r="70">
          <cell r="A70" t="str">
            <v>0695</v>
          </cell>
          <cell r="B70" t="str">
            <v>0010</v>
          </cell>
          <cell r="C70" t="str">
            <v>General Government CX Transfers</v>
          </cell>
          <cell r="D70">
            <v>1426426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137803.75</v>
          </cell>
          <cell r="M70">
            <v>1160523.83</v>
          </cell>
          <cell r="N70">
            <v>1283160.91</v>
          </cell>
          <cell r="O70">
            <v>1465255.99</v>
          </cell>
        </row>
        <row r="71">
          <cell r="A71" t="str">
            <v>0696</v>
          </cell>
          <cell r="B71" t="str">
            <v>0010</v>
          </cell>
          <cell r="C71" t="str">
            <v>Public Health &amp; EMS CX Transfers</v>
          </cell>
          <cell r="D71">
            <v>13910358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L71">
            <v>3412703.58</v>
          </cell>
          <cell r="M71">
            <v>6825407.16</v>
          </cell>
          <cell r="N71">
            <v>10238110.74</v>
          </cell>
          <cell r="O71">
            <v>15110415.32</v>
          </cell>
        </row>
        <row r="72">
          <cell r="A72" t="str">
            <v>0697</v>
          </cell>
          <cell r="B72" t="str">
            <v>0010</v>
          </cell>
          <cell r="C72" t="str">
            <v>Physical Environment CX Transfers</v>
          </cell>
          <cell r="D72">
            <v>5775121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L72">
            <v>0</v>
          </cell>
          <cell r="M72">
            <v>2035626.5</v>
          </cell>
          <cell r="N72">
            <v>3397047</v>
          </cell>
          <cell r="O72">
            <v>5469935</v>
          </cell>
        </row>
        <row r="73">
          <cell r="A73" t="str">
            <v>0699</v>
          </cell>
          <cell r="B73" t="str">
            <v>0010</v>
          </cell>
          <cell r="C73" t="str">
            <v>CIP CX Transfers</v>
          </cell>
          <cell r="D73">
            <v>17253088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L73">
            <v>429579</v>
          </cell>
          <cell r="M73">
            <v>4964788.5</v>
          </cell>
          <cell r="N73">
            <v>8953213.5</v>
          </cell>
          <cell r="O73">
            <v>13016198</v>
          </cell>
        </row>
        <row r="74">
          <cell r="A74" t="str">
            <v>0710</v>
          </cell>
          <cell r="B74" t="str">
            <v>4290</v>
          </cell>
          <cell r="C74" t="str">
            <v>Airport</v>
          </cell>
          <cell r="D74">
            <v>10860027</v>
          </cell>
          <cell r="E74">
            <v>23506</v>
          </cell>
          <cell r="F74">
            <v>2715006.75</v>
          </cell>
          <cell r="G74">
            <v>2715006.75</v>
          </cell>
          <cell r="H74">
            <v>2715006.75</v>
          </cell>
          <cell r="I74">
            <v>2715006.75</v>
          </cell>
          <cell r="J74">
            <v>0</v>
          </cell>
          <cell r="L74">
            <v>1427709.06</v>
          </cell>
          <cell r="M74">
            <v>3395316.85</v>
          </cell>
          <cell r="N74">
            <v>5137196.46</v>
          </cell>
          <cell r="O74">
            <v>6857339.52</v>
          </cell>
        </row>
        <row r="75">
          <cell r="A75" t="str">
            <v>0715</v>
          </cell>
          <cell r="B75" t="str">
            <v>1040</v>
          </cell>
          <cell r="C75" t="str">
            <v>Solid Waste Post-Closure Landfill Maintenance</v>
          </cell>
          <cell r="D75">
            <v>3148029</v>
          </cell>
          <cell r="E75">
            <v>344828</v>
          </cell>
          <cell r="F75">
            <v>256788</v>
          </cell>
          <cell r="G75">
            <v>186296</v>
          </cell>
          <cell r="H75">
            <v>316452</v>
          </cell>
          <cell r="I75">
            <v>2388493</v>
          </cell>
          <cell r="J75">
            <v>0</v>
          </cell>
          <cell r="L75">
            <v>333102.99</v>
          </cell>
          <cell r="M75">
            <v>987729.35</v>
          </cell>
          <cell r="N75">
            <v>1367293.05</v>
          </cell>
          <cell r="O75">
            <v>1775578.91</v>
          </cell>
        </row>
        <row r="76">
          <cell r="A76" t="str">
            <v>0720</v>
          </cell>
          <cell r="B76" t="str">
            <v>4040</v>
          </cell>
          <cell r="C76" t="str">
            <v>Solid Waste</v>
          </cell>
          <cell r="D76">
            <v>84945087</v>
          </cell>
          <cell r="E76">
            <v>3789013</v>
          </cell>
          <cell r="F76">
            <v>16507747</v>
          </cell>
          <cell r="G76">
            <v>23811007</v>
          </cell>
          <cell r="H76">
            <v>20702408</v>
          </cell>
          <cell r="I76">
            <v>23923925</v>
          </cell>
          <cell r="J76">
            <v>0</v>
          </cell>
          <cell r="L76">
            <v>14540123.38</v>
          </cell>
          <cell r="M76">
            <v>39792002.11</v>
          </cell>
          <cell r="N76">
            <v>59563332.67</v>
          </cell>
          <cell r="O76">
            <v>79896652.8</v>
          </cell>
        </row>
        <row r="77">
          <cell r="A77" t="str">
            <v>0726</v>
          </cell>
          <cell r="B77" t="str">
            <v>1030</v>
          </cell>
          <cell r="C77" t="str">
            <v>Stormwater Decant Program</v>
          </cell>
          <cell r="D77">
            <v>517355</v>
          </cell>
          <cell r="F77">
            <v>88661.7648605</v>
          </cell>
          <cell r="G77">
            <v>196594.9</v>
          </cell>
          <cell r="H77">
            <v>94175.8379215</v>
          </cell>
          <cell r="I77">
            <v>137922.70416</v>
          </cell>
          <cell r="J77">
            <v>-0.20694199998979457</v>
          </cell>
          <cell r="L77">
            <v>159975.75</v>
          </cell>
          <cell r="M77">
            <v>308546</v>
          </cell>
          <cell r="N77">
            <v>405560.37</v>
          </cell>
          <cell r="O77">
            <v>469224.12</v>
          </cell>
        </row>
        <row r="78">
          <cell r="A78" t="str">
            <v>0730</v>
          </cell>
          <cell r="B78" t="str">
            <v>1030</v>
          </cell>
          <cell r="C78" t="str">
            <v>Roads</v>
          </cell>
          <cell r="D78">
            <v>66439373</v>
          </cell>
          <cell r="E78">
            <v>1623603</v>
          </cell>
          <cell r="F78">
            <v>11959087.139999999</v>
          </cell>
          <cell r="G78">
            <v>16986554.49491</v>
          </cell>
          <cell r="H78">
            <v>14929857.264322</v>
          </cell>
          <cell r="I78">
            <v>22563874.100768</v>
          </cell>
          <cell r="J78">
            <v>0</v>
          </cell>
          <cell r="L78">
            <v>12862452.54</v>
          </cell>
          <cell r="M78">
            <v>28231030.48</v>
          </cell>
          <cell r="N78">
            <v>42686633.19</v>
          </cell>
          <cell r="O78">
            <v>59941962.31</v>
          </cell>
        </row>
        <row r="79">
          <cell r="A79" t="str">
            <v>0734</v>
          </cell>
          <cell r="B79" t="str">
            <v>1030</v>
          </cell>
          <cell r="C79" t="str">
            <v>Roads Construction Transfer</v>
          </cell>
          <cell r="D79">
            <v>32446323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L79">
            <v>0</v>
          </cell>
          <cell r="M79">
            <v>5614000</v>
          </cell>
          <cell r="N79">
            <v>11614000</v>
          </cell>
          <cell r="O79">
            <v>26614000</v>
          </cell>
        </row>
        <row r="80">
          <cell r="A80" t="str">
            <v>0740</v>
          </cell>
          <cell r="B80" t="str">
            <v>1050</v>
          </cell>
          <cell r="C80" t="str">
            <v>River Improvement</v>
          </cell>
          <cell r="D80">
            <v>4199573</v>
          </cell>
          <cell r="E80">
            <v>402163</v>
          </cell>
          <cell r="F80">
            <v>419957.3</v>
          </cell>
          <cell r="G80">
            <v>1007897.52</v>
          </cell>
          <cell r="H80">
            <v>1049893.25</v>
          </cell>
          <cell r="I80">
            <v>1721824.93</v>
          </cell>
          <cell r="J80">
            <v>2.3283064365386963E-10</v>
          </cell>
          <cell r="L80">
            <v>474220.89</v>
          </cell>
          <cell r="M80">
            <v>947589.54</v>
          </cell>
          <cell r="N80">
            <v>1686308.06</v>
          </cell>
          <cell r="O80">
            <v>3501420.62</v>
          </cell>
        </row>
        <row r="81">
          <cell r="A81" t="str">
            <v>0741</v>
          </cell>
          <cell r="B81" t="str">
            <v>1210</v>
          </cell>
          <cell r="C81" t="str">
            <v>Water &amp; Land Resources (SWM)</v>
          </cell>
          <cell r="D81">
            <v>39827171</v>
          </cell>
          <cell r="E81">
            <v>1438786</v>
          </cell>
          <cell r="F81">
            <v>9160249.33</v>
          </cell>
          <cell r="G81">
            <v>9160249.33</v>
          </cell>
          <cell r="H81">
            <v>9160249.33</v>
          </cell>
          <cell r="I81">
            <v>12346423.01</v>
          </cell>
          <cell r="J81">
            <v>3.725290298461914E-09</v>
          </cell>
          <cell r="L81">
            <v>8486587.48</v>
          </cell>
          <cell r="M81">
            <v>17466386.41</v>
          </cell>
          <cell r="N81">
            <v>25972842.759999998</v>
          </cell>
          <cell r="O81">
            <v>25409771.62</v>
          </cell>
        </row>
        <row r="82">
          <cell r="A82" t="str">
            <v>0750</v>
          </cell>
          <cell r="B82" t="str">
            <v>5570</v>
          </cell>
          <cell r="C82" t="str">
            <v>Equipment Rental &amp; Revolving (ER&amp;R)</v>
          </cell>
          <cell r="D82">
            <v>10987809</v>
          </cell>
          <cell r="E82">
            <v>2486422</v>
          </cell>
          <cell r="F82">
            <v>2009106</v>
          </cell>
          <cell r="G82">
            <v>2991917.205</v>
          </cell>
          <cell r="H82">
            <v>2991917.205</v>
          </cell>
          <cell r="I82">
            <v>2994868.59</v>
          </cell>
          <cell r="J82">
            <v>0</v>
          </cell>
          <cell r="L82">
            <v>1555851.17</v>
          </cell>
          <cell r="M82">
            <v>4177335.86</v>
          </cell>
          <cell r="N82">
            <v>7165412.45</v>
          </cell>
          <cell r="O82">
            <v>9226390.24</v>
          </cell>
        </row>
        <row r="83">
          <cell r="A83" t="str">
            <v>0760</v>
          </cell>
          <cell r="B83" t="str">
            <v>1820</v>
          </cell>
          <cell r="C83" t="str">
            <v>Inter-County River Improvement</v>
          </cell>
          <cell r="D83">
            <v>124925</v>
          </cell>
          <cell r="F83">
            <v>24985</v>
          </cell>
          <cell r="G83">
            <v>24985</v>
          </cell>
          <cell r="H83">
            <v>49970</v>
          </cell>
          <cell r="I83">
            <v>24985</v>
          </cell>
          <cell r="J83">
            <v>0</v>
          </cell>
          <cell r="L83">
            <v>6172.08</v>
          </cell>
          <cell r="M83">
            <v>7263.7</v>
          </cell>
          <cell r="N83">
            <v>8859.36</v>
          </cell>
          <cell r="O83">
            <v>109672.61</v>
          </cell>
        </row>
        <row r="84">
          <cell r="A84" t="str">
            <v>0780</v>
          </cell>
          <cell r="B84" t="str">
            <v>5580</v>
          </cell>
          <cell r="C84" t="str">
            <v>Motor Pool Equipment Rental &amp; Revolving</v>
          </cell>
          <cell r="D84">
            <v>10019005</v>
          </cell>
          <cell r="E84">
            <v>546457</v>
          </cell>
          <cell r="F84">
            <v>1451347.75</v>
          </cell>
          <cell r="G84">
            <v>2840633.074</v>
          </cell>
          <cell r="H84">
            <v>2840633.074</v>
          </cell>
          <cell r="I84">
            <v>2886391.102</v>
          </cell>
          <cell r="J84">
            <v>0</v>
          </cell>
          <cell r="L84">
            <v>1848208.12</v>
          </cell>
          <cell r="M84">
            <v>4188862.29</v>
          </cell>
          <cell r="N84">
            <v>8147715.93</v>
          </cell>
          <cell r="O84">
            <v>10162771.5</v>
          </cell>
        </row>
        <row r="85">
          <cell r="A85" t="str">
            <v>0800</v>
          </cell>
          <cell r="B85" t="str">
            <v>1800</v>
          </cell>
          <cell r="C85" t="str">
            <v>Public Health</v>
          </cell>
          <cell r="D85">
            <v>184367348</v>
          </cell>
          <cell r="E85">
            <v>1278450</v>
          </cell>
          <cell r="F85">
            <v>33048067</v>
          </cell>
          <cell r="G85">
            <v>44328302</v>
          </cell>
          <cell r="H85">
            <v>47170849</v>
          </cell>
          <cell r="I85">
            <v>59820130</v>
          </cell>
          <cell r="J85">
            <v>0</v>
          </cell>
          <cell r="L85">
            <v>33787206.24</v>
          </cell>
          <cell r="M85">
            <v>73805010.94</v>
          </cell>
          <cell r="N85">
            <v>116958782.81</v>
          </cell>
          <cell r="O85">
            <v>165336199.03</v>
          </cell>
        </row>
        <row r="86">
          <cell r="A86" t="str">
            <v>0820</v>
          </cell>
          <cell r="B86" t="str">
            <v>0010</v>
          </cell>
          <cell r="C86" t="str">
            <v>Jail Health Services</v>
          </cell>
          <cell r="D86">
            <v>19693952</v>
          </cell>
          <cell r="F86">
            <v>4910079</v>
          </cell>
          <cell r="G86">
            <v>4638077</v>
          </cell>
          <cell r="H86">
            <v>4927958</v>
          </cell>
          <cell r="I86">
            <v>5217838</v>
          </cell>
          <cell r="J86">
            <v>0</v>
          </cell>
          <cell r="L86">
            <v>4122530.14</v>
          </cell>
          <cell r="M86">
            <v>9896892.6</v>
          </cell>
          <cell r="N86">
            <v>15034782.57</v>
          </cell>
          <cell r="O86">
            <v>20576051.06</v>
          </cell>
        </row>
        <row r="87">
          <cell r="A87" t="str">
            <v>0830</v>
          </cell>
          <cell r="B87" t="str">
            <v>1190</v>
          </cell>
          <cell r="C87" t="str">
            <v>Emergency Medical Services (EMS)</v>
          </cell>
          <cell r="D87">
            <v>38045983</v>
          </cell>
          <cell r="E87">
            <v>1160203</v>
          </cell>
          <cell r="F87">
            <v>4603564</v>
          </cell>
          <cell r="G87">
            <v>8427185</v>
          </cell>
          <cell r="H87">
            <v>12460059</v>
          </cell>
          <cell r="I87">
            <v>12555175</v>
          </cell>
          <cell r="J87">
            <v>0</v>
          </cell>
          <cell r="L87">
            <v>3362328.05</v>
          </cell>
          <cell r="M87">
            <v>11685749.97</v>
          </cell>
          <cell r="N87">
            <v>22714704.23</v>
          </cell>
          <cell r="O87">
            <v>34609932.2</v>
          </cell>
        </row>
        <row r="88">
          <cell r="A88" t="str">
            <v>0845</v>
          </cell>
          <cell r="B88" t="str">
            <v>1211</v>
          </cell>
          <cell r="C88" t="str">
            <v>Rural Drainage</v>
          </cell>
          <cell r="D88">
            <v>4331854</v>
          </cell>
          <cell r="E88">
            <v>25000</v>
          </cell>
          <cell r="F88">
            <v>259911.24</v>
          </cell>
          <cell r="G88">
            <v>476503.94</v>
          </cell>
          <cell r="H88">
            <v>519822.48</v>
          </cell>
          <cell r="I88">
            <v>3075616.34</v>
          </cell>
          <cell r="J88">
            <v>0</v>
          </cell>
          <cell r="L88">
            <v>248125.17</v>
          </cell>
          <cell r="M88">
            <v>665013.34</v>
          </cell>
          <cell r="N88">
            <v>1013695.69</v>
          </cell>
          <cell r="O88">
            <v>4197036.58</v>
          </cell>
        </row>
        <row r="89">
          <cell r="A89" t="str">
            <v>0860</v>
          </cell>
          <cell r="B89" t="str">
            <v>1280</v>
          </cell>
          <cell r="C89" t="str">
            <v>Local Hazardous Waste</v>
          </cell>
          <cell r="D89">
            <v>11418697</v>
          </cell>
          <cell r="E89">
            <v>9075</v>
          </cell>
          <cell r="F89">
            <v>2606145</v>
          </cell>
          <cell r="G89">
            <v>2854674</v>
          </cell>
          <cell r="H89">
            <v>2854674</v>
          </cell>
          <cell r="I89">
            <v>3103204</v>
          </cell>
          <cell r="J89">
            <v>0</v>
          </cell>
          <cell r="L89">
            <v>1850928.21</v>
          </cell>
          <cell r="M89">
            <v>4884959.13</v>
          </cell>
          <cell r="N89">
            <v>7687126.16</v>
          </cell>
          <cell r="O89">
            <v>10535253.85</v>
          </cell>
        </row>
        <row r="90">
          <cell r="A90" t="str">
            <v>0905</v>
          </cell>
          <cell r="B90" t="str">
            <v>1391</v>
          </cell>
          <cell r="C90" t="str">
            <v>OMB/ITS Class Comp</v>
          </cell>
          <cell r="D90">
            <v>3872683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L90">
            <v>105129.15</v>
          </cell>
          <cell r="M90">
            <v>127453.86</v>
          </cell>
          <cell r="N90">
            <v>1253390.79</v>
          </cell>
          <cell r="O90">
            <v>786247.4</v>
          </cell>
        </row>
        <row r="91">
          <cell r="A91" t="str">
            <v>0910</v>
          </cell>
          <cell r="B91" t="str">
            <v>0010</v>
          </cell>
          <cell r="C91" t="str">
            <v>Adult and Juvenile Detention</v>
          </cell>
          <cell r="D91">
            <v>97906164</v>
          </cell>
          <cell r="E91">
            <v>826160</v>
          </cell>
          <cell r="F91">
            <v>24476541</v>
          </cell>
          <cell r="G91">
            <v>24476541</v>
          </cell>
          <cell r="H91">
            <v>24476541</v>
          </cell>
          <cell r="I91">
            <v>24476541</v>
          </cell>
          <cell r="J91">
            <v>0</v>
          </cell>
          <cell r="L91">
            <v>23045649</v>
          </cell>
          <cell r="M91">
            <v>47896134.82</v>
          </cell>
          <cell r="N91">
            <v>73209925.52</v>
          </cell>
          <cell r="O91">
            <v>97978036.24</v>
          </cell>
        </row>
        <row r="92">
          <cell r="A92" t="str">
            <v>0914</v>
          </cell>
          <cell r="B92" t="str">
            <v>0016</v>
          </cell>
          <cell r="C92" t="str">
            <v>Inmate Welfare - Adult</v>
          </cell>
          <cell r="D92">
            <v>1169285</v>
          </cell>
          <cell r="E92">
            <v>91285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L92">
            <v>58896.05</v>
          </cell>
          <cell r="M92">
            <v>201713.74</v>
          </cell>
          <cell r="N92">
            <v>263101.22</v>
          </cell>
          <cell r="O92">
            <v>358322.47</v>
          </cell>
        </row>
        <row r="93">
          <cell r="A93" t="str">
            <v>0915</v>
          </cell>
          <cell r="B93" t="str">
            <v>0016</v>
          </cell>
          <cell r="C93" t="str">
            <v>Inmate Welfare - Juvenile</v>
          </cell>
          <cell r="D93">
            <v>32000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L93">
            <v>2848.14</v>
          </cell>
          <cell r="M93">
            <v>5953.73</v>
          </cell>
          <cell r="N93">
            <v>9261.62</v>
          </cell>
          <cell r="O93">
            <v>17279.69</v>
          </cell>
        </row>
        <row r="94">
          <cell r="A94" t="str">
            <v>0920</v>
          </cell>
          <cell r="B94" t="str">
            <v>1070</v>
          </cell>
          <cell r="C94" t="str">
            <v>Developmental Disabilities</v>
          </cell>
          <cell r="D94">
            <v>19944215</v>
          </cell>
          <cell r="F94">
            <v>3078974.4692990896</v>
          </cell>
          <cell r="G94">
            <v>4191936.317495835</v>
          </cell>
          <cell r="H94">
            <v>5478895.40641872</v>
          </cell>
          <cell r="I94">
            <v>7194408.806786355</v>
          </cell>
          <cell r="J94">
            <v>1.862645149230957E-09</v>
          </cell>
          <cell r="L94">
            <v>3218991.76</v>
          </cell>
          <cell r="M94">
            <v>7687915.01</v>
          </cell>
          <cell r="N94">
            <v>12523049.06</v>
          </cell>
          <cell r="O94">
            <v>17455334.79</v>
          </cell>
        </row>
        <row r="95">
          <cell r="A95" t="str">
            <v>0924</v>
          </cell>
          <cell r="B95" t="str">
            <v>1120</v>
          </cell>
          <cell r="C95" t="str">
            <v>MHCADS - Mental Health</v>
          </cell>
          <cell r="D95">
            <v>101495959</v>
          </cell>
          <cell r="E95">
            <v>182795</v>
          </cell>
          <cell r="F95">
            <v>19284232.21</v>
          </cell>
          <cell r="G95">
            <v>23344070.57</v>
          </cell>
          <cell r="H95">
            <v>22329110.98</v>
          </cell>
          <cell r="I95">
            <v>36538545.24</v>
          </cell>
          <cell r="J95">
            <v>-7.450580596923828E-09</v>
          </cell>
          <cell r="L95">
            <v>18804999.5</v>
          </cell>
          <cell r="M95">
            <v>40595012.23</v>
          </cell>
          <cell r="N95">
            <v>64752950.75</v>
          </cell>
          <cell r="O95">
            <v>87394279.76</v>
          </cell>
        </row>
        <row r="96">
          <cell r="A96" t="str">
            <v>0935</v>
          </cell>
          <cell r="B96" t="str">
            <v>1070</v>
          </cell>
          <cell r="C96" t="str">
            <v>Community &amp; Human Services, Admin</v>
          </cell>
          <cell r="D96">
            <v>1736898</v>
          </cell>
          <cell r="E96">
            <v>1068</v>
          </cell>
          <cell r="F96">
            <v>243165.72</v>
          </cell>
          <cell r="G96">
            <v>364748.58</v>
          </cell>
          <cell r="H96">
            <v>399486.54</v>
          </cell>
          <cell r="I96">
            <v>729497.16</v>
          </cell>
          <cell r="J96">
            <v>-1.1641532182693481E-10</v>
          </cell>
          <cell r="L96">
            <v>260147.25</v>
          </cell>
          <cell r="M96">
            <v>670282.93</v>
          </cell>
          <cell r="N96">
            <v>1062261.11</v>
          </cell>
          <cell r="O96">
            <v>1475142.95</v>
          </cell>
        </row>
        <row r="97">
          <cell r="A97" t="str">
            <v>0936</v>
          </cell>
          <cell r="B97" t="str">
            <v>2240</v>
          </cell>
          <cell r="C97" t="str">
            <v>Youth Employment</v>
          </cell>
          <cell r="D97">
            <v>7718679</v>
          </cell>
          <cell r="F97">
            <v>1500000</v>
          </cell>
          <cell r="G97">
            <v>1700000</v>
          </cell>
          <cell r="H97">
            <v>2000000</v>
          </cell>
          <cell r="I97">
            <v>2518679</v>
          </cell>
          <cell r="J97">
            <v>0</v>
          </cell>
          <cell r="L97">
            <v>1384854.97</v>
          </cell>
          <cell r="M97">
            <v>3206199.85</v>
          </cell>
          <cell r="N97">
            <v>4970841</v>
          </cell>
          <cell r="O97">
            <v>6484391.63</v>
          </cell>
        </row>
        <row r="98">
          <cell r="A98" t="str">
            <v>0940</v>
          </cell>
          <cell r="B98" t="str">
            <v>2241</v>
          </cell>
          <cell r="C98" t="str">
            <v>Dislocated Worker Program Admin</v>
          </cell>
          <cell r="D98">
            <v>6922753</v>
          </cell>
          <cell r="F98">
            <v>1520000</v>
          </cell>
          <cell r="G98">
            <v>1600000</v>
          </cell>
          <cell r="H98">
            <v>1730000</v>
          </cell>
          <cell r="I98">
            <v>2072753</v>
          </cell>
          <cell r="J98">
            <v>0</v>
          </cell>
          <cell r="L98">
            <v>1886764.98</v>
          </cell>
          <cell r="M98">
            <v>3574474.81</v>
          </cell>
          <cell r="N98">
            <v>5057131.69</v>
          </cell>
          <cell r="O98">
            <v>6374488.13</v>
          </cell>
        </row>
        <row r="99">
          <cell r="A99" t="str">
            <v>0950</v>
          </cell>
          <cell r="B99" t="str">
            <v>0010</v>
          </cell>
          <cell r="C99" t="str">
            <v>Office of the Public Defender</v>
          </cell>
          <cell r="D99">
            <v>32119830</v>
          </cell>
          <cell r="E99">
            <v>277576</v>
          </cell>
          <cell r="F99">
            <v>6193245.180734622</v>
          </cell>
          <cell r="G99">
            <v>8003048.283660234</v>
          </cell>
          <cell r="H99">
            <v>7819450.473574178</v>
          </cell>
          <cell r="I99">
            <v>10104086.242282763</v>
          </cell>
          <cell r="J99">
            <v>-0.18025179766118526</v>
          </cell>
          <cell r="L99">
            <v>6055472.01</v>
          </cell>
          <cell r="M99">
            <v>16606073.24</v>
          </cell>
          <cell r="N99">
            <v>23803778.46</v>
          </cell>
          <cell r="O99">
            <v>32705182.69</v>
          </cell>
        </row>
        <row r="100">
          <cell r="A100" t="str">
            <v>0960</v>
          </cell>
          <cell r="B100" t="str">
            <v>1260</v>
          </cell>
          <cell r="C100" t="str">
            <v>MHCADS - Alcoholism &amp; Substance Abuse</v>
          </cell>
          <cell r="D100">
            <v>23567682</v>
          </cell>
          <cell r="E100">
            <v>141193</v>
          </cell>
          <cell r="F100">
            <v>3299475.48</v>
          </cell>
          <cell r="G100">
            <v>6127597.32</v>
          </cell>
          <cell r="H100">
            <v>6127597.32</v>
          </cell>
          <cell r="I100">
            <v>8013011.880000001</v>
          </cell>
          <cell r="J100">
            <v>-1.862645149230957E-09</v>
          </cell>
          <cell r="L100">
            <v>2960178.51</v>
          </cell>
          <cell r="M100">
            <v>7842951.1</v>
          </cell>
          <cell r="N100">
            <v>13297433.53</v>
          </cell>
          <cell r="O100">
            <v>19763557.77</v>
          </cell>
        </row>
        <row r="101">
          <cell r="A101" t="str">
            <v>1546M</v>
          </cell>
          <cell r="B101">
            <v>5461</v>
          </cell>
          <cell r="C101" t="str">
            <v>DES Equipment Replacement</v>
          </cell>
          <cell r="D101">
            <v>462600</v>
          </cell>
          <cell r="F101">
            <v>115650</v>
          </cell>
          <cell r="G101">
            <v>115650</v>
          </cell>
          <cell r="H101">
            <v>115650</v>
          </cell>
          <cell r="I101">
            <v>115650</v>
          </cell>
          <cell r="J101">
            <v>0</v>
          </cell>
          <cell r="L101">
            <v>27255.74</v>
          </cell>
          <cell r="M101">
            <v>61349.1</v>
          </cell>
          <cell r="N101">
            <v>172535.32</v>
          </cell>
        </row>
        <row r="102">
          <cell r="A102" t="str">
            <v>1550M</v>
          </cell>
          <cell r="B102" t="str">
            <v>5471</v>
          </cell>
          <cell r="C102" t="str">
            <v>Office of Information Resources Management</v>
          </cell>
          <cell r="D102">
            <v>1918041</v>
          </cell>
          <cell r="F102">
            <v>364443.84066666674</v>
          </cell>
          <cell r="G102">
            <v>380312.7756000001</v>
          </cell>
          <cell r="H102">
            <v>618431.5708000001</v>
          </cell>
          <cell r="I102">
            <v>554852.8129333335</v>
          </cell>
          <cell r="J102">
            <v>-2.3283064365386963E-10</v>
          </cell>
          <cell r="L102">
            <v>313370.28</v>
          </cell>
          <cell r="M102">
            <v>614190.21</v>
          </cell>
          <cell r="N102">
            <v>996379.87</v>
          </cell>
        </row>
        <row r="103">
          <cell r="A103" t="str">
            <v>2140</v>
          </cell>
          <cell r="B103" t="str">
            <v>2140</v>
          </cell>
          <cell r="C103" t="str">
            <v>Grants </v>
          </cell>
          <cell r="D103">
            <v>21881922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3077398.56</v>
          </cell>
          <cell r="M103">
            <v>7315204.88</v>
          </cell>
          <cell r="N103">
            <v>12212612.47</v>
          </cell>
          <cell r="O103">
            <v>20431064.72</v>
          </cell>
        </row>
        <row r="104">
          <cell r="A104" t="str">
            <v>2156</v>
          </cell>
          <cell r="B104" t="str">
            <v>2156</v>
          </cell>
          <cell r="C104" t="str">
            <v>LLEBG FFY 2004 Grant</v>
          </cell>
          <cell r="D104">
            <v>174416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L104">
            <v>2887.75</v>
          </cell>
          <cell r="M104">
            <v>5775.5</v>
          </cell>
          <cell r="N104">
            <v>8663.25</v>
          </cell>
          <cell r="O104">
            <v>11551</v>
          </cell>
        </row>
        <row r="105">
          <cell r="A105" t="str">
            <v>3180M</v>
          </cell>
          <cell r="B105" t="str">
            <v>5481M</v>
          </cell>
          <cell r="C105" t="str">
            <v>Geographic Information Systems</v>
          </cell>
          <cell r="D105">
            <v>3531863</v>
          </cell>
          <cell r="F105">
            <v>911341</v>
          </cell>
          <cell r="G105">
            <v>860696</v>
          </cell>
          <cell r="H105">
            <v>881630</v>
          </cell>
          <cell r="I105">
            <v>878196</v>
          </cell>
          <cell r="J105">
            <v>0</v>
          </cell>
          <cell r="L105">
            <v>971725.51</v>
          </cell>
          <cell r="M105">
            <v>1584601.12</v>
          </cell>
          <cell r="N105">
            <v>2347351.18</v>
          </cell>
        </row>
        <row r="106">
          <cell r="A106" t="str">
            <v>4000M</v>
          </cell>
          <cell r="B106" t="str">
            <v>4610</v>
          </cell>
          <cell r="C106" t="str">
            <v>Wastewater Treatment</v>
          </cell>
          <cell r="D106">
            <v>86860000</v>
          </cell>
          <cell r="F106">
            <v>18040183.685727786</v>
          </cell>
          <cell r="G106">
            <v>23780907.220699433</v>
          </cell>
          <cell r="H106">
            <v>21190843.4120983</v>
          </cell>
          <cell r="I106">
            <v>23848065.68147448</v>
          </cell>
          <cell r="J106">
            <v>0</v>
          </cell>
          <cell r="L106">
            <v>17707828.75</v>
          </cell>
          <cell r="M106">
            <v>39414620.31</v>
          </cell>
          <cell r="N106">
            <v>60486993.5</v>
          </cell>
        </row>
        <row r="107">
          <cell r="A107" t="str">
            <v>4999M</v>
          </cell>
          <cell r="B107" t="str">
            <v>4610</v>
          </cell>
          <cell r="C107" t="str">
            <v>Wastewater Treatment Debt Service</v>
          </cell>
          <cell r="D107">
            <v>120492000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>
            <v>40841.62</v>
          </cell>
          <cell r="M107">
            <v>25458333.37</v>
          </cell>
          <cell r="N107">
            <v>38066161.72</v>
          </cell>
        </row>
        <row r="108">
          <cell r="A108" t="str">
            <v>5000M</v>
          </cell>
          <cell r="B108" t="str">
            <v>4640</v>
          </cell>
          <cell r="C108" t="str">
            <v>Transit</v>
          </cell>
          <cell r="D108">
            <v>431957411</v>
          </cell>
          <cell r="F108">
            <v>110225425.25</v>
          </cell>
          <cell r="G108">
            <v>103091106.25</v>
          </cell>
          <cell r="H108">
            <v>106697033.25</v>
          </cell>
          <cell r="I108">
            <v>111943846.25</v>
          </cell>
          <cell r="J108">
            <v>0</v>
          </cell>
          <cell r="L108">
            <v>103549699.35</v>
          </cell>
          <cell r="M108">
            <v>207647238.2</v>
          </cell>
          <cell r="N108">
            <v>314311510.71</v>
          </cell>
        </row>
        <row r="109">
          <cell r="A109" t="str">
            <v>5002M</v>
          </cell>
          <cell r="B109" t="str">
            <v>4647</v>
          </cell>
          <cell r="C109" t="str">
            <v>Transit Revenue Vehicle Replacement</v>
          </cell>
          <cell r="D109">
            <v>9321375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9321375</v>
          </cell>
          <cell r="M109">
            <v>-792</v>
          </cell>
          <cell r="N109">
            <v>-792</v>
          </cell>
        </row>
        <row r="110">
          <cell r="A110" t="str">
            <v>5010M</v>
          </cell>
          <cell r="B110" t="str">
            <v>4640</v>
          </cell>
          <cell r="C110" t="str">
            <v>DOT Director's Office</v>
          </cell>
          <cell r="D110">
            <v>4843533</v>
          </cell>
          <cell r="F110">
            <v>1215249</v>
          </cell>
          <cell r="G110">
            <v>1200508</v>
          </cell>
          <cell r="H110">
            <v>1249717</v>
          </cell>
          <cell r="I110">
            <v>1178059</v>
          </cell>
          <cell r="J110">
            <v>0</v>
          </cell>
          <cell r="L110">
            <v>1040227.28</v>
          </cell>
          <cell r="M110">
            <v>2051370.53</v>
          </cell>
          <cell r="N110">
            <v>3595364.31</v>
          </cell>
        </row>
      </sheetData>
      <sheetData sheetId="6">
        <row r="2">
          <cell r="A2" t="str">
            <v>0010</v>
          </cell>
          <cell r="B2" t="str">
            <v>County Council</v>
          </cell>
          <cell r="C2">
            <v>15710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0020</v>
          </cell>
          <cell r="B3" t="str">
            <v>Council Administration</v>
          </cell>
          <cell r="C3">
            <v>519854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0030</v>
          </cell>
          <cell r="B4" t="str">
            <v>Hearing Examiner</v>
          </cell>
          <cell r="C4">
            <v>2227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0040</v>
          </cell>
          <cell r="B5" t="str">
            <v>Council Auditor</v>
          </cell>
          <cell r="C5">
            <v>10125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0050</v>
          </cell>
          <cell r="B6" t="str">
            <v>Ombudsman/Tax Advisor</v>
          </cell>
          <cell r="C6">
            <v>16943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0060</v>
          </cell>
          <cell r="B7" t="str">
            <v>King County Civic Television</v>
          </cell>
          <cell r="C7">
            <v>52410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0070</v>
          </cell>
          <cell r="B8" t="str">
            <v>Board of Appeals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0091</v>
          </cell>
          <cell r="B9" t="str">
            <v>OMB/Duncan Roberts Lawsuit Admin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0110</v>
          </cell>
          <cell r="B10" t="str">
            <v>County Executive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0120</v>
          </cell>
          <cell r="B11" t="str">
            <v>Office of the Executive</v>
          </cell>
          <cell r="C11">
            <v>152665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0137</v>
          </cell>
          <cell r="B12" t="str">
            <v>Wastewater Equipment Rental &amp; Revolving</v>
          </cell>
          <cell r="C12">
            <v>194699</v>
          </cell>
          <cell r="D12">
            <v>156909</v>
          </cell>
          <cell r="E12">
            <v>0</v>
          </cell>
          <cell r="F12">
            <v>0</v>
          </cell>
        </row>
        <row r="13">
          <cell r="A13" t="str">
            <v>0138</v>
          </cell>
          <cell r="B13" t="str">
            <v>Finance and Business Operations</v>
          </cell>
          <cell r="C13">
            <v>608100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0140</v>
          </cell>
          <cell r="B14" t="str">
            <v>Office of Management &amp; Budget</v>
          </cell>
          <cell r="C14">
            <v>458564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0150</v>
          </cell>
          <cell r="B15" t="str">
            <v>Finance - CX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0154</v>
          </cell>
          <cell r="B16" t="str">
            <v>Risk Management</v>
          </cell>
          <cell r="C16">
            <v>992172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0180</v>
          </cell>
          <cell r="B17" t="str">
            <v>Business Relations &amp; Economic Development</v>
          </cell>
          <cell r="C17">
            <v>66244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0200</v>
          </cell>
          <cell r="B18" t="str">
            <v>Sheriff</v>
          </cell>
          <cell r="C18">
            <v>581403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0205</v>
          </cell>
          <cell r="B19" t="str">
            <v>Drug Enforcement Forfeits</v>
          </cell>
          <cell r="C19">
            <v>21635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0208</v>
          </cell>
          <cell r="B20" t="str">
            <v>Automated Fingerprint Identification System</v>
          </cell>
          <cell r="C20">
            <v>3735410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0213</v>
          </cell>
          <cell r="B21" t="str">
            <v>Radio Communication Services (800 MHz)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0301</v>
          </cell>
          <cell r="B22" t="str">
            <v>Cultural Development Authority</v>
          </cell>
          <cell r="D22">
            <v>0</v>
          </cell>
          <cell r="E22">
            <v>0</v>
          </cell>
          <cell r="F22">
            <v>0</v>
          </cell>
        </row>
        <row r="23">
          <cell r="A23" t="str">
            <v>0325</v>
          </cell>
          <cell r="B23" t="str">
            <v>Development &amp; Environmental Svcs (DDES)</v>
          </cell>
          <cell r="C23">
            <v>123197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0350</v>
          </cell>
          <cell r="B24" t="str">
            <v>Federal Housing &amp; Community Development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0355</v>
          </cell>
          <cell r="B25" t="str">
            <v>Youth Sports Facilities Grant</v>
          </cell>
          <cell r="C25">
            <v>202320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0381</v>
          </cell>
          <cell r="B26" t="str">
            <v>Natural Resources &amp; Parks Administration</v>
          </cell>
          <cell r="C26">
            <v>100993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0384</v>
          </cell>
          <cell r="B27" t="str">
            <v>Noxious Weed Control Program</v>
          </cell>
          <cell r="C27">
            <v>7805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0401</v>
          </cell>
          <cell r="B28" t="str">
            <v>Office of Emergency Management</v>
          </cell>
          <cell r="C28">
            <v>63059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0414</v>
          </cell>
          <cell r="B29" t="str">
            <v>PERS Liability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0415</v>
          </cell>
          <cell r="B30" t="str">
            <v>ITS - Printing &amp; Graphic Arts</v>
          </cell>
          <cell r="C30">
            <v>13441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0417</v>
          </cell>
          <cell r="B31" t="str">
            <v>Executive Services - Admin</v>
          </cell>
          <cell r="C31">
            <v>58753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0420</v>
          </cell>
          <cell r="B32" t="str">
            <v>Human Resources Management</v>
          </cell>
          <cell r="C32">
            <v>178575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0429</v>
          </cell>
          <cell r="B33" t="str">
            <v>Employee Benefits</v>
          </cell>
          <cell r="C33">
            <v>91677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0431</v>
          </cell>
          <cell r="B34" t="str">
            <v>Enhanced-911</v>
          </cell>
          <cell r="C34">
            <v>1591456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0432</v>
          </cell>
          <cell r="B35" t="str">
            <v>ITS--Technology Services</v>
          </cell>
          <cell r="C35">
            <v>264097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0433</v>
          </cell>
          <cell r="B36" t="str">
            <v>ITS--Telecommunications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0437</v>
          </cell>
          <cell r="B37" t="str">
            <v>Cable Communications</v>
          </cell>
          <cell r="C37">
            <v>19254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0440</v>
          </cell>
          <cell r="B38" t="str">
            <v>Property Services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0450</v>
          </cell>
          <cell r="B39" t="str">
            <v>Facilities Management--CX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0465</v>
          </cell>
          <cell r="B40" t="str">
            <v>Limited G.O. Bond Redemption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0466</v>
          </cell>
          <cell r="B41" t="str">
            <v>Unlimited G.O. Bond Redemption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0467</v>
          </cell>
          <cell r="B42" t="str">
            <v>Stadium G.O. Bond Redemption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0470</v>
          </cell>
          <cell r="B43" t="str">
            <v>Records, Elections &amp; Licensing Services</v>
          </cell>
          <cell r="C43">
            <v>273172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0471</v>
          </cell>
          <cell r="B44" t="str">
            <v>Recorder's Operation &amp; Maintenance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0480</v>
          </cell>
          <cell r="B45" t="str">
            <v>Veterans Services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0490</v>
          </cell>
          <cell r="B46" t="str">
            <v>I-Net Operations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0500</v>
          </cell>
          <cell r="B47" t="str">
            <v>Prosecuting Attorney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0501</v>
          </cell>
          <cell r="B48" t="str">
            <v>Prosecuting Attorney Antiprofiteering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0510</v>
          </cell>
          <cell r="B49" t="str">
            <v>Superior Court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0530</v>
          </cell>
          <cell r="B50" t="str">
            <v>District Court</v>
          </cell>
          <cell r="C50">
            <v>500212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0540</v>
          </cell>
          <cell r="B51" t="str">
            <v>Judicial Administration</v>
          </cell>
          <cell r="C51">
            <v>632651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0601</v>
          </cell>
          <cell r="B52" t="str">
            <v>Facilities Management - Internal Service </v>
          </cell>
          <cell r="C52">
            <v>61029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0610</v>
          </cell>
          <cell r="B53" t="str">
            <v>State Auditor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0630</v>
          </cell>
          <cell r="B54" t="str">
            <v>Boundary Review Board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0640</v>
          </cell>
          <cell r="B55" t="str">
            <v>Parks &amp; Recreation</v>
          </cell>
          <cell r="C55">
            <v>26637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0650</v>
          </cell>
          <cell r="B56" t="str">
            <v>Memberships &amp; Dues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>0651</v>
          </cell>
          <cell r="B57" t="str">
            <v>Sales Tax Reserve Contingency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0654</v>
          </cell>
          <cell r="B58" t="str">
            <v>Salary &amp; Wage Contingency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0655</v>
          </cell>
          <cell r="B59" t="str">
            <v>Executive Contingency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0656</v>
          </cell>
          <cell r="B60" t="str">
            <v>Internal Support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0666</v>
          </cell>
          <cell r="B61" t="str">
            <v>Safety &amp; Claims Management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0670</v>
          </cell>
          <cell r="B62" t="str">
            <v>Assessments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0681</v>
          </cell>
          <cell r="B63" t="str">
            <v>CFSA Transfers - Community Services Division</v>
          </cell>
          <cell r="C63">
            <v>258910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0682</v>
          </cell>
          <cell r="B64" t="str">
            <v>CFSA Transfers to Work Training Program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0683</v>
          </cell>
          <cell r="B65" t="str">
            <v>CFSA Transfers to Public Health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0684</v>
          </cell>
          <cell r="B66" t="str">
            <v>CFSA Transfers to Dept of Community &amp; Human Services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0686</v>
          </cell>
          <cell r="B67" t="str">
            <v>CFSA Transfers to Housing Opportunity 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0694</v>
          </cell>
          <cell r="B68" t="str">
            <v>Human Services CX Transfers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0695</v>
          </cell>
          <cell r="B69" t="str">
            <v>General Government CX Transfers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0696</v>
          </cell>
          <cell r="B70" t="str">
            <v>Public Health &amp; EMS CX Transfers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0697</v>
          </cell>
          <cell r="B71" t="str">
            <v>Physical Environment CX Transfers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0699</v>
          </cell>
          <cell r="B72" t="str">
            <v>CIP CX Transfers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0710</v>
          </cell>
          <cell r="B73" t="str">
            <v>Airport</v>
          </cell>
          <cell r="C73">
            <v>23506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0715</v>
          </cell>
          <cell r="B74" t="str">
            <v>Solid Waste Post-Closure Landfill Maintenance</v>
          </cell>
          <cell r="C74">
            <v>344828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0716</v>
          </cell>
          <cell r="B75" t="str">
            <v>Airport Construction Transfer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0720</v>
          </cell>
          <cell r="B76" t="str">
            <v>Solid Waste</v>
          </cell>
          <cell r="C76">
            <v>3789013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0726</v>
          </cell>
          <cell r="B77" t="str">
            <v>Stormwater Decant Program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0730</v>
          </cell>
          <cell r="B78" t="str">
            <v>Roads</v>
          </cell>
          <cell r="C78">
            <v>1623603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0734</v>
          </cell>
          <cell r="B79" t="str">
            <v>Roads Construction Transfer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0740</v>
          </cell>
          <cell r="B80" t="str">
            <v>River Improvement</v>
          </cell>
          <cell r="C80">
            <v>402163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0741</v>
          </cell>
          <cell r="B81" t="str">
            <v>Water &amp; Land Resources (SWM)</v>
          </cell>
          <cell r="C81">
            <v>300000</v>
          </cell>
          <cell r="D81">
            <v>400000</v>
          </cell>
          <cell r="E81">
            <v>500000</v>
          </cell>
          <cell r="F81">
            <v>238786</v>
          </cell>
        </row>
        <row r="82">
          <cell r="A82" t="str">
            <v>0750</v>
          </cell>
          <cell r="B82" t="str">
            <v>Equipment Rental &amp; Revolving (ER&amp;R)</v>
          </cell>
          <cell r="C82">
            <v>255191</v>
          </cell>
          <cell r="D82">
            <v>1277314</v>
          </cell>
          <cell r="E82">
            <v>953917</v>
          </cell>
          <cell r="F82">
            <v>0</v>
          </cell>
        </row>
        <row r="83">
          <cell r="A83" t="str">
            <v>0760</v>
          </cell>
          <cell r="B83" t="str">
            <v>Inter-County River Improvement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0780</v>
          </cell>
          <cell r="B84" t="str">
            <v>Motor Pool Equipment Rental &amp; Revolving</v>
          </cell>
          <cell r="C84">
            <v>513235</v>
          </cell>
          <cell r="D84">
            <v>33222</v>
          </cell>
          <cell r="E84">
            <v>0</v>
          </cell>
          <cell r="F84">
            <v>0</v>
          </cell>
        </row>
        <row r="85">
          <cell r="A85" t="str">
            <v>0800</v>
          </cell>
          <cell r="B85" t="str">
            <v>Public Health</v>
          </cell>
          <cell r="C85">
            <v>1278450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0820</v>
          </cell>
          <cell r="B86" t="str">
            <v>Jail Health Services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0830</v>
          </cell>
          <cell r="B87" t="str">
            <v>Emergency Medical Services (EMS)</v>
          </cell>
          <cell r="C87">
            <v>1160203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0845</v>
          </cell>
          <cell r="B88" t="str">
            <v>Rural Drainage</v>
          </cell>
          <cell r="C88">
            <v>25000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0860</v>
          </cell>
          <cell r="B89" t="str">
            <v>Local Hazardous Waste</v>
          </cell>
          <cell r="C89">
            <v>9075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0905</v>
          </cell>
          <cell r="B90" t="str">
            <v>OMB/ITS Class Comp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0910</v>
          </cell>
          <cell r="B91" t="str">
            <v>Adult and Juvenile Detention</v>
          </cell>
          <cell r="C91">
            <v>826160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0914</v>
          </cell>
          <cell r="B92" t="str">
            <v>Inmate Welfare - Adult</v>
          </cell>
          <cell r="C92">
            <v>91524</v>
          </cell>
          <cell r="D92">
            <v>0</v>
          </cell>
          <cell r="E92">
            <v>0</v>
          </cell>
          <cell r="F92">
            <v>0</v>
          </cell>
        </row>
        <row r="93">
          <cell r="A93" t="str">
            <v>0915</v>
          </cell>
          <cell r="B93" t="str">
            <v>Inmate Welfare - Juvenile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0920</v>
          </cell>
          <cell r="B94" t="str">
            <v>Developmental Disabilities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0924</v>
          </cell>
          <cell r="B95" t="str">
            <v>MHCADS - Mental Health</v>
          </cell>
          <cell r="C95">
            <v>182795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0935</v>
          </cell>
          <cell r="B96" t="str">
            <v>Community &amp; Human Services, Admin</v>
          </cell>
          <cell r="C96">
            <v>1068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0936</v>
          </cell>
          <cell r="B97" t="str">
            <v>Youth Employment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0940</v>
          </cell>
          <cell r="B98" t="str">
            <v>Dislocated Worker Program Admin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0950</v>
          </cell>
          <cell r="B99" t="str">
            <v>Office of the Public Defender</v>
          </cell>
          <cell r="C99">
            <v>277576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0960</v>
          </cell>
          <cell r="B100" t="str">
            <v>MHCADS - Alcoholism &amp; Substance Abuse</v>
          </cell>
          <cell r="C100">
            <v>141193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1546M</v>
          </cell>
          <cell r="B101" t="str">
            <v>DES Equipment Replacement</v>
          </cell>
        </row>
        <row r="102">
          <cell r="A102" t="str">
            <v>1550M</v>
          </cell>
          <cell r="B102" t="str">
            <v>Office of Information Resources Management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2140</v>
          </cell>
          <cell r="B103" t="str">
            <v>Grants 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2156</v>
          </cell>
          <cell r="B104" t="str">
            <v>LLEBG FFY 2004 Grant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3180M</v>
          </cell>
          <cell r="B105" t="str">
            <v>Geographic Information Systems</v>
          </cell>
          <cell r="D105">
            <v>0</v>
          </cell>
          <cell r="E105">
            <v>0</v>
          </cell>
          <cell r="F105">
            <v>0</v>
          </cell>
        </row>
        <row r="106">
          <cell r="A106" t="str">
            <v>4000M</v>
          </cell>
          <cell r="B106" t="str">
            <v>Wastewater Treatment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4999M</v>
          </cell>
          <cell r="B107" t="str">
            <v>Wastewater Treatment Debt Service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5000M</v>
          </cell>
          <cell r="B108" t="str">
            <v>Transit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5001M</v>
          </cell>
          <cell r="B109" t="str">
            <v>Public Transportation CIP Transfer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5002M</v>
          </cell>
          <cell r="B110" t="str">
            <v>Transit Revenue Vehicle Replacement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5010M</v>
          </cell>
          <cell r="B111" t="str">
            <v>DOT Director's Office</v>
          </cell>
          <cell r="D111">
            <v>0</v>
          </cell>
          <cell r="E111">
            <v>0</v>
          </cell>
          <cell r="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</row>
        <row r="113">
          <cell r="B113" t="str">
            <v>straddle agencies</v>
          </cell>
          <cell r="D113">
            <v>0</v>
          </cell>
          <cell r="E113">
            <v>0</v>
          </cell>
          <cell r="F113">
            <v>0</v>
          </cell>
        </row>
        <row r="114">
          <cell r="B114" t="str">
            <v>IBIS only agencies</v>
          </cell>
          <cell r="D114">
            <v>0</v>
          </cell>
          <cell r="E114">
            <v>0</v>
          </cell>
          <cell r="F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</row>
      </sheetData>
      <sheetData sheetId="7">
        <row r="5">
          <cell r="B5" t="str">
            <v>0001</v>
          </cell>
          <cell r="C5" t="str">
            <v>Fill</v>
          </cell>
          <cell r="D5" t="str">
            <v>Filler</v>
          </cell>
          <cell r="E5" t="str">
            <v>Unknown</v>
          </cell>
          <cell r="F5" t="str">
            <v>NA</v>
          </cell>
          <cell r="G5" t="str">
            <v>NA</v>
          </cell>
          <cell r="H5" t="str">
            <v>NA</v>
          </cell>
          <cell r="I5">
            <v>0</v>
          </cell>
          <cell r="J5">
            <v>0</v>
          </cell>
          <cell r="K5">
            <v>0</v>
          </cell>
          <cell r="N5">
            <v>0</v>
          </cell>
        </row>
        <row r="6">
          <cell r="B6" t="str">
            <v>0010</v>
          </cell>
          <cell r="C6" t="str">
            <v>S202</v>
          </cell>
          <cell r="D6" t="str">
            <v>1st Quarter Omnibus Ordinance</v>
          </cell>
          <cell r="E6" t="str">
            <v>2005-0091</v>
          </cell>
          <cell r="F6">
            <v>15151</v>
          </cell>
          <cell r="G6">
            <v>38411</v>
          </cell>
          <cell r="H6">
            <v>38462</v>
          </cell>
          <cell r="N6">
            <v>-32535</v>
          </cell>
        </row>
        <row r="7">
          <cell r="B7" t="str">
            <v>0020</v>
          </cell>
          <cell r="C7" t="str">
            <v>S202</v>
          </cell>
          <cell r="D7" t="str">
            <v>1st Quarter Omnibus Ordinance</v>
          </cell>
          <cell r="E7" t="str">
            <v>2005-0091</v>
          </cell>
          <cell r="F7">
            <v>15151</v>
          </cell>
          <cell r="G7">
            <v>38411</v>
          </cell>
          <cell r="H7">
            <v>38462</v>
          </cell>
          <cell r="N7">
            <v>-32400</v>
          </cell>
        </row>
        <row r="8">
          <cell r="B8" t="str">
            <v>0030</v>
          </cell>
          <cell r="C8" t="str">
            <v>S202</v>
          </cell>
          <cell r="D8" t="str">
            <v>1st Quarter Omnibus Ordinance</v>
          </cell>
          <cell r="E8" t="str">
            <v>2005-0091</v>
          </cell>
          <cell r="F8">
            <v>15151</v>
          </cell>
          <cell r="G8">
            <v>38411</v>
          </cell>
          <cell r="H8">
            <v>38462</v>
          </cell>
          <cell r="N8">
            <v>-3240</v>
          </cell>
        </row>
        <row r="9">
          <cell r="B9" t="str">
            <v>0040</v>
          </cell>
          <cell r="C9" t="str">
            <v>S202</v>
          </cell>
          <cell r="D9" t="str">
            <v>1st Quarter Omnibus Ordinance</v>
          </cell>
          <cell r="E9" t="str">
            <v>2005-0091</v>
          </cell>
          <cell r="F9">
            <v>15151</v>
          </cell>
          <cell r="G9">
            <v>38411</v>
          </cell>
          <cell r="H9">
            <v>38462</v>
          </cell>
          <cell r="N9">
            <v>-6480</v>
          </cell>
        </row>
        <row r="10">
          <cell r="B10" t="str">
            <v>0050</v>
          </cell>
          <cell r="C10" t="str">
            <v>S202</v>
          </cell>
          <cell r="D10" t="str">
            <v>1st Quarter Omnibus Ordinance</v>
          </cell>
          <cell r="E10" t="str">
            <v>2005-0091</v>
          </cell>
          <cell r="F10">
            <v>15151</v>
          </cell>
          <cell r="G10">
            <v>38411</v>
          </cell>
          <cell r="H10">
            <v>38462</v>
          </cell>
          <cell r="N10">
            <v>-4860</v>
          </cell>
        </row>
        <row r="11">
          <cell r="B11" t="str">
            <v>0060</v>
          </cell>
          <cell r="C11" t="str">
            <v>S202</v>
          </cell>
          <cell r="D11" t="str">
            <v>1st Quarter Omnibus Ordinance</v>
          </cell>
          <cell r="E11" t="str">
            <v>2005-0091</v>
          </cell>
          <cell r="F11">
            <v>15151</v>
          </cell>
          <cell r="G11">
            <v>38411</v>
          </cell>
          <cell r="H11">
            <v>38462</v>
          </cell>
          <cell r="N11">
            <v>-3780</v>
          </cell>
        </row>
        <row r="12">
          <cell r="B12" t="str">
            <v>0070</v>
          </cell>
          <cell r="C12" t="str">
            <v>S202</v>
          </cell>
          <cell r="D12" t="str">
            <v>1st Quarter Omnibus Ordinance</v>
          </cell>
          <cell r="E12" t="str">
            <v>2005-0091</v>
          </cell>
          <cell r="F12">
            <v>15151</v>
          </cell>
          <cell r="G12">
            <v>38411</v>
          </cell>
          <cell r="H12">
            <v>38462</v>
          </cell>
          <cell r="N12">
            <v>-2160</v>
          </cell>
        </row>
        <row r="13">
          <cell r="B13" t="str">
            <v>0091</v>
          </cell>
        </row>
        <row r="14">
          <cell r="B14" t="str">
            <v>0110</v>
          </cell>
          <cell r="C14" t="str">
            <v>S202</v>
          </cell>
          <cell r="D14" t="str">
            <v>1st Quarter Omnibus Ordinance</v>
          </cell>
          <cell r="E14" t="str">
            <v>2005-0091</v>
          </cell>
          <cell r="F14">
            <v>15151</v>
          </cell>
          <cell r="G14">
            <v>38411</v>
          </cell>
          <cell r="H14">
            <v>38462</v>
          </cell>
          <cell r="N14">
            <v>-1080</v>
          </cell>
        </row>
        <row r="15">
          <cell r="B15" t="str">
            <v>0120</v>
          </cell>
          <cell r="C15" t="str">
            <v>S202</v>
          </cell>
          <cell r="D15" t="str">
            <v>1st Quarter Omnibus Ordinance</v>
          </cell>
          <cell r="E15" t="str">
            <v>2005-0091</v>
          </cell>
          <cell r="F15">
            <v>15151</v>
          </cell>
          <cell r="G15">
            <v>38411</v>
          </cell>
          <cell r="H15">
            <v>38462</v>
          </cell>
          <cell r="N15">
            <v>-14040</v>
          </cell>
        </row>
        <row r="16">
          <cell r="B16" t="str">
            <v>0137</v>
          </cell>
        </row>
        <row r="17">
          <cell r="B17" t="str">
            <v>0138</v>
          </cell>
          <cell r="C17" t="str">
            <v>S202</v>
          </cell>
          <cell r="D17" t="str">
            <v>1st Quarter Omnibus Ordinance</v>
          </cell>
          <cell r="E17" t="str">
            <v>2005-0091</v>
          </cell>
          <cell r="F17">
            <v>15151</v>
          </cell>
          <cell r="G17">
            <v>38411</v>
          </cell>
          <cell r="H17">
            <v>38462</v>
          </cell>
          <cell r="N17">
            <v>-119340</v>
          </cell>
        </row>
        <row r="18">
          <cell r="B18" t="str">
            <v>0140</v>
          </cell>
          <cell r="C18" t="str">
            <v>S202</v>
          </cell>
          <cell r="D18" t="str">
            <v>1st Quarter Omnibus Ordinance</v>
          </cell>
          <cell r="E18" t="str">
            <v>2005-0091</v>
          </cell>
          <cell r="F18">
            <v>15151</v>
          </cell>
          <cell r="G18">
            <v>38411</v>
          </cell>
          <cell r="H18">
            <v>38462</v>
          </cell>
          <cell r="N18">
            <v>-24840</v>
          </cell>
        </row>
        <row r="19">
          <cell r="B19" t="str">
            <v>0150</v>
          </cell>
        </row>
        <row r="20">
          <cell r="B20" t="str">
            <v>0154</v>
          </cell>
          <cell r="C20" t="str">
            <v>S202</v>
          </cell>
          <cell r="D20" t="str">
            <v>1st Quarter Omnibus Ordinance</v>
          </cell>
          <cell r="E20" t="str">
            <v>2005-0091</v>
          </cell>
          <cell r="F20">
            <v>15151</v>
          </cell>
          <cell r="G20">
            <v>38411</v>
          </cell>
          <cell r="H20">
            <v>38462</v>
          </cell>
          <cell r="N20">
            <v>-11340</v>
          </cell>
        </row>
        <row r="21">
          <cell r="B21" t="str">
            <v>0180</v>
          </cell>
          <cell r="C21" t="str">
            <v>S202</v>
          </cell>
          <cell r="D21" t="str">
            <v>1st Quarter Omnibus Ordinance</v>
          </cell>
          <cell r="E21" t="str">
            <v>2005-0091</v>
          </cell>
          <cell r="F21">
            <v>15151</v>
          </cell>
          <cell r="G21">
            <v>38411</v>
          </cell>
          <cell r="H21">
            <v>38462</v>
          </cell>
          <cell r="N21">
            <v>42440</v>
          </cell>
        </row>
        <row r="22">
          <cell r="B22" t="str">
            <v>0200</v>
          </cell>
          <cell r="C22" t="str">
            <v>S202</v>
          </cell>
          <cell r="D22" t="str">
            <v>1st Quarter Omnibus Ordinance</v>
          </cell>
          <cell r="E22" t="str">
            <v>2005-0091</v>
          </cell>
          <cell r="F22">
            <v>15151</v>
          </cell>
          <cell r="G22">
            <v>38411</v>
          </cell>
          <cell r="H22">
            <v>38462</v>
          </cell>
          <cell r="N22">
            <v>364343</v>
          </cell>
        </row>
        <row r="23">
          <cell r="B23" t="str">
            <v>0205</v>
          </cell>
          <cell r="C23" t="str">
            <v>S202</v>
          </cell>
          <cell r="D23" t="str">
            <v>1st Quarter Omnibus Ordinance</v>
          </cell>
          <cell r="E23" t="str">
            <v>2005-0091</v>
          </cell>
          <cell r="F23">
            <v>15151</v>
          </cell>
          <cell r="G23">
            <v>38411</v>
          </cell>
          <cell r="H23">
            <v>38462</v>
          </cell>
          <cell r="N23">
            <v>-1080</v>
          </cell>
        </row>
        <row r="24">
          <cell r="B24" t="str">
            <v>0208</v>
          </cell>
          <cell r="C24" t="str">
            <v>S202</v>
          </cell>
          <cell r="D24" t="str">
            <v>1st Quarter Omnibus Ordinance</v>
          </cell>
          <cell r="E24" t="str">
            <v>2005-0091</v>
          </cell>
          <cell r="F24">
            <v>15151</v>
          </cell>
          <cell r="G24">
            <v>38411</v>
          </cell>
          <cell r="H24">
            <v>38462</v>
          </cell>
          <cell r="N24">
            <v>-50220</v>
          </cell>
        </row>
        <row r="25">
          <cell r="B25" t="str">
            <v>0213</v>
          </cell>
          <cell r="C25" t="str">
            <v>S202</v>
          </cell>
          <cell r="D25" t="str">
            <v>1st Quarter Omnibus Ordinance</v>
          </cell>
          <cell r="E25" t="str">
            <v>2005-0091</v>
          </cell>
          <cell r="F25">
            <v>15151</v>
          </cell>
          <cell r="G25">
            <v>38411</v>
          </cell>
          <cell r="H25">
            <v>38462</v>
          </cell>
          <cell r="N25">
            <v>-7560</v>
          </cell>
        </row>
        <row r="26">
          <cell r="B26" t="str">
            <v>0301</v>
          </cell>
        </row>
        <row r="27">
          <cell r="B27" t="str">
            <v>0325</v>
          </cell>
          <cell r="C27" t="str">
            <v>S202</v>
          </cell>
          <cell r="D27" t="str">
            <v>1st Quarter Omnibus Ordinance</v>
          </cell>
          <cell r="E27" t="str">
            <v>2005-0091</v>
          </cell>
          <cell r="F27">
            <v>15151</v>
          </cell>
          <cell r="G27">
            <v>38411</v>
          </cell>
          <cell r="H27">
            <v>38462</v>
          </cell>
          <cell r="N27">
            <v>-126900</v>
          </cell>
        </row>
        <row r="28">
          <cell r="B28" t="str">
            <v>0350</v>
          </cell>
          <cell r="C28" t="str">
            <v>S202</v>
          </cell>
          <cell r="D28" t="str">
            <v>1st Quarter Omnibus Ordinance</v>
          </cell>
          <cell r="E28" t="str">
            <v>2005-0091</v>
          </cell>
          <cell r="F28">
            <v>15151</v>
          </cell>
          <cell r="G28">
            <v>38411</v>
          </cell>
          <cell r="H28">
            <v>38462</v>
          </cell>
          <cell r="N28">
            <v>-19980</v>
          </cell>
        </row>
        <row r="29">
          <cell r="B29" t="str">
            <v>0355</v>
          </cell>
          <cell r="C29" t="str">
            <v>S202</v>
          </cell>
          <cell r="D29" t="str">
            <v>1st Quarter Omnibus Ordinance</v>
          </cell>
          <cell r="E29" t="str">
            <v>2005-0091</v>
          </cell>
          <cell r="F29">
            <v>15151</v>
          </cell>
          <cell r="G29">
            <v>38411</v>
          </cell>
          <cell r="H29">
            <v>38462</v>
          </cell>
          <cell r="N29">
            <v>-540</v>
          </cell>
        </row>
        <row r="30">
          <cell r="B30" t="str">
            <v>0381</v>
          </cell>
          <cell r="C30" t="str">
            <v>S202</v>
          </cell>
          <cell r="D30" t="str">
            <v>1st Quarter Omnibus Ordinance</v>
          </cell>
          <cell r="E30" t="str">
            <v>2005-0091</v>
          </cell>
          <cell r="F30">
            <v>15151</v>
          </cell>
          <cell r="G30">
            <v>38411</v>
          </cell>
          <cell r="H30">
            <v>38462</v>
          </cell>
          <cell r="N30">
            <v>-16740</v>
          </cell>
        </row>
        <row r="31">
          <cell r="B31" t="str">
            <v>0384</v>
          </cell>
          <cell r="C31" t="str">
            <v>S202</v>
          </cell>
          <cell r="D31" t="str">
            <v>1st Quarter Omnibus Ordinance</v>
          </cell>
          <cell r="E31" t="str">
            <v>2005-0091</v>
          </cell>
          <cell r="F31">
            <v>15151</v>
          </cell>
          <cell r="G31">
            <v>38411</v>
          </cell>
          <cell r="H31">
            <v>38462</v>
          </cell>
          <cell r="N31">
            <v>-6120</v>
          </cell>
        </row>
        <row r="32">
          <cell r="B32" t="str">
            <v>0401</v>
          </cell>
          <cell r="C32" t="str">
            <v>S202</v>
          </cell>
          <cell r="D32" t="str">
            <v>1st Quarter Omnibus Ordinance</v>
          </cell>
          <cell r="E32" t="str">
            <v>2005-0091</v>
          </cell>
          <cell r="F32">
            <v>15151</v>
          </cell>
          <cell r="G32">
            <v>38411</v>
          </cell>
          <cell r="H32">
            <v>38462</v>
          </cell>
          <cell r="N32">
            <v>-3240</v>
          </cell>
        </row>
        <row r="33">
          <cell r="B33" t="str">
            <v>0414</v>
          </cell>
        </row>
        <row r="34">
          <cell r="B34" t="str">
            <v>0415</v>
          </cell>
          <cell r="C34" t="str">
            <v>S202</v>
          </cell>
          <cell r="D34" t="str">
            <v>1st Quarter Omnibus Ordinance</v>
          </cell>
          <cell r="E34" t="str">
            <v>2005-0091</v>
          </cell>
          <cell r="F34">
            <v>15151</v>
          </cell>
          <cell r="G34">
            <v>38411</v>
          </cell>
          <cell r="H34">
            <v>38462</v>
          </cell>
          <cell r="N34">
            <v>-9720</v>
          </cell>
        </row>
        <row r="35">
          <cell r="B35" t="str">
            <v>0417</v>
          </cell>
          <cell r="C35" t="str">
            <v>S202</v>
          </cell>
          <cell r="D35" t="str">
            <v>1st Quarter Omnibus Ordinance</v>
          </cell>
          <cell r="E35" t="str">
            <v>2005-0091</v>
          </cell>
          <cell r="F35">
            <v>15151</v>
          </cell>
          <cell r="G35">
            <v>38411</v>
          </cell>
          <cell r="H35">
            <v>38462</v>
          </cell>
          <cell r="N35">
            <v>-9720</v>
          </cell>
        </row>
        <row r="36">
          <cell r="B36" t="str">
            <v>0420</v>
          </cell>
          <cell r="C36" t="str">
            <v>S202</v>
          </cell>
          <cell r="D36" t="str">
            <v>1st Quarter Omnibus Ordinance</v>
          </cell>
          <cell r="E36" t="str">
            <v>2005-0091</v>
          </cell>
          <cell r="F36">
            <v>15151</v>
          </cell>
          <cell r="G36">
            <v>38411</v>
          </cell>
          <cell r="H36">
            <v>38462</v>
          </cell>
          <cell r="N36">
            <v>-36720</v>
          </cell>
        </row>
        <row r="37">
          <cell r="B37" t="str">
            <v>0429</v>
          </cell>
          <cell r="C37" t="str">
            <v>S202</v>
          </cell>
          <cell r="D37" t="str">
            <v>1st Quarter Omnibus Ordinance</v>
          </cell>
          <cell r="E37" t="str">
            <v>2005-0091</v>
          </cell>
          <cell r="F37">
            <v>15151</v>
          </cell>
          <cell r="G37">
            <v>38411</v>
          </cell>
          <cell r="H37">
            <v>38462</v>
          </cell>
          <cell r="N37">
            <v>-7020</v>
          </cell>
        </row>
        <row r="38">
          <cell r="B38" t="str">
            <v>0431</v>
          </cell>
          <cell r="C38" t="str">
            <v>S202</v>
          </cell>
          <cell r="D38" t="str">
            <v>1st Quarter Omnibus Ordinance</v>
          </cell>
          <cell r="E38" t="str">
            <v>2005-0091</v>
          </cell>
          <cell r="F38">
            <v>15151</v>
          </cell>
          <cell r="G38">
            <v>38411</v>
          </cell>
          <cell r="H38">
            <v>38462</v>
          </cell>
          <cell r="N38">
            <v>-5400</v>
          </cell>
        </row>
        <row r="39">
          <cell r="B39" t="str">
            <v>0432</v>
          </cell>
          <cell r="C39" t="str">
            <v>S202</v>
          </cell>
          <cell r="D39" t="str">
            <v>1st Quarter Omnibus Ordinance</v>
          </cell>
          <cell r="E39" t="str">
            <v>2005-0091</v>
          </cell>
          <cell r="F39">
            <v>15151</v>
          </cell>
          <cell r="G39">
            <v>38411</v>
          </cell>
          <cell r="H39">
            <v>38462</v>
          </cell>
          <cell r="N39">
            <v>-76680</v>
          </cell>
        </row>
        <row r="40">
          <cell r="B40" t="str">
            <v>0433</v>
          </cell>
          <cell r="C40" t="str">
            <v>S202</v>
          </cell>
          <cell r="D40" t="str">
            <v>1st Quarter Omnibus Ordinance</v>
          </cell>
          <cell r="E40" t="str">
            <v>2005-0091</v>
          </cell>
          <cell r="F40">
            <v>15151</v>
          </cell>
          <cell r="G40">
            <v>38411</v>
          </cell>
          <cell r="H40">
            <v>38462</v>
          </cell>
          <cell r="N40">
            <v>-4320</v>
          </cell>
        </row>
        <row r="41">
          <cell r="B41" t="str">
            <v>0437</v>
          </cell>
          <cell r="C41" t="str">
            <v>S202</v>
          </cell>
          <cell r="D41" t="str">
            <v>1st Quarter Omnibus Ordinance</v>
          </cell>
          <cell r="E41" t="str">
            <v>2005-0091</v>
          </cell>
          <cell r="F41">
            <v>15151</v>
          </cell>
          <cell r="G41">
            <v>38411</v>
          </cell>
          <cell r="H41">
            <v>38462</v>
          </cell>
          <cell r="N41">
            <v>18380</v>
          </cell>
        </row>
        <row r="42">
          <cell r="B42" t="str">
            <v>0440</v>
          </cell>
          <cell r="C42" t="str">
            <v>S202</v>
          </cell>
          <cell r="D42" t="str">
            <v>1st Quarter Omnibus Ordinance</v>
          </cell>
          <cell r="E42" t="str">
            <v>2005-0091</v>
          </cell>
          <cell r="F42">
            <v>15151</v>
          </cell>
          <cell r="G42">
            <v>38411</v>
          </cell>
          <cell r="H42">
            <v>38462</v>
          </cell>
          <cell r="N42">
            <v>-15120</v>
          </cell>
        </row>
        <row r="43">
          <cell r="B43" t="str">
            <v>0450</v>
          </cell>
          <cell r="C43" t="str">
            <v>S202</v>
          </cell>
          <cell r="D43" t="str">
            <v>1st Quarter Omnibus Ordinance</v>
          </cell>
          <cell r="E43" t="str">
            <v>2005-0091</v>
          </cell>
          <cell r="F43">
            <v>15151</v>
          </cell>
          <cell r="G43">
            <v>38411</v>
          </cell>
          <cell r="H43">
            <v>38462</v>
          </cell>
          <cell r="N43">
            <v>-18900</v>
          </cell>
        </row>
        <row r="44">
          <cell r="B44" t="str">
            <v>0465</v>
          </cell>
        </row>
        <row r="45">
          <cell r="B45" t="str">
            <v>0466</v>
          </cell>
        </row>
        <row r="46">
          <cell r="B46" t="str">
            <v>0467</v>
          </cell>
        </row>
        <row r="47">
          <cell r="B47" t="str">
            <v>0470</v>
          </cell>
          <cell r="C47" t="str">
            <v>S202</v>
          </cell>
          <cell r="D47" t="str">
            <v>1st Quarter Omnibus Ordinance</v>
          </cell>
          <cell r="E47" t="str">
            <v>2005-0091</v>
          </cell>
          <cell r="F47">
            <v>15151</v>
          </cell>
          <cell r="G47">
            <v>38411</v>
          </cell>
          <cell r="H47">
            <v>38462</v>
          </cell>
          <cell r="N47">
            <v>-84240</v>
          </cell>
        </row>
        <row r="48">
          <cell r="B48" t="str">
            <v>0471</v>
          </cell>
          <cell r="C48" t="str">
            <v>S202</v>
          </cell>
          <cell r="D48" t="str">
            <v>1st Quarter Omnibus Ordinance</v>
          </cell>
          <cell r="E48" t="str">
            <v>2005-0091</v>
          </cell>
          <cell r="F48">
            <v>15151</v>
          </cell>
          <cell r="G48">
            <v>38411</v>
          </cell>
          <cell r="H48">
            <v>38462</v>
          </cell>
          <cell r="N48">
            <v>-4860</v>
          </cell>
        </row>
        <row r="49">
          <cell r="B49" t="str">
            <v>0480</v>
          </cell>
          <cell r="C49" t="str">
            <v>S202</v>
          </cell>
          <cell r="D49" t="str">
            <v>1st Quarter Omnibus Ordinance</v>
          </cell>
          <cell r="E49" t="str">
            <v>2005-0091</v>
          </cell>
          <cell r="F49">
            <v>15151</v>
          </cell>
          <cell r="G49">
            <v>38411</v>
          </cell>
          <cell r="H49">
            <v>38462</v>
          </cell>
          <cell r="N49">
            <v>-3780</v>
          </cell>
        </row>
        <row r="50">
          <cell r="B50" t="str">
            <v>0490</v>
          </cell>
          <cell r="C50" t="str">
            <v>S202</v>
          </cell>
          <cell r="D50" t="str">
            <v>1st Quarter Omnibus Ordinance</v>
          </cell>
          <cell r="E50" t="str">
            <v>2005-0091</v>
          </cell>
          <cell r="F50">
            <v>15151</v>
          </cell>
          <cell r="G50">
            <v>38411</v>
          </cell>
          <cell r="H50">
            <v>38462</v>
          </cell>
          <cell r="N50">
            <v>-3780</v>
          </cell>
        </row>
        <row r="51">
          <cell r="B51" t="str">
            <v>0500</v>
          </cell>
          <cell r="C51" t="str">
            <v>S202</v>
          </cell>
          <cell r="D51" t="str">
            <v>1st Quarter Omnibus Ordinance</v>
          </cell>
          <cell r="E51" t="str">
            <v>2005-0091</v>
          </cell>
          <cell r="F51">
            <v>15151</v>
          </cell>
          <cell r="G51">
            <v>38411</v>
          </cell>
          <cell r="H51">
            <v>38462</v>
          </cell>
          <cell r="N51">
            <v>-277965</v>
          </cell>
        </row>
        <row r="52">
          <cell r="B52" t="str">
            <v>0501</v>
          </cell>
        </row>
        <row r="53">
          <cell r="B53" t="str">
            <v>0510</v>
          </cell>
          <cell r="C53" t="str">
            <v>S202</v>
          </cell>
          <cell r="D53" t="str">
            <v>1st Quarter Omnibus Ordinance</v>
          </cell>
          <cell r="E53" t="str">
            <v>2005-0091</v>
          </cell>
          <cell r="F53">
            <v>15151</v>
          </cell>
          <cell r="G53">
            <v>38411</v>
          </cell>
          <cell r="H53">
            <v>38462</v>
          </cell>
          <cell r="N53">
            <v>-188460</v>
          </cell>
        </row>
        <row r="54">
          <cell r="B54" t="str">
            <v>0530</v>
          </cell>
          <cell r="C54" t="str">
            <v>S202</v>
          </cell>
          <cell r="D54" t="str">
            <v>1st Quarter Omnibus Ordinance</v>
          </cell>
          <cell r="E54" t="str">
            <v>2005-0091</v>
          </cell>
          <cell r="F54">
            <v>15151</v>
          </cell>
          <cell r="G54">
            <v>38411</v>
          </cell>
          <cell r="H54">
            <v>38462</v>
          </cell>
          <cell r="N54">
            <v>361329</v>
          </cell>
        </row>
        <row r="55">
          <cell r="B55" t="str">
            <v>0540</v>
          </cell>
          <cell r="C55" t="str">
            <v>S202</v>
          </cell>
          <cell r="D55" t="str">
            <v>1st Quarter Omnibus Ordinance</v>
          </cell>
          <cell r="E55" t="str">
            <v>2005-0091</v>
          </cell>
          <cell r="F55">
            <v>15151</v>
          </cell>
          <cell r="G55">
            <v>38411</v>
          </cell>
          <cell r="H55">
            <v>38462</v>
          </cell>
          <cell r="N55">
            <v>-111240</v>
          </cell>
        </row>
        <row r="56">
          <cell r="B56" t="str">
            <v>0601</v>
          </cell>
          <cell r="C56" t="str">
            <v>S202</v>
          </cell>
          <cell r="D56" t="str">
            <v>1st Quarter Omnibus Ordinance</v>
          </cell>
          <cell r="E56" t="str">
            <v>2005-0091</v>
          </cell>
          <cell r="F56">
            <v>15151</v>
          </cell>
          <cell r="G56">
            <v>38411</v>
          </cell>
          <cell r="H56">
            <v>38462</v>
          </cell>
          <cell r="N56">
            <v>-153900</v>
          </cell>
        </row>
        <row r="57">
          <cell r="B57" t="str">
            <v>0610</v>
          </cell>
        </row>
        <row r="58">
          <cell r="B58" t="str">
            <v>0630</v>
          </cell>
          <cell r="C58" t="str">
            <v>S202</v>
          </cell>
          <cell r="D58" t="str">
            <v>1st Quarter Omnibus Ordinance</v>
          </cell>
          <cell r="E58" t="str">
            <v>2005-0091</v>
          </cell>
          <cell r="F58">
            <v>15151</v>
          </cell>
          <cell r="G58">
            <v>38411</v>
          </cell>
          <cell r="H58">
            <v>38462</v>
          </cell>
          <cell r="N58">
            <v>-1080</v>
          </cell>
        </row>
        <row r="59">
          <cell r="B59" t="str">
            <v>0640</v>
          </cell>
          <cell r="C59" t="str">
            <v>S202</v>
          </cell>
          <cell r="D59" t="str">
            <v>1st Quarter Omnibus Ordinance</v>
          </cell>
          <cell r="E59" t="str">
            <v>2005-0091</v>
          </cell>
          <cell r="F59">
            <v>15151</v>
          </cell>
          <cell r="G59">
            <v>38411</v>
          </cell>
          <cell r="H59">
            <v>38462</v>
          </cell>
          <cell r="N59">
            <v>-84780</v>
          </cell>
        </row>
        <row r="60">
          <cell r="B60" t="str">
            <v>0650</v>
          </cell>
        </row>
        <row r="61">
          <cell r="B61" t="str">
            <v>0651</v>
          </cell>
        </row>
        <row r="62">
          <cell r="B62" t="str">
            <v>0654</v>
          </cell>
          <cell r="C62" t="str">
            <v>S202</v>
          </cell>
          <cell r="D62" t="str">
            <v>1st Quarter Omnibus Ordinance</v>
          </cell>
          <cell r="E62" t="str">
            <v>2005-0091</v>
          </cell>
          <cell r="F62">
            <v>15151</v>
          </cell>
          <cell r="G62">
            <v>38411</v>
          </cell>
          <cell r="H62">
            <v>38462</v>
          </cell>
          <cell r="N62">
            <v>-123051</v>
          </cell>
        </row>
        <row r="63">
          <cell r="B63" t="str">
            <v>0655</v>
          </cell>
          <cell r="C63" t="str">
            <v>S202</v>
          </cell>
          <cell r="D63" t="str">
            <v>1st Quarter Omnibus Ordinance</v>
          </cell>
          <cell r="E63" t="str">
            <v>2005-0091</v>
          </cell>
          <cell r="F63">
            <v>15151</v>
          </cell>
          <cell r="G63">
            <v>38411</v>
          </cell>
          <cell r="H63">
            <v>38462</v>
          </cell>
          <cell r="N63">
            <v>-1207681</v>
          </cell>
        </row>
        <row r="64">
          <cell r="B64" t="str">
            <v>0656</v>
          </cell>
          <cell r="C64" t="str">
            <v>S202</v>
          </cell>
          <cell r="D64" t="str">
            <v>1st Quarter Omnibus Ordinance</v>
          </cell>
          <cell r="E64" t="str">
            <v>2005-0091</v>
          </cell>
          <cell r="F64">
            <v>15151</v>
          </cell>
          <cell r="G64">
            <v>38411</v>
          </cell>
          <cell r="H64">
            <v>38462</v>
          </cell>
          <cell r="N64">
            <v>1890000</v>
          </cell>
        </row>
        <row r="65">
          <cell r="B65" t="str">
            <v>0666</v>
          </cell>
          <cell r="C65" t="str">
            <v>S202</v>
          </cell>
          <cell r="D65" t="str">
            <v>1st Quarter Omnibus Ordinance</v>
          </cell>
          <cell r="E65" t="str">
            <v>2005-0091</v>
          </cell>
          <cell r="F65">
            <v>15151</v>
          </cell>
          <cell r="G65">
            <v>38411</v>
          </cell>
          <cell r="H65">
            <v>38462</v>
          </cell>
          <cell r="N65">
            <v>-14580</v>
          </cell>
        </row>
        <row r="66">
          <cell r="B66" t="str">
            <v>0670</v>
          </cell>
          <cell r="C66" t="str">
            <v>S202</v>
          </cell>
          <cell r="D66" t="str">
            <v>1st Quarter Omnibus Ordinance</v>
          </cell>
          <cell r="E66" t="str">
            <v>2005-0091</v>
          </cell>
          <cell r="F66">
            <v>15151</v>
          </cell>
          <cell r="G66">
            <v>38411</v>
          </cell>
          <cell r="H66">
            <v>38462</v>
          </cell>
          <cell r="N66">
            <v>-123660</v>
          </cell>
        </row>
        <row r="67">
          <cell r="B67" t="str">
            <v>0681</v>
          </cell>
          <cell r="C67" t="str">
            <v>S202</v>
          </cell>
          <cell r="D67" t="str">
            <v>1st Quarter Omnibus Ordinance</v>
          </cell>
          <cell r="E67" t="str">
            <v>2005-0091</v>
          </cell>
          <cell r="F67">
            <v>15151</v>
          </cell>
          <cell r="G67">
            <v>38411</v>
          </cell>
          <cell r="H67">
            <v>38462</v>
          </cell>
          <cell r="N67">
            <v>164200</v>
          </cell>
        </row>
        <row r="68">
          <cell r="B68" t="str">
            <v>0682</v>
          </cell>
        </row>
        <row r="69">
          <cell r="B69" t="str">
            <v>0683</v>
          </cell>
        </row>
        <row r="70">
          <cell r="B70" t="str">
            <v>0684</v>
          </cell>
        </row>
        <row r="71">
          <cell r="B71" t="str">
            <v>0686</v>
          </cell>
        </row>
        <row r="72">
          <cell r="B72" t="str">
            <v>0694</v>
          </cell>
          <cell r="C72" t="str">
            <v>S202</v>
          </cell>
          <cell r="D72" t="str">
            <v>1st Quarter Omnibus Ordinance</v>
          </cell>
          <cell r="E72" t="str">
            <v>2005-0091</v>
          </cell>
          <cell r="F72">
            <v>15151</v>
          </cell>
          <cell r="G72">
            <v>38411</v>
          </cell>
          <cell r="H72">
            <v>38462</v>
          </cell>
          <cell r="N72">
            <v>164200</v>
          </cell>
        </row>
        <row r="73">
          <cell r="B73" t="str">
            <v>0695</v>
          </cell>
        </row>
        <row r="74">
          <cell r="B74" t="str">
            <v>0696</v>
          </cell>
          <cell r="C74" t="str">
            <v>S202</v>
          </cell>
          <cell r="D74" t="str">
            <v>1st Quarter Omnibus Ordinance</v>
          </cell>
          <cell r="E74" t="str">
            <v>2005-0091</v>
          </cell>
          <cell r="F74">
            <v>15151</v>
          </cell>
          <cell r="G74">
            <v>38411</v>
          </cell>
          <cell r="H74">
            <v>38462</v>
          </cell>
          <cell r="N74">
            <v>106120</v>
          </cell>
        </row>
        <row r="75">
          <cell r="B75" t="str">
            <v>0697</v>
          </cell>
          <cell r="C75" t="str">
            <v>S202</v>
          </cell>
          <cell r="D75" t="str">
            <v>1st Quarter Omnibus Ordinance</v>
          </cell>
          <cell r="E75" t="str">
            <v>2005-0091</v>
          </cell>
          <cell r="F75">
            <v>15151</v>
          </cell>
          <cell r="G75">
            <v>38411</v>
          </cell>
          <cell r="H75">
            <v>38462</v>
          </cell>
          <cell r="N75">
            <v>-23623</v>
          </cell>
        </row>
        <row r="76">
          <cell r="B76" t="str">
            <v>0699</v>
          </cell>
          <cell r="C76" t="str">
            <v>S202</v>
          </cell>
          <cell r="D76" t="str">
            <v>1st Quarter Omnibus Ordinance</v>
          </cell>
          <cell r="E76" t="str">
            <v>2005-0091</v>
          </cell>
          <cell r="F76">
            <v>15151</v>
          </cell>
          <cell r="G76">
            <v>38411</v>
          </cell>
          <cell r="H76">
            <v>38462</v>
          </cell>
          <cell r="N76">
            <v>136265</v>
          </cell>
        </row>
        <row r="77">
          <cell r="B77" t="str">
            <v>0710</v>
          </cell>
          <cell r="C77" t="str">
            <v>S202</v>
          </cell>
          <cell r="D77" t="str">
            <v>1st Quarter Omnibus Ordinance</v>
          </cell>
          <cell r="E77" t="str">
            <v>2005-0091</v>
          </cell>
          <cell r="F77">
            <v>15151</v>
          </cell>
          <cell r="G77">
            <v>38411</v>
          </cell>
          <cell r="H77">
            <v>38462</v>
          </cell>
          <cell r="N77">
            <v>-25920</v>
          </cell>
        </row>
        <row r="78">
          <cell r="B78" t="str">
            <v>0715</v>
          </cell>
          <cell r="C78" t="str">
            <v>S202</v>
          </cell>
          <cell r="D78" t="str">
            <v>1st Quarter Omnibus Ordinance</v>
          </cell>
          <cell r="E78" t="str">
            <v>2005-0091</v>
          </cell>
          <cell r="F78">
            <v>15151</v>
          </cell>
          <cell r="G78">
            <v>38411</v>
          </cell>
          <cell r="H78">
            <v>38462</v>
          </cell>
          <cell r="N78">
            <v>-540</v>
          </cell>
        </row>
        <row r="79">
          <cell r="B79" t="str">
            <v>0716</v>
          </cell>
        </row>
        <row r="80">
          <cell r="B80" t="str">
            <v>0720</v>
          </cell>
          <cell r="C80" t="str">
            <v>S202</v>
          </cell>
          <cell r="D80" t="str">
            <v>1st Quarter Omnibus Ordinance</v>
          </cell>
          <cell r="E80" t="str">
            <v>2005-0091</v>
          </cell>
          <cell r="F80">
            <v>15151</v>
          </cell>
          <cell r="G80">
            <v>38411</v>
          </cell>
          <cell r="H80">
            <v>38462</v>
          </cell>
          <cell r="N80">
            <v>-223785</v>
          </cell>
        </row>
        <row r="81">
          <cell r="B81" t="str">
            <v>0726</v>
          </cell>
        </row>
        <row r="82">
          <cell r="B82" t="str">
            <v>0730</v>
          </cell>
          <cell r="C82" t="str">
            <v>S202</v>
          </cell>
          <cell r="D82" t="str">
            <v>1st Quarter Omnibus Ordinance</v>
          </cell>
          <cell r="E82" t="str">
            <v>2005-0091</v>
          </cell>
          <cell r="F82">
            <v>15151</v>
          </cell>
          <cell r="G82">
            <v>38411</v>
          </cell>
          <cell r="H82">
            <v>38462</v>
          </cell>
          <cell r="N82">
            <v>-163780</v>
          </cell>
        </row>
        <row r="83">
          <cell r="B83" t="str">
            <v>0734</v>
          </cell>
        </row>
        <row r="84">
          <cell r="B84" t="str">
            <v>0740</v>
          </cell>
          <cell r="C84" t="str">
            <v>S202</v>
          </cell>
          <cell r="D84" t="str">
            <v>1st Quarter Omnibus Ordinance</v>
          </cell>
          <cell r="E84" t="str">
            <v>2005-0091</v>
          </cell>
          <cell r="F84">
            <v>15151</v>
          </cell>
          <cell r="G84">
            <v>38411</v>
          </cell>
          <cell r="H84">
            <v>38462</v>
          </cell>
          <cell r="N84">
            <v>-7560</v>
          </cell>
        </row>
        <row r="85">
          <cell r="B85" t="str">
            <v>0741</v>
          </cell>
        </row>
        <row r="86">
          <cell r="B86" t="str">
            <v>0750</v>
          </cell>
          <cell r="C86" t="str">
            <v>S202</v>
          </cell>
          <cell r="D86" t="str">
            <v>1st Quarter Omnibus Ordinance</v>
          </cell>
          <cell r="E86" t="str">
            <v>2005-0091</v>
          </cell>
          <cell r="F86">
            <v>15151</v>
          </cell>
          <cell r="G86">
            <v>38411</v>
          </cell>
          <cell r="H86">
            <v>38462</v>
          </cell>
          <cell r="N86">
            <v>-29700</v>
          </cell>
        </row>
        <row r="87">
          <cell r="B87" t="str">
            <v>0760</v>
          </cell>
        </row>
        <row r="88">
          <cell r="B88" t="str">
            <v>0780</v>
          </cell>
          <cell r="C88" t="str">
            <v>S202</v>
          </cell>
          <cell r="D88" t="str">
            <v>1st Quarter Omnibus Ordinance</v>
          </cell>
          <cell r="E88" t="str">
            <v>2005-0091</v>
          </cell>
          <cell r="F88">
            <v>15151</v>
          </cell>
          <cell r="G88">
            <v>38411</v>
          </cell>
          <cell r="H88">
            <v>38462</v>
          </cell>
          <cell r="N88">
            <v>-11340</v>
          </cell>
        </row>
        <row r="89">
          <cell r="B89" t="str">
            <v>0800</v>
          </cell>
          <cell r="C89" t="str">
            <v>S202</v>
          </cell>
          <cell r="D89" t="str">
            <v>1st Quarter Omnibus Ordinance</v>
          </cell>
          <cell r="E89" t="str">
            <v>2005-0091</v>
          </cell>
          <cell r="F89">
            <v>15151</v>
          </cell>
          <cell r="G89">
            <v>38411</v>
          </cell>
          <cell r="H89">
            <v>38462</v>
          </cell>
          <cell r="N89">
            <v>-594271</v>
          </cell>
        </row>
        <row r="90">
          <cell r="B90" t="str">
            <v>0820</v>
          </cell>
          <cell r="C90" t="str">
            <v>S202</v>
          </cell>
          <cell r="D90" t="str">
            <v>1st Quarter Omnibus Ordinance</v>
          </cell>
          <cell r="E90" t="str">
            <v>2005-0091</v>
          </cell>
          <cell r="F90">
            <v>15151</v>
          </cell>
          <cell r="G90">
            <v>38411</v>
          </cell>
          <cell r="H90">
            <v>38462</v>
          </cell>
          <cell r="N90">
            <v>-83308</v>
          </cell>
        </row>
        <row r="91">
          <cell r="B91" t="str">
            <v>0830</v>
          </cell>
          <cell r="C91" t="str">
            <v>S202</v>
          </cell>
          <cell r="D91" t="str">
            <v>1st Quarter Omnibus Ordinance</v>
          </cell>
          <cell r="E91" t="str">
            <v>2005-0091</v>
          </cell>
          <cell r="F91">
            <v>15151</v>
          </cell>
          <cell r="G91">
            <v>38411</v>
          </cell>
          <cell r="H91">
            <v>38462</v>
          </cell>
          <cell r="N91">
            <v>-57036</v>
          </cell>
        </row>
        <row r="92">
          <cell r="B92" t="str">
            <v>0840</v>
          </cell>
        </row>
        <row r="93">
          <cell r="B93" t="str">
            <v>0860</v>
          </cell>
        </row>
        <row r="94">
          <cell r="B94" t="str">
            <v>0905</v>
          </cell>
        </row>
        <row r="95">
          <cell r="B95" t="str">
            <v>0910</v>
          </cell>
          <cell r="C95" t="str">
            <v>S202</v>
          </cell>
          <cell r="D95" t="str">
            <v>1st Quarter Omnibus Ordinance</v>
          </cell>
          <cell r="E95" t="str">
            <v>2005-0091</v>
          </cell>
          <cell r="F95">
            <v>15151</v>
          </cell>
          <cell r="G95">
            <v>38411</v>
          </cell>
          <cell r="H95">
            <v>38462</v>
          </cell>
          <cell r="N95">
            <v>-508770</v>
          </cell>
        </row>
        <row r="96">
          <cell r="B96" t="str">
            <v>0914</v>
          </cell>
        </row>
        <row r="97">
          <cell r="B97" t="str">
            <v>0915</v>
          </cell>
        </row>
        <row r="98">
          <cell r="B98" t="str">
            <v>0920</v>
          </cell>
          <cell r="C98" t="str">
            <v>S202</v>
          </cell>
          <cell r="D98" t="str">
            <v>1st Quarter Omnibus Ordinance</v>
          </cell>
          <cell r="E98" t="str">
            <v>2005-0091</v>
          </cell>
          <cell r="F98">
            <v>15151</v>
          </cell>
          <cell r="G98">
            <v>38411</v>
          </cell>
          <cell r="H98">
            <v>38462</v>
          </cell>
          <cell r="N98">
            <v>-10260</v>
          </cell>
        </row>
        <row r="99">
          <cell r="B99" t="str">
            <v>0924</v>
          </cell>
          <cell r="C99" t="str">
            <v>S202</v>
          </cell>
          <cell r="D99" t="str">
            <v>1st Quarter Omnibus Ordinance</v>
          </cell>
          <cell r="E99" t="str">
            <v>2005-0091</v>
          </cell>
          <cell r="F99">
            <v>15151</v>
          </cell>
          <cell r="G99">
            <v>38411</v>
          </cell>
          <cell r="H99">
            <v>38462</v>
          </cell>
          <cell r="N99">
            <v>-45360</v>
          </cell>
        </row>
        <row r="100">
          <cell r="B100" t="str">
            <v>0935</v>
          </cell>
          <cell r="C100" t="str">
            <v>S202</v>
          </cell>
          <cell r="D100" t="str">
            <v>1st Quarter Omnibus Ordinance</v>
          </cell>
          <cell r="E100" t="str">
            <v>2005-0091</v>
          </cell>
          <cell r="F100">
            <v>15151</v>
          </cell>
          <cell r="G100">
            <v>38411</v>
          </cell>
          <cell r="H100">
            <v>38462</v>
          </cell>
          <cell r="N100">
            <v>-7560</v>
          </cell>
        </row>
        <row r="101">
          <cell r="B101" t="str">
            <v>0936</v>
          </cell>
          <cell r="C101" t="str">
            <v>S202</v>
          </cell>
          <cell r="D101" t="str">
            <v>1st Quarter Omnibus Ordinance</v>
          </cell>
          <cell r="E101" t="str">
            <v>2005-0091</v>
          </cell>
          <cell r="F101">
            <v>15151</v>
          </cell>
          <cell r="G101">
            <v>38411</v>
          </cell>
          <cell r="H101">
            <v>38462</v>
          </cell>
          <cell r="N101">
            <v>-37907</v>
          </cell>
        </row>
        <row r="102">
          <cell r="B102" t="str">
            <v>0940</v>
          </cell>
          <cell r="C102" t="str">
            <v>S202</v>
          </cell>
          <cell r="D102" t="str">
            <v>1st Quarter Omnibus Ordinance</v>
          </cell>
          <cell r="E102" t="str">
            <v>2005-0091</v>
          </cell>
          <cell r="F102">
            <v>15151</v>
          </cell>
          <cell r="G102">
            <v>38411</v>
          </cell>
          <cell r="H102">
            <v>38462</v>
          </cell>
          <cell r="N102">
            <v>-29160</v>
          </cell>
        </row>
        <row r="103">
          <cell r="B103" t="str">
            <v>0950</v>
          </cell>
          <cell r="C103" t="str">
            <v>S202</v>
          </cell>
          <cell r="D103" t="str">
            <v>1st Quarter Omnibus Ordinance</v>
          </cell>
          <cell r="E103" t="str">
            <v>2005-0091</v>
          </cell>
          <cell r="F103">
            <v>15151</v>
          </cell>
          <cell r="G103">
            <v>38411</v>
          </cell>
          <cell r="H103">
            <v>38462</v>
          </cell>
          <cell r="N103">
            <v>2102865</v>
          </cell>
        </row>
        <row r="104">
          <cell r="B104" t="str">
            <v>0960</v>
          </cell>
          <cell r="C104" t="str">
            <v>S202</v>
          </cell>
          <cell r="D104" t="str">
            <v>1st Quarter Omnibus Ordinance</v>
          </cell>
          <cell r="E104" t="str">
            <v>2005-0091</v>
          </cell>
          <cell r="F104">
            <v>15151</v>
          </cell>
          <cell r="G104">
            <v>38411</v>
          </cell>
          <cell r="H104">
            <v>38462</v>
          </cell>
          <cell r="N104">
            <v>1187094</v>
          </cell>
        </row>
        <row r="105">
          <cell r="B105" t="str">
            <v>1546M</v>
          </cell>
          <cell r="C105" t="str">
            <v>S202</v>
          </cell>
          <cell r="D105" t="str">
            <v>1st Quarter Omnibus Ordinance</v>
          </cell>
          <cell r="E105" t="str">
            <v>2005-0091</v>
          </cell>
          <cell r="F105">
            <v>15151</v>
          </cell>
          <cell r="G105">
            <v>38411</v>
          </cell>
          <cell r="H105">
            <v>38462</v>
          </cell>
          <cell r="N105">
            <v>462600</v>
          </cell>
        </row>
        <row r="106">
          <cell r="B106" t="str">
            <v>1550M</v>
          </cell>
          <cell r="C106" t="str">
            <v>S202</v>
          </cell>
          <cell r="D106" t="str">
            <v>1st Quarter Omnibus Ordinance</v>
          </cell>
          <cell r="E106" t="str">
            <v>2005-0091</v>
          </cell>
          <cell r="F106">
            <v>15151</v>
          </cell>
          <cell r="G106">
            <v>38411</v>
          </cell>
          <cell r="H106">
            <v>38462</v>
          </cell>
          <cell r="N106">
            <v>-4860</v>
          </cell>
        </row>
        <row r="107">
          <cell r="B107" t="str">
            <v>2140</v>
          </cell>
          <cell r="C107" t="str">
            <v>S202</v>
          </cell>
          <cell r="D107" t="str">
            <v>1st Quarter Omnibus Ordinance</v>
          </cell>
          <cell r="E107" t="str">
            <v>2005-0091</v>
          </cell>
          <cell r="F107">
            <v>15151</v>
          </cell>
          <cell r="G107">
            <v>38411</v>
          </cell>
          <cell r="H107">
            <v>38462</v>
          </cell>
          <cell r="N107">
            <v>-44280</v>
          </cell>
        </row>
        <row r="108">
          <cell r="B108" t="str">
            <v>2156</v>
          </cell>
        </row>
        <row r="109">
          <cell r="B109" t="str">
            <v>3180M</v>
          </cell>
          <cell r="C109" t="str">
            <v>S202</v>
          </cell>
          <cell r="D109" t="str">
            <v>1st Quarter Omnibus Ordinance</v>
          </cell>
          <cell r="E109" t="str">
            <v>2005-0091</v>
          </cell>
          <cell r="F109">
            <v>15151</v>
          </cell>
          <cell r="G109">
            <v>38411</v>
          </cell>
          <cell r="H109">
            <v>38462</v>
          </cell>
          <cell r="N109">
            <v>-16740</v>
          </cell>
        </row>
        <row r="110">
          <cell r="B110" t="str">
            <v>4000M</v>
          </cell>
          <cell r="C110" t="str">
            <v>S202</v>
          </cell>
          <cell r="D110" t="str">
            <v>1st Quarter Omnibus Ordinance</v>
          </cell>
          <cell r="E110" t="str">
            <v>2005-0091</v>
          </cell>
          <cell r="F110">
            <v>15151</v>
          </cell>
          <cell r="G110">
            <v>38411</v>
          </cell>
          <cell r="H110">
            <v>38462</v>
          </cell>
          <cell r="N110">
            <v>52746</v>
          </cell>
        </row>
        <row r="111">
          <cell r="B111" t="str">
            <v>4999M</v>
          </cell>
        </row>
        <row r="112">
          <cell r="B112" t="str">
            <v>5000M</v>
          </cell>
          <cell r="C112" t="str">
            <v>S202</v>
          </cell>
          <cell r="D112" t="str">
            <v>1st Quarter Omnibus Ordinance</v>
          </cell>
          <cell r="E112" t="str">
            <v>2005-0091</v>
          </cell>
          <cell r="F112">
            <v>15151</v>
          </cell>
          <cell r="G112">
            <v>38411</v>
          </cell>
          <cell r="H112">
            <v>38462</v>
          </cell>
          <cell r="N112">
            <v>-1996757</v>
          </cell>
        </row>
        <row r="113">
          <cell r="B113" t="str">
            <v>5001M</v>
          </cell>
        </row>
        <row r="114">
          <cell r="B114" t="str">
            <v>5002M</v>
          </cell>
        </row>
        <row r="115">
          <cell r="B115" t="str">
            <v>5010M</v>
          </cell>
          <cell r="C115" t="str">
            <v>S202</v>
          </cell>
          <cell r="D115" t="str">
            <v>1st Quarter Omnibus Ordinance</v>
          </cell>
          <cell r="E115" t="str">
            <v>2005-0091</v>
          </cell>
          <cell r="F115">
            <v>15151</v>
          </cell>
          <cell r="G115">
            <v>38411</v>
          </cell>
          <cell r="H115">
            <v>38462</v>
          </cell>
          <cell r="N115">
            <v>-17280</v>
          </cell>
        </row>
      </sheetData>
      <sheetData sheetId="8">
        <row r="7">
          <cell r="B7" t="str">
            <v>0020</v>
          </cell>
          <cell r="C7" t="str">
            <v>S301</v>
          </cell>
          <cell r="D7" t="str">
            <v>2nd Quarter Omnibus Ordinance</v>
          </cell>
          <cell r="E7" t="str">
            <v>2005-0256</v>
          </cell>
          <cell r="F7" t="str">
            <v>15247</v>
          </cell>
          <cell r="G7">
            <v>38509</v>
          </cell>
          <cell r="H7">
            <v>38572</v>
          </cell>
          <cell r="O7">
            <v>118162</v>
          </cell>
        </row>
        <row r="8">
          <cell r="B8" t="str">
            <v>0030</v>
          </cell>
          <cell r="C8" t="str">
            <v>S301</v>
          </cell>
          <cell r="D8" t="str">
            <v>2nd Quarter Omnibus Ordinance</v>
          </cell>
          <cell r="E8" t="str">
            <v>2005-0256</v>
          </cell>
          <cell r="F8" t="str">
            <v>15247</v>
          </cell>
          <cell r="G8">
            <v>38509</v>
          </cell>
          <cell r="H8">
            <v>38572</v>
          </cell>
          <cell r="O8">
            <v>-6177</v>
          </cell>
        </row>
        <row r="9">
          <cell r="B9" t="str">
            <v>0040</v>
          </cell>
          <cell r="C9" t="str">
            <v>S301</v>
          </cell>
          <cell r="D9" t="str">
            <v>2nd Quarter Omnibus Ordinance</v>
          </cell>
          <cell r="E9" t="str">
            <v>2005-0256</v>
          </cell>
          <cell r="F9" t="str">
            <v>15247</v>
          </cell>
          <cell r="G9">
            <v>38509</v>
          </cell>
          <cell r="H9">
            <v>38572</v>
          </cell>
          <cell r="O9">
            <v>384265</v>
          </cell>
        </row>
        <row r="10">
          <cell r="B10" t="str">
            <v>0050</v>
          </cell>
          <cell r="C10" t="str">
            <v>S301</v>
          </cell>
          <cell r="D10" t="str">
            <v>2nd Quarter Omnibus Ordinance</v>
          </cell>
          <cell r="E10" t="str">
            <v>2005-0256</v>
          </cell>
          <cell r="F10" t="str">
            <v>15247</v>
          </cell>
          <cell r="G10">
            <v>38509</v>
          </cell>
          <cell r="H10">
            <v>38572</v>
          </cell>
          <cell r="O10">
            <v>30233</v>
          </cell>
        </row>
        <row r="11">
          <cell r="B11" t="str">
            <v>0060</v>
          </cell>
          <cell r="C11" t="str">
            <v>S301</v>
          </cell>
          <cell r="D11" t="str">
            <v>2nd Quarter Omnibus Ordinance</v>
          </cell>
          <cell r="E11" t="str">
            <v>2005-0256</v>
          </cell>
          <cell r="F11" t="str">
            <v>15247</v>
          </cell>
          <cell r="G11">
            <v>38509</v>
          </cell>
          <cell r="H11">
            <v>38572</v>
          </cell>
          <cell r="O11">
            <v>-4077</v>
          </cell>
        </row>
        <row r="12">
          <cell r="B12" t="str">
            <v>0070</v>
          </cell>
          <cell r="C12" t="str">
            <v>S301</v>
          </cell>
          <cell r="D12" t="str">
            <v>2nd Quarter Omnibus Ordinance</v>
          </cell>
          <cell r="E12" t="str">
            <v>2005-0256</v>
          </cell>
          <cell r="F12" t="str">
            <v>15247</v>
          </cell>
          <cell r="G12">
            <v>38509</v>
          </cell>
          <cell r="H12">
            <v>38572</v>
          </cell>
          <cell r="O12">
            <v>-13286</v>
          </cell>
        </row>
        <row r="14">
          <cell r="B14" t="str">
            <v>0110</v>
          </cell>
          <cell r="C14" t="str">
            <v>S301</v>
          </cell>
          <cell r="D14" t="str">
            <v>2nd Quarter Omnibus Ordinance</v>
          </cell>
          <cell r="E14" t="str">
            <v>2005-0256</v>
          </cell>
          <cell r="F14" t="str">
            <v>15247</v>
          </cell>
          <cell r="G14">
            <v>38509</v>
          </cell>
          <cell r="H14">
            <v>38572</v>
          </cell>
          <cell r="O14">
            <v>-3172</v>
          </cell>
        </row>
        <row r="15">
          <cell r="B15" t="str">
            <v>0120</v>
          </cell>
          <cell r="C15" t="str">
            <v>S301</v>
          </cell>
          <cell r="D15" t="str">
            <v>2nd Quarter Omnibus Ordinance</v>
          </cell>
          <cell r="E15" t="str">
            <v>2005-0256</v>
          </cell>
          <cell r="F15" t="str">
            <v>15247</v>
          </cell>
          <cell r="G15">
            <v>38509</v>
          </cell>
          <cell r="H15">
            <v>38572</v>
          </cell>
          <cell r="O15">
            <v>-22352</v>
          </cell>
        </row>
        <row r="17">
          <cell r="B17" t="str">
            <v>0138</v>
          </cell>
          <cell r="C17" t="str">
            <v>S301</v>
          </cell>
          <cell r="D17" t="str">
            <v>2nd Quarter Omnibus Ordinance</v>
          </cell>
          <cell r="E17" t="str">
            <v>2005-0256</v>
          </cell>
          <cell r="F17" t="str">
            <v>15247</v>
          </cell>
          <cell r="G17">
            <v>38509</v>
          </cell>
          <cell r="H17">
            <v>38572</v>
          </cell>
          <cell r="O17">
            <v>-66229</v>
          </cell>
        </row>
        <row r="18">
          <cell r="B18" t="str">
            <v>0140</v>
          </cell>
          <cell r="C18" t="str">
            <v>S301</v>
          </cell>
          <cell r="D18" t="str">
            <v>2nd Quarter Omnibus Ordinance</v>
          </cell>
          <cell r="E18" t="str">
            <v>2005-0256</v>
          </cell>
          <cell r="F18" t="str">
            <v>15247</v>
          </cell>
          <cell r="G18">
            <v>38509</v>
          </cell>
          <cell r="H18">
            <v>38572</v>
          </cell>
          <cell r="O18">
            <v>207631</v>
          </cell>
        </row>
        <row r="20">
          <cell r="B20" t="str">
            <v>0154</v>
          </cell>
          <cell r="C20" t="str">
            <v>S301</v>
          </cell>
          <cell r="D20" t="str">
            <v>2nd Quarter Omnibus Ordinance</v>
          </cell>
          <cell r="E20" t="str">
            <v>2005-0256</v>
          </cell>
          <cell r="F20" t="str">
            <v>15247</v>
          </cell>
          <cell r="G20">
            <v>38509</v>
          </cell>
          <cell r="H20">
            <v>38572</v>
          </cell>
          <cell r="O20">
            <v>-20293</v>
          </cell>
        </row>
        <row r="21">
          <cell r="B21" t="str">
            <v>0180</v>
          </cell>
          <cell r="C21" t="str">
            <v>S301</v>
          </cell>
          <cell r="D21" t="str">
            <v>2nd Quarter Omnibus Ordinance</v>
          </cell>
          <cell r="E21" t="str">
            <v>2005-0256</v>
          </cell>
          <cell r="F21" t="str">
            <v>15247</v>
          </cell>
          <cell r="G21">
            <v>38509</v>
          </cell>
          <cell r="H21">
            <v>38572</v>
          </cell>
          <cell r="O21">
            <v>950</v>
          </cell>
        </row>
        <row r="22">
          <cell r="B22" t="str">
            <v>0200</v>
          </cell>
          <cell r="C22" t="str">
            <v>S301</v>
          </cell>
          <cell r="D22" t="str">
            <v>2nd Quarter Omnibus Ordinance</v>
          </cell>
          <cell r="E22" t="str">
            <v>2005-0256</v>
          </cell>
          <cell r="F22" t="str">
            <v>15247</v>
          </cell>
          <cell r="G22">
            <v>38509</v>
          </cell>
          <cell r="H22">
            <v>38572</v>
          </cell>
          <cell r="O22">
            <v>4205</v>
          </cell>
        </row>
        <row r="23">
          <cell r="B23" t="str">
            <v>0205</v>
          </cell>
          <cell r="C23" t="str">
            <v>S301</v>
          </cell>
          <cell r="D23" t="str">
            <v>2nd Quarter Omnibus Ordinance</v>
          </cell>
          <cell r="E23" t="str">
            <v>2005-0256</v>
          </cell>
          <cell r="F23" t="str">
            <v>15247</v>
          </cell>
          <cell r="G23">
            <v>38509</v>
          </cell>
          <cell r="H23">
            <v>38572</v>
          </cell>
          <cell r="O23">
            <v>-2851</v>
          </cell>
        </row>
        <row r="24">
          <cell r="B24" t="str">
            <v>0208</v>
          </cell>
          <cell r="C24" t="str">
            <v>S301</v>
          </cell>
          <cell r="D24" t="str">
            <v>2nd Quarter Omnibus Ordinance</v>
          </cell>
          <cell r="E24" t="str">
            <v>2005-0256</v>
          </cell>
          <cell r="F24" t="str">
            <v>15247</v>
          </cell>
          <cell r="G24">
            <v>38509</v>
          </cell>
          <cell r="H24">
            <v>38572</v>
          </cell>
          <cell r="O24">
            <v>-98139</v>
          </cell>
        </row>
        <row r="25">
          <cell r="B25" t="str">
            <v>0213</v>
          </cell>
          <cell r="C25" t="str">
            <v>S301</v>
          </cell>
          <cell r="D25" t="str">
            <v>2nd Quarter Omnibus Ordinance</v>
          </cell>
          <cell r="E25" t="str">
            <v>2005-0256</v>
          </cell>
          <cell r="F25" t="str">
            <v>15247</v>
          </cell>
          <cell r="G25">
            <v>38509</v>
          </cell>
          <cell r="H25">
            <v>38572</v>
          </cell>
          <cell r="O25">
            <v>-10151</v>
          </cell>
        </row>
        <row r="26">
          <cell r="B26" t="str">
            <v>0301</v>
          </cell>
          <cell r="C26" t="str">
            <v>S301</v>
          </cell>
          <cell r="D26" t="str">
            <v>2nd Quarter Omnibus Ordinance</v>
          </cell>
          <cell r="E26" t="str">
            <v>2005-0256</v>
          </cell>
          <cell r="F26" t="str">
            <v>15247</v>
          </cell>
          <cell r="G26">
            <v>38509</v>
          </cell>
          <cell r="H26">
            <v>38572</v>
          </cell>
          <cell r="O26">
            <v>739812</v>
          </cell>
        </row>
        <row r="27">
          <cell r="B27" t="str">
            <v>0325</v>
          </cell>
          <cell r="C27" t="str">
            <v>S301</v>
          </cell>
          <cell r="D27" t="str">
            <v>2nd Quarter Omnibus Ordinance</v>
          </cell>
          <cell r="E27" t="str">
            <v>2005-0256</v>
          </cell>
          <cell r="F27" t="str">
            <v>15247</v>
          </cell>
          <cell r="G27">
            <v>38509</v>
          </cell>
          <cell r="H27">
            <v>38572</v>
          </cell>
          <cell r="O27">
            <v>-179482</v>
          </cell>
        </row>
        <row r="28">
          <cell r="B28" t="str">
            <v>0350</v>
          </cell>
          <cell r="C28" t="str">
            <v>S301</v>
          </cell>
          <cell r="D28" t="str">
            <v>2nd Quarter Omnibus Ordinance</v>
          </cell>
          <cell r="E28" t="str">
            <v>2005-0256</v>
          </cell>
          <cell r="F28" t="str">
            <v>15247</v>
          </cell>
          <cell r="G28">
            <v>38509</v>
          </cell>
          <cell r="H28">
            <v>38572</v>
          </cell>
          <cell r="O28">
            <v>-26226</v>
          </cell>
        </row>
        <row r="29">
          <cell r="B29" t="str">
            <v>0355</v>
          </cell>
          <cell r="C29" t="str">
            <v>S301</v>
          </cell>
          <cell r="D29" t="str">
            <v>2nd Quarter Omnibus Ordinance</v>
          </cell>
          <cell r="E29" t="str">
            <v>2005-0256</v>
          </cell>
          <cell r="F29" t="str">
            <v>15247</v>
          </cell>
          <cell r="G29">
            <v>38509</v>
          </cell>
          <cell r="H29">
            <v>38572</v>
          </cell>
          <cell r="O29">
            <v>167000</v>
          </cell>
        </row>
        <row r="30">
          <cell r="B30" t="str">
            <v>0381</v>
          </cell>
          <cell r="C30" t="str">
            <v>S301</v>
          </cell>
          <cell r="D30" t="str">
            <v>2nd Quarter Omnibus Ordinance</v>
          </cell>
          <cell r="E30" t="str">
            <v>2005-0256</v>
          </cell>
          <cell r="F30" t="str">
            <v>15247</v>
          </cell>
          <cell r="G30">
            <v>38509</v>
          </cell>
          <cell r="H30">
            <v>38572</v>
          </cell>
          <cell r="O30">
            <v>-32135</v>
          </cell>
        </row>
        <row r="31">
          <cell r="B31" t="str">
            <v>0384</v>
          </cell>
          <cell r="C31" t="str">
            <v>S301</v>
          </cell>
          <cell r="D31" t="str">
            <v>2nd Quarter Omnibus Ordinance</v>
          </cell>
          <cell r="E31" t="str">
            <v>2005-0256</v>
          </cell>
          <cell r="F31" t="str">
            <v>15247</v>
          </cell>
          <cell r="G31">
            <v>38509</v>
          </cell>
          <cell r="H31">
            <v>38572</v>
          </cell>
          <cell r="O31">
            <v>-5316</v>
          </cell>
        </row>
        <row r="32">
          <cell r="B32" t="str">
            <v>0401</v>
          </cell>
          <cell r="C32" t="str">
            <v>S301</v>
          </cell>
          <cell r="D32" t="str">
            <v>2nd Quarter Omnibus Ordinance</v>
          </cell>
          <cell r="E32" t="str">
            <v>2005-0256</v>
          </cell>
          <cell r="F32" t="str">
            <v>15247</v>
          </cell>
          <cell r="G32">
            <v>38509</v>
          </cell>
          <cell r="H32">
            <v>38572</v>
          </cell>
          <cell r="O32">
            <v>73348</v>
          </cell>
        </row>
        <row r="34">
          <cell r="B34" t="str">
            <v>0415</v>
          </cell>
          <cell r="C34" t="str">
            <v>S301</v>
          </cell>
          <cell r="D34" t="str">
            <v>2nd Quarter Omnibus Ordinance</v>
          </cell>
          <cell r="E34" t="str">
            <v>2005-0256</v>
          </cell>
          <cell r="F34" t="str">
            <v>15247</v>
          </cell>
          <cell r="G34">
            <v>38509</v>
          </cell>
          <cell r="H34">
            <v>38572</v>
          </cell>
          <cell r="O34">
            <v>-11904</v>
          </cell>
        </row>
        <row r="35">
          <cell r="B35" t="str">
            <v>0417</v>
          </cell>
          <cell r="C35" t="str">
            <v>S301</v>
          </cell>
          <cell r="D35" t="str">
            <v>2nd Quarter Omnibus Ordinance</v>
          </cell>
          <cell r="E35" t="str">
            <v>2005-0256</v>
          </cell>
          <cell r="F35" t="str">
            <v>15247</v>
          </cell>
          <cell r="G35">
            <v>38509</v>
          </cell>
          <cell r="H35">
            <v>38572</v>
          </cell>
          <cell r="O35">
            <v>-9347</v>
          </cell>
        </row>
        <row r="36">
          <cell r="B36" t="str">
            <v>0420</v>
          </cell>
          <cell r="C36" t="str">
            <v>S301</v>
          </cell>
          <cell r="D36" t="str">
            <v>2nd Quarter Omnibus Ordinance</v>
          </cell>
          <cell r="E36" t="str">
            <v>2005-0256</v>
          </cell>
          <cell r="F36" t="str">
            <v>15247</v>
          </cell>
          <cell r="G36">
            <v>38509</v>
          </cell>
          <cell r="H36">
            <v>38572</v>
          </cell>
          <cell r="O36">
            <v>-66763</v>
          </cell>
        </row>
        <row r="37">
          <cell r="B37" t="str">
            <v>0429</v>
          </cell>
          <cell r="C37" t="str">
            <v>S301</v>
          </cell>
          <cell r="D37" t="str">
            <v>2nd Quarter Omnibus Ordinance</v>
          </cell>
          <cell r="E37" t="str">
            <v>2005-0256</v>
          </cell>
          <cell r="F37" t="str">
            <v>15247</v>
          </cell>
          <cell r="G37">
            <v>38509</v>
          </cell>
          <cell r="H37">
            <v>38572</v>
          </cell>
          <cell r="O37">
            <v>-1040653</v>
          </cell>
        </row>
        <row r="38">
          <cell r="B38" t="str">
            <v>0431</v>
          </cell>
          <cell r="C38" t="str">
            <v>S301</v>
          </cell>
          <cell r="D38" t="str">
            <v>2nd Quarter Omnibus Ordinance</v>
          </cell>
          <cell r="E38" t="str">
            <v>2005-0256</v>
          </cell>
          <cell r="F38" t="str">
            <v>15247</v>
          </cell>
          <cell r="G38">
            <v>38509</v>
          </cell>
          <cell r="H38">
            <v>38572</v>
          </cell>
          <cell r="O38">
            <v>1159962</v>
          </cell>
        </row>
        <row r="39">
          <cell r="B39" t="str">
            <v>0432</v>
          </cell>
          <cell r="C39" t="str">
            <v>S301</v>
          </cell>
          <cell r="D39" t="str">
            <v>2nd Quarter Omnibus Ordinance</v>
          </cell>
          <cell r="E39" t="str">
            <v>2005-0256</v>
          </cell>
          <cell r="F39" t="str">
            <v>15247</v>
          </cell>
          <cell r="G39">
            <v>38509</v>
          </cell>
          <cell r="H39">
            <v>38572</v>
          </cell>
          <cell r="O39">
            <v>443147</v>
          </cell>
        </row>
        <row r="40">
          <cell r="B40" t="str">
            <v>0433</v>
          </cell>
          <cell r="C40" t="str">
            <v>S301</v>
          </cell>
          <cell r="D40" t="str">
            <v>2nd Quarter Omnibus Ordinance</v>
          </cell>
          <cell r="E40" t="str">
            <v>2005-0256</v>
          </cell>
          <cell r="F40" t="str">
            <v>15247</v>
          </cell>
          <cell r="G40">
            <v>38509</v>
          </cell>
          <cell r="H40">
            <v>38572</v>
          </cell>
          <cell r="O40">
            <v>-7520</v>
          </cell>
        </row>
        <row r="41">
          <cell r="B41" t="str">
            <v>0437</v>
          </cell>
          <cell r="C41" t="str">
            <v>S301</v>
          </cell>
          <cell r="D41" t="str">
            <v>2nd Quarter Omnibus Ordinance</v>
          </cell>
          <cell r="E41" t="str">
            <v>2005-0256</v>
          </cell>
          <cell r="F41" t="str">
            <v>15247</v>
          </cell>
          <cell r="G41">
            <v>38509</v>
          </cell>
          <cell r="H41">
            <v>38572</v>
          </cell>
          <cell r="O41">
            <v>78567</v>
          </cell>
        </row>
        <row r="42">
          <cell r="B42" t="str">
            <v>0440</v>
          </cell>
          <cell r="C42" t="str">
            <v>S301</v>
          </cell>
          <cell r="D42" t="str">
            <v>2nd Quarter Omnibus Ordinance</v>
          </cell>
          <cell r="E42" t="str">
            <v>2005-0256</v>
          </cell>
          <cell r="F42" t="str">
            <v>15247</v>
          </cell>
          <cell r="G42">
            <v>38509</v>
          </cell>
          <cell r="H42">
            <v>38572</v>
          </cell>
          <cell r="O42">
            <v>65815</v>
          </cell>
        </row>
        <row r="43">
          <cell r="B43" t="str">
            <v>0450</v>
          </cell>
          <cell r="C43" t="str">
            <v>S301</v>
          </cell>
          <cell r="D43" t="str">
            <v>2nd Quarter Omnibus Ordinance</v>
          </cell>
          <cell r="E43" t="str">
            <v>2005-0256</v>
          </cell>
          <cell r="F43" t="str">
            <v>15247</v>
          </cell>
          <cell r="G43">
            <v>38509</v>
          </cell>
          <cell r="H43">
            <v>38572</v>
          </cell>
          <cell r="O43">
            <v>49433</v>
          </cell>
        </row>
        <row r="47">
          <cell r="B47" t="str">
            <v>0470</v>
          </cell>
          <cell r="C47" t="str">
            <v>S301</v>
          </cell>
          <cell r="D47" t="str">
            <v>2nd Quarter Omnibus Ordinance</v>
          </cell>
          <cell r="E47" t="str">
            <v>2005-0256</v>
          </cell>
          <cell r="F47" t="str">
            <v>15247</v>
          </cell>
          <cell r="G47">
            <v>38509</v>
          </cell>
          <cell r="H47">
            <v>38572</v>
          </cell>
          <cell r="O47">
            <v>1094444</v>
          </cell>
        </row>
        <row r="48">
          <cell r="B48" t="str">
            <v>0471</v>
          </cell>
          <cell r="C48" t="str">
            <v>S301</v>
          </cell>
          <cell r="D48" t="str">
            <v>2nd Quarter Omnibus Ordinance</v>
          </cell>
          <cell r="E48" t="str">
            <v>2005-0256</v>
          </cell>
          <cell r="F48" t="str">
            <v>15247</v>
          </cell>
          <cell r="G48">
            <v>38509</v>
          </cell>
          <cell r="H48">
            <v>38572</v>
          </cell>
          <cell r="O48">
            <v>-6124</v>
          </cell>
        </row>
        <row r="49">
          <cell r="B49" t="str">
            <v>0480</v>
          </cell>
          <cell r="C49" t="str">
            <v>S301</v>
          </cell>
          <cell r="D49" t="str">
            <v>2nd Quarter Omnibus Ordinance</v>
          </cell>
          <cell r="E49" t="str">
            <v>2005-0256</v>
          </cell>
          <cell r="F49" t="str">
            <v>15247</v>
          </cell>
          <cell r="G49">
            <v>38509</v>
          </cell>
          <cell r="H49">
            <v>38572</v>
          </cell>
          <cell r="O49">
            <v>344404</v>
          </cell>
        </row>
        <row r="50">
          <cell r="B50" t="str">
            <v>0490</v>
          </cell>
          <cell r="C50" t="str">
            <v>S301</v>
          </cell>
          <cell r="D50" t="str">
            <v>2nd Quarter Omnibus Ordinance</v>
          </cell>
          <cell r="E50" t="str">
            <v>2005-0256</v>
          </cell>
          <cell r="F50" t="str">
            <v>15247</v>
          </cell>
          <cell r="G50">
            <v>38509</v>
          </cell>
          <cell r="H50">
            <v>38572</v>
          </cell>
          <cell r="O50">
            <v>92907</v>
          </cell>
        </row>
        <row r="51">
          <cell r="B51" t="str">
            <v>0500</v>
          </cell>
          <cell r="C51" t="str">
            <v>S301</v>
          </cell>
          <cell r="D51" t="str">
            <v>2nd Quarter Omnibus Ordinance</v>
          </cell>
          <cell r="E51" t="str">
            <v>2005-0256</v>
          </cell>
          <cell r="F51" t="str">
            <v>15247</v>
          </cell>
          <cell r="G51">
            <v>38509</v>
          </cell>
          <cell r="H51">
            <v>38572</v>
          </cell>
          <cell r="O51">
            <v>-115481</v>
          </cell>
        </row>
        <row r="53">
          <cell r="B53" t="str">
            <v>0510</v>
          </cell>
          <cell r="C53" t="str">
            <v>S301</v>
          </cell>
          <cell r="D53" t="str">
            <v>2nd Quarter Omnibus Ordinance</v>
          </cell>
          <cell r="E53" t="str">
            <v>2005-0256</v>
          </cell>
          <cell r="F53" t="str">
            <v>15247</v>
          </cell>
          <cell r="G53">
            <v>38509</v>
          </cell>
          <cell r="H53">
            <v>38572</v>
          </cell>
          <cell r="O53">
            <v>-151053</v>
          </cell>
        </row>
        <row r="54">
          <cell r="B54" t="str">
            <v>0530</v>
          </cell>
          <cell r="C54" t="str">
            <v>S301</v>
          </cell>
          <cell r="D54" t="str">
            <v>2nd Quarter Omnibus Ordinance</v>
          </cell>
          <cell r="E54" t="str">
            <v>2005-0256</v>
          </cell>
          <cell r="F54" t="str">
            <v>15247</v>
          </cell>
          <cell r="G54">
            <v>38509</v>
          </cell>
          <cell r="H54">
            <v>38572</v>
          </cell>
          <cell r="O54">
            <v>206285</v>
          </cell>
        </row>
        <row r="55">
          <cell r="B55" t="str">
            <v>0540</v>
          </cell>
          <cell r="C55" t="str">
            <v>S301</v>
          </cell>
          <cell r="D55" t="str">
            <v>2nd Quarter Omnibus Ordinance</v>
          </cell>
          <cell r="E55" t="str">
            <v>2005-0256</v>
          </cell>
          <cell r="F55" t="str">
            <v>15247</v>
          </cell>
          <cell r="G55">
            <v>38509</v>
          </cell>
          <cell r="H55">
            <v>38572</v>
          </cell>
          <cell r="O55">
            <v>183513</v>
          </cell>
        </row>
        <row r="56">
          <cell r="B56" t="str">
            <v>0601</v>
          </cell>
          <cell r="C56" t="str">
            <v>S301</v>
          </cell>
          <cell r="D56" t="str">
            <v>2nd Quarter Omnibus Ordinance</v>
          </cell>
          <cell r="E56" t="str">
            <v>2005-0256</v>
          </cell>
          <cell r="F56" t="str">
            <v>15247</v>
          </cell>
          <cell r="G56">
            <v>38509</v>
          </cell>
          <cell r="H56">
            <v>38572</v>
          </cell>
          <cell r="O56">
            <v>12221</v>
          </cell>
        </row>
        <row r="58">
          <cell r="B58" t="str">
            <v>0630</v>
          </cell>
          <cell r="C58" t="str">
            <v>S301</v>
          </cell>
          <cell r="D58" t="str">
            <v>2nd Quarter Omnibus Ordinance</v>
          </cell>
          <cell r="E58" t="str">
            <v>2005-0256</v>
          </cell>
          <cell r="F58" t="str">
            <v>15247</v>
          </cell>
          <cell r="G58">
            <v>38509</v>
          </cell>
          <cell r="H58">
            <v>38572</v>
          </cell>
          <cell r="O58">
            <v>11113</v>
          </cell>
        </row>
        <row r="59">
          <cell r="B59" t="str">
            <v>0640</v>
          </cell>
          <cell r="C59" t="str">
            <v>S301</v>
          </cell>
          <cell r="D59" t="str">
            <v>2nd Quarter Omnibus Ordinance</v>
          </cell>
          <cell r="E59" t="str">
            <v>2005-0256</v>
          </cell>
          <cell r="F59" t="str">
            <v>15247</v>
          </cell>
          <cell r="G59">
            <v>38509</v>
          </cell>
          <cell r="H59">
            <v>38572</v>
          </cell>
          <cell r="O59">
            <v>-85946</v>
          </cell>
        </row>
        <row r="64">
          <cell r="B64" t="str">
            <v>0656</v>
          </cell>
          <cell r="C64" t="str">
            <v>S301</v>
          </cell>
          <cell r="D64" t="str">
            <v>2nd Quarter Omnibus Ordinance</v>
          </cell>
          <cell r="E64" t="str">
            <v>2005-0256</v>
          </cell>
          <cell r="F64" t="str">
            <v>15247</v>
          </cell>
          <cell r="G64">
            <v>38509</v>
          </cell>
          <cell r="H64">
            <v>38572</v>
          </cell>
          <cell r="O64">
            <v>485089</v>
          </cell>
        </row>
        <row r="65">
          <cell r="B65" t="str">
            <v>0666</v>
          </cell>
          <cell r="C65" t="str">
            <v>S301</v>
          </cell>
          <cell r="D65" t="str">
            <v>2nd Quarter Omnibus Ordinance</v>
          </cell>
          <cell r="E65" t="str">
            <v>2005-0256</v>
          </cell>
          <cell r="F65" t="str">
            <v>15247</v>
          </cell>
          <cell r="G65">
            <v>38509</v>
          </cell>
          <cell r="H65">
            <v>38572</v>
          </cell>
          <cell r="O65">
            <v>-20086</v>
          </cell>
        </row>
        <row r="66">
          <cell r="B66" t="str">
            <v>0670</v>
          </cell>
          <cell r="C66" t="str">
            <v>S301</v>
          </cell>
          <cell r="D66" t="str">
            <v>2nd Quarter Omnibus Ordinance</v>
          </cell>
          <cell r="E66" t="str">
            <v>2005-0256</v>
          </cell>
          <cell r="F66" t="str">
            <v>15247</v>
          </cell>
          <cell r="G66">
            <v>38509</v>
          </cell>
          <cell r="H66">
            <v>38572</v>
          </cell>
          <cell r="O66">
            <v>-155162</v>
          </cell>
        </row>
        <row r="67">
          <cell r="B67" t="str">
            <v>0681</v>
          </cell>
          <cell r="C67" t="str">
            <v>S301</v>
          </cell>
          <cell r="D67" t="str">
            <v>2nd Quarter Omnibus Ordinance</v>
          </cell>
          <cell r="E67" t="str">
            <v>2005-0256</v>
          </cell>
          <cell r="F67" t="str">
            <v>15247</v>
          </cell>
          <cell r="G67">
            <v>38509</v>
          </cell>
          <cell r="H67">
            <v>38572</v>
          </cell>
          <cell r="O67">
            <v>335171</v>
          </cell>
        </row>
        <row r="74">
          <cell r="B74" t="str">
            <v>0696</v>
          </cell>
          <cell r="C74" t="str">
            <v>S301</v>
          </cell>
          <cell r="D74" t="str">
            <v>2nd Quarter Omnibus Ordinance</v>
          </cell>
          <cell r="E74" t="str">
            <v>2005-0256</v>
          </cell>
          <cell r="F74" t="str">
            <v>15247</v>
          </cell>
          <cell r="G74">
            <v>38509</v>
          </cell>
          <cell r="H74">
            <v>38572</v>
          </cell>
          <cell r="O74">
            <v>103481</v>
          </cell>
        </row>
        <row r="75">
          <cell r="B75" t="str">
            <v>0697</v>
          </cell>
          <cell r="C75" t="str">
            <v>S301</v>
          </cell>
          <cell r="D75" t="str">
            <v>2nd Quarter Omnibus Ordinance</v>
          </cell>
          <cell r="E75" t="str">
            <v>2005-0256</v>
          </cell>
          <cell r="F75" t="str">
            <v>15247</v>
          </cell>
          <cell r="G75">
            <v>38509</v>
          </cell>
          <cell r="H75">
            <v>38572</v>
          </cell>
          <cell r="O75">
            <v>90000</v>
          </cell>
        </row>
        <row r="76">
          <cell r="B76" t="str">
            <v>0699</v>
          </cell>
          <cell r="C76" t="str">
            <v>S301</v>
          </cell>
          <cell r="D76" t="str">
            <v>2nd Quarter Omnibus Ordinance</v>
          </cell>
          <cell r="E76" t="str">
            <v>2005-0256</v>
          </cell>
          <cell r="F76" t="str">
            <v>15247</v>
          </cell>
          <cell r="G76">
            <v>38509</v>
          </cell>
          <cell r="H76">
            <v>38572</v>
          </cell>
          <cell r="O76">
            <v>851133</v>
          </cell>
        </row>
        <row r="77">
          <cell r="B77" t="str">
            <v>0710</v>
          </cell>
          <cell r="C77" t="str">
            <v>S301</v>
          </cell>
          <cell r="D77" t="str">
            <v>2nd Quarter Omnibus Ordinance</v>
          </cell>
          <cell r="E77" t="str">
            <v>2005-0256</v>
          </cell>
          <cell r="F77" t="str">
            <v>15247</v>
          </cell>
          <cell r="G77">
            <v>38509</v>
          </cell>
          <cell r="H77">
            <v>38572</v>
          </cell>
          <cell r="O77">
            <v>-33171</v>
          </cell>
        </row>
        <row r="80">
          <cell r="B80" t="str">
            <v>0720</v>
          </cell>
          <cell r="C80" t="str">
            <v>S301</v>
          </cell>
          <cell r="D80" t="str">
            <v>2nd Quarter Omnibus Ordinance</v>
          </cell>
          <cell r="E80" t="str">
            <v>2005-0256</v>
          </cell>
          <cell r="F80" t="str">
            <v>15247</v>
          </cell>
          <cell r="G80">
            <v>38509</v>
          </cell>
          <cell r="H80">
            <v>38572</v>
          </cell>
          <cell r="O80">
            <v>-56544</v>
          </cell>
        </row>
        <row r="82">
          <cell r="B82" t="str">
            <v>0730</v>
          </cell>
          <cell r="C82" t="str">
            <v>S301</v>
          </cell>
          <cell r="D82" t="str">
            <v>2nd Quarter Omnibus Ordinance</v>
          </cell>
          <cell r="E82" t="str">
            <v>2005-0256</v>
          </cell>
          <cell r="F82" t="str">
            <v>15247</v>
          </cell>
          <cell r="G82">
            <v>38509</v>
          </cell>
          <cell r="H82">
            <v>38572</v>
          </cell>
          <cell r="O82">
            <v>-434551</v>
          </cell>
        </row>
        <row r="84">
          <cell r="B84" t="str">
            <v>0740</v>
          </cell>
          <cell r="C84" t="str">
            <v>S301</v>
          </cell>
          <cell r="D84" t="str">
            <v>2nd Quarter Omnibus Ordinance</v>
          </cell>
          <cell r="E84" t="str">
            <v>2005-0256</v>
          </cell>
          <cell r="F84" t="str">
            <v>15247</v>
          </cell>
          <cell r="G84">
            <v>38509</v>
          </cell>
          <cell r="H84">
            <v>38572</v>
          </cell>
          <cell r="O84">
            <v>110638</v>
          </cell>
        </row>
        <row r="85">
          <cell r="B85" t="str">
            <v>0741</v>
          </cell>
          <cell r="C85" t="str">
            <v>S301</v>
          </cell>
          <cell r="D85" t="str">
            <v>2nd Quarter Omnibus Ordinance</v>
          </cell>
          <cell r="E85" t="str">
            <v>2005-0256</v>
          </cell>
          <cell r="F85" t="str">
            <v>15247</v>
          </cell>
          <cell r="G85">
            <v>38509</v>
          </cell>
          <cell r="H85">
            <v>38572</v>
          </cell>
          <cell r="O85">
            <v>224595</v>
          </cell>
        </row>
        <row r="86">
          <cell r="B86" t="str">
            <v>0750</v>
          </cell>
          <cell r="C86" t="str">
            <v>S301</v>
          </cell>
          <cell r="D86" t="str">
            <v>2nd Quarter Omnibus Ordinance</v>
          </cell>
          <cell r="E86" t="str">
            <v>2005-0256</v>
          </cell>
          <cell r="F86" t="str">
            <v>15247</v>
          </cell>
          <cell r="G86">
            <v>38509</v>
          </cell>
          <cell r="H86">
            <v>38572</v>
          </cell>
          <cell r="O86">
            <v>-36730</v>
          </cell>
        </row>
        <row r="88">
          <cell r="B88" t="str">
            <v>0780</v>
          </cell>
          <cell r="C88" t="str">
            <v>S301</v>
          </cell>
          <cell r="D88" t="str">
            <v>2nd Quarter Omnibus Ordinance</v>
          </cell>
          <cell r="E88" t="str">
            <v>2005-0256</v>
          </cell>
          <cell r="F88" t="str">
            <v>15247</v>
          </cell>
          <cell r="G88">
            <v>38509</v>
          </cell>
          <cell r="H88">
            <v>38572</v>
          </cell>
          <cell r="O88">
            <v>2185246</v>
          </cell>
        </row>
        <row r="89">
          <cell r="B89" t="str">
            <v>0800</v>
          </cell>
          <cell r="C89" t="str">
            <v>S301</v>
          </cell>
          <cell r="D89" t="str">
            <v>2nd Quarter Omnibus Ordinance</v>
          </cell>
          <cell r="E89" t="str">
            <v>2005-0256</v>
          </cell>
          <cell r="F89" t="str">
            <v>15247</v>
          </cell>
          <cell r="G89">
            <v>38509</v>
          </cell>
          <cell r="H89">
            <v>38572</v>
          </cell>
          <cell r="O89">
            <v>-40980</v>
          </cell>
        </row>
        <row r="90">
          <cell r="B90" t="str">
            <v>0820</v>
          </cell>
          <cell r="C90" t="str">
            <v>S301</v>
          </cell>
          <cell r="D90" t="str">
            <v>2nd Quarter Omnibus Ordinance</v>
          </cell>
          <cell r="E90" t="str">
            <v>2005-0256</v>
          </cell>
          <cell r="F90" t="str">
            <v>15247</v>
          </cell>
          <cell r="G90">
            <v>38509</v>
          </cell>
          <cell r="H90">
            <v>38572</v>
          </cell>
          <cell r="O90">
            <v>76821</v>
          </cell>
        </row>
        <row r="91">
          <cell r="B91" t="str">
            <v>0830</v>
          </cell>
          <cell r="C91" t="str">
            <v>S301</v>
          </cell>
          <cell r="D91" t="str">
            <v>2nd Quarter Omnibus Ordinance</v>
          </cell>
          <cell r="E91" t="str">
            <v>2005-0256</v>
          </cell>
          <cell r="F91" t="str">
            <v>15247</v>
          </cell>
          <cell r="G91">
            <v>38509</v>
          </cell>
          <cell r="H91">
            <v>38572</v>
          </cell>
          <cell r="O91">
            <v>98998</v>
          </cell>
        </row>
        <row r="95">
          <cell r="B95" t="str">
            <v>0910</v>
          </cell>
          <cell r="C95" t="str">
            <v>S301</v>
          </cell>
          <cell r="D95" t="str">
            <v>2nd Quarter Omnibus Ordinance</v>
          </cell>
          <cell r="E95" t="str">
            <v>2005-0256</v>
          </cell>
          <cell r="F95" t="str">
            <v>15247</v>
          </cell>
          <cell r="G95">
            <v>38509</v>
          </cell>
          <cell r="H95">
            <v>38572</v>
          </cell>
          <cell r="O95">
            <v>-747737</v>
          </cell>
        </row>
        <row r="98">
          <cell r="B98" t="str">
            <v>0920</v>
          </cell>
          <cell r="C98" t="str">
            <v>S301</v>
          </cell>
          <cell r="D98" t="str">
            <v>2nd Quarter Omnibus Ordinance</v>
          </cell>
          <cell r="E98" t="str">
            <v>2005-0256</v>
          </cell>
          <cell r="F98" t="str">
            <v>15247</v>
          </cell>
          <cell r="G98">
            <v>38509</v>
          </cell>
          <cell r="H98">
            <v>38572</v>
          </cell>
          <cell r="O98">
            <v>-13705</v>
          </cell>
        </row>
        <row r="99">
          <cell r="B99" t="str">
            <v>0924</v>
          </cell>
          <cell r="C99" t="str">
            <v>S301</v>
          </cell>
          <cell r="D99" t="str">
            <v>2nd Quarter Omnibus Ordinance</v>
          </cell>
          <cell r="E99" t="str">
            <v>2005-0256</v>
          </cell>
          <cell r="F99" t="str">
            <v>15247</v>
          </cell>
          <cell r="G99">
            <v>38509</v>
          </cell>
          <cell r="H99">
            <v>38572</v>
          </cell>
          <cell r="O99">
            <v>-66629</v>
          </cell>
        </row>
        <row r="100">
          <cell r="B100" t="str">
            <v>0935</v>
          </cell>
          <cell r="C100" t="str">
            <v>S301</v>
          </cell>
          <cell r="D100" t="str">
            <v>2nd Quarter Omnibus Ordinance</v>
          </cell>
          <cell r="E100" t="str">
            <v>2005-0256</v>
          </cell>
          <cell r="F100" t="str">
            <v>15247</v>
          </cell>
          <cell r="G100">
            <v>38509</v>
          </cell>
          <cell r="H100">
            <v>38572</v>
          </cell>
          <cell r="O100">
            <v>-12657</v>
          </cell>
        </row>
        <row r="101">
          <cell r="B101" t="str">
            <v>0936</v>
          </cell>
          <cell r="C101" t="str">
            <v>S301</v>
          </cell>
          <cell r="D101" t="str">
            <v>2nd Quarter Omnibus Ordinance</v>
          </cell>
          <cell r="E101" t="str">
            <v>2005-0256</v>
          </cell>
          <cell r="F101" t="str">
            <v>15247</v>
          </cell>
          <cell r="G101">
            <v>38509</v>
          </cell>
          <cell r="H101">
            <v>38572</v>
          </cell>
          <cell r="O101">
            <v>-37492</v>
          </cell>
        </row>
        <row r="102">
          <cell r="B102" t="str">
            <v>0940</v>
          </cell>
          <cell r="C102" t="str">
            <v>S301</v>
          </cell>
          <cell r="D102" t="str">
            <v>2nd Quarter Omnibus Ordinance</v>
          </cell>
          <cell r="E102" t="str">
            <v>2005-0256</v>
          </cell>
          <cell r="F102" t="str">
            <v>15247</v>
          </cell>
          <cell r="G102">
            <v>38509</v>
          </cell>
          <cell r="H102">
            <v>38572</v>
          </cell>
          <cell r="O102">
            <v>-40430</v>
          </cell>
        </row>
        <row r="103">
          <cell r="B103" t="str">
            <v>0950</v>
          </cell>
          <cell r="C103" t="str">
            <v>S301</v>
          </cell>
          <cell r="D103" t="str">
            <v>2nd Quarter Omnibus Ordinance</v>
          </cell>
          <cell r="E103" t="str">
            <v>2005-0256</v>
          </cell>
          <cell r="F103" t="str">
            <v>15247</v>
          </cell>
          <cell r="G103">
            <v>38509</v>
          </cell>
          <cell r="H103">
            <v>38572</v>
          </cell>
          <cell r="O103">
            <v>-15481</v>
          </cell>
        </row>
        <row r="104">
          <cell r="B104" t="str">
            <v>0960</v>
          </cell>
          <cell r="C104" t="str">
            <v>S301</v>
          </cell>
          <cell r="D104" t="str">
            <v>2nd Quarter Omnibus Ordinance</v>
          </cell>
          <cell r="E104" t="str">
            <v>2005-0256</v>
          </cell>
          <cell r="F104" t="str">
            <v>15247</v>
          </cell>
          <cell r="G104">
            <v>38509</v>
          </cell>
          <cell r="H104">
            <v>38572</v>
          </cell>
          <cell r="O104">
            <v>-37705</v>
          </cell>
        </row>
        <row r="106">
          <cell r="B106" t="str">
            <v>1550M</v>
          </cell>
          <cell r="C106" t="str">
            <v>S301</v>
          </cell>
          <cell r="D106" t="str">
            <v>2nd Quarter Omnibus Ordinance</v>
          </cell>
          <cell r="E106" t="str">
            <v>2005-0256</v>
          </cell>
          <cell r="F106" t="str">
            <v>15247</v>
          </cell>
          <cell r="G106">
            <v>38509</v>
          </cell>
          <cell r="H106">
            <v>38572</v>
          </cell>
          <cell r="O106">
            <v>-10744</v>
          </cell>
        </row>
        <row r="107">
          <cell r="B107" t="str">
            <v>2140</v>
          </cell>
          <cell r="C107" t="str">
            <v>S301</v>
          </cell>
          <cell r="D107" t="str">
            <v>2nd Quarter Omnibus Ordinance</v>
          </cell>
          <cell r="E107" t="str">
            <v>2005-0256</v>
          </cell>
          <cell r="F107" t="str">
            <v>15247</v>
          </cell>
          <cell r="G107">
            <v>38509</v>
          </cell>
          <cell r="H107">
            <v>38572</v>
          </cell>
          <cell r="O107">
            <v>-49136</v>
          </cell>
        </row>
        <row r="109">
          <cell r="B109" t="str">
            <v>3180M</v>
          </cell>
          <cell r="C109" t="str">
            <v>S301</v>
          </cell>
          <cell r="D109" t="str">
            <v>2nd Quarter Omnibus Ordinance</v>
          </cell>
          <cell r="E109" t="str">
            <v>2005-0256</v>
          </cell>
          <cell r="F109" t="str">
            <v>15247</v>
          </cell>
          <cell r="G109">
            <v>38509</v>
          </cell>
          <cell r="H109">
            <v>38572</v>
          </cell>
          <cell r="O109">
            <v>-27184</v>
          </cell>
        </row>
        <row r="110">
          <cell r="B110" t="str">
            <v>4000M</v>
          </cell>
          <cell r="C110" t="str">
            <v>S301</v>
          </cell>
          <cell r="D110" t="str">
            <v>2nd Quarter Omnibus Ordinance</v>
          </cell>
          <cell r="E110" t="str">
            <v>2005-0256</v>
          </cell>
          <cell r="F110" t="str">
            <v>15247</v>
          </cell>
          <cell r="G110">
            <v>38509</v>
          </cell>
          <cell r="H110">
            <v>38572</v>
          </cell>
          <cell r="O110">
            <v>-310029</v>
          </cell>
        </row>
        <row r="112">
          <cell r="B112" t="str">
            <v>5000M</v>
          </cell>
          <cell r="C112" t="str">
            <v>S301</v>
          </cell>
          <cell r="D112" t="str">
            <v>2nd Quarter Omnibus Ordinance</v>
          </cell>
          <cell r="E112" t="str">
            <v>2005-0256</v>
          </cell>
          <cell r="F112" t="str">
            <v>15247</v>
          </cell>
          <cell r="G112">
            <v>38509</v>
          </cell>
          <cell r="H112">
            <v>38572</v>
          </cell>
          <cell r="O112">
            <v>-863118</v>
          </cell>
        </row>
        <row r="115">
          <cell r="B115" t="str">
            <v>5010M</v>
          </cell>
          <cell r="C115" t="str">
            <v>S301</v>
          </cell>
          <cell r="D115" t="str">
            <v>2nd Quarter Omnibus Ordinance</v>
          </cell>
          <cell r="E115" t="str">
            <v>2005-0256</v>
          </cell>
          <cell r="F115" t="str">
            <v>15247</v>
          </cell>
          <cell r="G115">
            <v>38509</v>
          </cell>
          <cell r="H115">
            <v>38572</v>
          </cell>
          <cell r="O115">
            <v>-35969</v>
          </cell>
        </row>
      </sheetData>
      <sheetData sheetId="9">
        <row r="5">
          <cell r="B5" t="str">
            <v>0001</v>
          </cell>
          <cell r="C5" t="str">
            <v>Fill</v>
          </cell>
          <cell r="D5" t="str">
            <v>Filler</v>
          </cell>
          <cell r="E5" t="str">
            <v>Unknown</v>
          </cell>
          <cell r="F5" t="str">
            <v>NA</v>
          </cell>
          <cell r="G5" t="str">
            <v>NA</v>
          </cell>
          <cell r="H5" t="str">
            <v>NA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0010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  <cell r="C9" t="str">
            <v>S401</v>
          </cell>
          <cell r="D9" t="str">
            <v>3rd Quarter Omnibus Ordinance</v>
          </cell>
          <cell r="E9" t="str">
            <v>2005-0345</v>
          </cell>
          <cell r="F9">
            <v>15290</v>
          </cell>
          <cell r="G9">
            <v>38586</v>
          </cell>
          <cell r="H9">
            <v>38631</v>
          </cell>
          <cell r="P9">
            <v>85000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0110</v>
          </cell>
        </row>
        <row r="15">
          <cell r="B15" t="str">
            <v>0120</v>
          </cell>
        </row>
        <row r="16">
          <cell r="B16" t="str">
            <v>0137</v>
          </cell>
        </row>
        <row r="17">
          <cell r="B17" t="str">
            <v>0138</v>
          </cell>
        </row>
        <row r="18">
          <cell r="B18" t="str">
            <v>0140</v>
          </cell>
        </row>
        <row r="19">
          <cell r="B19" t="str">
            <v>0150</v>
          </cell>
        </row>
        <row r="20">
          <cell r="B20" t="str">
            <v>0154</v>
          </cell>
        </row>
        <row r="21">
          <cell r="B21" t="str">
            <v>0180</v>
          </cell>
          <cell r="C21" t="str">
            <v>S401</v>
          </cell>
          <cell r="D21" t="str">
            <v>3rd Quarter Omnibus Ordinance</v>
          </cell>
          <cell r="E21" t="str">
            <v>2005-0345</v>
          </cell>
          <cell r="F21">
            <v>15290</v>
          </cell>
          <cell r="G21">
            <v>38586</v>
          </cell>
          <cell r="H21">
            <v>38631</v>
          </cell>
          <cell r="P21">
            <v>25000</v>
          </cell>
        </row>
        <row r="22">
          <cell r="B22" t="str">
            <v>0200</v>
          </cell>
          <cell r="C22" t="str">
            <v>S401</v>
          </cell>
          <cell r="D22" t="str">
            <v>3rd Quarter Omnibus Ordinance</v>
          </cell>
          <cell r="E22" t="str">
            <v>2005-0345</v>
          </cell>
          <cell r="F22">
            <v>15290</v>
          </cell>
          <cell r="G22">
            <v>38586</v>
          </cell>
          <cell r="H22">
            <v>38631</v>
          </cell>
          <cell r="P22">
            <v>445926</v>
          </cell>
        </row>
        <row r="23">
          <cell r="B23" t="str">
            <v>0205</v>
          </cell>
        </row>
        <row r="24">
          <cell r="B24" t="str">
            <v>0208</v>
          </cell>
        </row>
        <row r="25">
          <cell r="B25" t="str">
            <v>0213</v>
          </cell>
        </row>
        <row r="26">
          <cell r="B26" t="str">
            <v>0301</v>
          </cell>
        </row>
        <row r="27">
          <cell r="B27" t="str">
            <v>0325</v>
          </cell>
        </row>
        <row r="28">
          <cell r="B28" t="str">
            <v>0350</v>
          </cell>
          <cell r="C28" t="str">
            <v>S401</v>
          </cell>
          <cell r="D28" t="str">
            <v>3rd Quarter Omnibus Ordinance</v>
          </cell>
          <cell r="E28" t="str">
            <v>2005-0345</v>
          </cell>
          <cell r="F28">
            <v>15290</v>
          </cell>
          <cell r="G28">
            <v>38586</v>
          </cell>
          <cell r="H28">
            <v>38631</v>
          </cell>
          <cell r="P28">
            <v>21648028</v>
          </cell>
        </row>
        <row r="29">
          <cell r="B29" t="str">
            <v>0355</v>
          </cell>
        </row>
        <row r="30">
          <cell r="B30" t="str">
            <v>0381</v>
          </cell>
        </row>
        <row r="31">
          <cell r="B31" t="str">
            <v>0384</v>
          </cell>
        </row>
        <row r="32">
          <cell r="B32" t="str">
            <v>0401</v>
          </cell>
        </row>
        <row r="33">
          <cell r="B33" t="str">
            <v>0414</v>
          </cell>
        </row>
        <row r="34">
          <cell r="B34" t="str">
            <v>0415</v>
          </cell>
        </row>
        <row r="35">
          <cell r="B35" t="str">
            <v>0417</v>
          </cell>
        </row>
        <row r="36">
          <cell r="B36" t="str">
            <v>0420</v>
          </cell>
        </row>
        <row r="37">
          <cell r="B37" t="str">
            <v>0429</v>
          </cell>
        </row>
        <row r="38">
          <cell r="B38" t="str">
            <v>0431</v>
          </cell>
        </row>
        <row r="39">
          <cell r="B39" t="str">
            <v>0432</v>
          </cell>
        </row>
        <row r="40">
          <cell r="B40" t="str">
            <v>0433</v>
          </cell>
        </row>
        <row r="41">
          <cell r="B41" t="str">
            <v>0437</v>
          </cell>
          <cell r="C41" t="str">
            <v>S401</v>
          </cell>
          <cell r="D41" t="str">
            <v>3rd Quarter Omnibus Ordinance</v>
          </cell>
          <cell r="E41" t="str">
            <v>2005-0345</v>
          </cell>
          <cell r="F41">
            <v>15290</v>
          </cell>
          <cell r="G41">
            <v>38586</v>
          </cell>
          <cell r="H41">
            <v>38631</v>
          </cell>
          <cell r="P41">
            <v>50000</v>
          </cell>
        </row>
        <row r="42">
          <cell r="B42" t="str">
            <v>0440</v>
          </cell>
        </row>
        <row r="43">
          <cell r="B43" t="str">
            <v>0450</v>
          </cell>
        </row>
        <row r="44">
          <cell r="B44" t="str">
            <v>0465</v>
          </cell>
        </row>
        <row r="45">
          <cell r="B45" t="str">
            <v>0466</v>
          </cell>
        </row>
        <row r="46">
          <cell r="B46" t="str">
            <v>0467</v>
          </cell>
        </row>
        <row r="47">
          <cell r="B47" t="str">
            <v>0470</v>
          </cell>
        </row>
        <row r="48">
          <cell r="B48" t="str">
            <v>0471</v>
          </cell>
        </row>
        <row r="49">
          <cell r="B49" t="str">
            <v>0480</v>
          </cell>
        </row>
        <row r="50">
          <cell r="B50" t="str">
            <v>0490</v>
          </cell>
        </row>
        <row r="51">
          <cell r="B51" t="str">
            <v>0500</v>
          </cell>
          <cell r="C51" t="str">
            <v>S401</v>
          </cell>
          <cell r="D51" t="str">
            <v>3rd Quarter Omnibus Ordinance</v>
          </cell>
          <cell r="E51" t="str">
            <v>2005-0345</v>
          </cell>
          <cell r="F51">
            <v>15290</v>
          </cell>
          <cell r="G51">
            <v>38586</v>
          </cell>
          <cell r="H51">
            <v>38631</v>
          </cell>
          <cell r="P51">
            <v>69835</v>
          </cell>
        </row>
        <row r="52">
          <cell r="B52" t="str">
            <v>0501</v>
          </cell>
        </row>
        <row r="53">
          <cell r="B53" t="str">
            <v>0510</v>
          </cell>
        </row>
        <row r="54">
          <cell r="B54" t="str">
            <v>0530</v>
          </cell>
          <cell r="C54" t="str">
            <v>S401</v>
          </cell>
          <cell r="D54" t="str">
            <v>3rd Quarter Omnibus Ordinance</v>
          </cell>
          <cell r="E54" t="str">
            <v>2005-0345</v>
          </cell>
          <cell r="F54">
            <v>15290</v>
          </cell>
          <cell r="G54">
            <v>38586</v>
          </cell>
          <cell r="H54">
            <v>38631</v>
          </cell>
          <cell r="P54">
            <v>60000</v>
          </cell>
        </row>
        <row r="55">
          <cell r="B55" t="str">
            <v>0540</v>
          </cell>
          <cell r="C55" t="str">
            <v>S401</v>
          </cell>
          <cell r="D55" t="str">
            <v>3rd Quarter Omnibus Ordinance</v>
          </cell>
          <cell r="E55" t="str">
            <v>2005-0345</v>
          </cell>
          <cell r="F55">
            <v>15290</v>
          </cell>
          <cell r="G55">
            <v>38586</v>
          </cell>
          <cell r="H55">
            <v>38631</v>
          </cell>
          <cell r="P55">
            <v>387500</v>
          </cell>
        </row>
        <row r="56">
          <cell r="B56" t="str">
            <v>0601</v>
          </cell>
          <cell r="C56" t="str">
            <v>S401</v>
          </cell>
          <cell r="D56" t="str">
            <v>3rd Quarter Omnibus Ordinance</v>
          </cell>
          <cell r="E56" t="str">
            <v>2005-0345</v>
          </cell>
          <cell r="F56">
            <v>15290</v>
          </cell>
          <cell r="G56">
            <v>38586</v>
          </cell>
          <cell r="H56">
            <v>38631</v>
          </cell>
          <cell r="P56">
            <v>59458</v>
          </cell>
        </row>
        <row r="57">
          <cell r="B57" t="str">
            <v>0610</v>
          </cell>
        </row>
        <row r="58">
          <cell r="B58" t="str">
            <v>0630</v>
          </cell>
        </row>
        <row r="59">
          <cell r="B59" t="str">
            <v>0640</v>
          </cell>
        </row>
        <row r="60">
          <cell r="B60" t="str">
            <v>0650</v>
          </cell>
        </row>
        <row r="61">
          <cell r="B61" t="str">
            <v>0651</v>
          </cell>
        </row>
        <row r="62">
          <cell r="B62" t="str">
            <v>0654</v>
          </cell>
          <cell r="C62" t="str">
            <v>S401</v>
          </cell>
          <cell r="D62" t="str">
            <v>3rd Quarter Omnibus Ordinance</v>
          </cell>
          <cell r="E62" t="str">
            <v>2005-0345</v>
          </cell>
          <cell r="F62">
            <v>15290</v>
          </cell>
          <cell r="G62">
            <v>38586</v>
          </cell>
          <cell r="H62">
            <v>38631</v>
          </cell>
          <cell r="P62">
            <v>-373690</v>
          </cell>
        </row>
        <row r="63">
          <cell r="B63" t="str">
            <v>0655</v>
          </cell>
          <cell r="C63" t="str">
            <v>S401</v>
          </cell>
          <cell r="D63" t="str">
            <v>3rd Quarter Omnibus Ordinance</v>
          </cell>
          <cell r="E63" t="str">
            <v>2005-0345</v>
          </cell>
          <cell r="F63">
            <v>15290</v>
          </cell>
          <cell r="G63">
            <v>38586</v>
          </cell>
          <cell r="H63">
            <v>38631</v>
          </cell>
          <cell r="P63">
            <v>-792319</v>
          </cell>
        </row>
        <row r="64">
          <cell r="B64" t="str">
            <v>0656</v>
          </cell>
        </row>
        <row r="65">
          <cell r="B65" t="str">
            <v>0666</v>
          </cell>
        </row>
        <row r="66">
          <cell r="B66" t="str">
            <v>0670</v>
          </cell>
        </row>
        <row r="67">
          <cell r="B67" t="str">
            <v>0681</v>
          </cell>
          <cell r="C67" t="str">
            <v>S401</v>
          </cell>
          <cell r="D67" t="str">
            <v>3rd Quarter Omnibus Ordinance</v>
          </cell>
          <cell r="E67" t="str">
            <v>2005-0345</v>
          </cell>
          <cell r="F67">
            <v>15290</v>
          </cell>
          <cell r="G67">
            <v>38586</v>
          </cell>
          <cell r="H67">
            <v>38631</v>
          </cell>
          <cell r="P67">
            <v>258000</v>
          </cell>
        </row>
        <row r="68">
          <cell r="B68" t="str">
            <v>0682</v>
          </cell>
        </row>
        <row r="69">
          <cell r="B69" t="str">
            <v>0683</v>
          </cell>
        </row>
        <row r="70">
          <cell r="B70" t="str">
            <v>0684</v>
          </cell>
        </row>
        <row r="71">
          <cell r="B71" t="str">
            <v>0686</v>
          </cell>
        </row>
        <row r="72">
          <cell r="B72" t="str">
            <v>0694</v>
          </cell>
          <cell r="C72" t="str">
            <v>S401</v>
          </cell>
          <cell r="D72" t="str">
            <v>3rd Quarter Omnibus Ordinance</v>
          </cell>
          <cell r="E72" t="str">
            <v>2005-0345</v>
          </cell>
          <cell r="F72">
            <v>15290</v>
          </cell>
          <cell r="G72">
            <v>38586</v>
          </cell>
          <cell r="H72">
            <v>38631</v>
          </cell>
          <cell r="P72">
            <v>605000</v>
          </cell>
        </row>
        <row r="73">
          <cell r="B73" t="str">
            <v>0695</v>
          </cell>
          <cell r="C73" t="str">
            <v>S401</v>
          </cell>
          <cell r="D73" t="str">
            <v>3rd Quarter Omnibus Ordinance</v>
          </cell>
          <cell r="E73" t="str">
            <v>2005-0345</v>
          </cell>
          <cell r="F73">
            <v>15290</v>
          </cell>
          <cell r="G73">
            <v>38586</v>
          </cell>
          <cell r="H73">
            <v>38631</v>
          </cell>
          <cell r="P73">
            <v>59458</v>
          </cell>
        </row>
        <row r="74">
          <cell r="B74" t="str">
            <v>0696</v>
          </cell>
          <cell r="C74" t="str">
            <v>S401</v>
          </cell>
          <cell r="D74" t="str">
            <v>3rd Quarter Omnibus Ordinance</v>
          </cell>
          <cell r="E74" t="str">
            <v>2005-0345</v>
          </cell>
          <cell r="F74">
            <v>15290</v>
          </cell>
          <cell r="G74">
            <v>38586</v>
          </cell>
          <cell r="H74">
            <v>38631</v>
          </cell>
          <cell r="P74">
            <v>1250000</v>
          </cell>
        </row>
        <row r="75">
          <cell r="B75" t="str">
            <v>0697</v>
          </cell>
          <cell r="C75" t="str">
            <v>S401</v>
          </cell>
          <cell r="D75" t="str">
            <v>3rd Quarter Omnibus Ordinance</v>
          </cell>
          <cell r="E75" t="str">
            <v>2005-0345</v>
          </cell>
          <cell r="F75">
            <v>15290</v>
          </cell>
          <cell r="G75">
            <v>38586</v>
          </cell>
          <cell r="H75">
            <v>38631</v>
          </cell>
          <cell r="P75">
            <v>24246</v>
          </cell>
        </row>
        <row r="76">
          <cell r="B76" t="str">
            <v>0699</v>
          </cell>
        </row>
        <row r="77">
          <cell r="B77" t="str">
            <v>0710</v>
          </cell>
          <cell r="C77" t="str">
            <v>S401</v>
          </cell>
          <cell r="D77" t="str">
            <v>3rd Quarter Omnibus Ordinance</v>
          </cell>
          <cell r="E77" t="str">
            <v>2005-0345</v>
          </cell>
          <cell r="F77">
            <v>15290</v>
          </cell>
          <cell r="G77">
            <v>38586</v>
          </cell>
          <cell r="H77">
            <v>38631</v>
          </cell>
          <cell r="P77">
            <v>203084</v>
          </cell>
        </row>
        <row r="78">
          <cell r="B78" t="str">
            <v>0715</v>
          </cell>
        </row>
        <row r="79">
          <cell r="B79" t="str">
            <v>0716</v>
          </cell>
        </row>
        <row r="80">
          <cell r="B80" t="str">
            <v>0720</v>
          </cell>
        </row>
        <row r="81">
          <cell r="B81" t="str">
            <v>0726</v>
          </cell>
        </row>
        <row r="82">
          <cell r="B82" t="str">
            <v>0730</v>
          </cell>
        </row>
        <row r="83">
          <cell r="B83" t="str">
            <v>0734</v>
          </cell>
        </row>
        <row r="84">
          <cell r="B84" t="str">
            <v>0740</v>
          </cell>
        </row>
        <row r="85">
          <cell r="B85" t="str">
            <v>0741</v>
          </cell>
          <cell r="C85" t="str">
            <v>S401</v>
          </cell>
          <cell r="D85" t="str">
            <v>3rd Quarter Omnibus Ordinance</v>
          </cell>
          <cell r="E85" t="str">
            <v>2005-0345</v>
          </cell>
          <cell r="F85">
            <v>15290</v>
          </cell>
          <cell r="G85">
            <v>38586</v>
          </cell>
          <cell r="H85">
            <v>38631</v>
          </cell>
          <cell r="P85">
            <v>149125</v>
          </cell>
        </row>
        <row r="86">
          <cell r="B86" t="str">
            <v>0750</v>
          </cell>
        </row>
        <row r="87">
          <cell r="B87" t="str">
            <v>0760</v>
          </cell>
        </row>
        <row r="88">
          <cell r="B88" t="str">
            <v>0780</v>
          </cell>
        </row>
        <row r="89">
          <cell r="B89" t="str">
            <v>0800</v>
          </cell>
        </row>
        <row r="90">
          <cell r="B90" t="str">
            <v>0820</v>
          </cell>
          <cell r="C90" t="str">
            <v>S401</v>
          </cell>
          <cell r="D90" t="str">
            <v>3rd Quarter Omnibus Ordinance</v>
          </cell>
          <cell r="E90" t="str">
            <v>2005-0345</v>
          </cell>
          <cell r="F90">
            <v>15290</v>
          </cell>
          <cell r="G90">
            <v>38586</v>
          </cell>
          <cell r="H90">
            <v>38631</v>
          </cell>
          <cell r="P90">
            <v>538761</v>
          </cell>
        </row>
        <row r="91">
          <cell r="B91" t="str">
            <v>0830</v>
          </cell>
        </row>
        <row r="92">
          <cell r="B92" t="str">
            <v>0845</v>
          </cell>
        </row>
        <row r="93">
          <cell r="B93" t="str">
            <v>0860</v>
          </cell>
        </row>
        <row r="94">
          <cell r="B94" t="str">
            <v>0905</v>
          </cell>
        </row>
        <row r="95">
          <cell r="B95" t="str">
            <v>0910</v>
          </cell>
          <cell r="C95" t="str">
            <v>S401</v>
          </cell>
          <cell r="D95" t="str">
            <v>3rd Quarter Omnibus Ordinance</v>
          </cell>
          <cell r="E95" t="str">
            <v>2005-0345</v>
          </cell>
          <cell r="F95">
            <v>15290</v>
          </cell>
          <cell r="G95">
            <v>38586</v>
          </cell>
          <cell r="H95">
            <v>38631</v>
          </cell>
          <cell r="P95">
            <v>1589322</v>
          </cell>
        </row>
        <row r="96">
          <cell r="B96" t="str">
            <v>0914</v>
          </cell>
          <cell r="C96" t="str">
            <v>S401</v>
          </cell>
          <cell r="D96" t="str">
            <v>3rd Quarter Omnibus Ordinance</v>
          </cell>
          <cell r="E96" t="str">
            <v>2005-0345</v>
          </cell>
          <cell r="F96">
            <v>15290</v>
          </cell>
          <cell r="G96">
            <v>38586</v>
          </cell>
          <cell r="H96">
            <v>38631</v>
          </cell>
          <cell r="P96">
            <v>62000</v>
          </cell>
        </row>
        <row r="97">
          <cell r="B97" t="str">
            <v>0915</v>
          </cell>
        </row>
        <row r="98">
          <cell r="B98" t="str">
            <v>0920</v>
          </cell>
        </row>
        <row r="99">
          <cell r="B99" t="str">
            <v>0924</v>
          </cell>
        </row>
        <row r="100">
          <cell r="B100" t="str">
            <v>0935</v>
          </cell>
        </row>
        <row r="101">
          <cell r="B101" t="str">
            <v>0936</v>
          </cell>
        </row>
        <row r="102">
          <cell r="B102" t="str">
            <v>0940</v>
          </cell>
        </row>
        <row r="103">
          <cell r="B103" t="str">
            <v>0950</v>
          </cell>
        </row>
        <row r="104">
          <cell r="B104" t="str">
            <v>0960</v>
          </cell>
        </row>
        <row r="105">
          <cell r="B105" t="str">
            <v>1546M</v>
          </cell>
        </row>
        <row r="106">
          <cell r="B106" t="str">
            <v>1550M</v>
          </cell>
        </row>
        <row r="107">
          <cell r="B107" t="str">
            <v>2140</v>
          </cell>
          <cell r="C107" t="str">
            <v>S401</v>
          </cell>
          <cell r="D107" t="str">
            <v>3rd Quarter Omnibus Ordinance</v>
          </cell>
          <cell r="E107" t="str">
            <v>2005-0345</v>
          </cell>
          <cell r="F107">
            <v>15290</v>
          </cell>
          <cell r="G107">
            <v>38586</v>
          </cell>
          <cell r="H107">
            <v>38631</v>
          </cell>
          <cell r="P107">
            <v>22194098</v>
          </cell>
        </row>
        <row r="108">
          <cell r="B108" t="str">
            <v>2156</v>
          </cell>
          <cell r="C108" t="str">
            <v>S401</v>
          </cell>
          <cell r="D108" t="str">
            <v>3rd Quarter Omnibus Ordinance</v>
          </cell>
          <cell r="E108" t="str">
            <v>2005-0345</v>
          </cell>
          <cell r="F108">
            <v>15290</v>
          </cell>
          <cell r="G108">
            <v>38586</v>
          </cell>
          <cell r="H108">
            <v>38631</v>
          </cell>
          <cell r="P108">
            <v>108811</v>
          </cell>
        </row>
        <row r="109">
          <cell r="B109" t="str">
            <v>3180M</v>
          </cell>
        </row>
        <row r="110">
          <cell r="B110" t="str">
            <v>4000M</v>
          </cell>
        </row>
        <row r="111">
          <cell r="B111" t="str">
            <v>4999M</v>
          </cell>
        </row>
        <row r="112">
          <cell r="B112" t="str">
            <v>5000M</v>
          </cell>
          <cell r="C112" t="str">
            <v>S401</v>
          </cell>
          <cell r="D112" t="str">
            <v>3rd Quarter Omnibus Ordinance</v>
          </cell>
          <cell r="E112" t="str">
            <v>2005-0345</v>
          </cell>
          <cell r="F112">
            <v>15290</v>
          </cell>
          <cell r="G112">
            <v>38586</v>
          </cell>
          <cell r="H112">
            <v>38631</v>
          </cell>
          <cell r="P112">
            <v>3200000</v>
          </cell>
        </row>
        <row r="113">
          <cell r="B113" t="str">
            <v>5001M</v>
          </cell>
        </row>
        <row r="114">
          <cell r="B114" t="str">
            <v>5002M</v>
          </cell>
        </row>
        <row r="115">
          <cell r="B115" t="str">
            <v>5010M</v>
          </cell>
        </row>
        <row r="116">
          <cell r="B116" t="str">
            <v>4000M</v>
          </cell>
        </row>
        <row r="117">
          <cell r="B117" t="str">
            <v>4999M</v>
          </cell>
        </row>
        <row r="118">
          <cell r="B118" t="str">
            <v>5000M</v>
          </cell>
        </row>
        <row r="119">
          <cell r="B119" t="str">
            <v>5001M</v>
          </cell>
        </row>
        <row r="120">
          <cell r="B120" t="str">
            <v>5002M</v>
          </cell>
        </row>
        <row r="121">
          <cell r="B121" t="str">
            <v>5010M</v>
          </cell>
        </row>
      </sheetData>
      <sheetData sheetId="10">
        <row r="5">
          <cell r="B5" t="str">
            <v>0001</v>
          </cell>
          <cell r="C5" t="str">
            <v>Fill</v>
          </cell>
          <cell r="D5" t="str">
            <v>Filler</v>
          </cell>
          <cell r="E5" t="str">
            <v>Unknown</v>
          </cell>
          <cell r="F5" t="str">
            <v>NA</v>
          </cell>
          <cell r="G5" t="str">
            <v>NA</v>
          </cell>
          <cell r="H5" t="str">
            <v>NA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0010</v>
          </cell>
        </row>
        <row r="7">
          <cell r="B7" t="str">
            <v>0020</v>
          </cell>
        </row>
        <row r="8">
          <cell r="B8" t="str">
            <v>0030</v>
          </cell>
        </row>
        <row r="9">
          <cell r="B9" t="str">
            <v>0040</v>
          </cell>
          <cell r="C9" t="str">
            <v>S404</v>
          </cell>
          <cell r="D9" t="str">
            <v>4th Quarter Omnibus Ordinance</v>
          </cell>
          <cell r="E9" t="str">
            <v>2005-0493</v>
          </cell>
          <cell r="F9">
            <v>15334</v>
          </cell>
          <cell r="G9">
            <v>38677</v>
          </cell>
          <cell r="H9">
            <v>38702</v>
          </cell>
          <cell r="Q9">
            <v>0</v>
          </cell>
        </row>
        <row r="10">
          <cell r="B10" t="str">
            <v>0050</v>
          </cell>
        </row>
        <row r="11">
          <cell r="B11" t="str">
            <v>0060</v>
          </cell>
        </row>
        <row r="12">
          <cell r="B12" t="str">
            <v>0070</v>
          </cell>
        </row>
        <row r="13">
          <cell r="B13" t="str">
            <v>0091</v>
          </cell>
        </row>
        <row r="14">
          <cell r="B14" t="str">
            <v>0110</v>
          </cell>
        </row>
        <row r="15">
          <cell r="B15" t="str">
            <v>0120</v>
          </cell>
        </row>
        <row r="16">
          <cell r="B16" t="str">
            <v>0137</v>
          </cell>
          <cell r="C16" t="str">
            <v>S404</v>
          </cell>
          <cell r="D16" t="str">
            <v>4th Quarter Omnibus Ordinance</v>
          </cell>
          <cell r="E16" t="str">
            <v>2005-0493</v>
          </cell>
          <cell r="F16">
            <v>15334</v>
          </cell>
          <cell r="G16">
            <v>38677</v>
          </cell>
          <cell r="H16">
            <v>38702</v>
          </cell>
          <cell r="Q16">
            <v>52000</v>
          </cell>
        </row>
        <row r="17">
          <cell r="B17" t="str">
            <v>0138</v>
          </cell>
        </row>
        <row r="18">
          <cell r="B18" t="str">
            <v>0140</v>
          </cell>
        </row>
        <row r="19">
          <cell r="B19" t="str">
            <v>0150</v>
          </cell>
        </row>
        <row r="20">
          <cell r="B20" t="str">
            <v>0154</v>
          </cell>
        </row>
        <row r="21">
          <cell r="B21" t="str">
            <v>0180</v>
          </cell>
        </row>
        <row r="22">
          <cell r="B22" t="str">
            <v>0200</v>
          </cell>
        </row>
        <row r="23">
          <cell r="B23" t="str">
            <v>0205</v>
          </cell>
        </row>
        <row r="24">
          <cell r="B24" t="str">
            <v>0208</v>
          </cell>
        </row>
        <row r="25">
          <cell r="B25" t="str">
            <v>0213</v>
          </cell>
        </row>
        <row r="26">
          <cell r="B26" t="str">
            <v>0301</v>
          </cell>
        </row>
        <row r="27">
          <cell r="B27" t="str">
            <v>0325</v>
          </cell>
        </row>
        <row r="28">
          <cell r="B28" t="str">
            <v>0350</v>
          </cell>
        </row>
        <row r="29">
          <cell r="B29" t="str">
            <v>0355</v>
          </cell>
        </row>
        <row r="30">
          <cell r="B30" t="str">
            <v>0381</v>
          </cell>
        </row>
        <row r="31">
          <cell r="B31" t="str">
            <v>0384</v>
          </cell>
        </row>
        <row r="32">
          <cell r="B32" t="str">
            <v>0401</v>
          </cell>
        </row>
        <row r="33">
          <cell r="B33" t="str">
            <v>0414</v>
          </cell>
        </row>
        <row r="34">
          <cell r="B34" t="str">
            <v>0415</v>
          </cell>
        </row>
        <row r="35">
          <cell r="B35" t="str">
            <v>0417</v>
          </cell>
        </row>
        <row r="36">
          <cell r="B36" t="str">
            <v>0420</v>
          </cell>
        </row>
        <row r="37">
          <cell r="B37" t="str">
            <v>0429</v>
          </cell>
        </row>
        <row r="38">
          <cell r="B38" t="str">
            <v>0431</v>
          </cell>
        </row>
        <row r="39">
          <cell r="B39" t="str">
            <v>0432</v>
          </cell>
        </row>
        <row r="40">
          <cell r="B40" t="str">
            <v>0433</v>
          </cell>
        </row>
        <row r="41">
          <cell r="B41" t="str">
            <v>0437</v>
          </cell>
        </row>
        <row r="42">
          <cell r="B42" t="str">
            <v>0440</v>
          </cell>
        </row>
        <row r="43">
          <cell r="B43" t="str">
            <v>0450</v>
          </cell>
        </row>
        <row r="44">
          <cell r="B44" t="str">
            <v>0465</v>
          </cell>
        </row>
        <row r="45">
          <cell r="B45" t="str">
            <v>0466</v>
          </cell>
          <cell r="C45" t="str">
            <v>S404</v>
          </cell>
          <cell r="D45" t="str">
            <v>4th Quarter Omnibus Ordinance</v>
          </cell>
          <cell r="E45" t="str">
            <v>2005-0493</v>
          </cell>
          <cell r="F45">
            <v>15334</v>
          </cell>
          <cell r="G45">
            <v>38677</v>
          </cell>
          <cell r="H45">
            <v>38702</v>
          </cell>
          <cell r="Q45">
            <v>3676543</v>
          </cell>
        </row>
        <row r="46">
          <cell r="B46" t="str">
            <v>0467</v>
          </cell>
        </row>
        <row r="47">
          <cell r="B47" t="str">
            <v>0470</v>
          </cell>
        </row>
        <row r="48">
          <cell r="B48" t="str">
            <v>0471</v>
          </cell>
        </row>
        <row r="49">
          <cell r="B49" t="str">
            <v>0480</v>
          </cell>
        </row>
        <row r="50">
          <cell r="B50" t="str">
            <v>0490</v>
          </cell>
        </row>
        <row r="51">
          <cell r="B51" t="str">
            <v>0500</v>
          </cell>
        </row>
        <row r="52">
          <cell r="B52" t="str">
            <v>0501</v>
          </cell>
        </row>
        <row r="53">
          <cell r="B53" t="str">
            <v>0510</v>
          </cell>
        </row>
        <row r="54">
          <cell r="B54" t="str">
            <v>0530</v>
          </cell>
        </row>
        <row r="55">
          <cell r="B55" t="str">
            <v>0540</v>
          </cell>
        </row>
        <row r="56">
          <cell r="B56" t="str">
            <v>0601</v>
          </cell>
        </row>
        <row r="57">
          <cell r="B57" t="str">
            <v>0610</v>
          </cell>
        </row>
        <row r="58">
          <cell r="B58" t="str">
            <v>0630</v>
          </cell>
        </row>
        <row r="59">
          <cell r="B59" t="str">
            <v>0640</v>
          </cell>
        </row>
        <row r="60">
          <cell r="B60" t="str">
            <v>0650</v>
          </cell>
        </row>
        <row r="61">
          <cell r="B61" t="str">
            <v>0651</v>
          </cell>
        </row>
        <row r="62">
          <cell r="B62" t="str">
            <v>0654</v>
          </cell>
          <cell r="C62" t="str">
            <v>S404</v>
          </cell>
          <cell r="D62" t="str">
            <v>4th Quarter Omnibus Ordinance</v>
          </cell>
          <cell r="E62" t="str">
            <v>2005-0493</v>
          </cell>
          <cell r="F62">
            <v>15334</v>
          </cell>
          <cell r="G62">
            <v>38677</v>
          </cell>
          <cell r="H62">
            <v>38702</v>
          </cell>
          <cell r="Q62">
            <v>-1133996</v>
          </cell>
        </row>
        <row r="63">
          <cell r="B63" t="str">
            <v>0655</v>
          </cell>
        </row>
        <row r="64">
          <cell r="B64" t="str">
            <v>0656</v>
          </cell>
        </row>
        <row r="65">
          <cell r="B65" t="str">
            <v>0666</v>
          </cell>
        </row>
        <row r="66">
          <cell r="B66" t="str">
            <v>0670</v>
          </cell>
        </row>
        <row r="67">
          <cell r="B67" t="str">
            <v>0681</v>
          </cell>
        </row>
        <row r="68">
          <cell r="B68" t="str">
            <v>0682</v>
          </cell>
        </row>
        <row r="69">
          <cell r="B69" t="str">
            <v>0683</v>
          </cell>
        </row>
        <row r="70">
          <cell r="B70" t="str">
            <v>0684</v>
          </cell>
        </row>
        <row r="71">
          <cell r="B71" t="str">
            <v>0686</v>
          </cell>
        </row>
        <row r="72">
          <cell r="B72" t="str">
            <v>0694</v>
          </cell>
        </row>
        <row r="73">
          <cell r="B73" t="str">
            <v>0695</v>
          </cell>
        </row>
        <row r="74">
          <cell r="B74" t="str">
            <v>0696</v>
          </cell>
          <cell r="C74" t="str">
            <v>S404</v>
          </cell>
          <cell r="D74" t="str">
            <v>4th Quarter Omnibus Ordinance</v>
          </cell>
          <cell r="E74" t="str">
            <v>2005-0493</v>
          </cell>
          <cell r="F74">
            <v>15334</v>
          </cell>
          <cell r="G74">
            <v>38677</v>
          </cell>
          <cell r="H74">
            <v>38702</v>
          </cell>
          <cell r="Q74">
            <v>99384</v>
          </cell>
        </row>
        <row r="75">
          <cell r="B75" t="str">
            <v>0697</v>
          </cell>
        </row>
        <row r="76">
          <cell r="B76" t="str">
            <v>0699</v>
          </cell>
        </row>
        <row r="77">
          <cell r="B77" t="str">
            <v>0710</v>
          </cell>
        </row>
        <row r="78">
          <cell r="B78" t="str">
            <v>0715</v>
          </cell>
        </row>
        <row r="79">
          <cell r="B79" t="str">
            <v>0716</v>
          </cell>
        </row>
        <row r="80">
          <cell r="B80" t="str">
            <v>0720</v>
          </cell>
        </row>
        <row r="81">
          <cell r="B81" t="str">
            <v>0726</v>
          </cell>
        </row>
        <row r="82">
          <cell r="B82" t="str">
            <v>0730</v>
          </cell>
          <cell r="C82" t="str">
            <v>S404</v>
          </cell>
          <cell r="D82" t="str">
            <v>4th Quarter Omnibus Ordinance</v>
          </cell>
          <cell r="E82" t="str">
            <v>2005-0493</v>
          </cell>
          <cell r="F82">
            <v>15334</v>
          </cell>
          <cell r="G82">
            <v>38677</v>
          </cell>
          <cell r="H82">
            <v>38702</v>
          </cell>
          <cell r="Q82">
            <v>1950000</v>
          </cell>
        </row>
        <row r="83">
          <cell r="B83" t="str">
            <v>0734</v>
          </cell>
        </row>
        <row r="84">
          <cell r="B84" t="str">
            <v>0740</v>
          </cell>
        </row>
        <row r="85">
          <cell r="B85" t="str">
            <v>0741</v>
          </cell>
        </row>
        <row r="86">
          <cell r="B86" t="str">
            <v>0750</v>
          </cell>
          <cell r="C86" t="str">
            <v>S404</v>
          </cell>
          <cell r="D86" t="str">
            <v>4th Quarter Omnibus Ordinance</v>
          </cell>
          <cell r="E86" t="str">
            <v>2005-0493</v>
          </cell>
          <cell r="F86">
            <v>15334</v>
          </cell>
          <cell r="G86">
            <v>38677</v>
          </cell>
          <cell r="H86">
            <v>38702</v>
          </cell>
          <cell r="Q86">
            <v>157000</v>
          </cell>
        </row>
        <row r="87">
          <cell r="B87" t="str">
            <v>0760</v>
          </cell>
        </row>
        <row r="88">
          <cell r="B88" t="str">
            <v>0780</v>
          </cell>
          <cell r="C88" t="str">
            <v>S404</v>
          </cell>
          <cell r="D88" t="str">
            <v>4th Quarter Omnibus Ordinance</v>
          </cell>
          <cell r="E88" t="str">
            <v>2005-0493</v>
          </cell>
          <cell r="F88">
            <v>15334</v>
          </cell>
          <cell r="G88">
            <v>38677</v>
          </cell>
          <cell r="H88">
            <v>38702</v>
          </cell>
          <cell r="Q88">
            <v>420000</v>
          </cell>
        </row>
        <row r="89">
          <cell r="B89" t="str">
            <v>0800</v>
          </cell>
          <cell r="C89" t="str">
            <v>S404</v>
          </cell>
          <cell r="D89" t="str">
            <v>4th Quarter Omnibus Ordinance</v>
          </cell>
          <cell r="E89" t="str">
            <v>2005-0493</v>
          </cell>
          <cell r="F89">
            <v>15334</v>
          </cell>
          <cell r="G89">
            <v>38677</v>
          </cell>
          <cell r="H89">
            <v>38702</v>
          </cell>
          <cell r="Q89">
            <v>-829408</v>
          </cell>
        </row>
        <row r="90">
          <cell r="B90" t="str">
            <v>0820</v>
          </cell>
          <cell r="C90" t="str">
            <v>S404</v>
          </cell>
          <cell r="D90" t="str">
            <v>4th Quarter Omnibus Ordinance</v>
          </cell>
          <cell r="E90" t="str">
            <v>2005-0493</v>
          </cell>
          <cell r="F90">
            <v>15334</v>
          </cell>
          <cell r="G90">
            <v>38677</v>
          </cell>
          <cell r="H90">
            <v>38702</v>
          </cell>
          <cell r="Q90">
            <v>1039090</v>
          </cell>
        </row>
        <row r="91">
          <cell r="B91" t="str">
            <v>0830</v>
          </cell>
        </row>
        <row r="92">
          <cell r="B92" t="str">
            <v>0845</v>
          </cell>
        </row>
        <row r="93">
          <cell r="B93" t="str">
            <v>0860</v>
          </cell>
        </row>
        <row r="94">
          <cell r="B94" t="str">
            <v>0905</v>
          </cell>
        </row>
        <row r="95">
          <cell r="B95" t="str">
            <v>0910</v>
          </cell>
          <cell r="C95" t="str">
            <v>S404</v>
          </cell>
          <cell r="D95" t="str">
            <v>4th Quarter Omnibus Ordinance</v>
          </cell>
          <cell r="E95" t="str">
            <v>2005-0493</v>
          </cell>
          <cell r="F95">
            <v>15334</v>
          </cell>
          <cell r="G95">
            <v>38677</v>
          </cell>
          <cell r="H95">
            <v>38702</v>
          </cell>
          <cell r="Q95">
            <v>1133996</v>
          </cell>
        </row>
        <row r="96">
          <cell r="B96" t="str">
            <v>0914</v>
          </cell>
        </row>
        <row r="97">
          <cell r="B97" t="str">
            <v>0915</v>
          </cell>
        </row>
        <row r="98">
          <cell r="B98" t="str">
            <v>0920</v>
          </cell>
        </row>
        <row r="99">
          <cell r="B99" t="str">
            <v>0924</v>
          </cell>
        </row>
        <row r="100">
          <cell r="B100" t="str">
            <v>0935</v>
          </cell>
        </row>
        <row r="101">
          <cell r="B101" t="str">
            <v>0936</v>
          </cell>
        </row>
        <row r="102">
          <cell r="B102" t="str">
            <v>0940</v>
          </cell>
        </row>
        <row r="103">
          <cell r="B103" t="str">
            <v>0950</v>
          </cell>
        </row>
        <row r="104">
          <cell r="B104" t="str">
            <v>0960</v>
          </cell>
        </row>
        <row r="105">
          <cell r="B105" t="str">
            <v>1546M</v>
          </cell>
        </row>
        <row r="106">
          <cell r="B106" t="str">
            <v>1550M</v>
          </cell>
        </row>
        <row r="107">
          <cell r="B107" t="str">
            <v>2140</v>
          </cell>
        </row>
        <row r="108">
          <cell r="B108" t="str">
            <v>2156</v>
          </cell>
        </row>
        <row r="109">
          <cell r="B109" t="str">
            <v>3180M</v>
          </cell>
        </row>
        <row r="110">
          <cell r="B110" t="str">
            <v>4000M</v>
          </cell>
        </row>
        <row r="111">
          <cell r="B111" t="str">
            <v>4999M</v>
          </cell>
        </row>
        <row r="112">
          <cell r="B112" t="str">
            <v>5000M</v>
          </cell>
          <cell r="C112" t="str">
            <v>S404</v>
          </cell>
          <cell r="D112" t="str">
            <v>4th Quarter Omnibus Ordinance</v>
          </cell>
          <cell r="E112" t="str">
            <v>2005-0493</v>
          </cell>
          <cell r="F112">
            <v>15334</v>
          </cell>
          <cell r="G112">
            <v>38677</v>
          </cell>
          <cell r="H112">
            <v>38702</v>
          </cell>
          <cell r="Q112">
            <v>1518217</v>
          </cell>
        </row>
        <row r="113">
          <cell r="B113" t="str">
            <v>5001M</v>
          </cell>
        </row>
        <row r="114">
          <cell r="B114" t="str">
            <v>5002M</v>
          </cell>
        </row>
        <row r="115">
          <cell r="B115" t="str">
            <v>5010M</v>
          </cell>
          <cell r="C115" t="str">
            <v>S404</v>
          </cell>
          <cell r="D115" t="str">
            <v>4th Quarter Omnibus Ordinance</v>
          </cell>
          <cell r="E115" t="str">
            <v>2005-0493</v>
          </cell>
          <cell r="F115">
            <v>15334</v>
          </cell>
          <cell r="G115">
            <v>38677</v>
          </cell>
          <cell r="H115">
            <v>38702</v>
          </cell>
          <cell r="Q115">
            <v>47783</v>
          </cell>
        </row>
        <row r="116">
          <cell r="B116" t="str">
            <v>4000M</v>
          </cell>
        </row>
        <row r="117">
          <cell r="B117" t="str">
            <v>4999M</v>
          </cell>
        </row>
        <row r="118">
          <cell r="B118" t="str">
            <v>5000M</v>
          </cell>
        </row>
        <row r="119">
          <cell r="B119" t="str">
            <v>5001M</v>
          </cell>
        </row>
        <row r="120">
          <cell r="B120" t="str">
            <v>5002M</v>
          </cell>
        </row>
        <row r="121">
          <cell r="B121" t="str">
            <v>5010M</v>
          </cell>
        </row>
      </sheetData>
      <sheetData sheetId="11">
        <row r="6">
          <cell r="B6" t="str">
            <v>0010</v>
          </cell>
          <cell r="K6">
            <v>0</v>
          </cell>
          <cell r="L6">
            <v>0</v>
          </cell>
        </row>
        <row r="7">
          <cell r="B7" t="str">
            <v>0020</v>
          </cell>
          <cell r="C7" t="str">
            <v>S101</v>
          </cell>
          <cell r="D7" t="str">
            <v>Special Corrections Ordinance</v>
          </cell>
          <cell r="E7" t="str">
            <v>2005-0039</v>
          </cell>
          <cell r="F7">
            <v>15124</v>
          </cell>
          <cell r="G7">
            <v>38383</v>
          </cell>
          <cell r="H7">
            <v>38397</v>
          </cell>
          <cell r="J7">
            <v>92149</v>
          </cell>
        </row>
        <row r="8">
          <cell r="B8" t="str">
            <v>0030</v>
          </cell>
          <cell r="C8" t="str">
            <v>S101</v>
          </cell>
          <cell r="D8" t="str">
            <v>Special Corrections Ordinance</v>
          </cell>
          <cell r="E8" t="str">
            <v>2005-0039</v>
          </cell>
          <cell r="F8">
            <v>15124</v>
          </cell>
          <cell r="G8">
            <v>38383</v>
          </cell>
          <cell r="H8">
            <v>38397</v>
          </cell>
          <cell r="J8">
            <v>5272</v>
          </cell>
        </row>
        <row r="9">
          <cell r="B9" t="str">
            <v>0040</v>
          </cell>
          <cell r="C9" t="str">
            <v>S101</v>
          </cell>
          <cell r="D9" t="str">
            <v>Special Corrections Ordinance</v>
          </cell>
          <cell r="E9" t="str">
            <v>2005-0039</v>
          </cell>
          <cell r="F9">
            <v>15124</v>
          </cell>
          <cell r="G9">
            <v>38383</v>
          </cell>
          <cell r="H9">
            <v>38397</v>
          </cell>
          <cell r="J9">
            <v>31252</v>
          </cell>
        </row>
        <row r="10">
          <cell r="B10" t="str">
            <v>0050</v>
          </cell>
          <cell r="C10" t="str">
            <v>S101</v>
          </cell>
          <cell r="D10" t="str">
            <v>Special Corrections Ordinance</v>
          </cell>
          <cell r="E10" t="str">
            <v>2005-0039</v>
          </cell>
          <cell r="F10">
            <v>15124</v>
          </cell>
          <cell r="G10">
            <v>38383</v>
          </cell>
          <cell r="H10">
            <v>38397</v>
          </cell>
          <cell r="J10">
            <v>22764</v>
          </cell>
        </row>
        <row r="11">
          <cell r="B11" t="str">
            <v>0060</v>
          </cell>
          <cell r="C11" t="str">
            <v>S101</v>
          </cell>
          <cell r="D11" t="str">
            <v>Special Corrections Ordinance</v>
          </cell>
          <cell r="E11" t="str">
            <v>2005-0039</v>
          </cell>
          <cell r="F11">
            <v>15124</v>
          </cell>
          <cell r="G11">
            <v>38383</v>
          </cell>
          <cell r="H11">
            <v>38397</v>
          </cell>
          <cell r="J11">
            <v>8140</v>
          </cell>
        </row>
        <row r="12">
          <cell r="B12" t="str">
            <v>0070</v>
          </cell>
          <cell r="C12" t="str">
            <v>S101</v>
          </cell>
          <cell r="D12" t="str">
            <v>Special Corrections Ordinance</v>
          </cell>
          <cell r="E12" t="str">
            <v>2005-0039</v>
          </cell>
          <cell r="F12">
            <v>15124</v>
          </cell>
          <cell r="G12">
            <v>38383</v>
          </cell>
          <cell r="H12">
            <v>38397</v>
          </cell>
          <cell r="J12">
            <v>11543</v>
          </cell>
        </row>
        <row r="13">
          <cell r="B13" t="str">
            <v>0091</v>
          </cell>
        </row>
        <row r="14">
          <cell r="B14" t="str">
            <v>0110</v>
          </cell>
        </row>
        <row r="15">
          <cell r="B15" t="str">
            <v>0120</v>
          </cell>
        </row>
        <row r="16">
          <cell r="B16" t="str">
            <v>0137</v>
          </cell>
        </row>
        <row r="17">
          <cell r="B17" t="str">
            <v>0138</v>
          </cell>
        </row>
        <row r="18">
          <cell r="B18" t="str">
            <v>0140</v>
          </cell>
          <cell r="C18" t="str">
            <v>S101</v>
          </cell>
          <cell r="D18" t="str">
            <v>Special Corrections Ordinance</v>
          </cell>
          <cell r="E18" t="str">
            <v>2005-0039</v>
          </cell>
          <cell r="F18">
            <v>15124</v>
          </cell>
          <cell r="G18">
            <v>38383</v>
          </cell>
          <cell r="H18">
            <v>38397</v>
          </cell>
          <cell r="J18">
            <v>77255</v>
          </cell>
        </row>
        <row r="19">
          <cell r="B19" t="str">
            <v>0150</v>
          </cell>
        </row>
        <row r="20">
          <cell r="B20" t="str">
            <v>0154</v>
          </cell>
        </row>
        <row r="21">
          <cell r="B21" t="str">
            <v>0180</v>
          </cell>
        </row>
        <row r="22">
          <cell r="B22" t="str">
            <v>0200</v>
          </cell>
        </row>
        <row r="23">
          <cell r="B23" t="str">
            <v>0205</v>
          </cell>
        </row>
        <row r="24">
          <cell r="B24" t="str">
            <v>0208</v>
          </cell>
        </row>
        <row r="25">
          <cell r="B25" t="str">
            <v>0213</v>
          </cell>
        </row>
        <row r="26">
          <cell r="B26" t="str">
            <v>0301</v>
          </cell>
        </row>
        <row r="27">
          <cell r="B27" t="str">
            <v>0325</v>
          </cell>
        </row>
        <row r="28">
          <cell r="B28" t="str">
            <v>0350</v>
          </cell>
        </row>
        <row r="29">
          <cell r="B29" t="str">
            <v>0355</v>
          </cell>
        </row>
        <row r="30">
          <cell r="B30" t="str">
            <v>0381</v>
          </cell>
        </row>
        <row r="31">
          <cell r="B31" t="str">
            <v>0384</v>
          </cell>
        </row>
        <row r="32">
          <cell r="B32" t="str">
            <v>0401</v>
          </cell>
        </row>
        <row r="33">
          <cell r="B33" t="str">
            <v>0414</v>
          </cell>
        </row>
        <row r="34">
          <cell r="B34" t="str">
            <v>0415</v>
          </cell>
        </row>
        <row r="35">
          <cell r="B35" t="str">
            <v>0417</v>
          </cell>
        </row>
        <row r="36">
          <cell r="B36" t="str">
            <v>0420</v>
          </cell>
        </row>
        <row r="37">
          <cell r="B37" t="str">
            <v>0429</v>
          </cell>
        </row>
        <row r="38">
          <cell r="B38" t="str">
            <v>0431</v>
          </cell>
        </row>
        <row r="39">
          <cell r="B39" t="str">
            <v>0432</v>
          </cell>
        </row>
        <row r="40">
          <cell r="B40" t="str">
            <v>0433</v>
          </cell>
        </row>
        <row r="41">
          <cell r="B41" t="str">
            <v>0437</v>
          </cell>
        </row>
        <row r="42">
          <cell r="B42" t="str">
            <v>0440</v>
          </cell>
        </row>
        <row r="43">
          <cell r="B43" t="str">
            <v>0450</v>
          </cell>
          <cell r="C43" t="str">
            <v>S302</v>
          </cell>
          <cell r="D43" t="str">
            <v>Security Screeners supplemental</v>
          </cell>
          <cell r="E43" t="str">
            <v>2005-0334</v>
          </cell>
          <cell r="F43">
            <v>15277</v>
          </cell>
          <cell r="G43">
            <v>38586</v>
          </cell>
          <cell r="H43">
            <v>38609</v>
          </cell>
          <cell r="L43">
            <v>29172</v>
          </cell>
        </row>
        <row r="44">
          <cell r="B44" t="str">
            <v>0465</v>
          </cell>
        </row>
        <row r="45">
          <cell r="B45" t="str">
            <v>0466</v>
          </cell>
        </row>
        <row r="46">
          <cell r="B46" t="str">
            <v>0467</v>
          </cell>
        </row>
        <row r="47">
          <cell r="B47" t="str">
            <v>0470</v>
          </cell>
        </row>
        <row r="48">
          <cell r="B48" t="str">
            <v>0471</v>
          </cell>
        </row>
        <row r="49">
          <cell r="B49" t="str">
            <v>0480</v>
          </cell>
        </row>
        <row r="50">
          <cell r="B50" t="str">
            <v>0490</v>
          </cell>
        </row>
        <row r="51">
          <cell r="B51" t="str">
            <v>0500</v>
          </cell>
          <cell r="C51" t="str">
            <v>S101</v>
          </cell>
          <cell r="D51" t="str">
            <v>Special Corrections Ordinance</v>
          </cell>
          <cell r="E51" t="str">
            <v>2005-0039</v>
          </cell>
          <cell r="F51" t="str">
            <v>15124 &amp; 15147</v>
          </cell>
          <cell r="G51">
            <v>38383</v>
          </cell>
          <cell r="H51">
            <v>38397</v>
          </cell>
          <cell r="J51">
            <v>289340</v>
          </cell>
          <cell r="K51">
            <v>426100</v>
          </cell>
          <cell r="L51">
            <v>289341</v>
          </cell>
          <cell r="M51">
            <v>289341</v>
          </cell>
        </row>
        <row r="52">
          <cell r="B52" t="str">
            <v>0501</v>
          </cell>
        </row>
        <row r="53">
          <cell r="B53" t="str">
            <v>0510</v>
          </cell>
          <cell r="C53" t="str">
            <v>S101</v>
          </cell>
          <cell r="D53" t="str">
            <v>Special Corrections Ordinance</v>
          </cell>
          <cell r="E53" t="str">
            <v>2005-0039</v>
          </cell>
          <cell r="F53">
            <v>15124</v>
          </cell>
          <cell r="G53">
            <v>38383</v>
          </cell>
          <cell r="H53">
            <v>38397</v>
          </cell>
          <cell r="K53">
            <v>525073</v>
          </cell>
        </row>
        <row r="54">
          <cell r="B54" t="str">
            <v>0530</v>
          </cell>
        </row>
        <row r="55">
          <cell r="B55" t="str">
            <v>0540</v>
          </cell>
          <cell r="C55" t="str">
            <v>S101</v>
          </cell>
          <cell r="D55" t="str">
            <v>Special Corrections Ordinance</v>
          </cell>
          <cell r="E55" t="str">
            <v>2005-0039</v>
          </cell>
          <cell r="F55">
            <v>15124</v>
          </cell>
          <cell r="G55">
            <v>38383</v>
          </cell>
          <cell r="H55">
            <v>38397</v>
          </cell>
          <cell r="J55">
            <v>154183</v>
          </cell>
        </row>
        <row r="56">
          <cell r="B56" t="str">
            <v>0601</v>
          </cell>
        </row>
        <row r="57">
          <cell r="B57" t="str">
            <v>0610</v>
          </cell>
        </row>
        <row r="58">
          <cell r="B58" t="str">
            <v>0630</v>
          </cell>
        </row>
        <row r="59">
          <cell r="B59" t="str">
            <v>0640</v>
          </cell>
        </row>
        <row r="60">
          <cell r="B60" t="str">
            <v>0650</v>
          </cell>
        </row>
        <row r="61">
          <cell r="B61" t="str">
            <v>0651</v>
          </cell>
        </row>
        <row r="62">
          <cell r="B62" t="str">
            <v>0654</v>
          </cell>
          <cell r="C62" t="str">
            <v>S101</v>
          </cell>
          <cell r="D62" t="str">
            <v>Special Corrections Ordinance</v>
          </cell>
          <cell r="E62" t="str">
            <v>2005-0039</v>
          </cell>
          <cell r="F62" t="str">
            <v>15124, 15192 &amp; 15277 </v>
          </cell>
          <cell r="G62">
            <v>38383</v>
          </cell>
          <cell r="H62">
            <v>38397</v>
          </cell>
          <cell r="J62">
            <v>-171120</v>
          </cell>
          <cell r="K62">
            <v>-29900</v>
          </cell>
          <cell r="L62">
            <v>-29172</v>
          </cell>
        </row>
        <row r="63">
          <cell r="B63" t="str">
            <v>0655</v>
          </cell>
        </row>
        <row r="64">
          <cell r="B64" t="str">
            <v>0656</v>
          </cell>
        </row>
        <row r="65">
          <cell r="B65" t="str">
            <v>0666</v>
          </cell>
        </row>
        <row r="66">
          <cell r="B66" t="str">
            <v>0670</v>
          </cell>
          <cell r="C66" t="str">
            <v>S101</v>
          </cell>
          <cell r="D66" t="str">
            <v>Special Corrections Ordinance, parts 1 &amp; 2</v>
          </cell>
          <cell r="E66" t="str">
            <v>2005-0039</v>
          </cell>
          <cell r="F66" t="str">
            <v>15124, 15145 &amp; 15192</v>
          </cell>
          <cell r="G66">
            <v>38383</v>
          </cell>
          <cell r="H66">
            <v>38397</v>
          </cell>
          <cell r="J66">
            <v>517115</v>
          </cell>
          <cell r="K66">
            <v>29900</v>
          </cell>
        </row>
        <row r="67">
          <cell r="B67" t="str">
            <v>0681</v>
          </cell>
          <cell r="C67" t="str">
            <v>S204</v>
          </cell>
          <cell r="D67" t="str">
            <v>Special Corrections Ordinance, part 2</v>
          </cell>
          <cell r="E67" t="str">
            <v>2005/0116</v>
          </cell>
          <cell r="F67">
            <v>15145</v>
          </cell>
          <cell r="G67">
            <v>38432</v>
          </cell>
          <cell r="H67">
            <v>38446</v>
          </cell>
          <cell r="K67">
            <v>567367</v>
          </cell>
        </row>
        <row r="68">
          <cell r="B68" t="str">
            <v>0682</v>
          </cell>
        </row>
        <row r="69">
          <cell r="B69" t="str">
            <v>0683</v>
          </cell>
        </row>
        <row r="70">
          <cell r="B70" t="str">
            <v>0684</v>
          </cell>
        </row>
        <row r="71">
          <cell r="B71" t="str">
            <v>0686</v>
          </cell>
        </row>
        <row r="72">
          <cell r="B72" t="str">
            <v>0694</v>
          </cell>
          <cell r="C72" t="str">
            <v>S204</v>
          </cell>
          <cell r="D72" t="str">
            <v>Special Corrections Ordinance, part 2</v>
          </cell>
          <cell r="E72" t="str">
            <v>2005-0116</v>
          </cell>
          <cell r="F72">
            <v>15145</v>
          </cell>
          <cell r="G72">
            <v>38432</v>
          </cell>
          <cell r="H72">
            <v>38446</v>
          </cell>
          <cell r="K72">
            <v>567367</v>
          </cell>
        </row>
        <row r="73">
          <cell r="B73" t="str">
            <v>0695</v>
          </cell>
          <cell r="C73" t="str">
            <v>S201</v>
          </cell>
          <cell r="D73" t="str">
            <v>CIP Corrections Ordinance</v>
          </cell>
          <cell r="E73" t="str">
            <v>2005-0111</v>
          </cell>
          <cell r="F73" t="str">
            <v>15152 &amp; 15289</v>
          </cell>
          <cell r="G73">
            <v>38425</v>
          </cell>
          <cell r="H73">
            <v>38461</v>
          </cell>
          <cell r="K73">
            <v>216251</v>
          </cell>
          <cell r="M73">
            <v>3865309</v>
          </cell>
        </row>
        <row r="74">
          <cell r="B74" t="str">
            <v>0696</v>
          </cell>
        </row>
        <row r="75">
          <cell r="B75" t="str">
            <v>0697</v>
          </cell>
        </row>
        <row r="76">
          <cell r="B76" t="str">
            <v>0699</v>
          </cell>
          <cell r="C76" t="str">
            <v>S204</v>
          </cell>
          <cell r="D76" t="str">
            <v>Special Corrections Ordinance, part 2 &amp; CIP Corrections Ordinance - 2nd</v>
          </cell>
          <cell r="E76" t="str">
            <v>2005-0116</v>
          </cell>
          <cell r="F76" t="str">
            <v>15145, 15295 &amp; 15335</v>
          </cell>
          <cell r="G76">
            <v>38432</v>
          </cell>
          <cell r="H76">
            <v>38446</v>
          </cell>
          <cell r="K76">
            <v>226000</v>
          </cell>
          <cell r="M76">
            <v>5440203</v>
          </cell>
        </row>
        <row r="77">
          <cell r="B77" t="str">
            <v>0710</v>
          </cell>
        </row>
        <row r="78">
          <cell r="B78" t="str">
            <v>0715</v>
          </cell>
        </row>
        <row r="79">
          <cell r="B79" t="str">
            <v>0716</v>
          </cell>
        </row>
        <row r="80">
          <cell r="B80" t="str">
            <v>0720</v>
          </cell>
        </row>
        <row r="81">
          <cell r="B81" t="str">
            <v>0726</v>
          </cell>
        </row>
        <row r="82">
          <cell r="B82" t="str">
            <v>0730</v>
          </cell>
        </row>
        <row r="83">
          <cell r="B83" t="str">
            <v>0734</v>
          </cell>
        </row>
        <row r="84">
          <cell r="B84" t="str">
            <v>0740</v>
          </cell>
        </row>
        <row r="85">
          <cell r="B85" t="str">
            <v>0741</v>
          </cell>
        </row>
        <row r="86">
          <cell r="B86" t="str">
            <v>0750</v>
          </cell>
        </row>
        <row r="87">
          <cell r="B87" t="str">
            <v>0760</v>
          </cell>
        </row>
        <row r="88">
          <cell r="B88" t="str">
            <v>0780</v>
          </cell>
        </row>
        <row r="89">
          <cell r="B89" t="str">
            <v>0800</v>
          </cell>
        </row>
        <row r="90">
          <cell r="B90" t="str">
            <v>0820</v>
          </cell>
        </row>
        <row r="91">
          <cell r="B91" t="str">
            <v>0830</v>
          </cell>
        </row>
        <row r="92">
          <cell r="B92" t="str">
            <v>0845</v>
          </cell>
        </row>
        <row r="93">
          <cell r="B93" t="str">
            <v>0860</v>
          </cell>
        </row>
        <row r="94">
          <cell r="B94" t="str">
            <v>0905</v>
          </cell>
        </row>
        <row r="95">
          <cell r="B95" t="str">
            <v>0910</v>
          </cell>
        </row>
        <row r="96">
          <cell r="B96" t="str">
            <v>0914</v>
          </cell>
        </row>
        <row r="97">
          <cell r="B97" t="str">
            <v>0915</v>
          </cell>
        </row>
        <row r="98">
          <cell r="B98" t="str">
            <v>0920</v>
          </cell>
        </row>
        <row r="99">
          <cell r="B99" t="str">
            <v>0924</v>
          </cell>
        </row>
        <row r="100">
          <cell r="B100" t="str">
            <v>0935</v>
          </cell>
          <cell r="C100" t="str">
            <v>S204</v>
          </cell>
          <cell r="D100" t="str">
            <v>Special Corrections Ordinance, part 2</v>
          </cell>
          <cell r="E100" t="str">
            <v>2005-0116</v>
          </cell>
          <cell r="F100">
            <v>15145</v>
          </cell>
          <cell r="G100">
            <v>38432</v>
          </cell>
          <cell r="H100">
            <v>38446</v>
          </cell>
          <cell r="K100">
            <v>110000</v>
          </cell>
        </row>
        <row r="101">
          <cell r="B101" t="str">
            <v>0936</v>
          </cell>
        </row>
        <row r="102">
          <cell r="B102" t="str">
            <v>0940</v>
          </cell>
        </row>
        <row r="103">
          <cell r="B103" t="str">
            <v>0950</v>
          </cell>
          <cell r="C103" t="str">
            <v>S204</v>
          </cell>
          <cell r="D103" t="str">
            <v>Special Corrections, part 2</v>
          </cell>
          <cell r="E103" t="str">
            <v>2005-0116</v>
          </cell>
          <cell r="F103">
            <v>15145</v>
          </cell>
          <cell r="G103">
            <v>38432</v>
          </cell>
          <cell r="H103">
            <v>38446</v>
          </cell>
          <cell r="K103">
            <v>1581214</v>
          </cell>
        </row>
        <row r="104">
          <cell r="B104" t="str">
            <v>0960</v>
          </cell>
        </row>
        <row r="105">
          <cell r="B105" t="str">
            <v>1546M</v>
          </cell>
        </row>
        <row r="106">
          <cell r="B106" t="str">
            <v>1550M</v>
          </cell>
        </row>
        <row r="107">
          <cell r="B107" t="str">
            <v>2140</v>
          </cell>
          <cell r="C107" t="str">
            <v>S407</v>
          </cell>
          <cell r="D107" t="str">
            <v>Pandemic Flu Preparedness Ordinance</v>
          </cell>
          <cell r="E107" t="str">
            <v>2005-15348</v>
          </cell>
          <cell r="F107">
            <v>15348</v>
          </cell>
          <cell r="G107">
            <v>38642</v>
          </cell>
          <cell r="H107">
            <v>38706</v>
          </cell>
          <cell r="M107">
            <v>5960000</v>
          </cell>
        </row>
        <row r="108">
          <cell r="B108" t="str">
            <v>2156</v>
          </cell>
        </row>
        <row r="109">
          <cell r="B109" t="str">
            <v>3180M</v>
          </cell>
        </row>
        <row r="110">
          <cell r="B110" t="str">
            <v>4000M</v>
          </cell>
        </row>
        <row r="111">
          <cell r="B111" t="str">
            <v>4999M</v>
          </cell>
        </row>
        <row r="112">
          <cell r="B112" t="str">
            <v>5000M</v>
          </cell>
        </row>
        <row r="113">
          <cell r="B113" t="str">
            <v>5001M</v>
          </cell>
        </row>
        <row r="114">
          <cell r="B114" t="str">
            <v>5002M</v>
          </cell>
        </row>
        <row r="115">
          <cell r="B115" t="str">
            <v>5010M</v>
          </cell>
        </row>
        <row r="116">
          <cell r="B116" t="str">
            <v>4000M</v>
          </cell>
        </row>
        <row r="117">
          <cell r="B117" t="str">
            <v>4999M</v>
          </cell>
        </row>
        <row r="118">
          <cell r="B118" t="str">
            <v>5000M</v>
          </cell>
        </row>
        <row r="119">
          <cell r="B119" t="str">
            <v>5001M</v>
          </cell>
        </row>
        <row r="120">
          <cell r="B120" t="str">
            <v>5002M</v>
          </cell>
        </row>
        <row r="121">
          <cell r="B121" t="str">
            <v>5010M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  <sheetName val="Demographics"/>
      <sheetName val="1st Q Omnibus"/>
      <sheetName val="2nd Q Omnibus"/>
      <sheetName val="3rd Q Omnibus"/>
      <sheetName val="4th Q Omnibus"/>
      <sheetName val="Other Supplementals"/>
    </sheetNames>
    <sheetDataSet>
      <sheetData sheetId="13">
        <row r="4">
          <cell r="A4" t="str">
            <v>Data Item</v>
          </cell>
          <cell r="B4" t="str">
            <v>Y/N</v>
          </cell>
        </row>
        <row r="5">
          <cell r="A5" t="str">
            <v>Zip Code</v>
          </cell>
          <cell r="B5" t="str">
            <v>Y</v>
          </cell>
          <cell r="C5">
            <v>4</v>
          </cell>
        </row>
        <row r="6">
          <cell r="A6" t="str">
            <v>Address</v>
          </cell>
          <cell r="B6" t="str">
            <v>N</v>
          </cell>
        </row>
        <row r="7">
          <cell r="A7" t="str">
            <v>Homelessness</v>
          </cell>
          <cell r="B7" t="str">
            <v>Y</v>
          </cell>
        </row>
        <row r="8">
          <cell r="A8" t="str">
            <v>Household Composition</v>
          </cell>
          <cell r="B8" t="str">
            <v>Y</v>
          </cell>
        </row>
        <row r="9">
          <cell r="A9" t="str">
            <v>Name</v>
          </cell>
          <cell r="B9" t="str">
            <v>N</v>
          </cell>
        </row>
        <row r="10">
          <cell r="A10" t="str">
            <v>SSN</v>
          </cell>
          <cell r="B10" t="str">
            <v>N</v>
          </cell>
        </row>
        <row r="11">
          <cell r="A11" t="str">
            <v>Income</v>
          </cell>
          <cell r="B11" t="str">
            <v>Y</v>
          </cell>
        </row>
        <row r="12">
          <cell r="A12" t="str">
            <v>DOB/Age</v>
          </cell>
          <cell r="B12" t="str">
            <v>Y</v>
          </cell>
        </row>
        <row r="13">
          <cell r="A13" t="str">
            <v>Gender</v>
          </cell>
          <cell r="B13" t="str">
            <v>Y</v>
          </cell>
        </row>
        <row r="14">
          <cell r="A14" t="str">
            <v>Sexual Orientation</v>
          </cell>
          <cell r="B14" t="str">
            <v>N</v>
          </cell>
        </row>
        <row r="15">
          <cell r="A15" t="str">
            <v>Race/Ethnicity</v>
          </cell>
          <cell r="B15" t="str">
            <v>Y</v>
          </cell>
        </row>
        <row r="16">
          <cell r="A16" t="str">
            <v>Refugee /Immigrant</v>
          </cell>
          <cell r="B16" t="str">
            <v>Y</v>
          </cell>
        </row>
        <row r="17">
          <cell r="A17" t="str">
            <v>Limited English-speaking</v>
          </cell>
          <cell r="B17" t="str">
            <v>Y</v>
          </cell>
        </row>
        <row r="18">
          <cell r="A18" t="str">
            <v>Public assistance type</v>
          </cell>
          <cell r="B18" t="str">
            <v>N</v>
          </cell>
        </row>
        <row r="19">
          <cell r="A19" t="str">
            <v>Domestic Violence</v>
          </cell>
          <cell r="B19" t="str">
            <v>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07 Dataset Summary"/>
      <sheetName val="data"/>
    </sheetNames>
    <sheetDataSet>
      <sheetData sheetId="4">
        <row r="707">
          <cell r="R707">
            <v>81692</v>
          </cell>
        </row>
        <row r="708">
          <cell r="R708">
            <v>7169</v>
          </cell>
        </row>
        <row r="709">
          <cell r="R709">
            <v>0</v>
          </cell>
        </row>
        <row r="710">
          <cell r="R710">
            <v>2024</v>
          </cell>
        </row>
        <row r="711">
          <cell r="R711">
            <v>0</v>
          </cell>
        </row>
        <row r="712">
          <cell r="R712">
            <v>758</v>
          </cell>
        </row>
        <row r="713">
          <cell r="R713">
            <v>0</v>
          </cell>
        </row>
        <row r="714">
          <cell r="R714">
            <v>163</v>
          </cell>
        </row>
        <row r="715">
          <cell r="R715">
            <v>0</v>
          </cell>
        </row>
        <row r="716">
          <cell r="R716">
            <v>6253</v>
          </cell>
        </row>
        <row r="717">
          <cell r="R717">
            <v>3884</v>
          </cell>
        </row>
        <row r="718">
          <cell r="R718">
            <v>49</v>
          </cell>
        </row>
        <row r="719">
          <cell r="R719">
            <v>1175</v>
          </cell>
        </row>
        <row r="720">
          <cell r="R720">
            <v>22837</v>
          </cell>
        </row>
        <row r="721">
          <cell r="R721">
            <v>289</v>
          </cell>
        </row>
        <row r="722">
          <cell r="R722">
            <v>0</v>
          </cell>
        </row>
        <row r="723">
          <cell r="R723">
            <v>109</v>
          </cell>
        </row>
        <row r="724">
          <cell r="R724">
            <v>0</v>
          </cell>
        </row>
        <row r="725">
          <cell r="R725">
            <v>342</v>
          </cell>
        </row>
        <row r="726">
          <cell r="R726">
            <v>0</v>
          </cell>
        </row>
        <row r="727">
          <cell r="R727">
            <v>111</v>
          </cell>
        </row>
        <row r="728">
          <cell r="R728">
            <v>0</v>
          </cell>
        </row>
        <row r="729">
          <cell r="R729">
            <v>199</v>
          </cell>
        </row>
        <row r="730">
          <cell r="R730">
            <v>0</v>
          </cell>
        </row>
        <row r="731">
          <cell r="R731">
            <v>62</v>
          </cell>
        </row>
        <row r="732">
          <cell r="R732">
            <v>806</v>
          </cell>
        </row>
        <row r="733">
          <cell r="R733">
            <v>8439</v>
          </cell>
        </row>
        <row r="734">
          <cell r="R734">
            <v>834</v>
          </cell>
        </row>
        <row r="735">
          <cell r="R735">
            <v>1175</v>
          </cell>
        </row>
        <row r="736">
          <cell r="R736">
            <v>10470</v>
          </cell>
        </row>
        <row r="737">
          <cell r="R737">
            <v>248956</v>
          </cell>
        </row>
        <row r="738">
          <cell r="R738">
            <v>65683</v>
          </cell>
        </row>
        <row r="743">
          <cell r="R743">
            <v>0</v>
          </cell>
        </row>
        <row r="744">
          <cell r="R744">
            <v>2587</v>
          </cell>
        </row>
        <row r="745">
          <cell r="R745">
            <v>910</v>
          </cell>
        </row>
        <row r="746">
          <cell r="R746">
            <v>76358</v>
          </cell>
        </row>
        <row r="747">
          <cell r="R747">
            <v>0</v>
          </cell>
        </row>
        <row r="748">
          <cell r="R748">
            <v>2600</v>
          </cell>
        </row>
        <row r="749">
          <cell r="R749">
            <v>0</v>
          </cell>
        </row>
        <row r="750">
          <cell r="R750">
            <v>1381</v>
          </cell>
        </row>
        <row r="751">
          <cell r="R751">
            <v>0</v>
          </cell>
        </row>
        <row r="752">
          <cell r="R752">
            <v>289</v>
          </cell>
        </row>
        <row r="753">
          <cell r="R753">
            <v>0</v>
          </cell>
        </row>
        <row r="754">
          <cell r="R754">
            <v>708</v>
          </cell>
        </row>
        <row r="755">
          <cell r="R755">
            <v>0</v>
          </cell>
        </row>
        <row r="756">
          <cell r="R756">
            <v>229</v>
          </cell>
        </row>
        <row r="757">
          <cell r="R757">
            <v>0</v>
          </cell>
        </row>
        <row r="758">
          <cell r="R758">
            <v>3209</v>
          </cell>
        </row>
        <row r="759">
          <cell r="R759">
            <v>164226</v>
          </cell>
        </row>
        <row r="760">
          <cell r="R760">
            <v>14183</v>
          </cell>
        </row>
        <row r="761">
          <cell r="R761">
            <v>0</v>
          </cell>
        </row>
        <row r="762">
          <cell r="R762">
            <v>12275</v>
          </cell>
        </row>
        <row r="763">
          <cell r="R763">
            <v>7727</v>
          </cell>
        </row>
        <row r="764">
          <cell r="R764">
            <v>95</v>
          </cell>
        </row>
        <row r="765">
          <cell r="R765">
            <v>2357</v>
          </cell>
        </row>
        <row r="766">
          <cell r="R766">
            <v>36504</v>
          </cell>
        </row>
        <row r="767">
          <cell r="R767">
            <v>848</v>
          </cell>
        </row>
        <row r="768">
          <cell r="R768">
            <v>0</v>
          </cell>
        </row>
        <row r="769">
          <cell r="R769">
            <v>219</v>
          </cell>
        </row>
        <row r="770">
          <cell r="R770">
            <v>0</v>
          </cell>
        </row>
        <row r="771">
          <cell r="R771">
            <v>121</v>
          </cell>
        </row>
        <row r="772">
          <cell r="R772">
            <v>1579</v>
          </cell>
        </row>
        <row r="773">
          <cell r="R773">
            <v>16829</v>
          </cell>
        </row>
        <row r="774">
          <cell r="R774">
            <v>641</v>
          </cell>
        </row>
        <row r="775">
          <cell r="R775">
            <v>2305</v>
          </cell>
        </row>
        <row r="776">
          <cell r="R776">
            <v>23699</v>
          </cell>
        </row>
        <row r="777">
          <cell r="R777">
            <v>556572</v>
          </cell>
        </row>
        <row r="778">
          <cell r="R778">
            <v>131242</v>
          </cell>
        </row>
        <row r="779">
          <cell r="R779">
            <v>2421</v>
          </cell>
        </row>
        <row r="780">
          <cell r="R780">
            <v>160518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7Summary"/>
      <sheetName val="Instructions"/>
      <sheetName val="LookUp"/>
      <sheetName val="Module1"/>
      <sheetName val="GG"/>
      <sheetName val="State Auditor"/>
      <sheetName val="Budget Office"/>
      <sheetName val="ORPP"/>
      <sheetName val="FA"/>
      <sheetName val="Mail Serv"/>
      <sheetName val="Personnel Serv"/>
      <sheetName val="Bus Pass"/>
      <sheetName val="Ombudsman"/>
      <sheetName val="Bldg Occupancy"/>
      <sheetName val="Record Mgmt"/>
    </sheetNames>
    <sheetDataSet>
      <sheetData sheetId="4">
        <row r="1">
          <cell r="A1" t="str">
            <v>King County Central Cost Allocation Plan (Internal) - 2003</v>
          </cell>
        </row>
        <row r="2">
          <cell r="A2" t="str">
            <v>Based on Adjusted Actual Operating Expendutures 2001</v>
          </cell>
        </row>
        <row r="3">
          <cell r="A3" t="str">
            <v>Schedule C-1 General Government (Includes County Auditor's  Cost)</v>
          </cell>
        </row>
        <row r="5">
          <cell r="F5" t="str">
            <v> </v>
          </cell>
        </row>
        <row r="6">
          <cell r="A6" t="str">
            <v>Adjusted 2001 Operating Expenditures-ARM1400-03</v>
          </cell>
          <cell r="F6" t="str">
            <v> </v>
          </cell>
        </row>
        <row r="7">
          <cell r="F7" t="str">
            <v>Operating</v>
          </cell>
        </row>
        <row r="8">
          <cell r="A8" t="str">
            <v>Code</v>
          </cell>
          <cell r="B8" t="str">
            <v>Ag #</v>
          </cell>
          <cell r="C8" t="str">
            <v>Fund</v>
          </cell>
          <cell r="D8" t="str">
            <v>Org</v>
          </cell>
          <cell r="E8" t="str">
            <v>Cost Plan Agency</v>
          </cell>
          <cell r="F8" t="str">
            <v>Dept.</v>
          </cell>
        </row>
        <row r="9">
          <cell r="A9" t="str">
            <v>1-cx</v>
          </cell>
          <cell r="B9">
            <v>1</v>
          </cell>
          <cell r="C9">
            <v>10</v>
          </cell>
          <cell r="D9">
            <v>10</v>
          </cell>
          <cell r="E9" t="str">
            <v>County Council</v>
          </cell>
          <cell r="F9" t="str">
            <v>N*</v>
          </cell>
        </row>
        <row r="10">
          <cell r="B10">
            <v>2</v>
          </cell>
          <cell r="C10">
            <v>10</v>
          </cell>
          <cell r="D10">
            <v>20</v>
          </cell>
          <cell r="E10" t="str">
            <v>County Administration</v>
          </cell>
          <cell r="F10" t="str">
            <v>N*</v>
          </cell>
        </row>
        <row r="11">
          <cell r="B11">
            <v>3</v>
          </cell>
          <cell r="C11">
            <v>10</v>
          </cell>
          <cell r="D11">
            <v>30</v>
          </cell>
          <cell r="E11" t="str">
            <v>Hearing Examiner</v>
          </cell>
          <cell r="F11" t="str">
            <v>Y</v>
          </cell>
        </row>
        <row r="12">
          <cell r="B12">
            <v>4</v>
          </cell>
          <cell r="C12">
            <v>10</v>
          </cell>
          <cell r="D12">
            <v>40</v>
          </cell>
          <cell r="E12" t="str">
            <v>Council Auditor</v>
          </cell>
          <cell r="F12" t="str">
            <v>N*</v>
          </cell>
        </row>
        <row r="13">
          <cell r="B13">
            <v>5</v>
          </cell>
          <cell r="C13">
            <v>10</v>
          </cell>
          <cell r="D13">
            <v>50</v>
          </cell>
          <cell r="E13" t="str">
            <v>Ombudsman/Tax Advisor</v>
          </cell>
          <cell r="F13" t="str">
            <v>N*</v>
          </cell>
        </row>
        <row r="14">
          <cell r="B14">
            <v>6</v>
          </cell>
          <cell r="C14">
            <v>10</v>
          </cell>
          <cell r="D14">
            <v>60</v>
          </cell>
          <cell r="E14" t="str">
            <v>King County Civic Television</v>
          </cell>
          <cell r="F14" t="str">
            <v>N*</v>
          </cell>
        </row>
        <row r="15">
          <cell r="B15">
            <v>7</v>
          </cell>
          <cell r="C15">
            <v>10</v>
          </cell>
          <cell r="D15">
            <v>70</v>
          </cell>
          <cell r="E15" t="str">
            <v>Board of Appeals</v>
          </cell>
          <cell r="F15" t="str">
            <v>Y</v>
          </cell>
        </row>
        <row r="16">
          <cell r="B16">
            <v>8</v>
          </cell>
          <cell r="C16">
            <v>10</v>
          </cell>
          <cell r="D16">
            <v>110</v>
          </cell>
          <cell r="E16" t="str">
            <v>County Executive</v>
          </cell>
          <cell r="F16" t="str">
            <v>N*</v>
          </cell>
        </row>
        <row r="17">
          <cell r="B17">
            <v>9</v>
          </cell>
          <cell r="C17">
            <v>10</v>
          </cell>
          <cell r="D17">
            <v>120</v>
          </cell>
          <cell r="E17" t="str">
            <v>Deputy County Executive</v>
          </cell>
          <cell r="F17" t="str">
            <v>N*</v>
          </cell>
        </row>
        <row r="18">
          <cell r="B18">
            <v>10</v>
          </cell>
          <cell r="C18">
            <v>10</v>
          </cell>
          <cell r="D18">
            <v>140</v>
          </cell>
          <cell r="E18" t="str">
            <v>Budget Office</v>
          </cell>
          <cell r="F18" t="str">
            <v>N*</v>
          </cell>
        </row>
        <row r="19">
          <cell r="B19">
            <v>11</v>
          </cell>
          <cell r="C19">
            <v>10</v>
          </cell>
          <cell r="D19">
            <v>150</v>
          </cell>
          <cell r="E19" t="str">
            <v>Finance-CX</v>
          </cell>
          <cell r="F19" t="str">
            <v>N</v>
          </cell>
        </row>
        <row r="20">
          <cell r="B20">
            <v>12</v>
          </cell>
          <cell r="C20">
            <v>10</v>
          </cell>
          <cell r="D20">
            <v>180</v>
          </cell>
          <cell r="E20" t="str">
            <v>Office of Rgn Pol &amp; Planning</v>
          </cell>
          <cell r="F20" t="str">
            <v>N*</v>
          </cell>
        </row>
        <row r="21">
          <cell r="B21">
            <v>13</v>
          </cell>
          <cell r="C21">
            <v>10</v>
          </cell>
          <cell r="D21">
            <v>200</v>
          </cell>
          <cell r="E21" t="str">
            <v>Sheriff-Public Safety</v>
          </cell>
          <cell r="F21" t="str">
            <v>Y</v>
          </cell>
        </row>
        <row r="22">
          <cell r="B22">
            <v>14</v>
          </cell>
          <cell r="C22">
            <v>10</v>
          </cell>
          <cell r="D22">
            <v>205</v>
          </cell>
          <cell r="E22" t="str">
            <v>Drug Enforcement Forfeits</v>
          </cell>
          <cell r="F22" t="str">
            <v>N</v>
          </cell>
        </row>
        <row r="23">
          <cell r="B23">
            <v>15</v>
          </cell>
          <cell r="C23">
            <v>10</v>
          </cell>
          <cell r="D23">
            <v>305</v>
          </cell>
          <cell r="E23" t="str">
            <v>Office of Cultural Resources</v>
          </cell>
          <cell r="F23" t="str">
            <v>Y</v>
          </cell>
        </row>
        <row r="24">
          <cell r="B24">
            <v>16</v>
          </cell>
          <cell r="C24">
            <v>10</v>
          </cell>
          <cell r="D24">
            <v>340</v>
          </cell>
          <cell r="E24" t="str">
            <v>Parks and Recreation</v>
          </cell>
          <cell r="F24" t="str">
            <v>Y</v>
          </cell>
        </row>
        <row r="25">
          <cell r="B25">
            <v>17</v>
          </cell>
          <cell r="C25">
            <v>10</v>
          </cell>
          <cell r="D25">
            <v>401</v>
          </cell>
          <cell r="E25" t="str">
            <v>Emergency Mgmt (Radio Comm)</v>
          </cell>
          <cell r="F25" t="str">
            <v>N*</v>
          </cell>
        </row>
        <row r="26">
          <cell r="B26">
            <v>18</v>
          </cell>
          <cell r="C26">
            <v>10</v>
          </cell>
          <cell r="D26">
            <v>417</v>
          </cell>
          <cell r="E26" t="str">
            <v>Executive Services - Admin</v>
          </cell>
          <cell r="F26" t="str">
            <v>N*</v>
          </cell>
        </row>
        <row r="27">
          <cell r="B27">
            <v>19</v>
          </cell>
          <cell r="C27">
            <v>10</v>
          </cell>
          <cell r="D27">
            <v>420</v>
          </cell>
          <cell r="E27" t="str">
            <v>Human Resources</v>
          </cell>
          <cell r="F27" t="str">
            <v>Y</v>
          </cell>
        </row>
        <row r="28">
          <cell r="B28">
            <v>20</v>
          </cell>
          <cell r="C28">
            <v>10</v>
          </cell>
          <cell r="D28">
            <v>437</v>
          </cell>
          <cell r="E28" t="str">
            <v>Cable Communication</v>
          </cell>
          <cell r="F28" t="str">
            <v>Y</v>
          </cell>
        </row>
        <row r="29">
          <cell r="B29">
            <v>21</v>
          </cell>
          <cell r="C29">
            <v>10</v>
          </cell>
          <cell r="D29">
            <v>440</v>
          </cell>
          <cell r="E29" t="str">
            <v>Property Services</v>
          </cell>
          <cell r="F29" t="str">
            <v>Y</v>
          </cell>
        </row>
        <row r="30">
          <cell r="B30">
            <v>22</v>
          </cell>
          <cell r="C30">
            <v>10</v>
          </cell>
          <cell r="D30">
            <v>450</v>
          </cell>
          <cell r="E30" t="str">
            <v>Facilities Management-CX</v>
          </cell>
          <cell r="F30" t="str">
            <v>Y</v>
          </cell>
        </row>
        <row r="31">
          <cell r="B31">
            <v>23</v>
          </cell>
          <cell r="C31">
            <v>10</v>
          </cell>
          <cell r="D31">
            <v>470</v>
          </cell>
          <cell r="E31" t="str">
            <v>Records, Elections &amp; Licensing</v>
          </cell>
          <cell r="F31" t="str">
            <v>Y</v>
          </cell>
        </row>
        <row r="32">
          <cell r="B32">
            <v>24</v>
          </cell>
          <cell r="C32">
            <v>10</v>
          </cell>
          <cell r="D32">
            <v>500</v>
          </cell>
          <cell r="E32" t="str">
            <v>Prosecuting Attorney</v>
          </cell>
          <cell r="F32" t="str">
            <v>Y</v>
          </cell>
        </row>
        <row r="33">
          <cell r="B33">
            <v>25</v>
          </cell>
          <cell r="C33">
            <v>10</v>
          </cell>
          <cell r="D33">
            <v>501</v>
          </cell>
          <cell r="E33" t="str">
            <v>Antiprofiteering Program</v>
          </cell>
          <cell r="F33" t="str">
            <v>N</v>
          </cell>
        </row>
        <row r="34">
          <cell r="B34">
            <v>26</v>
          </cell>
          <cell r="C34">
            <v>10</v>
          </cell>
          <cell r="D34">
            <v>510</v>
          </cell>
          <cell r="E34" t="str">
            <v>Superior Court</v>
          </cell>
          <cell r="F34" t="str">
            <v>Y</v>
          </cell>
        </row>
        <row r="35">
          <cell r="B35">
            <v>27</v>
          </cell>
          <cell r="C35">
            <v>10</v>
          </cell>
          <cell r="D35">
            <v>530</v>
          </cell>
          <cell r="E35" t="str">
            <v>District Courts</v>
          </cell>
          <cell r="F35" t="str">
            <v>Y</v>
          </cell>
        </row>
        <row r="36">
          <cell r="B36">
            <v>28</v>
          </cell>
          <cell r="C36">
            <v>10</v>
          </cell>
          <cell r="D36">
            <v>540</v>
          </cell>
          <cell r="E36" t="str">
            <v>Judicial Administration</v>
          </cell>
          <cell r="F36" t="str">
            <v>Y</v>
          </cell>
        </row>
        <row r="37">
          <cell r="B37">
            <v>29</v>
          </cell>
          <cell r="C37">
            <v>10</v>
          </cell>
          <cell r="D37">
            <v>610</v>
          </cell>
          <cell r="E37" t="str">
            <v>State Auditor</v>
          </cell>
          <cell r="F37" t="str">
            <v>N</v>
          </cell>
        </row>
        <row r="38">
          <cell r="B38">
            <v>30</v>
          </cell>
          <cell r="C38">
            <v>10</v>
          </cell>
          <cell r="D38">
            <v>630</v>
          </cell>
          <cell r="E38" t="str">
            <v>Boundary Review Board</v>
          </cell>
          <cell r="F38" t="str">
            <v>Y</v>
          </cell>
        </row>
        <row r="39">
          <cell r="B39">
            <v>31</v>
          </cell>
          <cell r="C39">
            <v>10</v>
          </cell>
          <cell r="D39">
            <v>650</v>
          </cell>
          <cell r="E39" t="str">
            <v>Special Programs</v>
          </cell>
          <cell r="F39" t="str">
            <v>N</v>
          </cell>
        </row>
        <row r="40">
          <cell r="B40">
            <v>32</v>
          </cell>
          <cell r="C40">
            <v>10</v>
          </cell>
          <cell r="D40">
            <v>654</v>
          </cell>
          <cell r="E40" t="str">
            <v>Spe Prog/Sal &amp; Wag Cont.</v>
          </cell>
          <cell r="F40" t="str">
            <v>N</v>
          </cell>
        </row>
        <row r="41">
          <cell r="B41">
            <v>33</v>
          </cell>
          <cell r="C41">
            <v>10</v>
          </cell>
          <cell r="D41">
            <v>655</v>
          </cell>
          <cell r="E41" t="str">
            <v>Spe Prog/Executive Cont.</v>
          </cell>
          <cell r="F41" t="str">
            <v>N</v>
          </cell>
        </row>
        <row r="42">
          <cell r="B42">
            <v>34</v>
          </cell>
          <cell r="C42">
            <v>10</v>
          </cell>
          <cell r="D42">
            <v>656</v>
          </cell>
          <cell r="E42" t="str">
            <v>Spe Prog/Internal Support</v>
          </cell>
          <cell r="F42" t="str">
            <v>N</v>
          </cell>
        </row>
        <row r="43">
          <cell r="B43">
            <v>35</v>
          </cell>
          <cell r="C43">
            <v>10</v>
          </cell>
          <cell r="D43">
            <v>670</v>
          </cell>
          <cell r="E43" t="str">
            <v>Assessments</v>
          </cell>
          <cell r="F43" t="str">
            <v>Y</v>
          </cell>
        </row>
        <row r="44">
          <cell r="B44">
            <v>36</v>
          </cell>
          <cell r="C44">
            <v>10</v>
          </cell>
          <cell r="D44">
            <v>690</v>
          </cell>
          <cell r="E44" t="str">
            <v>CX Fund Transfers</v>
          </cell>
          <cell r="F44" t="str">
            <v>N</v>
          </cell>
        </row>
        <row r="45">
          <cell r="B45">
            <v>37</v>
          </cell>
          <cell r="C45">
            <v>10</v>
          </cell>
          <cell r="D45">
            <v>910</v>
          </cell>
          <cell r="E45" t="str">
            <v>Adult/Youth Detention</v>
          </cell>
          <cell r="F45" t="str">
            <v>Y</v>
          </cell>
        </row>
        <row r="46">
          <cell r="B46">
            <v>38</v>
          </cell>
          <cell r="C46">
            <v>10</v>
          </cell>
          <cell r="D46">
            <v>934</v>
          </cell>
          <cell r="E46" t="str">
            <v>Community Services - CX</v>
          </cell>
          <cell r="F46" t="str">
            <v>Y</v>
          </cell>
        </row>
        <row r="47">
          <cell r="B47">
            <v>39</v>
          </cell>
          <cell r="C47">
            <v>10</v>
          </cell>
          <cell r="D47">
            <v>950</v>
          </cell>
          <cell r="E47" t="str">
            <v>Public Defense Division</v>
          </cell>
          <cell r="F47" t="str">
            <v>Y</v>
          </cell>
        </row>
        <row r="48">
          <cell r="B48">
            <v>40</v>
          </cell>
          <cell r="C48">
            <v>10</v>
          </cell>
          <cell r="D48" t="str">
            <v>0</v>
          </cell>
          <cell r="E48" t="str">
            <v>Others</v>
          </cell>
          <cell r="F48" t="str">
            <v>N</v>
          </cell>
        </row>
        <row r="49">
          <cell r="A49" t="str">
            <v>1-cx Total</v>
          </cell>
        </row>
        <row r="50">
          <cell r="A50" t="str">
            <v>2-cj</v>
          </cell>
          <cell r="B50">
            <v>41</v>
          </cell>
          <cell r="C50">
            <v>1020</v>
          </cell>
          <cell r="D50">
            <v>142</v>
          </cell>
          <cell r="E50" t="str">
            <v>Budget Office - cj</v>
          </cell>
          <cell r="F50" t="str">
            <v>N</v>
          </cell>
        </row>
        <row r="51">
          <cell r="B51">
            <v>42</v>
          </cell>
          <cell r="C51">
            <v>1020</v>
          </cell>
          <cell r="D51">
            <v>201</v>
          </cell>
          <cell r="E51" t="str">
            <v>Public Safety/CJ(Sheriff)</v>
          </cell>
          <cell r="F51" t="str">
            <v>N</v>
          </cell>
        </row>
        <row r="52">
          <cell r="B52">
            <v>43</v>
          </cell>
          <cell r="C52">
            <v>1020</v>
          </cell>
          <cell r="D52">
            <v>339</v>
          </cell>
          <cell r="E52" t="str">
            <v>Parks &amp; Recreation-CJ</v>
          </cell>
          <cell r="F52" t="str">
            <v>N</v>
          </cell>
        </row>
        <row r="53">
          <cell r="B53">
            <v>44</v>
          </cell>
          <cell r="C53">
            <v>1020</v>
          </cell>
          <cell r="D53">
            <v>502</v>
          </cell>
          <cell r="E53" t="str">
            <v>Prosecuting Attorney/CJ</v>
          </cell>
          <cell r="F53" t="str">
            <v>N</v>
          </cell>
        </row>
        <row r="54">
          <cell r="B54">
            <v>45</v>
          </cell>
          <cell r="C54">
            <v>1020</v>
          </cell>
          <cell r="D54">
            <v>512</v>
          </cell>
          <cell r="E54" t="str">
            <v>Superior Court/CJ</v>
          </cell>
          <cell r="F54" t="str">
            <v>N</v>
          </cell>
        </row>
        <row r="55">
          <cell r="B55">
            <v>46</v>
          </cell>
          <cell r="C55">
            <v>1020</v>
          </cell>
          <cell r="D55">
            <v>532</v>
          </cell>
          <cell r="E55" t="str">
            <v>District Courts/CJ</v>
          </cell>
          <cell r="F55" t="str">
            <v>N</v>
          </cell>
        </row>
        <row r="56">
          <cell r="B56">
            <v>47</v>
          </cell>
          <cell r="C56">
            <v>1020</v>
          </cell>
          <cell r="D56">
            <v>542</v>
          </cell>
          <cell r="E56" t="str">
            <v>Judicial Admin/CJ</v>
          </cell>
          <cell r="F56" t="str">
            <v>N</v>
          </cell>
        </row>
        <row r="57">
          <cell r="B57">
            <v>48</v>
          </cell>
          <cell r="C57">
            <v>1020</v>
          </cell>
          <cell r="D57">
            <v>652</v>
          </cell>
          <cell r="E57" t="str">
            <v>Special Programs/CJ</v>
          </cell>
          <cell r="F57" t="str">
            <v>N</v>
          </cell>
        </row>
        <row r="58">
          <cell r="B58">
            <v>49</v>
          </cell>
          <cell r="C58">
            <v>1020</v>
          </cell>
          <cell r="D58">
            <v>693</v>
          </cell>
          <cell r="E58" t="str">
            <v>Trans To Other Funds/CJ </v>
          </cell>
          <cell r="F58" t="str">
            <v>N</v>
          </cell>
        </row>
        <row r="59">
          <cell r="B59">
            <v>50</v>
          </cell>
          <cell r="C59">
            <v>1020</v>
          </cell>
          <cell r="D59">
            <v>912</v>
          </cell>
          <cell r="E59" t="str">
            <v>Adult Detention/CJ</v>
          </cell>
          <cell r="F59" t="str">
            <v>N</v>
          </cell>
        </row>
        <row r="60">
          <cell r="B60">
            <v>51</v>
          </cell>
          <cell r="C60">
            <v>1020</v>
          </cell>
          <cell r="D60">
            <v>932</v>
          </cell>
          <cell r="E60" t="str">
            <v>Human Services/CJ</v>
          </cell>
          <cell r="F60" t="str">
            <v>N</v>
          </cell>
        </row>
        <row r="61">
          <cell r="B61">
            <v>52</v>
          </cell>
          <cell r="C61">
            <v>1020</v>
          </cell>
          <cell r="D61">
            <v>952</v>
          </cell>
          <cell r="E61" t="str">
            <v>Public Defense/CJ</v>
          </cell>
          <cell r="F61" t="str">
            <v>N</v>
          </cell>
        </row>
        <row r="62">
          <cell r="A62" t="str">
            <v>2-cj Total</v>
          </cell>
        </row>
        <row r="63">
          <cell r="A63" t="str">
            <v>3-sr</v>
          </cell>
          <cell r="B63">
            <v>53</v>
          </cell>
          <cell r="C63">
            <v>1030</v>
          </cell>
          <cell r="D63">
            <v>726</v>
          </cell>
          <cell r="E63" t="str">
            <v>Storm Water Decant Prog</v>
          </cell>
          <cell r="F63" t="str">
            <v>N</v>
          </cell>
        </row>
        <row r="64">
          <cell r="B64">
            <v>54</v>
          </cell>
          <cell r="C64">
            <v>1030</v>
          </cell>
          <cell r="D64">
            <v>730</v>
          </cell>
          <cell r="E64" t="str">
            <v>Roads</v>
          </cell>
          <cell r="F64" t="str">
            <v>Y</v>
          </cell>
        </row>
        <row r="65">
          <cell r="B65">
            <v>55</v>
          </cell>
          <cell r="C65">
            <v>1030</v>
          </cell>
          <cell r="D65">
            <v>734</v>
          </cell>
          <cell r="E65" t="str">
            <v>Roads - Constr Transfer</v>
          </cell>
          <cell r="F65" t="str">
            <v>N</v>
          </cell>
        </row>
        <row r="66">
          <cell r="B66">
            <v>56</v>
          </cell>
          <cell r="C66">
            <v>1040</v>
          </cell>
          <cell r="D66">
            <v>715</v>
          </cell>
          <cell r="E66" t="str">
            <v>Solid Waste Post Closure Maint</v>
          </cell>
          <cell r="F66" t="str">
            <v>N</v>
          </cell>
        </row>
        <row r="67">
          <cell r="B67">
            <v>57</v>
          </cell>
          <cell r="C67">
            <v>1050</v>
          </cell>
          <cell r="D67">
            <v>740</v>
          </cell>
          <cell r="E67" t="str">
            <v>River Improvement</v>
          </cell>
          <cell r="F67" t="str">
            <v>Y</v>
          </cell>
        </row>
        <row r="68">
          <cell r="B68">
            <v>58</v>
          </cell>
          <cell r="C68">
            <v>1060</v>
          </cell>
          <cell r="D68">
            <v>480</v>
          </cell>
          <cell r="E68" t="str">
            <v>Veterans Services</v>
          </cell>
          <cell r="F68" t="str">
            <v>Y</v>
          </cell>
        </row>
        <row r="69">
          <cell r="B69">
            <v>59</v>
          </cell>
          <cell r="C69">
            <v>1070</v>
          </cell>
          <cell r="D69">
            <v>920</v>
          </cell>
          <cell r="E69" t="str">
            <v>Developmental Disability</v>
          </cell>
          <cell r="F69" t="str">
            <v>Y</v>
          </cell>
        </row>
        <row r="70">
          <cell r="B70">
            <v>60</v>
          </cell>
          <cell r="C70">
            <v>1070</v>
          </cell>
          <cell r="D70">
            <v>935</v>
          </cell>
          <cell r="E70" t="str">
            <v>DCHS Admin</v>
          </cell>
          <cell r="F70" t="str">
            <v>Y</v>
          </cell>
        </row>
        <row r="71">
          <cell r="B71">
            <v>61</v>
          </cell>
          <cell r="C71">
            <v>1090</v>
          </cell>
          <cell r="D71">
            <v>471</v>
          </cell>
          <cell r="E71" t="str">
            <v>Recorders's O &amp; M Fund</v>
          </cell>
          <cell r="F71" t="str">
            <v>N</v>
          </cell>
        </row>
        <row r="72">
          <cell r="B72">
            <v>62</v>
          </cell>
          <cell r="C72">
            <v>1110</v>
          </cell>
          <cell r="D72">
            <v>431</v>
          </cell>
          <cell r="E72" t="str">
            <v>E-911 Program</v>
          </cell>
          <cell r="F72" t="str">
            <v>N</v>
          </cell>
        </row>
        <row r="73">
          <cell r="B73">
            <v>63</v>
          </cell>
          <cell r="C73">
            <v>1120</v>
          </cell>
          <cell r="D73">
            <v>924</v>
          </cell>
          <cell r="E73" t="str">
            <v>Mental Health</v>
          </cell>
          <cell r="F73" t="str">
            <v>Y</v>
          </cell>
        </row>
        <row r="74">
          <cell r="B74">
            <v>64</v>
          </cell>
          <cell r="C74">
            <v>1170</v>
          </cell>
          <cell r="D74">
            <v>301</v>
          </cell>
          <cell r="E74" t="str">
            <v>Cultural Development</v>
          </cell>
          <cell r="F74" t="str">
            <v>N</v>
          </cell>
        </row>
        <row r="75">
          <cell r="B75">
            <v>65</v>
          </cell>
          <cell r="C75">
            <v>1190</v>
          </cell>
          <cell r="D75">
            <v>830</v>
          </cell>
          <cell r="E75" t="str">
            <v>Emergency Medical Service</v>
          </cell>
          <cell r="F75" t="str">
            <v>Y</v>
          </cell>
        </row>
        <row r="76">
          <cell r="B76">
            <v>66</v>
          </cell>
          <cell r="C76">
            <v>1210</v>
          </cell>
          <cell r="D76">
            <v>741</v>
          </cell>
          <cell r="E76" t="str">
            <v>Water &amp; Land Resources(SWM)</v>
          </cell>
          <cell r="F76" t="str">
            <v>Y</v>
          </cell>
        </row>
        <row r="77">
          <cell r="B77">
            <v>67</v>
          </cell>
          <cell r="C77">
            <v>1211</v>
          </cell>
          <cell r="D77">
            <v>845</v>
          </cell>
          <cell r="E77" t="str">
            <v>Rural Drainage</v>
          </cell>
          <cell r="F77" t="str">
            <v>N</v>
          </cell>
        </row>
        <row r="78">
          <cell r="B78">
            <v>68</v>
          </cell>
          <cell r="C78">
            <v>1220</v>
          </cell>
          <cell r="D78">
            <v>208</v>
          </cell>
          <cell r="E78" t="str">
            <v>Auto. Finger Identification Syst</v>
          </cell>
          <cell r="F78" t="str">
            <v>Y</v>
          </cell>
        </row>
        <row r="79">
          <cell r="B79">
            <v>69</v>
          </cell>
          <cell r="C79">
            <v>1260</v>
          </cell>
          <cell r="D79">
            <v>960</v>
          </cell>
          <cell r="E79" t="str">
            <v>Alcoholism Services/DCHS DASAS</v>
          </cell>
          <cell r="F79" t="str">
            <v>Y</v>
          </cell>
        </row>
        <row r="80">
          <cell r="B80">
            <v>70</v>
          </cell>
          <cell r="C80">
            <v>1280</v>
          </cell>
          <cell r="D80">
            <v>860</v>
          </cell>
          <cell r="E80" t="str">
            <v>Local Hazardous Waste</v>
          </cell>
          <cell r="F80" t="str">
            <v>N</v>
          </cell>
        </row>
        <row r="81">
          <cell r="B81">
            <v>71</v>
          </cell>
          <cell r="C81">
            <v>1290</v>
          </cell>
          <cell r="D81">
            <v>355</v>
          </cell>
          <cell r="E81" t="str">
            <v>YTH Sports Fac Grant Fund</v>
          </cell>
          <cell r="F81" t="str">
            <v>N</v>
          </cell>
        </row>
        <row r="82">
          <cell r="B82">
            <v>72</v>
          </cell>
          <cell r="C82">
            <v>1311</v>
          </cell>
          <cell r="D82">
            <v>384</v>
          </cell>
          <cell r="E82" t="str">
            <v>Noxious Weed Control Prog</v>
          </cell>
          <cell r="F82" t="str">
            <v>Y</v>
          </cell>
        </row>
        <row r="83">
          <cell r="B83">
            <v>73</v>
          </cell>
          <cell r="C83">
            <v>1340</v>
          </cell>
          <cell r="D83">
            <v>325</v>
          </cell>
          <cell r="E83" t="str">
            <v>DDES</v>
          </cell>
          <cell r="F83" t="str">
            <v>Y</v>
          </cell>
        </row>
        <row r="84">
          <cell r="B84">
            <v>74</v>
          </cell>
          <cell r="C84">
            <v>1800</v>
          </cell>
          <cell r="D84">
            <v>800</v>
          </cell>
          <cell r="E84" t="str">
            <v>Public Health - County</v>
          </cell>
          <cell r="F84" t="str">
            <v>Y</v>
          </cell>
        </row>
        <row r="85">
          <cell r="B85">
            <v>75</v>
          </cell>
          <cell r="C85">
            <v>1800</v>
          </cell>
          <cell r="D85">
            <v>840</v>
          </cell>
          <cell r="E85" t="str">
            <v>Public Health - City</v>
          </cell>
          <cell r="F85" t="str">
            <v>Y</v>
          </cell>
        </row>
        <row r="86">
          <cell r="B86">
            <v>76</v>
          </cell>
          <cell r="C86">
            <v>1820</v>
          </cell>
          <cell r="D86">
            <v>760</v>
          </cell>
          <cell r="E86" t="str">
            <v>Inter_County River Imp</v>
          </cell>
          <cell r="F86" t="str">
            <v>N</v>
          </cell>
        </row>
        <row r="87">
          <cell r="B87">
            <v>77</v>
          </cell>
          <cell r="C87">
            <v>1371</v>
          </cell>
          <cell r="D87">
            <v>71</v>
          </cell>
          <cell r="E87" t="str">
            <v>Clark Contract Administration</v>
          </cell>
          <cell r="F87" t="str">
            <v>N</v>
          </cell>
        </row>
        <row r="88">
          <cell r="A88" t="str">
            <v>3-sr Total</v>
          </cell>
        </row>
        <row r="89">
          <cell r="A89" t="str">
            <v>4-bg</v>
          </cell>
          <cell r="B89">
            <v>78</v>
          </cell>
          <cell r="C89">
            <v>2460</v>
          </cell>
          <cell r="D89">
            <v>350</v>
          </cell>
          <cell r="E89" t="str">
            <v>Federal HC &amp; D</v>
          </cell>
          <cell r="F89" t="str">
            <v>Y</v>
          </cell>
        </row>
        <row r="90">
          <cell r="B90">
            <v>79</v>
          </cell>
          <cell r="C90">
            <v>2460</v>
          </cell>
          <cell r="D90">
            <v>390</v>
          </cell>
          <cell r="E90" t="str">
            <v>Plan &amp; Com Dev Blk Grant</v>
          </cell>
          <cell r="F90" t="str">
            <v>Y</v>
          </cell>
        </row>
        <row r="91">
          <cell r="B91">
            <v>80</v>
          </cell>
          <cell r="C91">
            <v>2240</v>
          </cell>
          <cell r="D91">
            <v>936</v>
          </cell>
          <cell r="E91" t="str">
            <v>Youth Employment Programs</v>
          </cell>
          <cell r="F91" t="str">
            <v>Y</v>
          </cell>
        </row>
        <row r="92">
          <cell r="B92">
            <v>81</v>
          </cell>
          <cell r="C92">
            <v>2241</v>
          </cell>
          <cell r="D92">
            <v>940</v>
          </cell>
          <cell r="E92" t="str">
            <v>Displaced Work Program</v>
          </cell>
          <cell r="F92" t="str">
            <v>Y</v>
          </cell>
        </row>
        <row r="93">
          <cell r="A93" t="str">
            <v>4-bg Total</v>
          </cell>
        </row>
        <row r="94">
          <cell r="A94" t="str">
            <v>5-cip</v>
          </cell>
          <cell r="B94">
            <v>82</v>
          </cell>
          <cell r="C94">
            <v>3481</v>
          </cell>
          <cell r="D94">
            <v>139</v>
          </cell>
          <cell r="E94" t="str">
            <v>Cable Communications Capital Fund</v>
          </cell>
          <cell r="F94" t="str">
            <v>N</v>
          </cell>
        </row>
        <row r="95">
          <cell r="B95">
            <v>83</v>
          </cell>
          <cell r="C95">
            <v>3441</v>
          </cell>
          <cell r="D95">
            <v>167</v>
          </cell>
          <cell r="E95" t="str">
            <v>Financial Systems Replacement</v>
          </cell>
          <cell r="F95" t="str">
            <v>N</v>
          </cell>
        </row>
        <row r="96">
          <cell r="B96">
            <v>84</v>
          </cell>
          <cell r="C96">
            <v>3442</v>
          </cell>
          <cell r="D96">
            <v>168</v>
          </cell>
          <cell r="E96" t="str">
            <v>1997 Elect Systems Acquisition Sub-Fund</v>
          </cell>
          <cell r="F96" t="str">
            <v>N</v>
          </cell>
        </row>
        <row r="97">
          <cell r="B97">
            <v>85</v>
          </cell>
          <cell r="C97">
            <v>3443</v>
          </cell>
          <cell r="D97">
            <v>169</v>
          </cell>
          <cell r="E97" t="str">
            <v>Open Access Record Sys. Aquistion Sub Fund</v>
          </cell>
          <cell r="F97" t="str">
            <v>N</v>
          </cell>
        </row>
        <row r="98">
          <cell r="B98">
            <v>86</v>
          </cell>
          <cell r="C98">
            <v>3681</v>
          </cell>
          <cell r="D98">
            <v>181</v>
          </cell>
          <cell r="E98" t="str">
            <v>Real Estate Excise Tax Cap #1</v>
          </cell>
          <cell r="F98" t="str">
            <v>N</v>
          </cell>
        </row>
        <row r="99">
          <cell r="B99">
            <v>87</v>
          </cell>
          <cell r="C99">
            <v>3682</v>
          </cell>
          <cell r="D99">
            <v>182</v>
          </cell>
          <cell r="E99" t="str">
            <v>Real Estate Excise Tax Cap #2</v>
          </cell>
          <cell r="F99" t="str">
            <v>N</v>
          </cell>
        </row>
        <row r="100">
          <cell r="B100">
            <v>88</v>
          </cell>
          <cell r="C100">
            <v>3201</v>
          </cell>
          <cell r="D100">
            <v>317</v>
          </cell>
          <cell r="E100" t="str">
            <v>1% for Arts Projects</v>
          </cell>
          <cell r="F100" t="str">
            <v>N</v>
          </cell>
        </row>
        <row r="101">
          <cell r="B101">
            <v>89</v>
          </cell>
          <cell r="C101">
            <v>3402</v>
          </cell>
          <cell r="D101">
            <v>329</v>
          </cell>
          <cell r="E101" t="str">
            <v>Parks Land Acquistion 1993 SER B</v>
          </cell>
          <cell r="F101" t="str">
            <v>N</v>
          </cell>
        </row>
        <row r="102">
          <cell r="B102">
            <v>90</v>
          </cell>
          <cell r="C102">
            <v>3421</v>
          </cell>
          <cell r="D102">
            <v>337</v>
          </cell>
          <cell r="E102" t="str">
            <v>Major Maintenance Reserve SubFund</v>
          </cell>
          <cell r="F102" t="str">
            <v>N</v>
          </cell>
        </row>
        <row r="103">
          <cell r="B103">
            <v>91</v>
          </cell>
          <cell r="C103">
            <v>3401</v>
          </cell>
          <cell r="D103">
            <v>338</v>
          </cell>
          <cell r="E103" t="str">
            <v>Parks Land Acquistion 1993</v>
          </cell>
          <cell r="F103" t="str">
            <v>N</v>
          </cell>
        </row>
        <row r="104">
          <cell r="B104">
            <v>92</v>
          </cell>
          <cell r="C104">
            <v>3370</v>
          </cell>
          <cell r="D104">
            <v>344</v>
          </cell>
          <cell r="E104" t="str">
            <v>Park Acquisition &amp; Development</v>
          </cell>
          <cell r="F104" t="str">
            <v>N</v>
          </cell>
        </row>
        <row r="105">
          <cell r="B105">
            <v>93</v>
          </cell>
          <cell r="C105">
            <v>3090</v>
          </cell>
          <cell r="D105">
            <v>345</v>
          </cell>
          <cell r="E105" t="str">
            <v>Parks and Open Space Acquision</v>
          </cell>
          <cell r="F105" t="str">
            <v>N</v>
          </cell>
        </row>
        <row r="106">
          <cell r="B106">
            <v>94</v>
          </cell>
          <cell r="C106">
            <v>3160</v>
          </cell>
          <cell r="D106">
            <v>346</v>
          </cell>
          <cell r="E106" t="str">
            <v>Parks, Recreation and Open Space</v>
          </cell>
          <cell r="F106" t="str">
            <v>N</v>
          </cell>
        </row>
        <row r="107">
          <cell r="B107">
            <v>95</v>
          </cell>
          <cell r="C107">
            <v>3490</v>
          </cell>
          <cell r="D107">
            <v>347</v>
          </cell>
          <cell r="E107" t="str">
            <v>Park Facilities Rehab</v>
          </cell>
          <cell r="F107" t="str">
            <v>N</v>
          </cell>
        </row>
        <row r="108">
          <cell r="B108">
            <v>96</v>
          </cell>
          <cell r="C108">
            <v>3151</v>
          </cell>
          <cell r="D108">
            <v>349</v>
          </cell>
          <cell r="E108" t="str">
            <v>Conservation Futures Levy Subfund</v>
          </cell>
          <cell r="F108" t="str">
            <v>N</v>
          </cell>
        </row>
        <row r="109">
          <cell r="B109">
            <v>97</v>
          </cell>
          <cell r="C109">
            <v>3220</v>
          </cell>
          <cell r="D109">
            <v>351</v>
          </cell>
          <cell r="E109" t="str">
            <v>Housing Opportunity Fund</v>
          </cell>
          <cell r="F109" t="str">
            <v>N</v>
          </cell>
        </row>
        <row r="110">
          <cell r="B110">
            <v>98</v>
          </cell>
          <cell r="C110">
            <v>3841</v>
          </cell>
          <cell r="D110">
            <v>363</v>
          </cell>
          <cell r="E110" t="str">
            <v>Agriculture Farmland Preservation, '96 Bond</v>
          </cell>
          <cell r="F110" t="str">
            <v>N</v>
          </cell>
        </row>
        <row r="111">
          <cell r="B111">
            <v>99</v>
          </cell>
          <cell r="C111">
            <v>3840</v>
          </cell>
          <cell r="D111">
            <v>364</v>
          </cell>
          <cell r="E111" t="str">
            <v>Agriculture</v>
          </cell>
          <cell r="F111" t="str">
            <v>N</v>
          </cell>
        </row>
        <row r="112">
          <cell r="B112">
            <v>100</v>
          </cell>
          <cell r="C112">
            <v>3842</v>
          </cell>
          <cell r="D112">
            <v>369</v>
          </cell>
          <cell r="E112" t="str">
            <v>Farmland Conservation Program</v>
          </cell>
          <cell r="F112" t="str">
            <v>N</v>
          </cell>
        </row>
        <row r="113">
          <cell r="B113">
            <v>101</v>
          </cell>
          <cell r="C113">
            <v>3391</v>
          </cell>
          <cell r="D113">
            <v>378</v>
          </cell>
          <cell r="E113" t="str">
            <v>Working Forest 1996 Bond Sub-fund</v>
          </cell>
          <cell r="F113" t="str">
            <v>N</v>
          </cell>
        </row>
        <row r="114">
          <cell r="B114">
            <v>102</v>
          </cell>
          <cell r="C114">
            <v>3521</v>
          </cell>
          <cell r="D114">
            <v>362</v>
          </cell>
          <cell r="E114" t="str">
            <v>Open Space County Projects</v>
          </cell>
          <cell r="F114" t="str">
            <v>N</v>
          </cell>
        </row>
        <row r="115">
          <cell r="B115">
            <v>103</v>
          </cell>
          <cell r="C115">
            <v>3511</v>
          </cell>
          <cell r="D115">
            <v>361</v>
          </cell>
          <cell r="E115" t="str">
            <v>Open Space Proj Admin</v>
          </cell>
          <cell r="F115" t="str">
            <v>N</v>
          </cell>
        </row>
        <row r="116">
          <cell r="B116">
            <v>104</v>
          </cell>
          <cell r="C116">
            <v>3461</v>
          </cell>
          <cell r="D116">
            <v>404</v>
          </cell>
          <cell r="E116" t="str">
            <v>Regional Just Ctr Bans</v>
          </cell>
          <cell r="F116" t="str">
            <v>N</v>
          </cell>
        </row>
        <row r="117">
          <cell r="B117">
            <v>105</v>
          </cell>
          <cell r="C117">
            <v>3190</v>
          </cell>
          <cell r="D117">
            <v>405</v>
          </cell>
          <cell r="E117" t="str">
            <v>Youth Services Detention Facility Construction Fund</v>
          </cell>
          <cell r="F117" t="str">
            <v>N</v>
          </cell>
        </row>
        <row r="118">
          <cell r="B118">
            <v>106</v>
          </cell>
          <cell r="C118">
            <v>3346</v>
          </cell>
          <cell r="D118">
            <v>438</v>
          </cell>
          <cell r="E118" t="str">
            <v>Capital Acquisition &amp; Renovation Fund 1993 Series B</v>
          </cell>
          <cell r="F118" t="str">
            <v>N</v>
          </cell>
        </row>
        <row r="119">
          <cell r="B119">
            <v>107</v>
          </cell>
          <cell r="C119">
            <v>3310</v>
          </cell>
          <cell r="D119">
            <v>457</v>
          </cell>
          <cell r="E119" t="str">
            <v>Long-Term Leases</v>
          </cell>
          <cell r="F119" t="str">
            <v>N</v>
          </cell>
        </row>
        <row r="120">
          <cell r="B120">
            <v>108</v>
          </cell>
          <cell r="C120">
            <v>3436</v>
          </cell>
          <cell r="D120">
            <v>498</v>
          </cell>
          <cell r="E120" t="str">
            <v>98 Tech Bond Construction</v>
          </cell>
          <cell r="F120" t="str">
            <v>N</v>
          </cell>
        </row>
        <row r="121">
          <cell r="B121">
            <v>109</v>
          </cell>
          <cell r="C121">
            <v>3951</v>
          </cell>
          <cell r="D121">
            <v>605</v>
          </cell>
          <cell r="E121" t="str">
            <v>Bldg. Repair/Replacement SubFund - DCFM</v>
          </cell>
          <cell r="F121" t="str">
            <v>N</v>
          </cell>
        </row>
        <row r="122">
          <cell r="B122">
            <v>110</v>
          </cell>
          <cell r="C122">
            <v>3901</v>
          </cell>
          <cell r="D122">
            <v>701</v>
          </cell>
          <cell r="E122" t="str">
            <v>Solid Waste 1993 Bonds Construction Subfund</v>
          </cell>
          <cell r="F122" t="str">
            <v>N</v>
          </cell>
        </row>
        <row r="123">
          <cell r="B123">
            <v>111</v>
          </cell>
          <cell r="C123">
            <v>3380</v>
          </cell>
          <cell r="D123">
            <v>714</v>
          </cell>
          <cell r="E123" t="str">
            <v>Airport Construction</v>
          </cell>
          <cell r="F123" t="str">
            <v>N</v>
          </cell>
        </row>
        <row r="124">
          <cell r="B124">
            <v>112</v>
          </cell>
          <cell r="C124">
            <v>3471</v>
          </cell>
          <cell r="D124">
            <v>718</v>
          </cell>
          <cell r="E124" t="str">
            <v>Emergency Communication Systems Construction Subfund</v>
          </cell>
          <cell r="F124" t="str">
            <v>N</v>
          </cell>
        </row>
        <row r="125">
          <cell r="B125">
            <v>113</v>
          </cell>
          <cell r="C125">
            <v>3472</v>
          </cell>
          <cell r="D125">
            <v>719</v>
          </cell>
          <cell r="E125" t="str">
            <v>County Projects Capital Projects Construction Subfund</v>
          </cell>
          <cell r="F125" t="str">
            <v>N</v>
          </cell>
        </row>
        <row r="126">
          <cell r="B126">
            <v>114</v>
          </cell>
          <cell r="C126">
            <v>3384</v>
          </cell>
          <cell r="D126">
            <v>724</v>
          </cell>
          <cell r="E126" t="str">
            <v>Airport Noise Containment</v>
          </cell>
          <cell r="F126" t="str">
            <v>N</v>
          </cell>
        </row>
        <row r="127">
          <cell r="B127">
            <v>115</v>
          </cell>
          <cell r="C127">
            <v>3810</v>
          </cell>
          <cell r="D127">
            <v>725</v>
          </cell>
          <cell r="E127" t="str">
            <v>Solid Waste Capital Equipment Recovery Fund</v>
          </cell>
          <cell r="F127" t="str">
            <v>N</v>
          </cell>
        </row>
        <row r="128">
          <cell r="B128">
            <v>116</v>
          </cell>
          <cell r="C128">
            <v>3910</v>
          </cell>
          <cell r="D128">
            <v>727</v>
          </cell>
          <cell r="E128" t="str">
            <v>Landfill Reserve Fund</v>
          </cell>
          <cell r="F128" t="str">
            <v>N</v>
          </cell>
        </row>
        <row r="129">
          <cell r="B129">
            <v>117</v>
          </cell>
          <cell r="C129">
            <v>3360</v>
          </cell>
          <cell r="D129">
            <v>735</v>
          </cell>
          <cell r="E129" t="str">
            <v>Arterial Highway Development Fund</v>
          </cell>
          <cell r="F129" t="str">
            <v>N</v>
          </cell>
        </row>
        <row r="130">
          <cell r="B130">
            <v>118</v>
          </cell>
          <cell r="C130">
            <v>3850</v>
          </cell>
          <cell r="D130">
            <v>736</v>
          </cell>
          <cell r="E130" t="str">
            <v>Renton Maintenance Facilities Const Fund</v>
          </cell>
          <cell r="F130" t="str">
            <v>N</v>
          </cell>
        </row>
        <row r="131">
          <cell r="B131">
            <v>119</v>
          </cell>
          <cell r="C131">
            <v>3860</v>
          </cell>
          <cell r="D131">
            <v>737</v>
          </cell>
          <cell r="E131" t="str">
            <v>County Road Construction Fund</v>
          </cell>
          <cell r="F131" t="str">
            <v>N</v>
          </cell>
        </row>
        <row r="132">
          <cell r="B132">
            <v>120</v>
          </cell>
          <cell r="C132">
            <v>3300</v>
          </cell>
          <cell r="D132">
            <v>744</v>
          </cell>
          <cell r="E132" t="str">
            <v>River &amp; Flood Control Construction</v>
          </cell>
          <cell r="F132" t="str">
            <v>N</v>
          </cell>
        </row>
        <row r="133">
          <cell r="B133">
            <v>121</v>
          </cell>
          <cell r="C133">
            <v>3292</v>
          </cell>
          <cell r="D133">
            <v>745</v>
          </cell>
          <cell r="E133" t="str">
            <v>SWM CIP Non-bond </v>
          </cell>
          <cell r="F133" t="str">
            <v>N</v>
          </cell>
        </row>
        <row r="134">
          <cell r="B134">
            <v>122</v>
          </cell>
          <cell r="C134">
            <v>3180</v>
          </cell>
          <cell r="D134">
            <v>748</v>
          </cell>
          <cell r="E134" t="str">
            <v>Surface and Stormwater Mgt. Construction</v>
          </cell>
          <cell r="F134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CHS Overhead Versions"/>
      <sheetName val="2005 Rev Summary"/>
      <sheetName val="2005 Revenues"/>
      <sheetName val="Scenario Summary"/>
      <sheetName val="Trial Balance"/>
      <sheetName val="07 Impacts to Dist.Basis"/>
      <sheetName val="Sch 1 with 07 Impacts"/>
      <sheetName val="Sch 1-2 with 07 Impacts"/>
      <sheetName val="Sch 1-3 with 07 Impacts"/>
      <sheetName val="Position ADDS + Rent"/>
      <sheetName val="Sheet1"/>
      <sheetName val="07 For Pivot Table"/>
      <sheetName val="06 Annual FLSA Exempt"/>
      <sheetName val="2007 Leases Version PSQ"/>
      <sheetName val="Trial Balance with all orgs"/>
      <sheetName val="Trial Balance all orgs 6-16-06"/>
      <sheetName val="6-16-06 Summary"/>
      <sheetName val="RB01 SDM Add"/>
      <sheetName val="RB02 IT SDM"/>
      <sheetName val="RB03 CEH KC"/>
      <sheetName val="RB04 CEH SEA UW"/>
      <sheetName val="TA01"/>
      <sheetName val="2007 Leases ver 1"/>
    </sheetNames>
    <sheetDataSet>
      <sheetData sheetId="9">
        <row r="25">
          <cell r="B25">
            <v>1800</v>
          </cell>
        </row>
      </sheetData>
      <sheetData sheetId="12">
        <row r="3">
          <cell r="C3">
            <v>15870.4</v>
          </cell>
          <cell r="D3">
            <v>15870.4</v>
          </cell>
          <cell r="E3">
            <v>15870.4</v>
          </cell>
          <cell r="F3">
            <v>15989.17</v>
          </cell>
          <cell r="G3">
            <v>16372.93</v>
          </cell>
          <cell r="H3">
            <v>16765.84</v>
          </cell>
          <cell r="I3">
            <v>17168.32</v>
          </cell>
          <cell r="J3">
            <v>17580.37</v>
          </cell>
          <cell r="K3">
            <v>18002.4</v>
          </cell>
          <cell r="L3">
            <v>18434.42</v>
          </cell>
        </row>
        <row r="4">
          <cell r="C4">
            <v>15870.4</v>
          </cell>
          <cell r="D4">
            <v>15870.4</v>
          </cell>
          <cell r="E4">
            <v>15989.17</v>
          </cell>
          <cell r="F4">
            <v>16372.93</v>
          </cell>
          <cell r="G4">
            <v>16765.84</v>
          </cell>
          <cell r="H4">
            <v>17168.32</v>
          </cell>
          <cell r="I4">
            <v>17580.37</v>
          </cell>
          <cell r="J4">
            <v>18002.4</v>
          </cell>
          <cell r="K4">
            <v>18434.42</v>
          </cell>
          <cell r="L4">
            <v>18876.83</v>
          </cell>
        </row>
        <row r="5">
          <cell r="C5">
            <v>15870.4</v>
          </cell>
          <cell r="D5">
            <v>15989.17</v>
          </cell>
          <cell r="E5">
            <v>16372.93</v>
          </cell>
          <cell r="F5">
            <v>16765.84</v>
          </cell>
          <cell r="G5">
            <v>17168.32</v>
          </cell>
          <cell r="H5">
            <v>17580.37</v>
          </cell>
          <cell r="I5">
            <v>18002.4</v>
          </cell>
          <cell r="J5">
            <v>18434.42</v>
          </cell>
          <cell r="K5">
            <v>18876.83</v>
          </cell>
          <cell r="L5">
            <v>19329.86</v>
          </cell>
        </row>
        <row r="6">
          <cell r="C6">
            <v>15870.4</v>
          </cell>
          <cell r="D6">
            <v>16372.93</v>
          </cell>
          <cell r="E6">
            <v>16765.84</v>
          </cell>
          <cell r="F6">
            <v>17168.32</v>
          </cell>
          <cell r="G6">
            <v>17580.37</v>
          </cell>
          <cell r="H6">
            <v>18002.4</v>
          </cell>
          <cell r="I6">
            <v>18434.42</v>
          </cell>
          <cell r="J6">
            <v>18876.83</v>
          </cell>
          <cell r="K6">
            <v>19329.86</v>
          </cell>
          <cell r="L6">
            <v>19793.7</v>
          </cell>
        </row>
        <row r="7">
          <cell r="C7">
            <v>15990.42</v>
          </cell>
          <cell r="D7">
            <v>16766.05</v>
          </cell>
          <cell r="E7">
            <v>17168.53</v>
          </cell>
          <cell r="F7">
            <v>17580.58</v>
          </cell>
          <cell r="G7">
            <v>18002.61</v>
          </cell>
          <cell r="H7">
            <v>18434.62</v>
          </cell>
          <cell r="I7">
            <v>18877.04</v>
          </cell>
          <cell r="J7">
            <v>19330.06</v>
          </cell>
          <cell r="K7">
            <v>19793.9</v>
          </cell>
          <cell r="L7">
            <v>20268.98</v>
          </cell>
        </row>
        <row r="8">
          <cell r="C8">
            <v>16374.18</v>
          </cell>
          <cell r="D8">
            <v>17168.32</v>
          </cell>
          <cell r="E8">
            <v>17580.37</v>
          </cell>
          <cell r="F8">
            <v>18002.4</v>
          </cell>
          <cell r="G8">
            <v>18434.42</v>
          </cell>
          <cell r="H8">
            <v>18876.83</v>
          </cell>
          <cell r="I8">
            <v>19329.86</v>
          </cell>
          <cell r="J8">
            <v>19793.7</v>
          </cell>
          <cell r="K8">
            <v>20268.77</v>
          </cell>
          <cell r="L8">
            <v>20755.28</v>
          </cell>
        </row>
        <row r="9">
          <cell r="C9">
            <v>16767.09</v>
          </cell>
          <cell r="D9">
            <v>17580.37</v>
          </cell>
          <cell r="E9">
            <v>18002.4</v>
          </cell>
          <cell r="F9">
            <v>18434.42</v>
          </cell>
          <cell r="G9">
            <v>18876.83</v>
          </cell>
          <cell r="H9">
            <v>19329.86</v>
          </cell>
          <cell r="I9">
            <v>19793.7</v>
          </cell>
          <cell r="J9">
            <v>20268.77</v>
          </cell>
          <cell r="K9">
            <v>20755.28</v>
          </cell>
          <cell r="L9">
            <v>21253.44</v>
          </cell>
        </row>
        <row r="10">
          <cell r="C10">
            <v>17169.57</v>
          </cell>
          <cell r="D10">
            <v>18002.19</v>
          </cell>
          <cell r="E10">
            <v>18434.21</v>
          </cell>
          <cell r="F10">
            <v>18876.62</v>
          </cell>
          <cell r="G10">
            <v>19329.65</v>
          </cell>
          <cell r="H10">
            <v>19793.49</v>
          </cell>
          <cell r="I10">
            <v>20268.56</v>
          </cell>
          <cell r="J10">
            <v>20755.07</v>
          </cell>
          <cell r="K10">
            <v>21253.23</v>
          </cell>
          <cell r="L10">
            <v>21763.25</v>
          </cell>
        </row>
        <row r="11">
          <cell r="C11">
            <v>17581.62</v>
          </cell>
          <cell r="D11">
            <v>18434.42</v>
          </cell>
          <cell r="E11">
            <v>18876.83</v>
          </cell>
          <cell r="F11">
            <v>19329.86</v>
          </cell>
          <cell r="G11">
            <v>19793.7</v>
          </cell>
          <cell r="H11">
            <v>20268.77</v>
          </cell>
          <cell r="I11">
            <v>20755.28</v>
          </cell>
          <cell r="J11">
            <v>21253.44</v>
          </cell>
          <cell r="K11">
            <v>21763.46</v>
          </cell>
          <cell r="L11">
            <v>22285.74</v>
          </cell>
        </row>
        <row r="12">
          <cell r="C12">
            <v>18003.65</v>
          </cell>
          <cell r="D12">
            <v>18876.83</v>
          </cell>
          <cell r="E12">
            <v>19329.86</v>
          </cell>
          <cell r="F12">
            <v>19793.7</v>
          </cell>
          <cell r="G12">
            <v>20268.77</v>
          </cell>
          <cell r="H12">
            <v>20755.28</v>
          </cell>
          <cell r="I12">
            <v>21253.44</v>
          </cell>
          <cell r="J12">
            <v>21763.46</v>
          </cell>
          <cell r="K12">
            <v>22285.74</v>
          </cell>
          <cell r="L12">
            <v>22820.51</v>
          </cell>
        </row>
        <row r="13">
          <cell r="C13">
            <v>18435.66</v>
          </cell>
          <cell r="D13">
            <v>19329.86</v>
          </cell>
          <cell r="E13">
            <v>19793.7</v>
          </cell>
          <cell r="F13">
            <v>20268.77</v>
          </cell>
          <cell r="G13">
            <v>20755.28</v>
          </cell>
          <cell r="H13">
            <v>21253.44</v>
          </cell>
          <cell r="I13">
            <v>21763.46</v>
          </cell>
          <cell r="J13">
            <v>22285.74</v>
          </cell>
          <cell r="K13">
            <v>22820.51</v>
          </cell>
          <cell r="L13">
            <v>23368.18</v>
          </cell>
        </row>
        <row r="14">
          <cell r="C14">
            <v>18878.08</v>
          </cell>
          <cell r="D14">
            <v>19793.7</v>
          </cell>
          <cell r="E14">
            <v>20268.77</v>
          </cell>
          <cell r="F14">
            <v>20755.28</v>
          </cell>
          <cell r="G14">
            <v>21253.44</v>
          </cell>
          <cell r="H14">
            <v>21763.46</v>
          </cell>
          <cell r="I14">
            <v>22285.74</v>
          </cell>
          <cell r="J14">
            <v>22820.51</v>
          </cell>
          <cell r="K14">
            <v>23368.18</v>
          </cell>
          <cell r="L14">
            <v>23928.94</v>
          </cell>
        </row>
        <row r="15">
          <cell r="C15">
            <v>19331.1</v>
          </cell>
          <cell r="D15">
            <v>20268.56</v>
          </cell>
          <cell r="E15">
            <v>20755.07</v>
          </cell>
          <cell r="F15">
            <v>21253.23</v>
          </cell>
          <cell r="G15">
            <v>21763.25</v>
          </cell>
          <cell r="H15">
            <v>22285.54</v>
          </cell>
          <cell r="I15">
            <v>22820.3</v>
          </cell>
          <cell r="J15">
            <v>23367.97</v>
          </cell>
          <cell r="K15">
            <v>23928.74</v>
          </cell>
          <cell r="L15">
            <v>24503.02</v>
          </cell>
        </row>
        <row r="16">
          <cell r="C16">
            <v>19795.15</v>
          </cell>
          <cell r="D16">
            <v>20755.28</v>
          </cell>
          <cell r="E16">
            <v>21253.44</v>
          </cell>
          <cell r="F16">
            <v>21763.46</v>
          </cell>
          <cell r="G16">
            <v>22285.74</v>
          </cell>
          <cell r="H16">
            <v>22820.51</v>
          </cell>
          <cell r="I16">
            <v>23368.18</v>
          </cell>
          <cell r="J16">
            <v>23928.94</v>
          </cell>
          <cell r="K16">
            <v>24503.23</v>
          </cell>
          <cell r="L16">
            <v>25091.25</v>
          </cell>
        </row>
        <row r="17">
          <cell r="C17">
            <v>20270.22</v>
          </cell>
          <cell r="D17">
            <v>21253.23</v>
          </cell>
          <cell r="E17">
            <v>21763.25</v>
          </cell>
          <cell r="F17">
            <v>22285.54</v>
          </cell>
          <cell r="G17">
            <v>22820.3</v>
          </cell>
          <cell r="H17">
            <v>23367.97</v>
          </cell>
          <cell r="I17">
            <v>23928.74</v>
          </cell>
          <cell r="J17">
            <v>24503.02</v>
          </cell>
          <cell r="K17">
            <v>25091.04</v>
          </cell>
          <cell r="L17">
            <v>25693.2</v>
          </cell>
        </row>
        <row r="18">
          <cell r="C18">
            <v>20756.74</v>
          </cell>
          <cell r="D18">
            <v>21763.46</v>
          </cell>
          <cell r="E18">
            <v>22285.74</v>
          </cell>
          <cell r="F18">
            <v>22820.51</v>
          </cell>
          <cell r="G18">
            <v>23368.18</v>
          </cell>
          <cell r="H18">
            <v>23928.94</v>
          </cell>
          <cell r="I18">
            <v>24503.23</v>
          </cell>
          <cell r="J18">
            <v>25091.25</v>
          </cell>
          <cell r="K18">
            <v>25693.41</v>
          </cell>
          <cell r="L18">
            <v>26310.13</v>
          </cell>
        </row>
        <row r="19">
          <cell r="C19">
            <v>21254.9</v>
          </cell>
          <cell r="D19">
            <v>22285.74</v>
          </cell>
          <cell r="E19">
            <v>22820.51</v>
          </cell>
          <cell r="F19">
            <v>23368.18</v>
          </cell>
          <cell r="G19">
            <v>23928.94</v>
          </cell>
          <cell r="H19">
            <v>24503.23</v>
          </cell>
          <cell r="I19">
            <v>25091.25</v>
          </cell>
          <cell r="J19">
            <v>25693.41</v>
          </cell>
          <cell r="K19">
            <v>26310.13</v>
          </cell>
          <cell r="L19">
            <v>26941.62</v>
          </cell>
        </row>
        <row r="20">
          <cell r="C20">
            <v>21764.91</v>
          </cell>
          <cell r="D20">
            <v>22820.51</v>
          </cell>
          <cell r="E20">
            <v>23368.18</v>
          </cell>
          <cell r="F20">
            <v>23928.94</v>
          </cell>
          <cell r="G20">
            <v>24503.23</v>
          </cell>
          <cell r="H20">
            <v>25091.25</v>
          </cell>
          <cell r="I20">
            <v>25693.41</v>
          </cell>
          <cell r="J20">
            <v>26310.13</v>
          </cell>
          <cell r="K20">
            <v>26941.62</v>
          </cell>
          <cell r="L20">
            <v>27588.29</v>
          </cell>
        </row>
        <row r="21">
          <cell r="C21">
            <v>22287.2</v>
          </cell>
          <cell r="D21">
            <v>23368.18</v>
          </cell>
          <cell r="E21">
            <v>23928.94</v>
          </cell>
          <cell r="F21">
            <v>24503.23</v>
          </cell>
          <cell r="G21">
            <v>25091.25</v>
          </cell>
          <cell r="H21">
            <v>25693.41</v>
          </cell>
          <cell r="I21">
            <v>26310.13</v>
          </cell>
          <cell r="J21">
            <v>26941.62</v>
          </cell>
          <cell r="K21">
            <v>27588.29</v>
          </cell>
          <cell r="L21">
            <v>28250.35</v>
          </cell>
        </row>
        <row r="22">
          <cell r="C22">
            <v>22822.18</v>
          </cell>
          <cell r="D22">
            <v>23929.15</v>
          </cell>
          <cell r="E22">
            <v>24503.44</v>
          </cell>
          <cell r="F22">
            <v>25091.46</v>
          </cell>
          <cell r="G22">
            <v>25693.62</v>
          </cell>
          <cell r="H22">
            <v>26310.34</v>
          </cell>
          <cell r="I22">
            <v>26941.82</v>
          </cell>
          <cell r="J22">
            <v>27588.5</v>
          </cell>
          <cell r="K22">
            <v>28250.56</v>
          </cell>
          <cell r="L22">
            <v>28928.64</v>
          </cell>
        </row>
        <row r="23">
          <cell r="C23">
            <v>23369.84</v>
          </cell>
          <cell r="D23">
            <v>24503.23</v>
          </cell>
          <cell r="E23">
            <v>25091.25</v>
          </cell>
          <cell r="F23">
            <v>25693.41</v>
          </cell>
          <cell r="G23">
            <v>26310.13</v>
          </cell>
          <cell r="H23">
            <v>26941.62</v>
          </cell>
          <cell r="I23">
            <v>27588.29</v>
          </cell>
          <cell r="J23">
            <v>28250.35</v>
          </cell>
          <cell r="K23">
            <v>28928.43</v>
          </cell>
          <cell r="L23">
            <v>29622.74</v>
          </cell>
        </row>
        <row r="24">
          <cell r="C24">
            <v>23930.82</v>
          </cell>
          <cell r="D24">
            <v>25091.46</v>
          </cell>
          <cell r="E24">
            <v>25693.62</v>
          </cell>
          <cell r="F24">
            <v>26310.34</v>
          </cell>
          <cell r="G24">
            <v>26941.82</v>
          </cell>
          <cell r="H24">
            <v>27588.5</v>
          </cell>
          <cell r="I24">
            <v>28250.56</v>
          </cell>
          <cell r="J24">
            <v>28928.64</v>
          </cell>
          <cell r="K24">
            <v>29622.94</v>
          </cell>
          <cell r="L24">
            <v>30333.89</v>
          </cell>
        </row>
        <row r="25">
          <cell r="C25">
            <v>24505.1</v>
          </cell>
          <cell r="D25">
            <v>25693.62</v>
          </cell>
          <cell r="E25">
            <v>26310.34</v>
          </cell>
          <cell r="F25">
            <v>26941.82</v>
          </cell>
          <cell r="G25">
            <v>27588.5</v>
          </cell>
          <cell r="H25">
            <v>28250.56</v>
          </cell>
          <cell r="I25">
            <v>28928.64</v>
          </cell>
          <cell r="J25">
            <v>29622.94</v>
          </cell>
          <cell r="K25">
            <v>30333.89</v>
          </cell>
          <cell r="L25">
            <v>31061.89</v>
          </cell>
        </row>
        <row r="26">
          <cell r="C26">
            <v>25093.33</v>
          </cell>
          <cell r="D26">
            <v>26310.34</v>
          </cell>
          <cell r="E26">
            <v>26941.82</v>
          </cell>
          <cell r="F26">
            <v>27588.5</v>
          </cell>
          <cell r="G26">
            <v>28250.56</v>
          </cell>
          <cell r="H26">
            <v>28928.64</v>
          </cell>
          <cell r="I26">
            <v>29622.94</v>
          </cell>
          <cell r="J26">
            <v>30333.89</v>
          </cell>
          <cell r="K26">
            <v>31061.89</v>
          </cell>
          <cell r="L26">
            <v>31807.36</v>
          </cell>
        </row>
        <row r="27">
          <cell r="C27">
            <v>25695.49</v>
          </cell>
          <cell r="D27">
            <v>26941.62</v>
          </cell>
          <cell r="E27">
            <v>27588.29</v>
          </cell>
          <cell r="F27">
            <v>28250.35</v>
          </cell>
          <cell r="G27">
            <v>28928.43</v>
          </cell>
          <cell r="H27">
            <v>29622.74</v>
          </cell>
          <cell r="I27">
            <v>30333.68</v>
          </cell>
          <cell r="J27">
            <v>31061.68</v>
          </cell>
          <cell r="K27">
            <v>31807.15</v>
          </cell>
          <cell r="L27">
            <v>32570.51</v>
          </cell>
        </row>
        <row r="28">
          <cell r="C28">
            <v>26312.21</v>
          </cell>
          <cell r="D28">
            <v>27588.29</v>
          </cell>
          <cell r="E28">
            <v>28250.35</v>
          </cell>
          <cell r="F28">
            <v>28928.43</v>
          </cell>
          <cell r="G28">
            <v>29622.74</v>
          </cell>
          <cell r="H28">
            <v>30333.68</v>
          </cell>
          <cell r="I28">
            <v>31061.68</v>
          </cell>
          <cell r="J28">
            <v>31807.15</v>
          </cell>
          <cell r="K28">
            <v>32570.51</v>
          </cell>
          <cell r="L28">
            <v>33352.18</v>
          </cell>
        </row>
        <row r="29">
          <cell r="C29">
            <v>26943.7</v>
          </cell>
          <cell r="D29">
            <v>28250.56</v>
          </cell>
          <cell r="E29">
            <v>28928.64</v>
          </cell>
          <cell r="F29">
            <v>29622.94</v>
          </cell>
          <cell r="G29">
            <v>30333.89</v>
          </cell>
          <cell r="H29">
            <v>31061.89</v>
          </cell>
          <cell r="I29">
            <v>31807.36</v>
          </cell>
          <cell r="J29">
            <v>32570.72</v>
          </cell>
          <cell r="K29">
            <v>33352.38</v>
          </cell>
          <cell r="L29">
            <v>34152.77</v>
          </cell>
        </row>
        <row r="30">
          <cell r="C30">
            <v>27590.37</v>
          </cell>
          <cell r="D30">
            <v>28928.43</v>
          </cell>
          <cell r="E30">
            <v>29622.74</v>
          </cell>
          <cell r="F30">
            <v>30333.68</v>
          </cell>
          <cell r="G30">
            <v>31061.68</v>
          </cell>
          <cell r="H30">
            <v>31807.15</v>
          </cell>
          <cell r="I30">
            <v>32570.51</v>
          </cell>
          <cell r="J30">
            <v>33352.18</v>
          </cell>
          <cell r="K30">
            <v>34152.56</v>
          </cell>
          <cell r="L30">
            <v>34972.29</v>
          </cell>
        </row>
        <row r="31">
          <cell r="C31">
            <v>28252.64</v>
          </cell>
          <cell r="D31">
            <v>29622.94</v>
          </cell>
          <cell r="E31">
            <v>30333.89</v>
          </cell>
          <cell r="F31">
            <v>31061.89</v>
          </cell>
          <cell r="G31">
            <v>31807.36</v>
          </cell>
          <cell r="H31">
            <v>32570.72</v>
          </cell>
          <cell r="I31">
            <v>33352.38</v>
          </cell>
          <cell r="J31">
            <v>34152.77</v>
          </cell>
          <cell r="K31">
            <v>34972.5</v>
          </cell>
          <cell r="L31">
            <v>35811.78</v>
          </cell>
        </row>
        <row r="32">
          <cell r="C32">
            <v>28930.72</v>
          </cell>
          <cell r="D32">
            <v>30333.89</v>
          </cell>
          <cell r="E32">
            <v>31061.89</v>
          </cell>
          <cell r="F32">
            <v>31807.36</v>
          </cell>
          <cell r="G32">
            <v>32570.72</v>
          </cell>
          <cell r="H32">
            <v>33352.38</v>
          </cell>
          <cell r="I32">
            <v>34152.77</v>
          </cell>
          <cell r="J32">
            <v>34972.5</v>
          </cell>
          <cell r="K32">
            <v>35811.78</v>
          </cell>
          <cell r="L32">
            <v>36671.23</v>
          </cell>
        </row>
        <row r="33">
          <cell r="C33">
            <v>29625.02</v>
          </cell>
          <cell r="D33">
            <v>31061.89</v>
          </cell>
          <cell r="E33">
            <v>31807.36</v>
          </cell>
          <cell r="F33">
            <v>32570.72</v>
          </cell>
          <cell r="G33">
            <v>33352.38</v>
          </cell>
          <cell r="H33">
            <v>34152.77</v>
          </cell>
          <cell r="I33">
            <v>34972.5</v>
          </cell>
          <cell r="J33">
            <v>35811.78</v>
          </cell>
          <cell r="K33">
            <v>36671.23</v>
          </cell>
          <cell r="L33">
            <v>37551.28</v>
          </cell>
        </row>
        <row r="34">
          <cell r="C34">
            <v>30335.97</v>
          </cell>
          <cell r="D34">
            <v>31807.36</v>
          </cell>
          <cell r="E34">
            <v>32570.72</v>
          </cell>
          <cell r="F34">
            <v>33352.38</v>
          </cell>
          <cell r="G34">
            <v>34152.77</v>
          </cell>
          <cell r="H34">
            <v>34972.5</v>
          </cell>
          <cell r="I34">
            <v>35811.78</v>
          </cell>
          <cell r="J34">
            <v>36671.23</v>
          </cell>
          <cell r="K34">
            <v>37551.28</v>
          </cell>
          <cell r="L34">
            <v>38452.54</v>
          </cell>
        </row>
        <row r="35">
          <cell r="C35">
            <v>31063.97</v>
          </cell>
          <cell r="D35">
            <v>32570.51</v>
          </cell>
          <cell r="E35">
            <v>33352.18</v>
          </cell>
          <cell r="F35">
            <v>34152.56</v>
          </cell>
          <cell r="G35">
            <v>34972.29</v>
          </cell>
          <cell r="H35">
            <v>35811.57</v>
          </cell>
          <cell r="I35">
            <v>36671.02</v>
          </cell>
          <cell r="J35">
            <v>37551.07</v>
          </cell>
          <cell r="K35">
            <v>38452.34</v>
          </cell>
          <cell r="L35">
            <v>39375.23</v>
          </cell>
        </row>
        <row r="36">
          <cell r="C36">
            <v>31809.44</v>
          </cell>
          <cell r="D36">
            <v>33352.18</v>
          </cell>
          <cell r="E36">
            <v>34152.56</v>
          </cell>
          <cell r="F36">
            <v>34972.29</v>
          </cell>
          <cell r="G36">
            <v>35811.57</v>
          </cell>
          <cell r="H36">
            <v>36671.02</v>
          </cell>
          <cell r="I36">
            <v>37551.07</v>
          </cell>
          <cell r="J36">
            <v>38452.34</v>
          </cell>
          <cell r="K36">
            <v>39375.23</v>
          </cell>
          <cell r="L36">
            <v>40320.18</v>
          </cell>
        </row>
        <row r="37">
          <cell r="C37">
            <v>32572.8</v>
          </cell>
          <cell r="D37">
            <v>34152.56</v>
          </cell>
          <cell r="E37">
            <v>34972.29</v>
          </cell>
          <cell r="F37">
            <v>35811.57</v>
          </cell>
          <cell r="G37">
            <v>36671.02</v>
          </cell>
          <cell r="H37">
            <v>37551.07</v>
          </cell>
          <cell r="I37">
            <v>38452.34</v>
          </cell>
          <cell r="J37">
            <v>39375.23</v>
          </cell>
          <cell r="K37">
            <v>40320.18</v>
          </cell>
          <cell r="L37">
            <v>41287.79</v>
          </cell>
        </row>
        <row r="38">
          <cell r="C38">
            <v>33354.46</v>
          </cell>
          <cell r="D38">
            <v>34972.08</v>
          </cell>
          <cell r="E38">
            <v>35811.36</v>
          </cell>
          <cell r="F38">
            <v>36670.82</v>
          </cell>
          <cell r="G38">
            <v>37550.86</v>
          </cell>
          <cell r="H38">
            <v>38452.13</v>
          </cell>
          <cell r="I38">
            <v>39375.02</v>
          </cell>
          <cell r="J38">
            <v>40319.97</v>
          </cell>
          <cell r="K38">
            <v>41287.58</v>
          </cell>
          <cell r="L38">
            <v>42278.5</v>
          </cell>
        </row>
        <row r="39">
          <cell r="C39">
            <v>34155.06</v>
          </cell>
          <cell r="D39">
            <v>35811.57</v>
          </cell>
          <cell r="E39">
            <v>36671.02</v>
          </cell>
          <cell r="F39">
            <v>37551.07</v>
          </cell>
          <cell r="G39">
            <v>38452.34</v>
          </cell>
          <cell r="H39">
            <v>39375.23</v>
          </cell>
          <cell r="I39">
            <v>40320.18</v>
          </cell>
          <cell r="J39">
            <v>41287.79</v>
          </cell>
          <cell r="K39">
            <v>42278.7</v>
          </cell>
          <cell r="L39">
            <v>43293.33</v>
          </cell>
        </row>
        <row r="40">
          <cell r="C40">
            <v>34974.78</v>
          </cell>
          <cell r="D40">
            <v>36671.02</v>
          </cell>
          <cell r="E40">
            <v>37551.07</v>
          </cell>
          <cell r="F40">
            <v>38452.34</v>
          </cell>
          <cell r="G40">
            <v>39375.23</v>
          </cell>
          <cell r="H40">
            <v>40320.18</v>
          </cell>
          <cell r="I40">
            <v>41287.79</v>
          </cell>
          <cell r="J40">
            <v>42278.7</v>
          </cell>
          <cell r="K40">
            <v>43293.33</v>
          </cell>
          <cell r="L40">
            <v>44332.29</v>
          </cell>
        </row>
        <row r="41">
          <cell r="C41">
            <v>35814.27</v>
          </cell>
          <cell r="D41">
            <v>37551.28</v>
          </cell>
          <cell r="E41">
            <v>38452.54</v>
          </cell>
          <cell r="F41">
            <v>39375.44</v>
          </cell>
          <cell r="G41">
            <v>40320.38</v>
          </cell>
          <cell r="H41">
            <v>41288</v>
          </cell>
          <cell r="I41">
            <v>42278.91</v>
          </cell>
          <cell r="J41">
            <v>43293.54</v>
          </cell>
          <cell r="K41">
            <v>44332.5</v>
          </cell>
          <cell r="L41">
            <v>45396.42</v>
          </cell>
        </row>
        <row r="42">
          <cell r="C42">
            <v>36673.73</v>
          </cell>
          <cell r="D42">
            <v>38452.34</v>
          </cell>
          <cell r="E42">
            <v>39375.23</v>
          </cell>
          <cell r="F42">
            <v>40320.18</v>
          </cell>
          <cell r="G42">
            <v>41287.79</v>
          </cell>
          <cell r="H42">
            <v>42278.7</v>
          </cell>
          <cell r="I42">
            <v>43293.33</v>
          </cell>
          <cell r="J42">
            <v>44332.29</v>
          </cell>
          <cell r="K42">
            <v>45396.21</v>
          </cell>
          <cell r="L42">
            <v>46485.71</v>
          </cell>
        </row>
        <row r="43">
          <cell r="C43">
            <v>37553.98</v>
          </cell>
          <cell r="D43">
            <v>39375.44</v>
          </cell>
          <cell r="E43">
            <v>40320.38</v>
          </cell>
          <cell r="F43">
            <v>41288</v>
          </cell>
          <cell r="G43">
            <v>42278.91</v>
          </cell>
          <cell r="H43">
            <v>43293.54</v>
          </cell>
          <cell r="I43">
            <v>44332.5</v>
          </cell>
          <cell r="J43">
            <v>45396.42</v>
          </cell>
          <cell r="K43">
            <v>46485.92</v>
          </cell>
          <cell r="L43">
            <v>47601.63</v>
          </cell>
        </row>
        <row r="44">
          <cell r="C44">
            <v>38455.25</v>
          </cell>
          <cell r="D44">
            <v>40320.38</v>
          </cell>
          <cell r="E44">
            <v>41288</v>
          </cell>
          <cell r="F44">
            <v>42278.91</v>
          </cell>
          <cell r="G44">
            <v>43293.54</v>
          </cell>
          <cell r="H44">
            <v>44332.5</v>
          </cell>
          <cell r="I44">
            <v>45396.42</v>
          </cell>
          <cell r="J44">
            <v>46485.92</v>
          </cell>
          <cell r="K44">
            <v>47601.63</v>
          </cell>
          <cell r="L44">
            <v>48743.97</v>
          </cell>
        </row>
        <row r="45">
          <cell r="C45">
            <v>39378.14</v>
          </cell>
          <cell r="D45">
            <v>41288</v>
          </cell>
          <cell r="E45">
            <v>42278.91</v>
          </cell>
          <cell r="F45">
            <v>43293.54</v>
          </cell>
          <cell r="G45">
            <v>44332.5</v>
          </cell>
          <cell r="H45">
            <v>45396.42</v>
          </cell>
          <cell r="I45">
            <v>46485.92</v>
          </cell>
          <cell r="J45">
            <v>47601.63</v>
          </cell>
          <cell r="K45">
            <v>48743.97</v>
          </cell>
          <cell r="L45">
            <v>49913.76</v>
          </cell>
        </row>
        <row r="46">
          <cell r="C46">
            <v>40323.3</v>
          </cell>
          <cell r="D46">
            <v>42278.91</v>
          </cell>
          <cell r="E46">
            <v>43293.54</v>
          </cell>
          <cell r="F46">
            <v>44332.5</v>
          </cell>
          <cell r="G46">
            <v>45396.42</v>
          </cell>
          <cell r="H46">
            <v>46485.92</v>
          </cell>
          <cell r="I46">
            <v>47601.63</v>
          </cell>
          <cell r="J46">
            <v>48743.97</v>
          </cell>
          <cell r="K46">
            <v>49913.76</v>
          </cell>
          <cell r="L46">
            <v>51111.63</v>
          </cell>
        </row>
        <row r="47">
          <cell r="C47">
            <v>41291.12</v>
          </cell>
          <cell r="D47">
            <v>43293.74</v>
          </cell>
          <cell r="E47">
            <v>44332.7</v>
          </cell>
          <cell r="F47">
            <v>45396.62</v>
          </cell>
          <cell r="G47">
            <v>46486.13</v>
          </cell>
          <cell r="H47">
            <v>47601.84</v>
          </cell>
          <cell r="I47">
            <v>48744.38</v>
          </cell>
          <cell r="J47">
            <v>49914.18</v>
          </cell>
          <cell r="K47">
            <v>51112.05</v>
          </cell>
          <cell r="L47">
            <v>52338.83</v>
          </cell>
        </row>
        <row r="48">
          <cell r="C48">
            <v>42282.03</v>
          </cell>
          <cell r="D48">
            <v>44332.7</v>
          </cell>
          <cell r="E48">
            <v>45396.62</v>
          </cell>
          <cell r="F48">
            <v>46486.13</v>
          </cell>
          <cell r="G48">
            <v>47601.84</v>
          </cell>
          <cell r="H48">
            <v>48744.38</v>
          </cell>
          <cell r="I48">
            <v>49914.18</v>
          </cell>
          <cell r="J48">
            <v>51112.05</v>
          </cell>
          <cell r="K48">
            <v>52338.83</v>
          </cell>
          <cell r="L48">
            <v>53594.94</v>
          </cell>
        </row>
        <row r="49">
          <cell r="C49">
            <v>43296.86</v>
          </cell>
          <cell r="D49">
            <v>45396.83</v>
          </cell>
          <cell r="E49">
            <v>46486.34</v>
          </cell>
          <cell r="F49">
            <v>47602.05</v>
          </cell>
          <cell r="G49">
            <v>48744.59</v>
          </cell>
          <cell r="H49">
            <v>49914.38</v>
          </cell>
          <cell r="I49">
            <v>51112.26</v>
          </cell>
          <cell r="J49">
            <v>52339.04</v>
          </cell>
          <cell r="K49">
            <v>53595.15</v>
          </cell>
          <cell r="L49">
            <v>54881.42</v>
          </cell>
        </row>
        <row r="50">
          <cell r="C50">
            <v>44336.03</v>
          </cell>
          <cell r="D50">
            <v>46486.34</v>
          </cell>
          <cell r="E50">
            <v>47602.05</v>
          </cell>
          <cell r="F50">
            <v>48744.59</v>
          </cell>
          <cell r="G50">
            <v>49914.38</v>
          </cell>
          <cell r="H50">
            <v>51112.26</v>
          </cell>
          <cell r="I50">
            <v>52339.04</v>
          </cell>
          <cell r="J50">
            <v>53595.15</v>
          </cell>
          <cell r="K50">
            <v>54881.42</v>
          </cell>
          <cell r="L50">
            <v>56198.48</v>
          </cell>
        </row>
        <row r="51">
          <cell r="C51">
            <v>45400.16</v>
          </cell>
          <cell r="D51">
            <v>47602.05</v>
          </cell>
          <cell r="E51">
            <v>48744.59</v>
          </cell>
          <cell r="F51">
            <v>49914.38</v>
          </cell>
          <cell r="G51">
            <v>51112.26</v>
          </cell>
          <cell r="H51">
            <v>52339.04</v>
          </cell>
          <cell r="I51">
            <v>53595.15</v>
          </cell>
          <cell r="J51">
            <v>54881.42</v>
          </cell>
          <cell r="K51">
            <v>56198.48</v>
          </cell>
          <cell r="L51">
            <v>57547.15</v>
          </cell>
        </row>
        <row r="52">
          <cell r="C52">
            <v>46489.66</v>
          </cell>
          <cell r="D52">
            <v>48744.38</v>
          </cell>
          <cell r="E52">
            <v>49914.18</v>
          </cell>
          <cell r="F52">
            <v>51112.05</v>
          </cell>
          <cell r="G52">
            <v>52338.83</v>
          </cell>
          <cell r="H52">
            <v>53594.94</v>
          </cell>
          <cell r="I52">
            <v>54881.22</v>
          </cell>
          <cell r="J52">
            <v>56198.27</v>
          </cell>
          <cell r="K52">
            <v>57546.94</v>
          </cell>
          <cell r="L52">
            <v>58928.06</v>
          </cell>
        </row>
        <row r="53">
          <cell r="C53">
            <v>47605.38</v>
          </cell>
          <cell r="D53">
            <v>49914.18</v>
          </cell>
          <cell r="E53">
            <v>51112.05</v>
          </cell>
          <cell r="F53">
            <v>52338.83</v>
          </cell>
          <cell r="G53">
            <v>53594.94</v>
          </cell>
          <cell r="H53">
            <v>54881.22</v>
          </cell>
          <cell r="I53">
            <v>56198.27</v>
          </cell>
          <cell r="J53">
            <v>57546.94</v>
          </cell>
          <cell r="K53">
            <v>58928.06</v>
          </cell>
          <cell r="L53">
            <v>60342.26</v>
          </cell>
        </row>
        <row r="54">
          <cell r="C54">
            <v>48747.92</v>
          </cell>
          <cell r="D54">
            <v>51112.26</v>
          </cell>
          <cell r="E54">
            <v>52339.04</v>
          </cell>
          <cell r="F54">
            <v>53595.15</v>
          </cell>
          <cell r="G54">
            <v>54881.42</v>
          </cell>
          <cell r="H54">
            <v>56198.48</v>
          </cell>
          <cell r="I54">
            <v>57547.15</v>
          </cell>
          <cell r="J54">
            <v>58928.27</v>
          </cell>
          <cell r="K54">
            <v>60342.46</v>
          </cell>
          <cell r="L54">
            <v>61790.77</v>
          </cell>
        </row>
        <row r="55">
          <cell r="C55">
            <v>49917.92</v>
          </cell>
          <cell r="D55">
            <v>52339.04</v>
          </cell>
          <cell r="E55">
            <v>53595.15</v>
          </cell>
          <cell r="F55">
            <v>54881.42</v>
          </cell>
          <cell r="G55">
            <v>56198.48</v>
          </cell>
          <cell r="H55">
            <v>57547.15</v>
          </cell>
          <cell r="I55">
            <v>58928.27</v>
          </cell>
          <cell r="J55">
            <v>60342.46</v>
          </cell>
          <cell r="K55">
            <v>61790.77</v>
          </cell>
          <cell r="L55">
            <v>63273.81</v>
          </cell>
        </row>
        <row r="56">
          <cell r="C56">
            <v>51116</v>
          </cell>
          <cell r="D56">
            <v>53595.15</v>
          </cell>
          <cell r="E56">
            <v>54881.42</v>
          </cell>
          <cell r="F56">
            <v>56198.48</v>
          </cell>
          <cell r="G56">
            <v>57547.15</v>
          </cell>
          <cell r="H56">
            <v>58928.27</v>
          </cell>
          <cell r="I56">
            <v>60342.46</v>
          </cell>
          <cell r="J56">
            <v>61790.77</v>
          </cell>
          <cell r="K56">
            <v>63273.81</v>
          </cell>
          <cell r="L56">
            <v>64792.42</v>
          </cell>
        </row>
        <row r="57">
          <cell r="C57">
            <v>52342.78</v>
          </cell>
          <cell r="D57">
            <v>54881.42</v>
          </cell>
          <cell r="E57">
            <v>56198.48</v>
          </cell>
          <cell r="F57">
            <v>57547.15</v>
          </cell>
          <cell r="G57">
            <v>58928.27</v>
          </cell>
          <cell r="H57">
            <v>60342.46</v>
          </cell>
          <cell r="I57">
            <v>61790.77</v>
          </cell>
          <cell r="J57">
            <v>63273.81</v>
          </cell>
          <cell r="K57">
            <v>64792.42</v>
          </cell>
          <cell r="L57">
            <v>66347.42</v>
          </cell>
        </row>
        <row r="58">
          <cell r="C58">
            <v>53599.1</v>
          </cell>
          <cell r="D58">
            <v>56198.69</v>
          </cell>
          <cell r="E58">
            <v>57547.36</v>
          </cell>
          <cell r="F58">
            <v>58928.48</v>
          </cell>
          <cell r="G58">
            <v>60342.67</v>
          </cell>
          <cell r="H58">
            <v>61790.98</v>
          </cell>
          <cell r="I58">
            <v>63274.02</v>
          </cell>
          <cell r="J58">
            <v>64792.62</v>
          </cell>
          <cell r="K58">
            <v>66347.63</v>
          </cell>
          <cell r="L58">
            <v>67939.87</v>
          </cell>
        </row>
        <row r="59">
          <cell r="C59">
            <v>54885.58</v>
          </cell>
          <cell r="D59">
            <v>57547.57</v>
          </cell>
          <cell r="E59">
            <v>58928.69</v>
          </cell>
          <cell r="F59">
            <v>60342.88</v>
          </cell>
          <cell r="G59">
            <v>61791.18</v>
          </cell>
          <cell r="H59">
            <v>63274.22</v>
          </cell>
          <cell r="I59">
            <v>64792.83</v>
          </cell>
          <cell r="J59">
            <v>66347.84</v>
          </cell>
          <cell r="K59">
            <v>67940.29</v>
          </cell>
          <cell r="L59">
            <v>69570.8</v>
          </cell>
        </row>
        <row r="60">
          <cell r="C60">
            <v>56202.85</v>
          </cell>
          <cell r="D60">
            <v>58928.69</v>
          </cell>
          <cell r="E60">
            <v>60342.88</v>
          </cell>
          <cell r="F60">
            <v>61791.18</v>
          </cell>
          <cell r="G60">
            <v>63274.22</v>
          </cell>
          <cell r="H60">
            <v>64792.83</v>
          </cell>
          <cell r="I60">
            <v>66347.84</v>
          </cell>
          <cell r="J60">
            <v>67940.29</v>
          </cell>
          <cell r="K60">
            <v>69570.8</v>
          </cell>
          <cell r="L60">
            <v>71240.42</v>
          </cell>
        </row>
        <row r="61">
          <cell r="C61">
            <v>57551.73</v>
          </cell>
          <cell r="D61">
            <v>60343.09</v>
          </cell>
          <cell r="E61">
            <v>61791.39</v>
          </cell>
          <cell r="F61">
            <v>63274.43</v>
          </cell>
          <cell r="G61">
            <v>64793.04</v>
          </cell>
          <cell r="H61">
            <v>66348.05</v>
          </cell>
          <cell r="I61">
            <v>67940.5</v>
          </cell>
          <cell r="J61">
            <v>69571.01</v>
          </cell>
          <cell r="K61">
            <v>71240.62</v>
          </cell>
          <cell r="L61">
            <v>72950.38</v>
          </cell>
        </row>
        <row r="62">
          <cell r="C62">
            <v>58933.06</v>
          </cell>
          <cell r="D62">
            <v>61791.39</v>
          </cell>
          <cell r="E62">
            <v>63274.43</v>
          </cell>
          <cell r="F62">
            <v>64793.04</v>
          </cell>
          <cell r="G62">
            <v>66348.05</v>
          </cell>
          <cell r="H62">
            <v>67940.5</v>
          </cell>
          <cell r="I62">
            <v>69571.01</v>
          </cell>
          <cell r="J62">
            <v>71240.62</v>
          </cell>
          <cell r="K62">
            <v>72950.38</v>
          </cell>
          <cell r="L62">
            <v>74701.12</v>
          </cell>
        </row>
        <row r="63">
          <cell r="C63">
            <v>60347.46</v>
          </cell>
          <cell r="D63">
            <v>63274.22</v>
          </cell>
          <cell r="E63">
            <v>64792.83</v>
          </cell>
          <cell r="F63">
            <v>66347.84</v>
          </cell>
          <cell r="G63">
            <v>67940.29</v>
          </cell>
          <cell r="H63">
            <v>69570.8</v>
          </cell>
          <cell r="I63">
            <v>71240.42</v>
          </cell>
          <cell r="J63">
            <v>72950.18</v>
          </cell>
          <cell r="K63">
            <v>74700.91</v>
          </cell>
          <cell r="L63">
            <v>76493.66</v>
          </cell>
        </row>
        <row r="64">
          <cell r="C64">
            <v>61795.76</v>
          </cell>
          <cell r="D64">
            <v>64792.83</v>
          </cell>
          <cell r="E64">
            <v>66347.84</v>
          </cell>
          <cell r="F64">
            <v>67940.29</v>
          </cell>
          <cell r="G64">
            <v>69570.8</v>
          </cell>
          <cell r="H64">
            <v>71240.42</v>
          </cell>
          <cell r="I64">
            <v>72950.18</v>
          </cell>
          <cell r="J64">
            <v>74700.91</v>
          </cell>
          <cell r="K64">
            <v>76493.66</v>
          </cell>
          <cell r="L64">
            <v>78329.47</v>
          </cell>
        </row>
        <row r="65">
          <cell r="C65">
            <v>63278.8</v>
          </cell>
          <cell r="D65">
            <v>66347.84</v>
          </cell>
          <cell r="E65">
            <v>67940.29</v>
          </cell>
          <cell r="F65">
            <v>69570.8</v>
          </cell>
          <cell r="G65">
            <v>71240.42</v>
          </cell>
          <cell r="H65">
            <v>72950.18</v>
          </cell>
          <cell r="I65">
            <v>74700.91</v>
          </cell>
          <cell r="J65">
            <v>76493.66</v>
          </cell>
          <cell r="K65">
            <v>78329.47</v>
          </cell>
          <cell r="L65">
            <v>80209.38</v>
          </cell>
        </row>
        <row r="66">
          <cell r="C66">
            <v>64797.41</v>
          </cell>
          <cell r="D66">
            <v>67940.08</v>
          </cell>
          <cell r="E66">
            <v>69570.59</v>
          </cell>
          <cell r="F66">
            <v>71240.21</v>
          </cell>
          <cell r="G66">
            <v>72949.97</v>
          </cell>
          <cell r="H66">
            <v>74700.7</v>
          </cell>
          <cell r="I66">
            <v>76493.46</v>
          </cell>
          <cell r="J66">
            <v>78329.26</v>
          </cell>
          <cell r="K66">
            <v>80209.17</v>
          </cell>
          <cell r="L66">
            <v>82134.21</v>
          </cell>
        </row>
        <row r="67">
          <cell r="C67">
            <v>66352.62</v>
          </cell>
          <cell r="D67">
            <v>69570.8</v>
          </cell>
          <cell r="E67">
            <v>71240.42</v>
          </cell>
          <cell r="F67">
            <v>72950.18</v>
          </cell>
          <cell r="G67">
            <v>74700.91</v>
          </cell>
          <cell r="H67">
            <v>76493.66</v>
          </cell>
          <cell r="I67">
            <v>78329.47</v>
          </cell>
          <cell r="J67">
            <v>80209.38</v>
          </cell>
          <cell r="K67">
            <v>82134.42</v>
          </cell>
          <cell r="L67">
            <v>84105.63</v>
          </cell>
        </row>
        <row r="68">
          <cell r="C68">
            <v>67945.07</v>
          </cell>
          <cell r="D68">
            <v>71240.42</v>
          </cell>
          <cell r="E68">
            <v>72950.18</v>
          </cell>
          <cell r="F68">
            <v>74700.91</v>
          </cell>
          <cell r="G68">
            <v>76493.66</v>
          </cell>
          <cell r="H68">
            <v>78329.47</v>
          </cell>
          <cell r="I68">
            <v>80209.38</v>
          </cell>
          <cell r="J68">
            <v>82134.42</v>
          </cell>
          <cell r="K68">
            <v>84105.63</v>
          </cell>
          <cell r="L68">
            <v>86124.06</v>
          </cell>
        </row>
        <row r="69">
          <cell r="C69">
            <v>69575.79</v>
          </cell>
          <cell r="D69">
            <v>72950.18</v>
          </cell>
          <cell r="E69">
            <v>74700.91</v>
          </cell>
          <cell r="F69">
            <v>76493.66</v>
          </cell>
          <cell r="G69">
            <v>78329.47</v>
          </cell>
          <cell r="H69">
            <v>80209.38</v>
          </cell>
          <cell r="I69">
            <v>82134.42</v>
          </cell>
          <cell r="J69">
            <v>84105.63</v>
          </cell>
          <cell r="K69">
            <v>86124.06</v>
          </cell>
          <cell r="L69">
            <v>88190.96</v>
          </cell>
        </row>
        <row r="70">
          <cell r="C70">
            <v>71245.62</v>
          </cell>
          <cell r="D70">
            <v>74701.12</v>
          </cell>
          <cell r="E70">
            <v>76493.87</v>
          </cell>
          <cell r="F70">
            <v>78329.68</v>
          </cell>
          <cell r="G70">
            <v>80209.58</v>
          </cell>
          <cell r="H70">
            <v>82134.62</v>
          </cell>
          <cell r="I70">
            <v>84105.84</v>
          </cell>
          <cell r="J70">
            <v>86124.48</v>
          </cell>
          <cell r="K70">
            <v>88191.38</v>
          </cell>
          <cell r="L70">
            <v>90307.98</v>
          </cell>
        </row>
        <row r="71">
          <cell r="C71">
            <v>72955.58</v>
          </cell>
          <cell r="D71">
            <v>76493.87</v>
          </cell>
          <cell r="E71">
            <v>78329.68</v>
          </cell>
          <cell r="F71">
            <v>80209.58</v>
          </cell>
          <cell r="G71">
            <v>82134.62</v>
          </cell>
          <cell r="H71">
            <v>84105.84</v>
          </cell>
          <cell r="I71">
            <v>86124.48</v>
          </cell>
          <cell r="J71">
            <v>88191.38</v>
          </cell>
          <cell r="K71">
            <v>90307.98</v>
          </cell>
          <cell r="L71">
            <v>92475.34</v>
          </cell>
        </row>
        <row r="72">
          <cell r="C72">
            <v>74706.53</v>
          </cell>
          <cell r="D72">
            <v>78329.89</v>
          </cell>
          <cell r="E72">
            <v>80209.79</v>
          </cell>
          <cell r="F72">
            <v>82134.83</v>
          </cell>
          <cell r="G72">
            <v>84106.05</v>
          </cell>
          <cell r="H72">
            <v>86124.69</v>
          </cell>
          <cell r="I72">
            <v>88191.58</v>
          </cell>
          <cell r="J72">
            <v>90308.19</v>
          </cell>
          <cell r="K72">
            <v>92475.55</v>
          </cell>
          <cell r="L72">
            <v>94694.91</v>
          </cell>
        </row>
        <row r="73">
          <cell r="C73">
            <v>76499.49</v>
          </cell>
          <cell r="D73">
            <v>80209.79</v>
          </cell>
          <cell r="E73">
            <v>82134.83</v>
          </cell>
          <cell r="F73">
            <v>84106.05</v>
          </cell>
          <cell r="G73">
            <v>86124.69</v>
          </cell>
          <cell r="H73">
            <v>88191.58</v>
          </cell>
          <cell r="I73">
            <v>90308.19</v>
          </cell>
          <cell r="J73">
            <v>92475.55</v>
          </cell>
          <cell r="K73">
            <v>94694.91</v>
          </cell>
          <cell r="L73">
            <v>96967.52</v>
          </cell>
        </row>
        <row r="74">
          <cell r="C74">
            <v>78335.5</v>
          </cell>
          <cell r="D74">
            <v>82134.83</v>
          </cell>
          <cell r="E74">
            <v>84106.05</v>
          </cell>
          <cell r="F74">
            <v>86124.69</v>
          </cell>
          <cell r="G74">
            <v>88191.58</v>
          </cell>
          <cell r="H74">
            <v>90308.19</v>
          </cell>
          <cell r="I74">
            <v>92475.55</v>
          </cell>
          <cell r="J74">
            <v>94694.91</v>
          </cell>
          <cell r="K74">
            <v>96967.52</v>
          </cell>
          <cell r="L74">
            <v>99294.83</v>
          </cell>
        </row>
        <row r="75">
          <cell r="C75">
            <v>80215.62</v>
          </cell>
          <cell r="D75">
            <v>84106.05</v>
          </cell>
          <cell r="E75">
            <v>86124.69</v>
          </cell>
          <cell r="F75">
            <v>88191.58</v>
          </cell>
          <cell r="G75">
            <v>90308.19</v>
          </cell>
          <cell r="H75">
            <v>92475.55</v>
          </cell>
          <cell r="I75">
            <v>94694.91</v>
          </cell>
          <cell r="J75">
            <v>96967.52</v>
          </cell>
          <cell r="K75">
            <v>99294.83</v>
          </cell>
          <cell r="L75">
            <v>101677.89</v>
          </cell>
        </row>
        <row r="76">
          <cell r="C76">
            <v>82140.86</v>
          </cell>
          <cell r="D76">
            <v>86124.69</v>
          </cell>
          <cell r="E76">
            <v>88191.58</v>
          </cell>
          <cell r="F76">
            <v>90308.19</v>
          </cell>
          <cell r="G76">
            <v>92475.55</v>
          </cell>
          <cell r="H76">
            <v>94694.91</v>
          </cell>
          <cell r="I76">
            <v>96967.52</v>
          </cell>
          <cell r="J76">
            <v>99294.83</v>
          </cell>
          <cell r="K76">
            <v>101677.89</v>
          </cell>
          <cell r="L76">
            <v>104118.14</v>
          </cell>
        </row>
        <row r="77">
          <cell r="C77">
            <v>84112.29</v>
          </cell>
          <cell r="D77">
            <v>88191.79</v>
          </cell>
          <cell r="E77">
            <v>90308.4</v>
          </cell>
          <cell r="F77">
            <v>92475.76</v>
          </cell>
          <cell r="G77">
            <v>94695.12</v>
          </cell>
          <cell r="H77">
            <v>96967.73</v>
          </cell>
          <cell r="I77">
            <v>99295.04</v>
          </cell>
          <cell r="J77">
            <v>101678.1</v>
          </cell>
          <cell r="K77">
            <v>104118.35</v>
          </cell>
          <cell r="L77">
            <v>106617.26</v>
          </cell>
        </row>
        <row r="78">
          <cell r="C78">
            <v>86130.93</v>
          </cell>
          <cell r="D78">
            <v>90308.19</v>
          </cell>
          <cell r="E78">
            <v>92475.55</v>
          </cell>
          <cell r="F78">
            <v>94694.91</v>
          </cell>
          <cell r="G78">
            <v>96967.52</v>
          </cell>
          <cell r="H78">
            <v>99294.83</v>
          </cell>
          <cell r="I78">
            <v>101677.89</v>
          </cell>
          <cell r="J78">
            <v>104118.14</v>
          </cell>
          <cell r="K78">
            <v>106617.06</v>
          </cell>
          <cell r="L78">
            <v>109175.87</v>
          </cell>
        </row>
        <row r="79">
          <cell r="C79">
            <v>88198.03</v>
          </cell>
          <cell r="D79">
            <v>92475.55</v>
          </cell>
          <cell r="E79">
            <v>94694.91</v>
          </cell>
          <cell r="F79">
            <v>96967.52</v>
          </cell>
          <cell r="G79">
            <v>99294.83</v>
          </cell>
          <cell r="H79">
            <v>101677.89</v>
          </cell>
          <cell r="I79">
            <v>104118.14</v>
          </cell>
          <cell r="J79">
            <v>106617.06</v>
          </cell>
          <cell r="K79">
            <v>109175.87</v>
          </cell>
          <cell r="L79">
            <v>111796.05</v>
          </cell>
        </row>
        <row r="80">
          <cell r="C80">
            <v>90314.85</v>
          </cell>
          <cell r="D80">
            <v>94695.12</v>
          </cell>
          <cell r="E80">
            <v>96967.73</v>
          </cell>
          <cell r="F80">
            <v>99295.04</v>
          </cell>
          <cell r="G80">
            <v>101678.1</v>
          </cell>
          <cell r="H80">
            <v>104118.35</v>
          </cell>
          <cell r="I80">
            <v>106617.26</v>
          </cell>
          <cell r="J80">
            <v>109176.08</v>
          </cell>
          <cell r="K80">
            <v>111796.26</v>
          </cell>
          <cell r="L80">
            <v>114479.46</v>
          </cell>
        </row>
        <row r="81">
          <cell r="C81">
            <v>92482.42</v>
          </cell>
          <cell r="D81">
            <v>96967.73</v>
          </cell>
          <cell r="E81">
            <v>99295.04</v>
          </cell>
          <cell r="F81">
            <v>101678.1</v>
          </cell>
          <cell r="G81">
            <v>104118.35</v>
          </cell>
          <cell r="H81">
            <v>106617.26</v>
          </cell>
          <cell r="I81">
            <v>109176.08</v>
          </cell>
          <cell r="J81">
            <v>111796.26</v>
          </cell>
          <cell r="K81">
            <v>114479.46</v>
          </cell>
          <cell r="L81">
            <v>117226.93</v>
          </cell>
        </row>
        <row r="82">
          <cell r="C82">
            <v>94701.98</v>
          </cell>
          <cell r="D82">
            <v>99295.04</v>
          </cell>
          <cell r="E82">
            <v>101678.1</v>
          </cell>
          <cell r="F82">
            <v>104118.35</v>
          </cell>
          <cell r="G82">
            <v>106617.26</v>
          </cell>
          <cell r="H82">
            <v>109176.08</v>
          </cell>
          <cell r="I82">
            <v>111796.26</v>
          </cell>
          <cell r="J82">
            <v>114479.46</v>
          </cell>
          <cell r="K82">
            <v>117226.93</v>
          </cell>
          <cell r="L82">
            <v>120040.34</v>
          </cell>
        </row>
        <row r="83">
          <cell r="C83">
            <v>96974.8</v>
          </cell>
          <cell r="D83">
            <v>101678.1</v>
          </cell>
          <cell r="E83">
            <v>104118.35</v>
          </cell>
          <cell r="F83">
            <v>106617.26</v>
          </cell>
          <cell r="G83">
            <v>109176.08</v>
          </cell>
          <cell r="H83">
            <v>111796.26</v>
          </cell>
          <cell r="I83">
            <v>114479.46</v>
          </cell>
          <cell r="J83">
            <v>117226.93</v>
          </cell>
          <cell r="K83">
            <v>120040.34</v>
          </cell>
          <cell r="L83">
            <v>122921.34</v>
          </cell>
        </row>
        <row r="84">
          <cell r="C84">
            <v>99302.11</v>
          </cell>
          <cell r="D84">
            <v>104118.35</v>
          </cell>
          <cell r="E84">
            <v>106617.26</v>
          </cell>
          <cell r="F84">
            <v>109176.08</v>
          </cell>
          <cell r="G84">
            <v>111796.26</v>
          </cell>
          <cell r="H84">
            <v>114479.46</v>
          </cell>
          <cell r="I84">
            <v>117226.93</v>
          </cell>
          <cell r="J84">
            <v>120040.34</v>
          </cell>
          <cell r="K84">
            <v>122921.34</v>
          </cell>
          <cell r="L84">
            <v>125871.41</v>
          </cell>
        </row>
        <row r="85">
          <cell r="C85">
            <v>101685.38</v>
          </cell>
          <cell r="D85">
            <v>106617.06</v>
          </cell>
          <cell r="E85">
            <v>109175.87</v>
          </cell>
          <cell r="F85">
            <v>111796.05</v>
          </cell>
          <cell r="G85">
            <v>114479.25</v>
          </cell>
          <cell r="H85">
            <v>117226.72</v>
          </cell>
          <cell r="I85">
            <v>120040.13</v>
          </cell>
          <cell r="J85">
            <v>122921.14</v>
          </cell>
          <cell r="K85">
            <v>125871.2</v>
          </cell>
          <cell r="L85">
            <v>128892.19</v>
          </cell>
        </row>
        <row r="86">
          <cell r="C86">
            <v>104125.84</v>
          </cell>
          <cell r="D86">
            <v>109175.87</v>
          </cell>
          <cell r="E86">
            <v>111796.05</v>
          </cell>
          <cell r="F86">
            <v>114479.25</v>
          </cell>
          <cell r="G86">
            <v>117226.72</v>
          </cell>
          <cell r="H86">
            <v>120040.13</v>
          </cell>
          <cell r="I86">
            <v>122921.14</v>
          </cell>
          <cell r="J86">
            <v>125871.2</v>
          </cell>
          <cell r="K86">
            <v>128892.19</v>
          </cell>
          <cell r="L86">
            <v>131985.57</v>
          </cell>
        </row>
        <row r="87">
          <cell r="C87">
            <v>106624.96</v>
          </cell>
          <cell r="D87">
            <v>111796.26</v>
          </cell>
          <cell r="E87">
            <v>114479.46</v>
          </cell>
          <cell r="F87">
            <v>117226.93</v>
          </cell>
          <cell r="G87">
            <v>120040.34</v>
          </cell>
          <cell r="H87">
            <v>122921.34</v>
          </cell>
          <cell r="I87">
            <v>125871.41</v>
          </cell>
          <cell r="J87">
            <v>128892.4</v>
          </cell>
          <cell r="K87">
            <v>131985.78</v>
          </cell>
          <cell r="L87">
            <v>135153.41</v>
          </cell>
        </row>
        <row r="88">
          <cell r="C88">
            <v>109183.98</v>
          </cell>
          <cell r="D88">
            <v>114479.46</v>
          </cell>
          <cell r="E88">
            <v>117226.93</v>
          </cell>
          <cell r="F88">
            <v>120040.34</v>
          </cell>
          <cell r="G88">
            <v>122921.34</v>
          </cell>
          <cell r="H88">
            <v>125871.41</v>
          </cell>
          <cell r="I88">
            <v>128892.4</v>
          </cell>
          <cell r="J88">
            <v>131985.78</v>
          </cell>
          <cell r="K88">
            <v>135153.41</v>
          </cell>
          <cell r="L88">
            <v>138397.17</v>
          </cell>
        </row>
        <row r="89">
          <cell r="C89">
            <v>111804.37</v>
          </cell>
          <cell r="D89">
            <v>117226.93</v>
          </cell>
          <cell r="E89">
            <v>120040.34</v>
          </cell>
          <cell r="F89">
            <v>122921.34</v>
          </cell>
          <cell r="G89">
            <v>125871.41</v>
          </cell>
          <cell r="H89">
            <v>128892.4</v>
          </cell>
          <cell r="I89">
            <v>131985.78</v>
          </cell>
          <cell r="J89">
            <v>135153.41</v>
          </cell>
          <cell r="K89">
            <v>138397.17</v>
          </cell>
          <cell r="L89">
            <v>141718.72</v>
          </cell>
        </row>
        <row r="90">
          <cell r="C90">
            <v>114487.78</v>
          </cell>
          <cell r="D90">
            <v>120040.34</v>
          </cell>
          <cell r="E90">
            <v>122921.34</v>
          </cell>
          <cell r="F90">
            <v>125871.41</v>
          </cell>
          <cell r="G90">
            <v>128892.4</v>
          </cell>
          <cell r="H90">
            <v>131985.78</v>
          </cell>
          <cell r="I90">
            <v>135153.41</v>
          </cell>
          <cell r="J90">
            <v>138397.17</v>
          </cell>
          <cell r="K90">
            <v>141718.72</v>
          </cell>
          <cell r="L90">
            <v>145119.94</v>
          </cell>
        </row>
        <row r="91">
          <cell r="C91">
            <v>117235.46</v>
          </cell>
          <cell r="D91">
            <v>122921.34</v>
          </cell>
          <cell r="E91">
            <v>125871.41</v>
          </cell>
          <cell r="F91">
            <v>128892.4</v>
          </cell>
          <cell r="G91">
            <v>131985.78</v>
          </cell>
          <cell r="H91">
            <v>135153.41</v>
          </cell>
          <cell r="I91">
            <v>138397.17</v>
          </cell>
          <cell r="J91">
            <v>141718.72</v>
          </cell>
          <cell r="K91">
            <v>145119.94</v>
          </cell>
          <cell r="L91">
            <v>148602.9</v>
          </cell>
        </row>
        <row r="92">
          <cell r="C92">
            <v>120049.07</v>
          </cell>
          <cell r="D92">
            <v>125871.41</v>
          </cell>
          <cell r="E92">
            <v>128892.4</v>
          </cell>
          <cell r="F92">
            <v>131985.78</v>
          </cell>
          <cell r="G92">
            <v>135153.41</v>
          </cell>
          <cell r="H92">
            <v>138397.17</v>
          </cell>
          <cell r="I92">
            <v>141718.72</v>
          </cell>
          <cell r="J92">
            <v>145119.94</v>
          </cell>
          <cell r="K92">
            <v>148602.9</v>
          </cell>
          <cell r="L92">
            <v>152169.26</v>
          </cell>
        </row>
        <row r="93">
          <cell r="C93">
            <v>122930.29</v>
          </cell>
          <cell r="D93">
            <v>128892.4</v>
          </cell>
          <cell r="E93">
            <v>131985.78</v>
          </cell>
          <cell r="F93">
            <v>135153.41</v>
          </cell>
          <cell r="G93">
            <v>138397.17</v>
          </cell>
          <cell r="H93">
            <v>141718.72</v>
          </cell>
          <cell r="I93">
            <v>145119.94</v>
          </cell>
          <cell r="J93">
            <v>148602.9</v>
          </cell>
          <cell r="K93">
            <v>152169.26</v>
          </cell>
          <cell r="L93">
            <v>155821.33</v>
          </cell>
        </row>
        <row r="94">
          <cell r="C94">
            <v>125880.56</v>
          </cell>
          <cell r="D94">
            <v>131985.78</v>
          </cell>
          <cell r="E94">
            <v>135153.41</v>
          </cell>
          <cell r="F94">
            <v>138397.17</v>
          </cell>
          <cell r="G94">
            <v>141718.72</v>
          </cell>
          <cell r="H94">
            <v>145119.94</v>
          </cell>
          <cell r="I94">
            <v>148602.9</v>
          </cell>
          <cell r="J94">
            <v>152169.26</v>
          </cell>
          <cell r="K94">
            <v>155821.33</v>
          </cell>
          <cell r="L94">
            <v>159560.96</v>
          </cell>
        </row>
        <row r="95">
          <cell r="C95">
            <v>128901.76</v>
          </cell>
          <cell r="D95">
            <v>135153.41</v>
          </cell>
          <cell r="E95">
            <v>138397.17</v>
          </cell>
          <cell r="F95">
            <v>141718.72</v>
          </cell>
          <cell r="G95">
            <v>145119.94</v>
          </cell>
          <cell r="H95">
            <v>148602.9</v>
          </cell>
          <cell r="I95">
            <v>152169.26</v>
          </cell>
          <cell r="J95">
            <v>155821.33</v>
          </cell>
          <cell r="K95">
            <v>159560.96</v>
          </cell>
          <cell r="L95">
            <v>163390.45</v>
          </cell>
        </row>
        <row r="96">
          <cell r="C96">
            <v>131995.34</v>
          </cell>
          <cell r="D96">
            <v>138397.17</v>
          </cell>
          <cell r="E96">
            <v>141718.72</v>
          </cell>
          <cell r="F96">
            <v>145119.94</v>
          </cell>
          <cell r="G96">
            <v>148602.9</v>
          </cell>
          <cell r="H96">
            <v>152169.26</v>
          </cell>
          <cell r="I96">
            <v>155821.33</v>
          </cell>
          <cell r="J96">
            <v>159560.96</v>
          </cell>
          <cell r="K96">
            <v>163390.45</v>
          </cell>
          <cell r="L96">
            <v>167311.87</v>
          </cell>
        </row>
        <row r="97">
          <cell r="C97">
            <v>135163.18</v>
          </cell>
          <cell r="D97">
            <v>141718.51</v>
          </cell>
          <cell r="E97">
            <v>145119.73</v>
          </cell>
          <cell r="F97">
            <v>148602.69</v>
          </cell>
          <cell r="G97">
            <v>152169.06</v>
          </cell>
          <cell r="H97">
            <v>155821.12</v>
          </cell>
          <cell r="I97">
            <v>159560.75</v>
          </cell>
          <cell r="J97">
            <v>163390.24</v>
          </cell>
          <cell r="K97">
            <v>167311.66</v>
          </cell>
          <cell r="L97">
            <v>171327.1</v>
          </cell>
        </row>
        <row r="98">
          <cell r="C98">
            <v>138407.15</v>
          </cell>
          <cell r="D98">
            <v>145119.94</v>
          </cell>
          <cell r="E98">
            <v>148602.9</v>
          </cell>
          <cell r="F98">
            <v>152169.26</v>
          </cell>
          <cell r="G98">
            <v>155821.33</v>
          </cell>
          <cell r="H98">
            <v>159560.96</v>
          </cell>
          <cell r="I98">
            <v>163390.45</v>
          </cell>
          <cell r="J98">
            <v>167311.87</v>
          </cell>
          <cell r="K98">
            <v>171327.31</v>
          </cell>
          <cell r="L98">
            <v>175439.26</v>
          </cell>
        </row>
        <row r="99">
          <cell r="C99">
            <v>141728.91</v>
          </cell>
          <cell r="D99">
            <v>148602.69</v>
          </cell>
          <cell r="E99">
            <v>152169.06</v>
          </cell>
          <cell r="F99">
            <v>155821.12</v>
          </cell>
          <cell r="G99">
            <v>159560.75</v>
          </cell>
          <cell r="H99">
            <v>163390.24</v>
          </cell>
          <cell r="I99">
            <v>167311.66</v>
          </cell>
          <cell r="J99">
            <v>171327.1</v>
          </cell>
          <cell r="K99">
            <v>175439.06</v>
          </cell>
          <cell r="L99">
            <v>179649.6</v>
          </cell>
        </row>
        <row r="100">
          <cell r="C100">
            <v>145130.34</v>
          </cell>
          <cell r="D100">
            <v>152169.06</v>
          </cell>
          <cell r="E100">
            <v>155821.12</v>
          </cell>
          <cell r="F100">
            <v>159560.75</v>
          </cell>
          <cell r="G100">
            <v>163390.24</v>
          </cell>
          <cell r="H100">
            <v>167311.66</v>
          </cell>
          <cell r="I100">
            <v>171327.1</v>
          </cell>
          <cell r="J100">
            <v>175439.06</v>
          </cell>
          <cell r="K100">
            <v>179649.6</v>
          </cell>
          <cell r="L100">
            <v>183961.23</v>
          </cell>
        </row>
        <row r="101">
          <cell r="C101">
            <v>148613.5</v>
          </cell>
          <cell r="D101">
            <v>155821.33</v>
          </cell>
          <cell r="E101">
            <v>159560.96</v>
          </cell>
          <cell r="F101">
            <v>163390.45</v>
          </cell>
          <cell r="G101">
            <v>167311.87</v>
          </cell>
          <cell r="H101">
            <v>171327.31</v>
          </cell>
          <cell r="I101">
            <v>175439.26</v>
          </cell>
          <cell r="J101">
            <v>179649.81</v>
          </cell>
          <cell r="K101">
            <v>183961.44</v>
          </cell>
          <cell r="L101">
            <v>188376.45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4 to 2005 PSQ Crosswalk"/>
      <sheetName val="ess-base"/>
      <sheetName val="changes"/>
      <sheetName val="PONS DCHS Admin"/>
      <sheetName val="PONS DCHS Admin Revised"/>
      <sheetName val="Net 05 Request"/>
      <sheetName val="2005 DCHS Admin Summary"/>
      <sheetName val="DCHS O&amp;M"/>
      <sheetName val="05 Add Kirsten &amp; Maier"/>
      <sheetName val="Allocation to Pools"/>
      <sheetName val="Allocation Of Pools"/>
      <sheetName val="2002 CX % in DCHS"/>
      <sheetName val="2002 Salary $"/>
    </sheetNames>
    <sheetDataSet>
      <sheetData sheetId="4">
        <row r="40">
          <cell r="N40">
            <v>805</v>
          </cell>
          <cell r="P40">
            <v>13748</v>
          </cell>
          <cell r="W40">
            <v>14180.782</v>
          </cell>
          <cell r="X40">
            <v>344.236172</v>
          </cell>
          <cell r="Y40">
            <v>373.67</v>
          </cell>
        </row>
        <row r="41">
          <cell r="N41">
            <v>1610</v>
          </cell>
          <cell r="P41">
            <v>50347</v>
          </cell>
          <cell r="W41">
            <v>18194.0355</v>
          </cell>
          <cell r="X41">
            <v>1260.6385329999998</v>
          </cell>
          <cell r="Y41">
            <v>1368.43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llotment Plan"/>
      <sheetName val="Ind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Sch 1"/>
      <sheetName val="Sch 1-2"/>
      <sheetName val="Sch 1-3"/>
      <sheetName val="Position ADDS + Rent"/>
      <sheetName val="Sheet1"/>
      <sheetName val="07 For Pivot Table"/>
      <sheetName val="06 Annual FLSA Exempt"/>
      <sheetName val="2007 Leases Version PSQ"/>
      <sheetName val="2007 Leases ver 1"/>
    </sheetNames>
    <sheetDataSet>
      <sheetData sheetId="0">
        <row r="195">
          <cell r="G195">
            <v>-109660.22640926772</v>
          </cell>
        </row>
        <row r="196">
          <cell r="G196">
            <v>-316756.41069008666</v>
          </cell>
        </row>
        <row r="197">
          <cell r="G197">
            <v>0</v>
          </cell>
        </row>
        <row r="200">
          <cell r="F200">
            <v>904883.7583858039</v>
          </cell>
        </row>
        <row r="201">
          <cell r="F201">
            <v>226063.13408784248</v>
          </cell>
        </row>
        <row r="204">
          <cell r="F204">
            <v>103774.5512348402</v>
          </cell>
        </row>
        <row r="207">
          <cell r="G207">
            <v>-87333.67177120448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6 ESSBASE Summary"/>
      <sheetName val="Table of Contents"/>
      <sheetName val="Letter"/>
      <sheetName val="Certification"/>
      <sheetName val="ICR Notes"/>
      <sheetName val="Summary A"/>
      <sheetName val="Sch 1"/>
      <sheetName val="Sch 1-2"/>
      <sheetName val="Sch 1-3"/>
      <sheetName val="Sch 3 using 2005 Actuals"/>
      <sheetName val="2005 Actuals Grouped Total"/>
      <sheetName val="Sch 3 using 2006 Budget"/>
      <sheetName val="Sch 2-1 "/>
      <sheetName val="Sch 2-2"/>
      <sheetName val="Sch 2-3"/>
      <sheetName val="Sch 4"/>
      <sheetName val="Sch 5"/>
      <sheetName val="Sch 6"/>
      <sheetName val="Sch 7"/>
      <sheetName val="Sch 8"/>
      <sheetName val="Sch 9"/>
      <sheetName val="Sch 10"/>
      <sheetName val="Sch 11"/>
      <sheetName val="Sch 12"/>
    </sheetNames>
    <sheetDataSet>
      <sheetData sheetId="11">
        <row r="190">
          <cell r="F190">
            <v>69934</v>
          </cell>
          <cell r="G190">
            <v>-69934</v>
          </cell>
        </row>
        <row r="191">
          <cell r="F191">
            <v>238257</v>
          </cell>
          <cell r="G191">
            <v>-238257</v>
          </cell>
        </row>
        <row r="192">
          <cell r="F192">
            <v>1532</v>
          </cell>
          <cell r="G192">
            <v>-1532</v>
          </cell>
        </row>
        <row r="195">
          <cell r="F195">
            <v>651349</v>
          </cell>
        </row>
        <row r="196">
          <cell r="F196">
            <v>137870</v>
          </cell>
        </row>
        <row r="199">
          <cell r="F199">
            <v>71275</v>
          </cell>
        </row>
        <row r="202">
          <cell r="F202">
            <v>22272</v>
          </cell>
          <cell r="G202">
            <v>-22272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6 ESSBASE Summary"/>
      <sheetName val="Table of Contents"/>
      <sheetName val="Letter"/>
      <sheetName val="Certification"/>
      <sheetName val="ICR Notes"/>
      <sheetName val="Summary A"/>
      <sheetName val="Sch 1"/>
      <sheetName val="Sch 2-1 "/>
      <sheetName val="Sch 2-2"/>
      <sheetName val="Sch 2-3"/>
      <sheetName val="Sch 3"/>
      <sheetName val="06 Schedule 3 DCHS Admin"/>
      <sheetName val="Sheet1"/>
      <sheetName val="06ADMIN PONS"/>
      <sheetName val="Schedule 3 DCHS Admin"/>
      <sheetName val="Sch 4"/>
      <sheetName val="Sch 5"/>
      <sheetName val="Sch 6"/>
      <sheetName val="Sch 7"/>
      <sheetName val="Sch 8"/>
      <sheetName val="Sch 9"/>
      <sheetName val="Sch 10"/>
      <sheetName val="Sch 11"/>
      <sheetName val="Sch 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Not RL Form1ApproUnitSum"/>
      <sheetName val="Form1ApproUnitSummaryRL"/>
      <sheetName val="Form1ApproUnitSummary,Page2"/>
      <sheetName val="Form1CL_KTempRequests"/>
      <sheetName val="Form2ADecisionPackage"/>
      <sheetName val="Form2B TA-01 Technicals"/>
      <sheetName val="Form2B TF-01 IT Request"/>
      <sheetName val="Form2B-RL RB-01 HFC-Faith"/>
      <sheetName val="Not RL Form3ARevenues"/>
      <sheetName val="Form3ARevenuesRL"/>
      <sheetName val="Form3B-1 48163 CSD"/>
      <sheetName val="Form3B-2 44909 FHCD"/>
      <sheetName val="Form3B-3 City of Seattle"/>
      <sheetName val="Form3B-4 United Way"/>
      <sheetName val="Form3B-5 48113 WTP"/>
      <sheetName val="Form3B-6 48113 DWP"/>
      <sheetName val="Form3B-7 48114 Grants"/>
      <sheetName val="Form3B-8 48114 Grants OPD"/>
      <sheetName val="Form3B-9 48118 DDD"/>
      <sheetName val="Form3B-10 48119 MH"/>
      <sheetName val="Form3B-11 48122 VETS"/>
      <sheetName val="Form3B-12 48162 SA"/>
      <sheetName val="Form3DCXTransferDetail RL"/>
      <sheetName val="Fund 107 Form5 Financial Plan"/>
      <sheetName val="DD Form5_Fin Plan"/>
      <sheetName val="Form5 0935 Financial Plan"/>
      <sheetName val="Form 6 CX Transition Fund Req"/>
      <sheetName val="OLD Form 6 CX Transition Fund"/>
    </sheetNames>
    <sheetDataSet>
      <sheetData sheetId="9">
        <row r="12">
          <cell r="M12">
            <v>330320</v>
          </cell>
        </row>
        <row r="13">
          <cell r="M13">
            <v>498334</v>
          </cell>
        </row>
        <row r="14">
          <cell r="M14">
            <v>173994</v>
          </cell>
        </row>
        <row r="15">
          <cell r="M15">
            <v>60000</v>
          </cell>
        </row>
        <row r="16">
          <cell r="M16">
            <v>34164</v>
          </cell>
        </row>
        <row r="17">
          <cell r="M17">
            <v>74084</v>
          </cell>
        </row>
        <row r="20">
          <cell r="M20">
            <v>569642</v>
          </cell>
        </row>
        <row r="21">
          <cell r="M21">
            <v>15606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50000</v>
          </cell>
        </row>
      </sheetData>
      <sheetData sheetId="28">
        <row r="72">
          <cell r="J72">
            <v>11365.4</v>
          </cell>
        </row>
        <row r="73">
          <cell r="J73">
            <v>10678</v>
          </cell>
        </row>
        <row r="88">
          <cell r="H88">
            <v>2350</v>
          </cell>
        </row>
        <row r="89">
          <cell r="H89">
            <v>587</v>
          </cell>
        </row>
        <row r="90">
          <cell r="H90">
            <v>2585</v>
          </cell>
        </row>
        <row r="91">
          <cell r="H91">
            <v>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zoomScale="75" zoomScaleNormal="75" workbookViewId="0" topLeftCell="A1">
      <selection activeCell="A28" sqref="A28:IV28"/>
    </sheetView>
  </sheetViews>
  <sheetFormatPr defaultColWidth="9.140625" defaultRowHeight="12.75"/>
  <cols>
    <col min="1" max="1" width="52.7109375" style="100" customWidth="1"/>
    <col min="2" max="2" width="19.7109375" style="5" customWidth="1"/>
    <col min="3" max="3" width="20.7109375" style="15" customWidth="1"/>
    <col min="4" max="4" width="19.140625" style="5" customWidth="1"/>
    <col min="5" max="5" width="24.28125" style="5" customWidth="1"/>
    <col min="6" max="6" width="20.7109375" style="5" customWidth="1"/>
    <col min="7" max="7" width="38.00390625" style="1" customWidth="1"/>
    <col min="8" max="8" width="8.8515625" style="1" customWidth="1"/>
    <col min="9" max="9" width="14.421875" style="0" customWidth="1"/>
  </cols>
  <sheetData>
    <row r="1" spans="1:20" ht="20.25">
      <c r="A1" s="3" t="s">
        <v>2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2"/>
      <c r="N1" s="2"/>
      <c r="O1" s="2"/>
      <c r="P1" s="2"/>
      <c r="Q1" s="2"/>
      <c r="R1" s="2"/>
      <c r="S1" s="2"/>
      <c r="T1" s="2"/>
    </row>
    <row r="2" spans="1:8" s="1" customFormat="1" ht="19.5" customHeight="1">
      <c r="A2" s="110" t="s">
        <v>3</v>
      </c>
      <c r="B2" s="110"/>
      <c r="C2" s="110"/>
      <c r="D2" s="110"/>
      <c r="E2" s="110"/>
      <c r="F2" s="110"/>
      <c r="G2" s="110"/>
      <c r="H2" s="7"/>
    </row>
    <row r="3" spans="1:7" ht="20.25">
      <c r="A3" s="8" t="s">
        <v>38</v>
      </c>
      <c r="B3" s="9"/>
      <c r="C3"/>
      <c r="D3"/>
      <c r="E3"/>
      <c r="F3" s="9"/>
      <c r="G3" s="9"/>
    </row>
    <row r="4" spans="1:7" ht="15.75">
      <c r="A4" s="8" t="s">
        <v>4</v>
      </c>
      <c r="B4" s="10"/>
      <c r="C4" s="10"/>
      <c r="D4" s="10"/>
      <c r="E4" s="10"/>
      <c r="F4" s="10"/>
      <c r="G4" s="11"/>
    </row>
    <row r="5" spans="1:7" ht="15.75">
      <c r="A5" s="8" t="s">
        <v>37</v>
      </c>
      <c r="B5" s="10"/>
      <c r="C5" s="10"/>
      <c r="D5" s="10"/>
      <c r="E5" s="10"/>
      <c r="F5" s="12"/>
      <c r="G5" s="103" t="s">
        <v>36</v>
      </c>
    </row>
    <row r="6" spans="1:8" ht="9" customHeight="1">
      <c r="A6" s="13"/>
      <c r="B6" s="14"/>
      <c r="E6" s="7"/>
      <c r="F6" s="16"/>
      <c r="H6" s="16"/>
    </row>
    <row r="7" spans="1:8" s="25" customFormat="1" ht="33" customHeight="1">
      <c r="A7" s="17" t="s">
        <v>5</v>
      </c>
      <c r="B7" s="18" t="s">
        <v>27</v>
      </c>
      <c r="C7" s="19" t="s">
        <v>6</v>
      </c>
      <c r="D7" s="20" t="s">
        <v>7</v>
      </c>
      <c r="E7" s="21" t="s">
        <v>8</v>
      </c>
      <c r="F7" s="22" t="s">
        <v>9</v>
      </c>
      <c r="G7" s="23" t="s">
        <v>10</v>
      </c>
      <c r="H7" s="24"/>
    </row>
    <row r="8" spans="1:21" ht="15.75">
      <c r="A8" s="26" t="s">
        <v>11</v>
      </c>
      <c r="B8" s="27">
        <v>6288580</v>
      </c>
      <c r="C8" s="28">
        <v>5741973</v>
      </c>
      <c r="D8" s="28">
        <f>B33</f>
        <v>5983011</v>
      </c>
      <c r="E8" s="29">
        <f>B33</f>
        <v>5983011</v>
      </c>
      <c r="F8" s="30"/>
      <c r="G8" s="31"/>
      <c r="H8" s="32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5.75">
      <c r="A9" s="35" t="s">
        <v>1</v>
      </c>
      <c r="B9" s="36"/>
      <c r="C9" s="37"/>
      <c r="D9" s="37"/>
      <c r="E9" s="38"/>
      <c r="F9" s="39"/>
      <c r="G9" s="40"/>
      <c r="H9" s="41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5.75">
      <c r="A10" s="44" t="s">
        <v>12</v>
      </c>
      <c r="B10" s="36">
        <v>1348839</v>
      </c>
      <c r="C10" s="37">
        <v>1594357</v>
      </c>
      <c r="D10" s="37">
        <f aca="true" t="shared" si="0" ref="D10:E12">+C10</f>
        <v>1594357</v>
      </c>
      <c r="E10" s="37">
        <f>D10+88823</f>
        <v>1683180</v>
      </c>
      <c r="F10" s="46">
        <f aca="true" t="shared" si="1" ref="F10:F15">+E10-C10</f>
        <v>88823</v>
      </c>
      <c r="G10" s="104" t="s">
        <v>16</v>
      </c>
      <c r="H10" s="41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5.75">
      <c r="A11" s="44" t="s">
        <v>13</v>
      </c>
      <c r="B11" s="36">
        <v>553334</v>
      </c>
      <c r="C11" s="37">
        <v>573734</v>
      </c>
      <c r="D11" s="37">
        <f t="shared" si="0"/>
        <v>573734</v>
      </c>
      <c r="E11" s="37">
        <f t="shared" si="0"/>
        <v>573734</v>
      </c>
      <c r="F11" s="46">
        <f t="shared" si="1"/>
        <v>0</v>
      </c>
      <c r="G11" s="104"/>
      <c r="H11" s="41"/>
      <c r="I11" s="41"/>
      <c r="J11" s="47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5.75">
      <c r="A12" s="44" t="s">
        <v>14</v>
      </c>
      <c r="B12" s="36">
        <v>21362638</v>
      </c>
      <c r="C12" s="37">
        <v>22620289</v>
      </c>
      <c r="D12" s="37">
        <f t="shared" si="0"/>
        <v>22620289</v>
      </c>
      <c r="E12" s="37">
        <f t="shared" si="0"/>
        <v>22620289</v>
      </c>
      <c r="F12" s="46">
        <f t="shared" si="1"/>
        <v>0</v>
      </c>
      <c r="G12" s="104"/>
      <c r="H12" s="41"/>
      <c r="I12" s="41"/>
      <c r="J12" s="47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5.75">
      <c r="A13" s="44" t="s">
        <v>15</v>
      </c>
      <c r="B13" s="36"/>
      <c r="C13" s="37"/>
      <c r="D13" s="37"/>
      <c r="E13" s="37">
        <v>1100000</v>
      </c>
      <c r="F13" s="46">
        <f t="shared" si="1"/>
        <v>1100000</v>
      </c>
      <c r="G13" s="104" t="s">
        <v>16</v>
      </c>
      <c r="H13" s="41"/>
      <c r="I13" s="41"/>
      <c r="J13" s="47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15.75">
      <c r="A14" s="44" t="s">
        <v>17</v>
      </c>
      <c r="B14" s="36"/>
      <c r="C14" s="37"/>
      <c r="D14" s="37"/>
      <c r="E14" s="37">
        <v>420000</v>
      </c>
      <c r="F14" s="46">
        <f t="shared" si="1"/>
        <v>420000</v>
      </c>
      <c r="G14" s="104" t="s">
        <v>16</v>
      </c>
      <c r="H14" s="41"/>
      <c r="I14" s="41"/>
      <c r="J14" s="47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5.75">
      <c r="A15" s="44" t="s">
        <v>39</v>
      </c>
      <c r="B15" s="36"/>
      <c r="C15" s="37"/>
      <c r="D15" s="37"/>
      <c r="E15" s="37">
        <v>220000</v>
      </c>
      <c r="F15" s="46">
        <f t="shared" si="1"/>
        <v>220000</v>
      </c>
      <c r="G15" s="104" t="s">
        <v>16</v>
      </c>
      <c r="H15" s="41"/>
      <c r="I15" s="41"/>
      <c r="J15" s="47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5.75">
      <c r="A16" s="26" t="s">
        <v>18</v>
      </c>
      <c r="B16" s="27">
        <f>SUM(B9:B15)</f>
        <v>23264811</v>
      </c>
      <c r="C16" s="27">
        <f>SUM(C10:C15)</f>
        <v>24788380</v>
      </c>
      <c r="D16" s="27">
        <f>SUM(D10:D15)</f>
        <v>24788380</v>
      </c>
      <c r="E16" s="27">
        <f>SUM(E10:E15)</f>
        <v>26617203</v>
      </c>
      <c r="F16" s="27">
        <f>SUM(F10:F15)</f>
        <v>1828823</v>
      </c>
      <c r="G16" s="105"/>
      <c r="H16" s="32"/>
      <c r="I16" s="32"/>
      <c r="J16" s="4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5.75">
      <c r="A17" s="35" t="s">
        <v>0</v>
      </c>
      <c r="B17" s="45"/>
      <c r="C17" s="37"/>
      <c r="D17" s="37"/>
      <c r="E17" s="49"/>
      <c r="F17" s="46"/>
      <c r="G17" s="50"/>
      <c r="H17" s="41"/>
      <c r="I17" s="41"/>
      <c r="J17" s="47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15.75">
      <c r="A18" s="44" t="s">
        <v>12</v>
      </c>
      <c r="B18" s="36">
        <v>-1836944</v>
      </c>
      <c r="C18" s="37">
        <f>-2195699</f>
        <v>-2195699</v>
      </c>
      <c r="D18" s="37">
        <v>-2195699</v>
      </c>
      <c r="E18" s="37">
        <f>D18-143889</f>
        <v>-2339588</v>
      </c>
      <c r="F18" s="46">
        <f aca="true" t="shared" si="2" ref="F18:F27">+E18-C18</f>
        <v>-143889</v>
      </c>
      <c r="G18" s="104" t="s">
        <v>16</v>
      </c>
      <c r="H18" s="41"/>
      <c r="I18" s="41"/>
      <c r="J18" s="47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5.75">
      <c r="A19" s="44" t="s">
        <v>28</v>
      </c>
      <c r="B19" s="36">
        <v>-19955833</v>
      </c>
      <c r="C19" s="37">
        <v>-21160289</v>
      </c>
      <c r="D19" s="37">
        <v>-21160289</v>
      </c>
      <c r="E19" s="37">
        <f>+D19</f>
        <v>-21160289</v>
      </c>
      <c r="F19" s="46">
        <f t="shared" si="2"/>
        <v>0</v>
      </c>
      <c r="G19" s="106"/>
      <c r="H19" s="41"/>
      <c r="I19" s="41"/>
      <c r="J19" s="47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.75">
      <c r="A20" s="44" t="s">
        <v>29</v>
      </c>
      <c r="B20" s="36">
        <v>-600000</v>
      </c>
      <c r="C20" s="37">
        <v>-600000</v>
      </c>
      <c r="D20" s="37">
        <v>-600000</v>
      </c>
      <c r="E20" s="37">
        <v>-600000</v>
      </c>
      <c r="F20" s="46">
        <f>+E20-C20</f>
        <v>0</v>
      </c>
      <c r="G20" s="106"/>
      <c r="H20" s="41"/>
      <c r="I20" s="41"/>
      <c r="J20" s="47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5.75">
      <c r="A21" s="44" t="s">
        <v>30</v>
      </c>
      <c r="B21" s="36">
        <v>-404492</v>
      </c>
      <c r="C21" s="37">
        <v>-500000</v>
      </c>
      <c r="D21" s="37">
        <v>-500000</v>
      </c>
      <c r="E21" s="37">
        <v>-500000</v>
      </c>
      <c r="F21" s="46">
        <f>+E21-C21</f>
        <v>0</v>
      </c>
      <c r="G21" s="106"/>
      <c r="H21" s="41"/>
      <c r="I21" s="41"/>
      <c r="J21" s="47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ht="15.75">
      <c r="A22" s="44" t="s">
        <v>31</v>
      </c>
      <c r="B22" s="36">
        <v>-77400</v>
      </c>
      <c r="C22" s="102">
        <v>-77400</v>
      </c>
      <c r="D22" s="37">
        <v>-77400</v>
      </c>
      <c r="E22" s="37">
        <v>-77400</v>
      </c>
      <c r="F22" s="46">
        <f>+E22-C22</f>
        <v>0</v>
      </c>
      <c r="G22" s="104"/>
      <c r="H22" s="41"/>
      <c r="I22" s="41"/>
      <c r="J22" s="47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5.75">
      <c r="A23" s="44" t="s">
        <v>32</v>
      </c>
      <c r="B23" s="36">
        <v>-695711</v>
      </c>
      <c r="C23" s="37">
        <v>-1037000</v>
      </c>
      <c r="D23" s="37">
        <v>-1037000</v>
      </c>
      <c r="E23" s="37">
        <v>-1037000</v>
      </c>
      <c r="F23" s="46">
        <f>+E23-C23</f>
        <v>0</v>
      </c>
      <c r="G23" s="106"/>
      <c r="H23" s="41"/>
      <c r="I23" s="41"/>
      <c r="J23" s="47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5.75">
      <c r="A24" s="44" t="s">
        <v>33</v>
      </c>
      <c r="B24" s="36"/>
      <c r="C24" s="37"/>
      <c r="D24" s="37">
        <v>-86889</v>
      </c>
      <c r="E24" s="37">
        <v>-86889</v>
      </c>
      <c r="F24" s="46">
        <f>+E24-C24</f>
        <v>-86889</v>
      </c>
      <c r="G24" s="106" t="s">
        <v>43</v>
      </c>
      <c r="H24" s="41"/>
      <c r="I24" s="41"/>
      <c r="J24" s="47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5.75">
      <c r="A25" s="44" t="s">
        <v>15</v>
      </c>
      <c r="B25" s="36"/>
      <c r="C25" s="37"/>
      <c r="D25" s="37"/>
      <c r="E25" s="37">
        <f>-E13</f>
        <v>-1100000</v>
      </c>
      <c r="F25" s="46">
        <f t="shared" si="2"/>
        <v>-1100000</v>
      </c>
      <c r="G25" s="104" t="s">
        <v>16</v>
      </c>
      <c r="H25" s="41"/>
      <c r="I25" s="41"/>
      <c r="J25" s="47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5.75">
      <c r="A26" s="44" t="s">
        <v>17</v>
      </c>
      <c r="B26" s="36"/>
      <c r="C26" s="37"/>
      <c r="D26" s="37"/>
      <c r="E26" s="37">
        <f>-E14</f>
        <v>-420000</v>
      </c>
      <c r="F26" s="46">
        <f t="shared" si="2"/>
        <v>-420000</v>
      </c>
      <c r="G26" s="104" t="s">
        <v>16</v>
      </c>
      <c r="H26" s="41"/>
      <c r="I26" s="41"/>
      <c r="J26" s="47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15.75">
      <c r="A27" s="44" t="s">
        <v>39</v>
      </c>
      <c r="B27" s="36"/>
      <c r="C27" s="102"/>
      <c r="D27" s="37"/>
      <c r="E27" s="37">
        <f>-E15</f>
        <v>-220000</v>
      </c>
      <c r="F27" s="46">
        <f t="shared" si="2"/>
        <v>-220000</v>
      </c>
      <c r="G27" s="104" t="s">
        <v>16</v>
      </c>
      <c r="H27" s="41"/>
      <c r="I27" s="41"/>
      <c r="J27" s="4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5.75">
      <c r="A28" s="51" t="s">
        <v>19</v>
      </c>
      <c r="B28" s="52">
        <f>SUM(B18:B27)</f>
        <v>-23570380</v>
      </c>
      <c r="C28" s="52">
        <f>SUM(C18:C27)</f>
        <v>-25570388</v>
      </c>
      <c r="D28" s="52">
        <f>SUM(D18:D27)</f>
        <v>-25657277</v>
      </c>
      <c r="E28" s="52">
        <f>SUM(E18:E27)</f>
        <v>-27541166</v>
      </c>
      <c r="F28" s="53">
        <f>SUM(F18:F27)</f>
        <v>-1970778</v>
      </c>
      <c r="G28" s="54"/>
      <c r="H28" s="32"/>
      <c r="I28" s="32"/>
      <c r="J28" s="48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8.75">
      <c r="A29" s="55" t="s">
        <v>34</v>
      </c>
      <c r="B29" s="56"/>
      <c r="C29" s="57">
        <v>11475</v>
      </c>
      <c r="D29" s="57">
        <v>11475</v>
      </c>
      <c r="E29" s="57">
        <v>11475</v>
      </c>
      <c r="F29" s="58"/>
      <c r="G29" s="59"/>
      <c r="H29" s="41"/>
      <c r="I29" s="41"/>
      <c r="J29" s="47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.75">
      <c r="A30" s="60" t="s">
        <v>20</v>
      </c>
      <c r="B30" s="61"/>
      <c r="C30" s="36"/>
      <c r="D30" s="36"/>
      <c r="E30" s="36"/>
      <c r="F30" s="49"/>
      <c r="G30" s="62"/>
      <c r="H30" s="41"/>
      <c r="I30" s="41"/>
      <c r="J30" s="47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5.75">
      <c r="A31" s="60"/>
      <c r="B31" s="61"/>
      <c r="C31" s="36"/>
      <c r="D31" s="36"/>
      <c r="E31" s="36"/>
      <c r="F31" s="49"/>
      <c r="G31" s="62"/>
      <c r="H31" s="41"/>
      <c r="I31" s="41"/>
      <c r="J31" s="47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5.75">
      <c r="A32" s="35" t="s">
        <v>21</v>
      </c>
      <c r="B32" s="63"/>
      <c r="C32" s="36"/>
      <c r="D32" s="36"/>
      <c r="E32" s="36"/>
      <c r="F32" s="49"/>
      <c r="G32" s="62"/>
      <c r="H32" s="41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5.75">
      <c r="A33" s="26" t="s">
        <v>22</v>
      </c>
      <c r="B33" s="64">
        <f>+B8+B16+B28+B32</f>
        <v>5983011</v>
      </c>
      <c r="C33" s="65">
        <f>+C8+C16+C28+C29</f>
        <v>4971440</v>
      </c>
      <c r="D33" s="65">
        <f>+D8+D16+D28+D29</f>
        <v>5125589</v>
      </c>
      <c r="E33" s="65">
        <f>+E8+E16+E28+E29</f>
        <v>5070523</v>
      </c>
      <c r="F33" s="58"/>
      <c r="G33" s="66"/>
      <c r="H33" s="41"/>
      <c r="I33" s="4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5.75">
      <c r="A34" s="60" t="s">
        <v>23</v>
      </c>
      <c r="B34" s="36">
        <v>0</v>
      </c>
      <c r="C34" s="37">
        <v>0</v>
      </c>
      <c r="D34" s="37">
        <v>0</v>
      </c>
      <c r="E34" s="67">
        <v>0</v>
      </c>
      <c r="F34" s="68"/>
      <c r="G34" s="69"/>
      <c r="H34" s="70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5.75">
      <c r="A35" s="71"/>
      <c r="B35" s="36"/>
      <c r="C35" s="37"/>
      <c r="D35" s="37"/>
      <c r="E35" s="67"/>
      <c r="F35" s="72"/>
      <c r="G35" s="69"/>
      <c r="H35" s="70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5.75">
      <c r="A36" s="60" t="s">
        <v>24</v>
      </c>
      <c r="B36" s="73">
        <f>SUM(B34:B35)</f>
        <v>0</v>
      </c>
      <c r="C36" s="74">
        <f>SUM(C34:C35)</f>
        <v>0</v>
      </c>
      <c r="D36" s="74">
        <f>SUM(D34:D35)</f>
        <v>0</v>
      </c>
      <c r="E36" s="75">
        <f>SUM(E34:E35)</f>
        <v>0</v>
      </c>
      <c r="F36" s="76"/>
      <c r="G36" s="77"/>
      <c r="H36" s="78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5.75">
      <c r="A37" s="26" t="s">
        <v>25</v>
      </c>
      <c r="B37" s="27">
        <f>+B33+B36</f>
        <v>5983011</v>
      </c>
      <c r="C37" s="28">
        <f>+C33+C36</f>
        <v>4971440</v>
      </c>
      <c r="D37" s="28">
        <f>+D33+D36</f>
        <v>5125589</v>
      </c>
      <c r="E37" s="28">
        <f>+E33+E36</f>
        <v>5070523</v>
      </c>
      <c r="F37" s="30"/>
      <c r="G37" s="79"/>
      <c r="H37" s="32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9.5" thickBot="1">
      <c r="A38" s="80" t="s">
        <v>35</v>
      </c>
      <c r="B38" s="81">
        <f>B19*-0.01</f>
        <v>199558.33000000002</v>
      </c>
      <c r="C38" s="81">
        <f>C19*-0.01</f>
        <v>211602.89</v>
      </c>
      <c r="D38" s="81">
        <f>D19*-0.01</f>
        <v>211602.89</v>
      </c>
      <c r="E38" s="81">
        <f>E19*-0.01</f>
        <v>211602.89</v>
      </c>
      <c r="F38" s="82"/>
      <c r="G38" s="83"/>
      <c r="H38" s="84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12.75">
      <c r="A39" s="85" t="s">
        <v>26</v>
      </c>
      <c r="B39" s="86"/>
      <c r="C39" s="87"/>
      <c r="D39" s="86"/>
      <c r="E39" s="86"/>
      <c r="F39" s="88"/>
      <c r="G39" s="86"/>
      <c r="H39" s="86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1:8" s="88" customFormat="1" ht="14.25" customHeight="1">
      <c r="A40" s="89"/>
      <c r="B40" s="90"/>
      <c r="C40" s="91"/>
      <c r="D40" s="86"/>
      <c r="E40" s="90"/>
      <c r="H40" s="92"/>
    </row>
    <row r="41" spans="1:8" s="88" customFormat="1" ht="18.75">
      <c r="A41" s="107" t="s">
        <v>42</v>
      </c>
      <c r="B41" s="90"/>
      <c r="C41" s="91"/>
      <c r="D41" s="86"/>
      <c r="E41" s="90"/>
      <c r="H41" s="92"/>
    </row>
    <row r="42" spans="1:8" s="43" customFormat="1" ht="18.75">
      <c r="A42" s="108" t="s">
        <v>40</v>
      </c>
      <c r="B42" s="47"/>
      <c r="C42" s="98"/>
      <c r="D42" s="99"/>
      <c r="E42" s="99"/>
      <c r="H42" s="92"/>
    </row>
    <row r="43" spans="1:8" s="43" customFormat="1" ht="18.75">
      <c r="A43" s="109" t="s">
        <v>41</v>
      </c>
      <c r="B43" s="93"/>
      <c r="C43" s="94"/>
      <c r="D43" s="93"/>
      <c r="E43" s="47"/>
      <c r="H43" s="92"/>
    </row>
    <row r="44" spans="1:8" s="88" customFormat="1" ht="12.75">
      <c r="A44" s="95"/>
      <c r="B44" s="96"/>
      <c r="C44" s="97"/>
      <c r="D44" s="96"/>
      <c r="E44" s="96"/>
      <c r="F44" s="96"/>
      <c r="G44" s="90"/>
      <c r="H44" s="90"/>
    </row>
    <row r="45" spans="1:8" s="88" customFormat="1" ht="12.75">
      <c r="A45" s="95"/>
      <c r="B45" s="96"/>
      <c r="C45" s="97"/>
      <c r="D45" s="96"/>
      <c r="E45" s="96"/>
      <c r="F45" s="96"/>
      <c r="G45" s="90"/>
      <c r="H45" s="90"/>
    </row>
    <row r="46" spans="1:8" s="88" customFormat="1" ht="12.75">
      <c r="A46" s="95"/>
      <c r="B46" s="96"/>
      <c r="C46" s="97"/>
      <c r="D46" s="96"/>
      <c r="E46" s="96"/>
      <c r="F46" s="96"/>
      <c r="G46" s="90"/>
      <c r="H46" s="90"/>
    </row>
    <row r="47" ht="12.75">
      <c r="G47" s="101"/>
    </row>
    <row r="48" ht="12.75">
      <c r="G48" s="101"/>
    </row>
    <row r="49" ht="12.75">
      <c r="G49" s="101"/>
    </row>
    <row r="50" ht="12.75">
      <c r="G50" s="101"/>
    </row>
    <row r="51" ht="12.75">
      <c r="G51" s="101"/>
    </row>
    <row r="52" ht="12.75">
      <c r="G52" s="101"/>
    </row>
    <row r="53" ht="12.75">
      <c r="G53" s="101"/>
    </row>
    <row r="54" ht="12.75">
      <c r="G54" s="101"/>
    </row>
    <row r="55" ht="12.75">
      <c r="G55" s="101"/>
    </row>
    <row r="56" ht="12.75">
      <c r="G56" s="101"/>
    </row>
    <row r="57" ht="12.75">
      <c r="G57" s="101"/>
    </row>
    <row r="58" ht="12.75">
      <c r="G58" s="101"/>
    </row>
    <row r="59" ht="12.75">
      <c r="G59" s="101"/>
    </row>
    <row r="60" ht="12.75">
      <c r="G60" s="101"/>
    </row>
    <row r="61" ht="12.75">
      <c r="G61" s="101"/>
    </row>
    <row r="62" ht="12.75">
      <c r="G62" s="101"/>
    </row>
    <row r="63" ht="12.75">
      <c r="G63" s="101"/>
    </row>
    <row r="64" ht="12.75">
      <c r="G64" s="101"/>
    </row>
    <row r="65" ht="12.75">
      <c r="G65" s="101"/>
    </row>
    <row r="66" ht="12.75">
      <c r="G66" s="101"/>
    </row>
    <row r="67" ht="12.75">
      <c r="G67" s="101"/>
    </row>
    <row r="68" ht="12.75">
      <c r="G68" s="101"/>
    </row>
    <row r="69" ht="12.75">
      <c r="G69" s="101"/>
    </row>
    <row r="70" ht="12.75">
      <c r="G70" s="101"/>
    </row>
    <row r="71" ht="12.75">
      <c r="G71" s="101"/>
    </row>
    <row r="72" ht="12.75">
      <c r="G72" s="101"/>
    </row>
    <row r="73" ht="12.75">
      <c r="G73" s="101"/>
    </row>
    <row r="74" ht="12.75">
      <c r="G74" s="101"/>
    </row>
    <row r="75" ht="12.75">
      <c r="G75" s="101"/>
    </row>
    <row r="76" ht="12.75">
      <c r="G76" s="101"/>
    </row>
    <row r="77" ht="12.75">
      <c r="G77" s="101"/>
    </row>
    <row r="78" ht="12.75">
      <c r="G78" s="101"/>
    </row>
    <row r="79" ht="12.75">
      <c r="G79" s="101"/>
    </row>
    <row r="80" ht="12.75">
      <c r="G80" s="101"/>
    </row>
    <row r="81" ht="12.75">
      <c r="G81" s="101"/>
    </row>
    <row r="82" ht="12.75">
      <c r="G82" s="101"/>
    </row>
    <row r="83" ht="12.75">
      <c r="G83" s="101"/>
    </row>
    <row r="84" ht="12.75">
      <c r="G84" s="101"/>
    </row>
    <row r="85" ht="12.75">
      <c r="G85" s="101"/>
    </row>
    <row r="86" ht="12.75">
      <c r="G86" s="101"/>
    </row>
    <row r="87" ht="12.75">
      <c r="G87" s="101"/>
    </row>
    <row r="88" ht="12.75">
      <c r="G88" s="101"/>
    </row>
    <row r="89" ht="12.75">
      <c r="G89" s="101"/>
    </row>
    <row r="90" ht="12.75">
      <c r="G90" s="101"/>
    </row>
    <row r="91" ht="12.75">
      <c r="G91" s="101"/>
    </row>
    <row r="92" ht="12.75">
      <c r="G92" s="101"/>
    </row>
    <row r="93" ht="12.75">
      <c r="G93" s="101"/>
    </row>
    <row r="94" ht="12.75">
      <c r="G94" s="101"/>
    </row>
    <row r="95" ht="12.75">
      <c r="G95" s="101"/>
    </row>
    <row r="96" ht="12.75">
      <c r="G96" s="101"/>
    </row>
    <row r="97" ht="12.75">
      <c r="G97" s="101"/>
    </row>
    <row r="98" ht="12.75">
      <c r="G98" s="101"/>
    </row>
    <row r="99" ht="12.75">
      <c r="G99" s="101"/>
    </row>
    <row r="100" ht="12.75">
      <c r="G100" s="101"/>
    </row>
    <row r="101" ht="12.75">
      <c r="G101" s="101"/>
    </row>
    <row r="102" ht="12.75">
      <c r="G102" s="101"/>
    </row>
    <row r="103" ht="12.75">
      <c r="G103" s="101"/>
    </row>
    <row r="104" ht="12.75">
      <c r="G104" s="101"/>
    </row>
    <row r="105" ht="12.75">
      <c r="G105" s="101"/>
    </row>
    <row r="106" ht="12.75">
      <c r="G106" s="101"/>
    </row>
    <row r="107" ht="12.75">
      <c r="G107" s="101"/>
    </row>
    <row r="108" ht="12.75">
      <c r="G108" s="101"/>
    </row>
    <row r="109" ht="12.75">
      <c r="G109" s="101"/>
    </row>
    <row r="110" ht="12.75">
      <c r="G110" s="101"/>
    </row>
    <row r="111" ht="12.75">
      <c r="G111" s="101"/>
    </row>
    <row r="112" ht="12.75">
      <c r="G112" s="101"/>
    </row>
    <row r="113" ht="12.75">
      <c r="G113" s="101"/>
    </row>
    <row r="114" ht="12.75">
      <c r="G114" s="101"/>
    </row>
    <row r="115" ht="12.75">
      <c r="G115" s="101"/>
    </row>
    <row r="116" ht="12.75">
      <c r="G116" s="101"/>
    </row>
    <row r="117" ht="12.75">
      <c r="G117" s="101"/>
    </row>
    <row r="118" ht="12.75">
      <c r="G118" s="101"/>
    </row>
    <row r="119" ht="12.75">
      <c r="G119" s="101"/>
    </row>
    <row r="120" ht="12.75">
      <c r="G120" s="101"/>
    </row>
    <row r="121" ht="12.75">
      <c r="G121" s="101"/>
    </row>
    <row r="122" ht="12.75">
      <c r="G122" s="101"/>
    </row>
    <row r="123" ht="12.75">
      <c r="G123" s="101"/>
    </row>
    <row r="124" ht="12.75">
      <c r="G124" s="101"/>
    </row>
    <row r="125" ht="12.75">
      <c r="G125" s="101"/>
    </row>
  </sheetData>
  <mergeCells count="1">
    <mergeCell ref="A2:G2"/>
  </mergeCells>
  <printOptions horizontalCentered="1"/>
  <pageMargins left="0.43" right="0" top="0.36" bottom="0.5" header="0.25" footer="0.2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inouyer</dc:creator>
  <cp:keywords/>
  <dc:description/>
  <cp:lastModifiedBy>Budget</cp:lastModifiedBy>
  <cp:lastPrinted>2007-05-30T23:34:34Z</cp:lastPrinted>
  <dcterms:created xsi:type="dcterms:W3CDTF">2007-01-20T01:37:53Z</dcterms:created>
  <dcterms:modified xsi:type="dcterms:W3CDTF">2007-05-31T16:55:05Z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