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_HHS Vets Levy" sheetId="1" r:id="rId1"/>
  </sheets>
  <externalReferences>
    <externalReference r:id="rId4"/>
  </externalReferences>
  <definedNames>
    <definedName name="_xlnm.Print_Area" localSheetId="0">'Fiscal Note_HHS Vets Levy'!$A$1:$H$47</definedName>
  </definedNames>
  <calcPr fullCalcOnLoad="1"/>
</workbook>
</file>

<file path=xl/sharedStrings.xml><?xml version="1.0" encoding="utf-8"?>
<sst xmlns="http://schemas.openxmlformats.org/spreadsheetml/2006/main" count="56" uniqueCount="41">
  <si>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</si>
  <si>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</si>
  <si>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</si>
  <si>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</si>
  <si>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</si>
  <si>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</si>
  <si>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</si>
  <si>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</si>
  <si>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</si>
  <si>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</si>
  <si>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</si>
  <si>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</si>
  <si>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</si>
  <si>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</si>
  <si>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</si>
  <si>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</si>
  <si>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</si>
  <si>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</si>
  <si>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</si>
  <si>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</si>
  <si>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</si>
  <si>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</si>
  <si>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</si>
  <si>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</si>
  <si>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</si>
  <si>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</si>
  <si>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</si>
  <si>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Millage</t>
  </si>
  <si>
    <t>0117</t>
  </si>
  <si>
    <t>Vets Levy Fund</t>
  </si>
  <si>
    <t>HHS Levy Fund</t>
  </si>
  <si>
    <t>0118</t>
  </si>
  <si>
    <r>
      <t>2</t>
    </r>
    <r>
      <rPr>
        <sz val="10"/>
        <rFont val="Univers"/>
        <family val="2"/>
      </rPr>
      <t xml:space="preserve"> </t>
    </r>
    <r>
      <rPr>
        <sz val="8"/>
        <rFont val="Univers"/>
        <family val="0"/>
      </rPr>
      <t xml:space="preserve">Salary and benefit costs in outyears assume 2.4% merit increase and 2.0% COLA. </t>
    </r>
  </si>
  <si>
    <t>"An ordinance adopting the service improvement plan…"</t>
  </si>
  <si>
    <t>Veterans and Human Services Levy Funds</t>
  </si>
  <si>
    <t>Marty Lindley</t>
  </si>
  <si>
    <r>
      <t>1</t>
    </r>
    <r>
      <rPr>
        <sz val="10.5"/>
        <rFont val="Univers"/>
        <family val="2"/>
      </rPr>
      <t xml:space="preserve"> I</t>
    </r>
    <r>
      <rPr>
        <sz val="8"/>
        <rFont val="Univers"/>
        <family val="0"/>
      </rPr>
      <t>n the outyears Ordinance 15406 allocates $1M/year for capital projects.</t>
    </r>
  </si>
  <si>
    <t>Expenditure figures are expressed in constant 2006 dollars.</t>
  </si>
  <si>
    <t xml:space="preserve">Veterans expenditures from 2006-2009 are expected to be 50.9% of the expenditures during the </t>
  </si>
  <si>
    <t>period and Other Persons in Need expenditures are expected to be 49.1%.  Over the six-year life of the</t>
  </si>
  <si>
    <t>levy, the expenditures for each group will be equal (50% each).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</si>
</sst>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0.0%"/>
  </numFmts>
  <fonts count="12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vertAlign val="superscript"/>
      <sz val="10"/>
      <name val="Univers"/>
      <family val="0"/>
    </font>
    <font>
      <sz val="8"/>
      <name val="Univers"/>
      <family val="0"/>
    </font>
    <font>
      <b/>
      <i/>
      <sz val="10.5"/>
      <name val="Univers"/>
      <family val="2"/>
    </font>
    <font>
      <i/>
      <sz val="10.5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7" fontId="3" fillId="0" borderId="11" xfId="0" applyNumberFormat="1" applyFont="1" applyBorder="1" applyAlignment="1">
      <alignment horizontal="center"/>
    </xf>
    <xf numFmtId="37" fontId="3" fillId="0" borderId="12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7" fontId="1" fillId="0" borderId="18" xfId="0" applyNumberFormat="1" applyFont="1" applyBorder="1" applyAlignment="1">
      <alignment horizontal="center"/>
    </xf>
    <xf numFmtId="37" fontId="1" fillId="0" borderId="18" xfId="0" applyNumberFormat="1" applyFont="1" applyFill="1" applyBorder="1" applyAlignment="1">
      <alignment horizontal="center"/>
    </xf>
    <xf numFmtId="37" fontId="1" fillId="0" borderId="19" xfId="0" applyNumberFormat="1" applyFont="1" applyFill="1" applyBorder="1" applyAlignment="1">
      <alignment horizontal="center"/>
    </xf>
    <xf numFmtId="37" fontId="3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5" fontId="6" fillId="0" borderId="11" xfId="17" applyNumberFormat="1" applyFont="1" applyBorder="1" applyAlignment="1">
      <alignment/>
    </xf>
    <xf numFmtId="5" fontId="6" fillId="0" borderId="11" xfId="15" applyNumberFormat="1" applyFont="1" applyFill="1" applyBorder="1" applyAlignment="1">
      <alignment vertical="top"/>
    </xf>
    <xf numFmtId="5" fontId="6" fillId="0" borderId="12" xfId="15" applyNumberFormat="1" applyFont="1" applyFill="1" applyBorder="1" applyAlignment="1">
      <alignment vertical="top"/>
    </xf>
    <xf numFmtId="5" fontId="6" fillId="0" borderId="0" xfId="17" applyNumberFormat="1" applyFont="1" applyBorder="1" applyAlignment="1">
      <alignment/>
    </xf>
    <xf numFmtId="165" fontId="1" fillId="0" borderId="0" xfId="15" applyNumberFormat="1" applyFont="1" applyFill="1" applyAlignment="1">
      <alignment/>
    </xf>
    <xf numFmtId="37" fontId="6" fillId="0" borderId="13" xfId="0" applyNumberFormat="1" applyFont="1" applyBorder="1" applyAlignment="1">
      <alignment horizontal="center"/>
    </xf>
    <xf numFmtId="37" fontId="6" fillId="0" borderId="11" xfId="0" applyNumberFormat="1" applyFont="1" applyBorder="1" applyAlignment="1">
      <alignment horizontal="center"/>
    </xf>
    <xf numFmtId="37" fontId="6" fillId="0" borderId="11" xfId="0" applyNumberFormat="1" applyFont="1" applyFill="1" applyBorder="1" applyAlignment="1">
      <alignment horizontal="center"/>
    </xf>
    <xf numFmtId="37" fontId="6" fillId="0" borderId="12" xfId="0" applyNumberFormat="1" applyFont="1" applyFill="1" applyBorder="1" applyAlignment="1">
      <alignment horizontal="center"/>
    </xf>
    <xf numFmtId="37" fontId="6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miltonsh\Local%20Settings\Temporary%20Internet%20Files\OLK184\Vets%20Crosswa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 D - Assumptions"/>
      <sheetName val="Alloc by Vet Non-Vet"/>
      <sheetName val="One-Time Inv"/>
      <sheetName val="Populations"/>
      <sheetName val="Strategies"/>
      <sheetName val="Strategies by Pop"/>
      <sheetName val="Strategies revised"/>
      <sheetName val="Exec Summ v"/>
      <sheetName val="Strategies by Vet"/>
      <sheetName val="Hi Level Summary"/>
      <sheetName val="Strategies by Pop by Vet"/>
      <sheetName val="HS Only"/>
      <sheetName val="HFC summary"/>
    </sheetNames>
    <sheetDataSet>
      <sheetData sheetId="4">
        <row r="31">
          <cell r="B31">
            <v>4762500</v>
          </cell>
        </row>
        <row r="32">
          <cell r="B32">
            <v>4092500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57421875" style="0" customWidth="1"/>
    <col min="6" max="6" width="14.28125" style="0" customWidth="1"/>
    <col min="7" max="8" width="14.57421875" style="0" customWidth="1"/>
  </cols>
  <sheetData>
    <row r="1" spans="2:8" s="24" customFormat="1" ht="13.5">
      <c r="B1" s="25"/>
      <c r="C1" s="25"/>
      <c r="D1" s="1" t="s">
        <v>0</v>
      </c>
      <c r="E1" s="1"/>
      <c r="F1" s="1"/>
      <c r="G1" s="25"/>
      <c r="H1" s="25"/>
    </row>
    <row r="2" spans="1:8" ht="14.25" thickBot="1">
      <c r="A2" s="1"/>
      <c r="B2" s="1"/>
      <c r="C2" s="1"/>
      <c r="D2" s="1"/>
      <c r="E2" s="1"/>
      <c r="F2" s="1"/>
      <c r="G2" s="1"/>
      <c r="H2" s="1"/>
    </row>
    <row r="3" spans="1:8" ht="14.25" thickTop="1">
      <c r="A3" s="2" t="s">
        <v>1</v>
      </c>
      <c r="B3" s="3"/>
      <c r="C3" s="4"/>
      <c r="D3" s="4"/>
      <c r="E3" s="4"/>
      <c r="F3" s="4"/>
      <c r="G3" s="4"/>
      <c r="H3" s="5"/>
    </row>
    <row r="4" spans="1:8" ht="13.5">
      <c r="A4" s="26" t="s">
        <v>2</v>
      </c>
      <c r="B4" s="68" t="s">
        <v>33</v>
      </c>
      <c r="C4" s="69"/>
      <c r="D4" s="69"/>
      <c r="E4" s="69"/>
      <c r="F4" s="69"/>
      <c r="G4" s="69"/>
      <c r="H4" s="70"/>
    </row>
    <row r="5" spans="1:8" ht="13.5">
      <c r="A5" s="6" t="s">
        <v>24</v>
      </c>
      <c r="B5" s="7"/>
      <c r="C5" s="7"/>
      <c r="D5" s="7"/>
      <c r="E5" s="7" t="s">
        <v>34</v>
      </c>
      <c r="F5" s="7"/>
      <c r="G5" s="7"/>
      <c r="H5" s="8"/>
    </row>
    <row r="6" spans="1:8" ht="13.5">
      <c r="A6" s="6" t="s">
        <v>25</v>
      </c>
      <c r="B6" s="7"/>
      <c r="D6" s="33" t="s">
        <v>35</v>
      </c>
      <c r="E6" s="7"/>
      <c r="F6" s="7"/>
      <c r="G6" s="7"/>
      <c r="H6" s="8"/>
    </row>
    <row r="7" spans="1:8" ht="14.25" thickBot="1">
      <c r="A7" s="9" t="s">
        <v>26</v>
      </c>
      <c r="B7" s="10"/>
      <c r="C7" s="10"/>
      <c r="D7" s="10"/>
      <c r="E7" s="10"/>
      <c r="F7" s="10"/>
      <c r="G7" s="10"/>
      <c r="H7" s="11"/>
    </row>
    <row r="8" spans="1:8" ht="14.25" thickTop="1">
      <c r="A8" s="12"/>
      <c r="B8" s="7" t="s">
        <v>3</v>
      </c>
      <c r="C8" s="12"/>
      <c r="D8" s="7"/>
      <c r="E8" s="7"/>
      <c r="F8" s="7"/>
      <c r="G8" s="7"/>
      <c r="H8" s="7"/>
    </row>
    <row r="9" spans="1:8" ht="13.5">
      <c r="A9" s="12"/>
      <c r="B9" s="7"/>
      <c r="C9" s="12"/>
      <c r="D9" s="7"/>
      <c r="E9" s="7"/>
      <c r="F9" s="7"/>
      <c r="G9" s="7"/>
      <c r="H9" s="7"/>
    </row>
    <row r="10" spans="1:8" ht="13.5">
      <c r="A10" s="12"/>
      <c r="B10" s="12"/>
      <c r="C10" s="12"/>
      <c r="D10" s="12"/>
      <c r="E10" s="12"/>
      <c r="F10" s="12"/>
      <c r="G10" s="12"/>
      <c r="H10" s="12"/>
    </row>
    <row r="11" spans="1:8" ht="13.5">
      <c r="A11" s="12"/>
      <c r="B11" s="7" t="s">
        <v>4</v>
      </c>
      <c r="C11" s="12"/>
      <c r="D11" s="12"/>
      <c r="E11" s="12"/>
      <c r="F11" s="12"/>
      <c r="G11" s="12"/>
      <c r="H11" s="12"/>
    </row>
    <row r="12" spans="1:8" ht="13.5">
      <c r="A12" s="13"/>
      <c r="B12" s="14" t="s">
        <v>5</v>
      </c>
      <c r="C12" s="15" t="s">
        <v>6</v>
      </c>
      <c r="D12" s="15" t="s">
        <v>7</v>
      </c>
      <c r="E12" s="15" t="s">
        <v>22</v>
      </c>
      <c r="F12" s="15" t="s">
        <v>8</v>
      </c>
      <c r="G12" s="15" t="s">
        <v>9</v>
      </c>
      <c r="H12" s="16" t="s">
        <v>10</v>
      </c>
    </row>
    <row r="13" spans="1:8" ht="13.5">
      <c r="A13" s="13"/>
      <c r="B13" s="14"/>
      <c r="C13" s="15" t="s">
        <v>11</v>
      </c>
      <c r="D13" s="15" t="s">
        <v>12</v>
      </c>
      <c r="E13" s="15">
        <v>2006</v>
      </c>
      <c r="F13" s="15">
        <v>2007</v>
      </c>
      <c r="G13" s="15">
        <v>2008</v>
      </c>
      <c r="H13" s="16">
        <v>2009</v>
      </c>
    </row>
    <row r="14" spans="1:8" s="29" customFormat="1" ht="12.75">
      <c r="A14" s="27" t="s">
        <v>29</v>
      </c>
      <c r="B14" s="28"/>
      <c r="C14" s="41">
        <v>1141</v>
      </c>
      <c r="D14" s="41" t="s">
        <v>27</v>
      </c>
      <c r="E14" s="56">
        <f>13758536/2</f>
        <v>6879268</v>
      </c>
      <c r="F14" s="57">
        <v>7082563</v>
      </c>
      <c r="G14" s="57">
        <f>14202348/2</f>
        <v>7101174</v>
      </c>
      <c r="H14" s="58">
        <f>14609812/2</f>
        <v>7304906</v>
      </c>
    </row>
    <row r="15" spans="1:8" s="29" customFormat="1" ht="12.75">
      <c r="A15" s="27" t="s">
        <v>30</v>
      </c>
      <c r="B15" s="28"/>
      <c r="C15" s="40">
        <v>1142</v>
      </c>
      <c r="D15" s="46" t="s">
        <v>27</v>
      </c>
      <c r="E15" s="56">
        <f>13758536/2</f>
        <v>6879268</v>
      </c>
      <c r="F15" s="57">
        <v>7119695</v>
      </c>
      <c r="G15" s="57">
        <f>14202348/2</f>
        <v>7101174</v>
      </c>
      <c r="H15" s="58">
        <f>14609812/2</f>
        <v>7304906</v>
      </c>
    </row>
    <row r="16" spans="1:8" s="29" customFormat="1" ht="12">
      <c r="A16" s="27"/>
      <c r="B16" s="28"/>
      <c r="C16" s="40"/>
      <c r="D16" s="41"/>
      <c r="E16" s="41"/>
      <c r="F16" s="44"/>
      <c r="G16" s="44"/>
      <c r="H16" s="45"/>
    </row>
    <row r="17" spans="1:8" ht="13.5">
      <c r="A17" s="13"/>
      <c r="B17" s="14" t="s">
        <v>13</v>
      </c>
      <c r="C17" s="15"/>
      <c r="D17" s="15"/>
      <c r="E17" s="47">
        <f>SUM(E14:E16)</f>
        <v>13758536</v>
      </c>
      <c r="F17" s="47">
        <f>SUM(F14:F16)</f>
        <v>14202258</v>
      </c>
      <c r="G17" s="47">
        <f>SUM(G14:G16)</f>
        <v>14202348</v>
      </c>
      <c r="H17" s="48">
        <f>SUM(H14:H16)</f>
        <v>14609812</v>
      </c>
    </row>
    <row r="18" spans="1:8" ht="13.5">
      <c r="A18" s="12"/>
      <c r="B18" s="12"/>
      <c r="C18" s="12"/>
      <c r="D18" s="12"/>
      <c r="E18" s="12"/>
      <c r="F18" s="17"/>
      <c r="G18" s="17"/>
      <c r="H18" s="17"/>
    </row>
    <row r="19" spans="1:8" ht="13.5">
      <c r="A19" s="12"/>
      <c r="C19" s="12"/>
      <c r="D19" s="12"/>
      <c r="E19" s="12"/>
      <c r="F19" s="12"/>
      <c r="G19" s="12"/>
      <c r="H19" s="12"/>
    </row>
    <row r="20" spans="1:8" ht="13.5">
      <c r="A20" s="12"/>
      <c r="B20" s="66" t="s">
        <v>37</v>
      </c>
      <c r="C20" s="12"/>
      <c r="D20" s="12"/>
      <c r="E20" s="12"/>
      <c r="F20" s="12"/>
      <c r="G20" s="12"/>
      <c r="H20" s="12"/>
    </row>
    <row r="21" spans="1:8" ht="13.5">
      <c r="A21" s="12"/>
      <c r="B21" s="7"/>
      <c r="C21" s="12"/>
      <c r="D21" s="12"/>
      <c r="E21" s="12"/>
      <c r="F21" s="12"/>
      <c r="G21" s="12"/>
      <c r="H21" s="12"/>
    </row>
    <row r="22" spans="1:8" ht="13.5">
      <c r="A22" s="7" t="s">
        <v>14</v>
      </c>
      <c r="B22" s="7"/>
      <c r="C22" s="7"/>
      <c r="D22" s="12"/>
      <c r="E22" s="12"/>
      <c r="F22" s="12"/>
      <c r="G22" s="12"/>
      <c r="H22" s="12"/>
    </row>
    <row r="23" spans="1:8" ht="13.5">
      <c r="A23" s="13"/>
      <c r="B23" s="14" t="s">
        <v>5</v>
      </c>
      <c r="C23" s="15" t="s">
        <v>6</v>
      </c>
      <c r="D23" s="15" t="s">
        <v>15</v>
      </c>
      <c r="E23" s="15" t="s">
        <v>22</v>
      </c>
      <c r="F23" s="15" t="s">
        <v>8</v>
      </c>
      <c r="G23" s="15" t="s">
        <v>9</v>
      </c>
      <c r="H23" s="16" t="s">
        <v>10</v>
      </c>
    </row>
    <row r="24" spans="1:8" ht="13.5">
      <c r="A24" s="13"/>
      <c r="B24" s="18"/>
      <c r="C24" s="15" t="s">
        <v>11</v>
      </c>
      <c r="D24" s="15"/>
      <c r="E24" s="15">
        <v>2006</v>
      </c>
      <c r="F24" s="15">
        <v>2007</v>
      </c>
      <c r="G24" s="15">
        <v>2008</v>
      </c>
      <c r="H24" s="16">
        <v>2009</v>
      </c>
    </row>
    <row r="25" spans="1:8" s="29" customFormat="1" ht="12.75">
      <c r="A25" s="27" t="s">
        <v>29</v>
      </c>
      <c r="B25" s="30"/>
      <c r="C25" s="37">
        <v>1141</v>
      </c>
      <c r="D25" s="36" t="s">
        <v>28</v>
      </c>
      <c r="E25" s="59">
        <v>-7109994</v>
      </c>
      <c r="F25" s="57">
        <v>-6042000</v>
      </c>
      <c r="G25" s="57">
        <v>-6312700</v>
      </c>
      <c r="H25" s="58">
        <v>-6343400</v>
      </c>
    </row>
    <row r="26" spans="1:8" s="29" customFormat="1" ht="12.75">
      <c r="A26" s="27" t="s">
        <v>30</v>
      </c>
      <c r="B26" s="30"/>
      <c r="C26" s="40">
        <v>1142</v>
      </c>
      <c r="D26" s="36" t="s">
        <v>31</v>
      </c>
      <c r="E26" s="56">
        <v>-5532414</v>
      </c>
      <c r="F26" s="57">
        <v>-5941000</v>
      </c>
      <c r="G26" s="57">
        <v>-6713300</v>
      </c>
      <c r="H26" s="58">
        <v>-6765600</v>
      </c>
    </row>
    <row r="27" spans="1:8" s="29" customFormat="1" ht="12">
      <c r="A27" s="27"/>
      <c r="B27" s="30"/>
      <c r="C27" s="41"/>
      <c r="D27" s="41"/>
      <c r="E27" s="38"/>
      <c r="F27" s="38"/>
      <c r="G27" s="38"/>
      <c r="H27" s="39"/>
    </row>
    <row r="28" spans="1:8" ht="13.5">
      <c r="A28" s="13"/>
      <c r="B28" s="14" t="s">
        <v>16</v>
      </c>
      <c r="C28" s="15"/>
      <c r="D28" s="15"/>
      <c r="E28" s="42">
        <f>SUM(E25:E27)</f>
        <v>-12642408</v>
      </c>
      <c r="F28" s="42">
        <f>SUM(F25:F27)</f>
        <v>-11983000</v>
      </c>
      <c r="G28" s="42">
        <f>SUM(G25:G27)</f>
        <v>-13026000</v>
      </c>
      <c r="H28" s="43">
        <f>SUM(H25:H27)</f>
        <v>-13109000</v>
      </c>
    </row>
    <row r="29" spans="1:8" ht="13.5">
      <c r="A29" s="12"/>
      <c r="B29" s="12"/>
      <c r="C29" s="12"/>
      <c r="D29" s="12"/>
      <c r="E29" s="12"/>
      <c r="F29" s="17"/>
      <c r="G29" s="17"/>
      <c r="H29" s="17"/>
    </row>
    <row r="30" spans="1:8" ht="13.5">
      <c r="A30" s="67" t="s">
        <v>38</v>
      </c>
      <c r="B30" s="12"/>
      <c r="C30" s="12"/>
      <c r="D30" s="12"/>
      <c r="E30" s="17"/>
      <c r="F30" s="17"/>
      <c r="G30" s="17"/>
      <c r="H30" s="17"/>
    </row>
    <row r="31" spans="1:8" ht="13.5">
      <c r="A31" s="67" t="s">
        <v>39</v>
      </c>
      <c r="B31" s="12"/>
      <c r="C31" s="12"/>
      <c r="D31" s="12"/>
      <c r="E31" s="12"/>
      <c r="F31" s="17"/>
      <c r="G31" s="17"/>
      <c r="H31" s="17"/>
    </row>
    <row r="32" spans="1:8" ht="13.5">
      <c r="A32" s="67" t="s">
        <v>40</v>
      </c>
      <c r="B32" s="12"/>
      <c r="C32" s="12"/>
      <c r="D32" s="12"/>
      <c r="E32" s="12"/>
      <c r="F32" s="12"/>
      <c r="G32" s="12"/>
      <c r="H32" s="12"/>
    </row>
    <row r="33" spans="1:8" ht="13.5">
      <c r="A33" s="12"/>
      <c r="B33" s="12"/>
      <c r="C33" s="12"/>
      <c r="D33" s="12"/>
      <c r="E33" s="12"/>
      <c r="F33" s="12"/>
      <c r="G33" s="12"/>
      <c r="H33" s="12"/>
    </row>
    <row r="34" spans="1:8" ht="13.5">
      <c r="A34" s="7" t="s">
        <v>17</v>
      </c>
      <c r="B34" s="7"/>
      <c r="C34" s="7"/>
      <c r="D34" s="7"/>
      <c r="E34" s="7"/>
      <c r="F34" s="12"/>
      <c r="G34" s="12"/>
      <c r="H34" s="12"/>
    </row>
    <row r="35" spans="1:8" ht="13.5">
      <c r="A35" s="13"/>
      <c r="B35" s="14"/>
      <c r="C35" s="19"/>
      <c r="D35" s="20"/>
      <c r="E35" s="15" t="s">
        <v>22</v>
      </c>
      <c r="F35" s="15" t="s">
        <v>8</v>
      </c>
      <c r="G35" s="15" t="s">
        <v>9</v>
      </c>
      <c r="H35" s="16" t="s">
        <v>10</v>
      </c>
    </row>
    <row r="36" spans="1:8" ht="13.5">
      <c r="A36" s="13"/>
      <c r="B36" s="14"/>
      <c r="C36" s="19"/>
      <c r="D36" s="20"/>
      <c r="E36" s="15">
        <v>2006</v>
      </c>
      <c r="F36" s="15">
        <v>2007</v>
      </c>
      <c r="G36" s="15">
        <v>2008</v>
      </c>
      <c r="H36" s="16">
        <v>2009</v>
      </c>
    </row>
    <row r="37" spans="1:8" ht="13.5">
      <c r="A37" s="13" t="s">
        <v>18</v>
      </c>
      <c r="B37" s="14"/>
      <c r="C37" s="14"/>
      <c r="D37" s="18"/>
      <c r="E37" s="61">
        <f>-459088-250514</f>
        <v>-709602</v>
      </c>
      <c r="F37" s="62">
        <f>-831868-401830</f>
        <v>-1233698</v>
      </c>
      <c r="G37" s="63">
        <f>F37*1.044</f>
        <v>-1287980.712</v>
      </c>
      <c r="H37" s="64">
        <f>G37*1.044</f>
        <v>-1344651.863328</v>
      </c>
    </row>
    <row r="38" spans="1:8" ht="13.5">
      <c r="A38" s="13" t="s">
        <v>19</v>
      </c>
      <c r="B38" s="14"/>
      <c r="C38" s="14"/>
      <c r="D38" s="18"/>
      <c r="E38" s="61">
        <f>-(845796+162010+2070000)</f>
        <v>-3077806</v>
      </c>
      <c r="F38" s="62">
        <f>-(6250695+6717865-3219258)</f>
        <v>-9749302</v>
      </c>
      <c r="G38" s="63">
        <f>-(11914367-1176348)</f>
        <v>-10738019</v>
      </c>
      <c r="H38" s="64">
        <f>-(12265160-1500812)</f>
        <v>-10764348</v>
      </c>
    </row>
    <row r="39" spans="1:8" ht="13.5">
      <c r="A39" s="13" t="s">
        <v>20</v>
      </c>
      <c r="B39" s="14"/>
      <c r="C39" s="14"/>
      <c r="D39" s="18"/>
      <c r="E39" s="61">
        <f>-('[1]Strategies'!$B$31+'[1]Strategies'!$B$32)</f>
        <v>-8855000</v>
      </c>
      <c r="F39" s="63">
        <v>-1000000</v>
      </c>
      <c r="G39" s="62">
        <v>-1000000</v>
      </c>
      <c r="H39" s="65">
        <v>-1000000</v>
      </c>
    </row>
    <row r="40" spans="1:8" ht="13.5">
      <c r="A40" s="13" t="s">
        <v>21</v>
      </c>
      <c r="B40" s="14"/>
      <c r="C40" s="14"/>
      <c r="D40" s="18"/>
      <c r="E40" s="38"/>
      <c r="F40" s="52"/>
      <c r="G40" s="38"/>
      <c r="H40" s="39"/>
    </row>
    <row r="41" spans="1:8" ht="14.25" thickBot="1">
      <c r="A41" s="21" t="s">
        <v>16</v>
      </c>
      <c r="B41" s="22"/>
      <c r="C41" s="22"/>
      <c r="D41" s="23"/>
      <c r="E41" s="49">
        <f>SUM(E37:E40)</f>
        <v>-12642408</v>
      </c>
      <c r="F41" s="50">
        <f>SUM(F37:F40)</f>
        <v>-11983000</v>
      </c>
      <c r="G41" s="50">
        <f>SUM(G37:G40)</f>
        <v>-13025999.712</v>
      </c>
      <c r="H41" s="51">
        <f>SUM(H37:H40)</f>
        <v>-13108999.863328</v>
      </c>
    </row>
    <row r="42" spans="1:8" ht="14.25" thickTop="1">
      <c r="A42" s="12"/>
      <c r="B42" s="12"/>
      <c r="C42" s="12"/>
      <c r="D42" s="12"/>
      <c r="E42" s="12"/>
      <c r="F42" s="17"/>
      <c r="G42" s="17"/>
      <c r="H42" s="17"/>
    </row>
    <row r="43" spans="1:8" ht="13.5">
      <c r="A43" s="12"/>
      <c r="B43" s="12"/>
      <c r="C43" s="12"/>
      <c r="D43" s="12"/>
      <c r="E43" s="60"/>
      <c r="F43" s="35"/>
      <c r="G43" s="35"/>
      <c r="H43" s="35"/>
    </row>
    <row r="44" spans="1:8" ht="13.5">
      <c r="A44" s="12" t="s">
        <v>23</v>
      </c>
      <c r="B44" s="12"/>
      <c r="C44" s="12"/>
      <c r="D44" s="12"/>
      <c r="E44" s="34"/>
      <c r="F44" s="35"/>
      <c r="G44" s="35"/>
      <c r="H44" s="17"/>
    </row>
    <row r="45" spans="1:8" ht="15.75">
      <c r="A45" s="53" t="s">
        <v>36</v>
      </c>
      <c r="B45" s="12"/>
      <c r="C45" s="12"/>
      <c r="D45" s="12"/>
      <c r="E45" s="12"/>
      <c r="F45" s="12"/>
      <c r="G45" s="12"/>
      <c r="H45" s="12"/>
    </row>
    <row r="46" spans="1:8" ht="13.5">
      <c r="A46" s="55"/>
      <c r="B46" s="12"/>
      <c r="C46" s="12"/>
      <c r="D46" s="12"/>
      <c r="E46" s="12"/>
      <c r="F46" s="12"/>
      <c r="G46" s="12"/>
      <c r="H46" s="12"/>
    </row>
    <row r="47" spans="1:8" ht="14.25">
      <c r="A47" s="54" t="s">
        <v>32</v>
      </c>
      <c r="B47" s="12"/>
      <c r="C47" s="12"/>
      <c r="D47" s="12"/>
      <c r="E47" s="12"/>
      <c r="F47" s="17"/>
      <c r="G47" s="17"/>
      <c r="H47" s="17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2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1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2006-09-29T16:21:08Z</cp:lastPrinted>
  <dcterms:created xsi:type="dcterms:W3CDTF">1901-01-01T08:00:00Z</dcterms:created>
  <dcterms:modified xsi:type="dcterms:W3CDTF">2006-10-02T17:44:27Z</dcterms:modified>
  <cp:category/>
  <cp:version/>
  <cp:contentType/>
  <cp:contentStatus/>
</cp:coreProperties>
</file>