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Sheet1" sheetId="1" r:id="rId1"/>
  </sheets>
  <externalReferences>
    <externalReference r:id="rId4"/>
  </externalReferences>
  <definedNames>
    <definedName name="_xlnm.Print_Area" localSheetId="0">'Sheet1'!$A$1:$J$37</definedName>
  </definedNames>
  <calcPr fullCalcOnLoad="1"/>
</workbook>
</file>

<file path=xl/sharedStrings.xml><?xml version="1.0" encoding="utf-8"?>
<sst xmlns="http://schemas.openxmlformats.org/spreadsheetml/2006/main" count="41" uniqueCount="41">
  <si>
    <t>Form 5</t>
  </si>
  <si>
    <t>Fund/Department:  1141/0117 Veterans Services Levy</t>
  </si>
  <si>
    <t>Prepared by: Marty Lindley</t>
  </si>
  <si>
    <t>Category</t>
  </si>
  <si>
    <t xml:space="preserve">2005 Actual </t>
  </si>
  <si>
    <t>2006 Adopted</t>
  </si>
  <si>
    <r>
      <t>2006 Actual</t>
    </r>
    <r>
      <rPr>
        <b/>
        <vertAlign val="superscript"/>
        <sz val="12"/>
        <rFont val="Times New Roman"/>
        <family val="1"/>
      </rPr>
      <t>1</t>
    </r>
  </si>
  <si>
    <t>2007 Adopted</t>
  </si>
  <si>
    <t>2007 Revised</t>
  </si>
  <si>
    <t>2008 Projected</t>
  </si>
  <si>
    <t>2009 Projected</t>
  </si>
  <si>
    <t>2010 Projected</t>
  </si>
  <si>
    <t>2011 Projected</t>
  </si>
  <si>
    <t>Beginning Fund Balance</t>
  </si>
  <si>
    <t>Revenues</t>
  </si>
  <si>
    <r>
      <t>* Veterans Services Levy Millage</t>
    </r>
    <r>
      <rPr>
        <vertAlign val="superscript"/>
        <sz val="12"/>
        <rFont val="Times New Roman"/>
        <family val="1"/>
      </rPr>
      <t>2,3</t>
    </r>
  </si>
  <si>
    <r>
      <t>* Interest Income</t>
    </r>
    <r>
      <rPr>
        <vertAlign val="superscript"/>
        <sz val="12"/>
        <rFont val="Times New Roman"/>
        <family val="1"/>
      </rPr>
      <t>4</t>
    </r>
  </si>
  <si>
    <t>Total Revenues</t>
  </si>
  <si>
    <t>Expenditures</t>
  </si>
  <si>
    <t>*  Administration</t>
  </si>
  <si>
    <t>*  Services</t>
  </si>
  <si>
    <r>
      <t>*  One-Time and Start Up</t>
    </r>
    <r>
      <rPr>
        <vertAlign val="superscript"/>
        <sz val="12"/>
        <rFont val="Times New Roman"/>
        <family val="1"/>
      </rPr>
      <t>5</t>
    </r>
  </si>
  <si>
    <t>Total Expenditures</t>
  </si>
  <si>
    <t>Estimated Underexpenditures</t>
  </si>
  <si>
    <t>Other Fund Transactions</t>
  </si>
  <si>
    <t>Total Other Fund Transactions</t>
  </si>
  <si>
    <t>Ending Fund Balance</t>
  </si>
  <si>
    <t>Designations and Reserves</t>
  </si>
  <si>
    <t>* Encumbrances for contracted providers</t>
  </si>
  <si>
    <t>Total Designations and Reserves</t>
  </si>
  <si>
    <t>Ending Undesignated Fund Balance</t>
  </si>
  <si>
    <t>Target Fund Balance</t>
  </si>
  <si>
    <t>Financial Plan Notes:</t>
  </si>
  <si>
    <r>
      <t>1</t>
    </r>
    <r>
      <rPr>
        <sz val="10"/>
        <rFont val="Times New Roman"/>
        <family val="1"/>
      </rPr>
      <t xml:space="preserve"> Actual from ARMS as of January 2007.</t>
    </r>
  </si>
  <si>
    <r>
      <t xml:space="preserve">2 </t>
    </r>
    <r>
      <rPr>
        <sz val="10"/>
        <rFont val="Times New Roman"/>
        <family val="1"/>
      </rPr>
      <t>The King County regional human services levy was passed in the November 2005 general election.  Fifty percent of the proceeds from the levy are dedicated to improve health, human services and</t>
    </r>
  </si>
  <si>
    <t xml:space="preserve">  housing for veterans, military personnel and their families, and fifty percent of the proceeds are dedicated to improving health, human services and housig for wider array of people in need.  This</t>
  </si>
  <si>
    <t xml:space="preserve">  financial plan is for the veteran services portion of the levy.  Levy expenditures are guided by Ordinance 15406 which was approved by Council on April 10, 2006.</t>
  </si>
  <si>
    <r>
      <t>3</t>
    </r>
    <r>
      <rPr>
        <sz val="10"/>
        <rFont val="Times New Roman"/>
        <family val="1"/>
      </rPr>
      <t xml:space="preserve"> 2006 Estimated millage collection based on November revenue report; outyear millage is projected by the Budget Office.</t>
    </r>
  </si>
  <si>
    <r>
      <t xml:space="preserve">4 </t>
    </r>
    <r>
      <rPr>
        <sz val="10"/>
        <rFont val="Times New Roman"/>
        <family val="1"/>
      </rPr>
      <t>Interest rates are supplied by the Budget Office.</t>
    </r>
  </si>
  <si>
    <r>
      <t xml:space="preserve">5 </t>
    </r>
    <r>
      <rPr>
        <sz val="10"/>
        <rFont val="Times New Roman"/>
        <family val="1"/>
      </rPr>
      <t xml:space="preserve">One-Time and Start Up funds are directed toward planning and implementation of levy funding. </t>
    </r>
  </si>
  <si>
    <t>2007 Proposed Financial Plan Veterans Services Levy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</si>
</sst>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18">
    <font>
      <sz val="10"/>
      <name val="Arial"/>
      <family val="0"/>
    </font>
    <font>
      <sz val="12"/>
      <name val="Times New Roman"/>
      <family val="0"/>
    </font>
    <font>
      <b/>
      <sz val="14"/>
      <color indexed="10"/>
      <name val="Times New Roman"/>
      <family val="1"/>
    </font>
    <font>
      <sz val="12"/>
      <color indexed="10"/>
      <name val="Times New Roman"/>
      <family val="0"/>
    </font>
    <font>
      <sz val="10"/>
      <color indexed="10"/>
      <name val="Arial"/>
      <family val="0"/>
    </font>
    <font>
      <b/>
      <sz val="10"/>
      <name val="Times New Roman"/>
      <family val="0"/>
    </font>
    <font>
      <u val="single"/>
      <sz val="12"/>
      <name val="Times New Roman"/>
      <family val="1"/>
    </font>
    <font>
      <sz val="10"/>
      <color indexed="10"/>
      <name val="MS Sans Serif"/>
      <family val="0"/>
    </font>
    <font>
      <b/>
      <sz val="12"/>
      <name val="Times New Roman"/>
      <family val="1"/>
    </font>
    <font>
      <b/>
      <vertAlign val="superscript"/>
      <sz val="12"/>
      <name val="Times New Roman"/>
      <family val="1"/>
    </font>
    <font>
      <vertAlign val="superscript"/>
      <sz val="12"/>
      <name val="Times New Roman"/>
      <family val="1"/>
    </font>
    <font>
      <sz val="10"/>
      <name val="Times New Roman"/>
      <family val="1"/>
    </font>
    <font>
      <sz val="8"/>
      <name val="Times New Roman"/>
      <family val="1"/>
    </font>
    <font>
      <sz val="10"/>
      <color indexed="10"/>
      <name val="Times New Roman"/>
      <family val="1"/>
    </font>
    <font>
      <vertAlign val="superscript"/>
      <sz val="10"/>
      <name val="Times New Roman"/>
      <family val="1"/>
    </font>
    <font>
      <b/>
      <sz val="10"/>
      <color indexed="10"/>
      <name val="Times New Roman"/>
      <family val="0"/>
    </font>
    <font>
      <b/>
      <sz val="12"/>
      <name val="Arial"/>
      <family val="2"/>
    </font>
    <font>
      <sz val="12"/>
      <name val="Arial"/>
      <family val="0"/>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7" fontId="1" fillId="0" borderId="0">
      <alignment/>
      <protection/>
    </xf>
    <xf numFmtId="9" fontId="0" fillId="0" borderId="0" applyFont="0" applyFill="0" applyBorder="0" applyAlignment="0" applyProtection="0"/>
  </cellStyleXfs>
  <cellXfs count="98">
    <xf numFmtId="0" fontId="0" fillId="0" borderId="0" xfId="0" applyAlignment="1">
      <alignment/>
    </xf>
    <xf numFmtId="37" fontId="2" fillId="0" borderId="0" xfId="19" applyFont="1" applyBorder="1" applyAlignment="1">
      <alignment horizontal="centerContinuous" wrapText="1"/>
      <protection/>
    </xf>
    <xf numFmtId="37" fontId="3" fillId="0" borderId="0" xfId="19" applyFont="1" applyBorder="1" applyAlignment="1">
      <alignment horizontal="centerContinuous"/>
      <protection/>
    </xf>
    <xf numFmtId="0" fontId="4" fillId="0" borderId="0" xfId="0" applyFont="1" applyBorder="1" applyAlignment="1">
      <alignment horizontal="centerContinuous"/>
    </xf>
    <xf numFmtId="37" fontId="3" fillId="0" borderId="0" xfId="19" applyFont="1" applyBorder="1" applyAlignment="1">
      <alignment horizontal="centerContinuous" wrapText="1"/>
      <protection/>
    </xf>
    <xf numFmtId="0" fontId="4" fillId="0" borderId="0" xfId="0" applyFont="1" applyFill="1" applyBorder="1" applyAlignment="1">
      <alignment/>
    </xf>
    <xf numFmtId="37" fontId="5" fillId="0" borderId="1" xfId="19" applyFont="1" applyBorder="1" applyAlignment="1">
      <alignment horizontal="left" wrapText="1"/>
      <protection/>
    </xf>
    <xf numFmtId="37" fontId="6" fillId="0" borderId="0" xfId="19" applyFont="1" applyBorder="1" applyAlignment="1">
      <alignment horizontal="left" wrapText="1"/>
      <protection/>
    </xf>
    <xf numFmtId="0" fontId="0" fillId="0" borderId="0" xfId="0" applyFont="1" applyBorder="1" applyAlignment="1">
      <alignment horizontal="left"/>
    </xf>
    <xf numFmtId="0" fontId="0" fillId="0" borderId="0" xfId="0" applyFont="1" applyBorder="1" applyAlignment="1">
      <alignment horizontal="center"/>
    </xf>
    <xf numFmtId="37" fontId="1" fillId="0" borderId="0" xfId="19" applyFont="1" applyBorder="1" applyAlignment="1">
      <alignment horizontal="centerContinuous" wrapText="1"/>
      <protection/>
    </xf>
    <xf numFmtId="37" fontId="7" fillId="0" borderId="0" xfId="19" applyFont="1" applyBorder="1" applyAlignment="1">
      <alignment horizontal="centerContinuous" wrapText="1"/>
      <protection/>
    </xf>
    <xf numFmtId="0" fontId="4" fillId="0" borderId="0" xfId="0" applyFont="1" applyAlignment="1">
      <alignment/>
    </xf>
    <xf numFmtId="37" fontId="8" fillId="2" borderId="2" xfId="19" applyFont="1" applyFill="1" applyBorder="1" applyAlignment="1" applyProtection="1">
      <alignment horizontal="left" wrapText="1"/>
      <protection/>
    </xf>
    <xf numFmtId="37" fontId="8" fillId="2" borderId="2" xfId="19" applyFont="1" applyFill="1" applyBorder="1" applyAlignment="1">
      <alignment horizontal="center" wrapText="1"/>
      <protection/>
    </xf>
    <xf numFmtId="37" fontId="8" fillId="2" borderId="3" xfId="19" applyFont="1" applyFill="1" applyBorder="1" applyAlignment="1">
      <alignment horizontal="center" wrapText="1"/>
      <protection/>
    </xf>
    <xf numFmtId="37" fontId="8" fillId="2" borderId="4" xfId="19" applyFont="1" applyFill="1" applyBorder="1" applyAlignment="1">
      <alignment horizontal="center" wrapText="1"/>
      <protection/>
    </xf>
    <xf numFmtId="0" fontId="8" fillId="2" borderId="2" xfId="0" applyFont="1" applyFill="1" applyBorder="1" applyAlignment="1">
      <alignment horizontal="center" wrapText="1"/>
    </xf>
    <xf numFmtId="37" fontId="8" fillId="0" borderId="2" xfId="19" applyFont="1" applyFill="1" applyBorder="1" applyAlignment="1">
      <alignment horizontal="left"/>
      <protection/>
    </xf>
    <xf numFmtId="1" fontId="8" fillId="0" borderId="2" xfId="15" applyNumberFormat="1" applyFont="1" applyFill="1" applyBorder="1" applyAlignment="1" applyProtection="1">
      <alignment/>
      <protection/>
    </xf>
    <xf numFmtId="1" fontId="8" fillId="0" borderId="4" xfId="15" applyNumberFormat="1" applyFont="1" applyFill="1" applyBorder="1" applyAlignment="1">
      <alignment/>
    </xf>
    <xf numFmtId="164" fontId="8" fillId="0" borderId="3" xfId="15" applyNumberFormat="1" applyFont="1" applyFill="1" applyBorder="1" applyAlignment="1">
      <alignment/>
    </xf>
    <xf numFmtId="164" fontId="8" fillId="0" borderId="2" xfId="15" applyNumberFormat="1" applyFont="1" applyFill="1" applyBorder="1" applyAlignment="1">
      <alignment/>
    </xf>
    <xf numFmtId="164" fontId="8" fillId="0" borderId="4" xfId="15" applyNumberFormat="1" applyFont="1" applyFill="1" applyBorder="1" applyAlignment="1">
      <alignment/>
    </xf>
    <xf numFmtId="164" fontId="8" fillId="0" borderId="2" xfId="15" applyNumberFormat="1" applyFont="1" applyBorder="1" applyAlignment="1">
      <alignment/>
    </xf>
    <xf numFmtId="37" fontId="8" fillId="0" borderId="5" xfId="19" applyFont="1" applyFill="1" applyBorder="1" applyAlignment="1">
      <alignment horizontal="left"/>
      <protection/>
    </xf>
    <xf numFmtId="164" fontId="1" fillId="0" borderId="5" xfId="15" applyNumberFormat="1" applyFont="1" applyFill="1" applyBorder="1" applyAlignment="1">
      <alignment/>
    </xf>
    <xf numFmtId="164" fontId="1" fillId="0" borderId="6" xfId="15" applyNumberFormat="1" applyFont="1" applyFill="1" applyBorder="1" applyAlignment="1">
      <alignment/>
    </xf>
    <xf numFmtId="164" fontId="1" fillId="0" borderId="7" xfId="15" applyNumberFormat="1" applyFont="1" applyBorder="1" applyAlignment="1">
      <alignment/>
    </xf>
    <xf numFmtId="164" fontId="3" fillId="0" borderId="5" xfId="15" applyNumberFormat="1" applyFont="1" applyBorder="1" applyAlignment="1">
      <alignment/>
    </xf>
    <xf numFmtId="164" fontId="3" fillId="0" borderId="8" xfId="15" applyNumberFormat="1" applyFont="1" applyBorder="1" applyAlignment="1">
      <alignment/>
    </xf>
    <xf numFmtId="164" fontId="3" fillId="0" borderId="9" xfId="15" applyNumberFormat="1" applyFont="1" applyBorder="1" applyAlignment="1">
      <alignment/>
    </xf>
    <xf numFmtId="37" fontId="1" fillId="0" borderId="5" xfId="19" applyFont="1" applyBorder="1" applyAlignment="1">
      <alignment horizontal="left"/>
      <protection/>
    </xf>
    <xf numFmtId="164" fontId="1" fillId="0" borderId="0" xfId="15" applyNumberFormat="1" applyFont="1" applyFill="1" applyBorder="1" applyAlignment="1">
      <alignment/>
    </xf>
    <xf numFmtId="164" fontId="1" fillId="0" borderId="10" xfId="15" applyNumberFormat="1" applyFont="1" applyFill="1" applyBorder="1" applyAlignment="1">
      <alignment/>
    </xf>
    <xf numFmtId="37" fontId="1" fillId="0" borderId="5" xfId="19" applyFont="1" applyFill="1" applyBorder="1" applyAlignment="1">
      <alignment horizontal="left"/>
      <protection/>
    </xf>
    <xf numFmtId="164" fontId="11" fillId="0" borderId="5" xfId="15" applyNumberFormat="1" applyFont="1" applyFill="1" applyBorder="1" applyAlignment="1">
      <alignment/>
    </xf>
    <xf numFmtId="164" fontId="11" fillId="0" borderId="6" xfId="15" applyNumberFormat="1" applyFont="1" applyFill="1" applyBorder="1" applyAlignment="1">
      <alignment/>
    </xf>
    <xf numFmtId="37" fontId="8" fillId="0" borderId="11" xfId="19" applyFont="1" applyFill="1" applyBorder="1" applyAlignment="1">
      <alignment horizontal="left"/>
      <protection/>
    </xf>
    <xf numFmtId="1" fontId="8" fillId="0" borderId="11" xfId="15" applyNumberFormat="1" applyFont="1" applyFill="1" applyBorder="1" applyAlignment="1">
      <alignment/>
    </xf>
    <xf numFmtId="164" fontId="8" fillId="0" borderId="11" xfId="15" applyNumberFormat="1" applyFont="1" applyFill="1" applyBorder="1" applyAlignment="1">
      <alignment/>
    </xf>
    <xf numFmtId="164" fontId="8" fillId="0" borderId="11" xfId="15" applyNumberFormat="1" applyFont="1" applyFill="1" applyBorder="1" applyAlignment="1">
      <alignment/>
    </xf>
    <xf numFmtId="0" fontId="1" fillId="0" borderId="0" xfId="0" applyFont="1" applyAlignment="1">
      <alignment/>
    </xf>
    <xf numFmtId="164" fontId="3" fillId="0" borderId="6" xfId="15" applyNumberFormat="1" applyFont="1" applyBorder="1" applyAlignment="1">
      <alignment/>
    </xf>
    <xf numFmtId="164" fontId="1" fillId="0" borderId="6" xfId="15" applyNumberFormat="1" applyFont="1" applyFill="1" applyBorder="1" applyAlignment="1">
      <alignment horizontal="center"/>
    </xf>
    <xf numFmtId="164" fontId="1" fillId="0" borderId="4" xfId="15" applyNumberFormat="1" applyFont="1" applyFill="1" applyBorder="1" applyAlignment="1">
      <alignment/>
    </xf>
    <xf numFmtId="164" fontId="1" fillId="0" borderId="3" xfId="15" applyNumberFormat="1" applyFont="1" applyFill="1" applyBorder="1" applyAlignment="1">
      <alignment/>
    </xf>
    <xf numFmtId="164" fontId="1" fillId="0" borderId="2" xfId="15" applyNumberFormat="1" applyFont="1" applyFill="1" applyBorder="1" applyAlignment="1">
      <alignment/>
    </xf>
    <xf numFmtId="164" fontId="12" fillId="0" borderId="5" xfId="15" applyNumberFormat="1" applyFont="1" applyFill="1" applyBorder="1" applyAlignment="1" quotePrefix="1">
      <alignment/>
    </xf>
    <xf numFmtId="38" fontId="1" fillId="0" borderId="10" xfId="15" applyNumberFormat="1" applyFont="1" applyFill="1" applyBorder="1" applyAlignment="1">
      <alignment/>
    </xf>
    <xf numFmtId="38" fontId="1" fillId="0" borderId="5" xfId="15" applyNumberFormat="1" applyFont="1" applyFill="1" applyBorder="1" applyAlignment="1">
      <alignment/>
    </xf>
    <xf numFmtId="38" fontId="3" fillId="0" borderId="5" xfId="15" applyNumberFormat="1" applyFont="1" applyFill="1" applyBorder="1" applyAlignment="1">
      <alignment/>
    </xf>
    <xf numFmtId="164" fontId="3" fillId="0" borderId="5" xfId="15" applyNumberFormat="1" applyFont="1" applyFill="1" applyBorder="1" applyAlignment="1">
      <alignment/>
    </xf>
    <xf numFmtId="164" fontId="3" fillId="0" borderId="6" xfId="15" applyNumberFormat="1" applyFont="1" applyFill="1" applyBorder="1" applyAlignment="1">
      <alignment/>
    </xf>
    <xf numFmtId="164" fontId="11" fillId="0" borderId="5" xfId="15" applyNumberFormat="1" applyFont="1" applyFill="1" applyBorder="1" applyAlignment="1" quotePrefix="1">
      <alignment/>
    </xf>
    <xf numFmtId="38" fontId="3" fillId="0" borderId="11" xfId="15" applyNumberFormat="1" applyFont="1" applyFill="1" applyBorder="1" applyAlignment="1">
      <alignment/>
    </xf>
    <xf numFmtId="164" fontId="1" fillId="0" borderId="2" xfId="15" applyNumberFormat="1" applyFont="1" applyFill="1" applyBorder="1" applyAlignment="1" quotePrefix="1">
      <alignment/>
    </xf>
    <xf numFmtId="164" fontId="1" fillId="0" borderId="4" xfId="15" applyNumberFormat="1" applyFont="1" applyFill="1" applyBorder="1" applyAlignment="1" quotePrefix="1">
      <alignment/>
    </xf>
    <xf numFmtId="164" fontId="8" fillId="0" borderId="4" xfId="15" applyNumberFormat="1" applyFont="1" applyFill="1" applyBorder="1" applyAlignment="1" quotePrefix="1">
      <alignment/>
    </xf>
    <xf numFmtId="38" fontId="1" fillId="0" borderId="0" xfId="15" applyNumberFormat="1" applyFont="1" applyFill="1" applyBorder="1" applyAlignment="1">
      <alignment/>
    </xf>
    <xf numFmtId="37" fontId="11" fillId="0" borderId="5" xfId="19" applyFont="1" applyFill="1" applyBorder="1" applyAlignment="1">
      <alignment horizontal="left"/>
      <protection/>
    </xf>
    <xf numFmtId="164" fontId="8" fillId="0" borderId="5" xfId="15" applyNumberFormat="1" applyFont="1" applyFill="1" applyBorder="1" applyAlignment="1">
      <alignment/>
    </xf>
    <xf numFmtId="164" fontId="8" fillId="0" borderId="5" xfId="15" applyNumberFormat="1" applyFont="1" applyFill="1" applyBorder="1" applyAlignment="1">
      <alignment/>
    </xf>
    <xf numFmtId="1" fontId="8" fillId="0" borderId="2" xfId="15" applyNumberFormat="1" applyFont="1" applyFill="1" applyBorder="1" applyAlignment="1">
      <alignment/>
    </xf>
    <xf numFmtId="37" fontId="8" fillId="0" borderId="2" xfId="19" applyFont="1" applyFill="1" applyBorder="1" applyAlignment="1" quotePrefix="1">
      <alignment horizontal="left"/>
      <protection/>
    </xf>
    <xf numFmtId="1" fontId="1" fillId="0" borderId="2" xfId="15" applyNumberFormat="1" applyFont="1" applyFill="1" applyBorder="1" applyAlignment="1">
      <alignment/>
    </xf>
    <xf numFmtId="164" fontId="1" fillId="0" borderId="12" xfId="15" applyNumberFormat="1" applyFont="1" applyFill="1" applyBorder="1" applyAlignment="1">
      <alignment/>
    </xf>
    <xf numFmtId="164" fontId="1" fillId="0" borderId="11" xfId="15" applyNumberFormat="1" applyFont="1" applyFill="1" applyBorder="1" applyAlignment="1">
      <alignment/>
    </xf>
    <xf numFmtId="164" fontId="1" fillId="0" borderId="2" xfId="15" applyNumberFormat="1" applyFont="1" applyFill="1" applyBorder="1" applyAlignment="1">
      <alignment/>
    </xf>
    <xf numFmtId="37" fontId="5" fillId="0" borderId="0" xfId="19" applyFont="1" applyAlignment="1">
      <alignment horizontal="left"/>
      <protection/>
    </xf>
    <xf numFmtId="37" fontId="11" fillId="0" borderId="0" xfId="19" applyFont="1" applyBorder="1">
      <alignment/>
      <protection/>
    </xf>
    <xf numFmtId="37" fontId="5" fillId="0" borderId="0" xfId="19" applyFont="1" applyBorder="1">
      <alignment/>
      <protection/>
    </xf>
    <xf numFmtId="37" fontId="13" fillId="0" borderId="0" xfId="19" applyFont="1" applyBorder="1">
      <alignment/>
      <protection/>
    </xf>
    <xf numFmtId="0" fontId="13" fillId="0" borderId="0" xfId="0" applyFont="1" applyAlignment="1">
      <alignment/>
    </xf>
    <xf numFmtId="37" fontId="14" fillId="0" borderId="0" xfId="19" applyFont="1" applyAlignment="1">
      <alignment horizontal="left"/>
      <protection/>
    </xf>
    <xf numFmtId="37" fontId="15" fillId="0" borderId="0" xfId="19" applyFont="1" applyBorder="1">
      <alignment/>
      <protection/>
    </xf>
    <xf numFmtId="0" fontId="14" fillId="0" borderId="0" xfId="0" applyFont="1" applyAlignment="1">
      <alignment/>
    </xf>
    <xf numFmtId="0" fontId="13" fillId="0" borderId="0" xfId="0" applyFont="1" applyBorder="1" applyAlignment="1">
      <alignment/>
    </xf>
    <xf numFmtId="37" fontId="15" fillId="0" borderId="0" xfId="19" applyFont="1" applyBorder="1" applyAlignment="1" quotePrefix="1">
      <alignment horizontal="left"/>
      <protection/>
    </xf>
    <xf numFmtId="0" fontId="11" fillId="0" borderId="0" xfId="0" applyFont="1" applyBorder="1" applyAlignment="1">
      <alignment/>
    </xf>
    <xf numFmtId="37" fontId="11" fillId="0" borderId="0" xfId="19" applyFont="1" applyBorder="1" applyAlignment="1">
      <alignment/>
      <protection/>
    </xf>
    <xf numFmtId="37" fontId="13" fillId="0" borderId="0" xfId="19" applyFont="1" applyBorder="1" applyAlignment="1">
      <alignment/>
      <protection/>
    </xf>
    <xf numFmtId="0" fontId="13" fillId="0" borderId="0" xfId="0" applyFont="1" applyBorder="1" applyAlignment="1">
      <alignment/>
    </xf>
    <xf numFmtId="37" fontId="11" fillId="0" borderId="0" xfId="19" applyFont="1" applyBorder="1" applyAlignment="1">
      <alignment horizontal="left"/>
      <protection/>
    </xf>
    <xf numFmtId="37" fontId="13" fillId="0" borderId="0" xfId="19" applyFont="1" applyBorder="1" applyAlignment="1">
      <alignment horizontal="left"/>
      <protection/>
    </xf>
    <xf numFmtId="0" fontId="14" fillId="0" borderId="0" xfId="0" applyFont="1" applyFill="1" applyAlignment="1">
      <alignment horizontal="left"/>
    </xf>
    <xf numFmtId="0" fontId="3" fillId="0" borderId="0" xfId="0" applyFont="1" applyBorder="1" applyAlignment="1">
      <alignment horizontal="center"/>
    </xf>
    <xf numFmtId="0" fontId="3" fillId="0" borderId="0" xfId="0" applyFont="1" applyBorder="1" applyAlignment="1">
      <alignment horizontal="left"/>
    </xf>
    <xf numFmtId="0" fontId="1" fillId="0" borderId="0" xfId="0" applyFont="1" applyBorder="1" applyAlignment="1">
      <alignment horizontal="center"/>
    </xf>
    <xf numFmtId="0" fontId="3" fillId="0" borderId="0" xfId="0" applyFont="1" applyBorder="1" applyAlignment="1">
      <alignment/>
    </xf>
    <xf numFmtId="0" fontId="3" fillId="0" borderId="0" xfId="0" applyFont="1" applyAlignment="1">
      <alignment/>
    </xf>
    <xf numFmtId="37" fontId="14" fillId="0" borderId="0" xfId="19" applyFont="1" applyBorder="1" applyAlignment="1">
      <alignment/>
      <protection/>
    </xf>
    <xf numFmtId="0" fontId="14" fillId="0" borderId="0" xfId="0" applyFont="1" applyAlignment="1">
      <alignment horizontal="left"/>
    </xf>
    <xf numFmtId="37" fontId="16" fillId="0" borderId="0" xfId="19" applyFont="1" applyBorder="1" applyAlignment="1">
      <alignment horizontal="centerContinuous" wrapText="1"/>
      <protection/>
    </xf>
    <xf numFmtId="0" fontId="17" fillId="0" borderId="0" xfId="0" applyFont="1" applyBorder="1" applyAlignment="1">
      <alignment horizontal="centerContinuous"/>
    </xf>
    <xf numFmtId="37" fontId="8" fillId="0" borderId="0" xfId="19" applyFont="1" applyBorder="1" applyAlignment="1">
      <alignment horizontal="centerContinuous" wrapText="1"/>
      <protection/>
    </xf>
    <xf numFmtId="37" fontId="16" fillId="0" borderId="0" xfId="19" applyFont="1" applyBorder="1" applyAlignment="1">
      <alignment horizontal="centerContinuous"/>
      <protection/>
    </xf>
    <xf numFmtId="37" fontId="1" fillId="0" borderId="0" xfId="19" applyFont="1" applyFill="1" applyBorder="1" applyAlignment="1">
      <alignment horizontal="left" wrapText="1"/>
      <protection/>
    </xf>
  </cellXfs>
  <cellStyles count="7">
    <cellStyle name="Normal" xfId="0"/>
    <cellStyle name="Comma" xfId="15"/>
    <cellStyle name="Comma [0]" xfId="16"/>
    <cellStyle name="Currency" xfId="17"/>
    <cellStyle name="Currency [0]" xfId="18"/>
    <cellStyle name="Normal_AIRPLAN.XLS_7 Vets Fund Fin Plan (4)"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suo\Local%20Settings\Temporary%20Internet%20Files\OLKE\Vets%20HS%20Levy%20Fin%20Plans%20with%20Backup%20070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ets Levy w-cash flow proj"/>
      <sheetName val="HS Levy w-cash flow proj"/>
      <sheetName val="cash flow"/>
    </sheetNames>
    <sheetDataSet>
      <sheetData sheetId="2">
        <row r="6">
          <cell r="X6">
            <v>6850236.000000001</v>
          </cell>
          <cell r="AK6">
            <v>7038630.000000001</v>
          </cell>
          <cell r="AX6">
            <v>7235698</v>
          </cell>
          <cell r="BK6">
            <v>7438283</v>
          </cell>
          <cell r="BX6">
            <v>7646551.000000001</v>
          </cell>
        </row>
        <row r="7">
          <cell r="X7">
            <v>295205.6604472826</v>
          </cell>
          <cell r="AK7">
            <v>225367.63160008812</v>
          </cell>
          <cell r="AX7">
            <v>85389.48534116012</v>
          </cell>
          <cell r="BK7">
            <v>51168.80767026403</v>
          </cell>
          <cell r="BX7">
            <v>56297.48766155117</v>
          </cell>
        </row>
        <row r="9">
          <cell r="J9">
            <v>-136648</v>
          </cell>
          <cell r="X9">
            <v>-357846</v>
          </cell>
          <cell r="AK9">
            <v>-363213.99999999994</v>
          </cell>
          <cell r="AX9">
            <v>-365244.99999999994</v>
          </cell>
          <cell r="BK9">
            <v>-383507.25</v>
          </cell>
          <cell r="BX9">
            <v>-402682.6125000001</v>
          </cell>
        </row>
        <row r="10">
          <cell r="J10">
            <v>-167480</v>
          </cell>
          <cell r="X10">
            <v>-5334500</v>
          </cell>
          <cell r="AK10">
            <v>-5680200</v>
          </cell>
          <cell r="AX10">
            <v>-5710899.999999999</v>
          </cell>
          <cell r="BK10">
            <v>-5685900</v>
          </cell>
          <cell r="BX10">
            <v>-5675900.000000001</v>
          </cell>
        </row>
        <row r="11">
          <cell r="J11">
            <v>-109302</v>
          </cell>
          <cell r="X11">
            <v>-1211250</v>
          </cell>
          <cell r="AK11">
            <v>-4657500</v>
          </cell>
          <cell r="AX11">
            <v>-2728750</v>
          </cell>
          <cell r="BK11">
            <v>-1500000</v>
          </cell>
          <cell r="BX11">
            <v>-1223000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tabSelected="1" workbookViewId="0" topLeftCell="C19">
      <selection activeCell="C6" sqref="C6"/>
    </sheetView>
  </sheetViews>
  <sheetFormatPr defaultColWidth="9.140625" defaultRowHeight="12.75"/>
  <cols>
    <col min="1" max="1" width="34.00390625" style="0" customWidth="1"/>
    <col min="4" max="4" width="11.57421875" style="0" bestFit="1" customWidth="1"/>
    <col min="5" max="5" width="13.57421875" style="0" bestFit="1" customWidth="1"/>
    <col min="6" max="6" width="12.28125" style="0" bestFit="1" customWidth="1"/>
    <col min="7" max="7" width="13.57421875" style="0" bestFit="1" customWidth="1"/>
    <col min="8" max="10" width="12.28125" style="0" bestFit="1" customWidth="1"/>
  </cols>
  <sheetData>
    <row r="1" spans="1:10" ht="18.75">
      <c r="A1" s="93" t="s">
        <v>0</v>
      </c>
      <c r="B1" s="94"/>
      <c r="C1" s="94"/>
      <c r="D1" s="95"/>
      <c r="E1" s="95"/>
      <c r="F1" s="95"/>
      <c r="G1" s="95"/>
      <c r="H1" s="95"/>
      <c r="I1" s="1"/>
      <c r="J1" s="1"/>
    </row>
    <row r="2" spans="1:10" ht="15.75">
      <c r="A2" s="96" t="s">
        <v>40</v>
      </c>
      <c r="B2" s="96"/>
      <c r="C2" s="96"/>
      <c r="D2" s="96"/>
      <c r="E2" s="96"/>
      <c r="F2" s="96"/>
      <c r="G2" s="96"/>
      <c r="H2" s="96"/>
      <c r="I2" s="2"/>
      <c r="J2" s="3"/>
    </row>
    <row r="3" spans="1:10" ht="15.75">
      <c r="A3" s="97" t="s">
        <v>1</v>
      </c>
      <c r="B3" s="97"/>
      <c r="C3" s="97"/>
      <c r="D3" s="97"/>
      <c r="E3" s="97"/>
      <c r="F3" s="97"/>
      <c r="G3" s="97"/>
      <c r="H3" s="97"/>
      <c r="I3" s="4"/>
      <c r="J3" s="5"/>
    </row>
    <row r="4" spans="1:10" ht="15.75">
      <c r="A4" s="97" t="s">
        <v>2</v>
      </c>
      <c r="B4" s="97"/>
      <c r="C4" s="97"/>
      <c r="D4" s="97"/>
      <c r="E4" s="97"/>
      <c r="F4" s="97"/>
      <c r="G4" s="97"/>
      <c r="H4" s="97"/>
      <c r="I4" s="4"/>
      <c r="J4" s="5"/>
    </row>
    <row r="5" spans="1:10" ht="8.25" customHeight="1">
      <c r="A5" s="6"/>
      <c r="B5" s="7"/>
      <c r="C5" s="8"/>
      <c r="D5" s="9"/>
      <c r="E5" s="10"/>
      <c r="F5" s="10"/>
      <c r="G5" s="10"/>
      <c r="H5" s="10"/>
      <c r="I5" s="11"/>
      <c r="J5" s="12"/>
    </row>
    <row r="6" spans="1:10" ht="34.5">
      <c r="A6" s="13" t="s">
        <v>3</v>
      </c>
      <c r="B6" s="14" t="s">
        <v>4</v>
      </c>
      <c r="C6" s="14" t="s">
        <v>5</v>
      </c>
      <c r="D6" s="14" t="s">
        <v>6</v>
      </c>
      <c r="E6" s="15" t="s">
        <v>7</v>
      </c>
      <c r="F6" s="14" t="s">
        <v>8</v>
      </c>
      <c r="G6" s="14" t="s">
        <v>9</v>
      </c>
      <c r="H6" s="16" t="s">
        <v>10</v>
      </c>
      <c r="I6" s="14" t="s">
        <v>11</v>
      </c>
      <c r="J6" s="17" t="s">
        <v>12</v>
      </c>
    </row>
    <row r="7" spans="1:10" ht="15.75">
      <c r="A7" s="18" t="s">
        <v>13</v>
      </c>
      <c r="B7" s="19">
        <v>0</v>
      </c>
      <c r="C7" s="20">
        <v>0</v>
      </c>
      <c r="D7" s="20">
        <v>0</v>
      </c>
      <c r="E7" s="21">
        <v>5574384</v>
      </c>
      <c r="F7" s="22">
        <f>D28</f>
        <v>6380098</v>
      </c>
      <c r="G7" s="22">
        <f>F28</f>
        <v>6621943.660447285</v>
      </c>
      <c r="H7" s="23">
        <f>G28</f>
        <v>3185027.292047374</v>
      </c>
      <c r="I7" s="24">
        <f>H28</f>
        <v>1701219.7773885354</v>
      </c>
      <c r="J7" s="24">
        <f>I28</f>
        <v>1621264.335058799</v>
      </c>
    </row>
    <row r="8" spans="1:10" ht="15.75">
      <c r="A8" s="25" t="s">
        <v>14</v>
      </c>
      <c r="B8" s="26"/>
      <c r="C8" s="27"/>
      <c r="D8" s="27"/>
      <c r="E8" s="28"/>
      <c r="F8" s="29"/>
      <c r="G8" s="30"/>
      <c r="H8" s="31"/>
      <c r="I8" s="29"/>
      <c r="J8" s="29"/>
    </row>
    <row r="9" spans="1:10" ht="18.75">
      <c r="A9" s="32" t="s">
        <v>15</v>
      </c>
      <c r="B9" s="26"/>
      <c r="C9" s="27"/>
      <c r="D9" s="27">
        <v>6649215</v>
      </c>
      <c r="E9" s="33">
        <v>6850236.349439089</v>
      </c>
      <c r="F9" s="34">
        <f>'[1]cash flow'!X6</f>
        <v>6850236.000000001</v>
      </c>
      <c r="G9" s="26">
        <f>'[1]cash flow'!AK6</f>
        <v>7038630.000000001</v>
      </c>
      <c r="H9" s="26">
        <f>'[1]cash flow'!AX6</f>
        <v>7235698</v>
      </c>
      <c r="I9" s="26">
        <f>'[1]cash flow'!BK6</f>
        <v>7438283</v>
      </c>
      <c r="J9" s="26">
        <f>'[1]cash flow'!BX6</f>
        <v>7646551.000000001</v>
      </c>
    </row>
    <row r="10" spans="1:10" ht="18.75">
      <c r="A10" s="35" t="s">
        <v>16</v>
      </c>
      <c r="B10" s="36"/>
      <c r="C10" s="37"/>
      <c r="D10" s="27">
        <v>144313</v>
      </c>
      <c r="E10" s="33">
        <v>232327</v>
      </c>
      <c r="F10" s="34">
        <f>'[1]cash flow'!X7</f>
        <v>295205.6604472826</v>
      </c>
      <c r="G10" s="26">
        <f>'[1]cash flow'!AK7</f>
        <v>225367.63160008812</v>
      </c>
      <c r="H10" s="26">
        <f>'[1]cash flow'!AX7</f>
        <v>85389.48534116012</v>
      </c>
      <c r="I10" s="26">
        <f>'[1]cash flow'!BK7</f>
        <v>51168.80767026403</v>
      </c>
      <c r="J10" s="26">
        <f>'[1]cash flow'!BX7</f>
        <v>56297.48766155117</v>
      </c>
    </row>
    <row r="11" spans="1:10" ht="7.5" customHeight="1">
      <c r="A11" s="35"/>
      <c r="B11" s="26"/>
      <c r="C11" s="27"/>
      <c r="D11" s="27"/>
      <c r="E11" s="33"/>
      <c r="F11" s="26"/>
      <c r="G11" s="26"/>
      <c r="H11" s="27"/>
      <c r="I11" s="27"/>
      <c r="J11" s="27"/>
    </row>
    <row r="12" spans="1:10" ht="15.75">
      <c r="A12" s="38" t="s">
        <v>17</v>
      </c>
      <c r="B12" s="39">
        <v>0</v>
      </c>
      <c r="C12" s="39">
        <v>0</v>
      </c>
      <c r="D12" s="40">
        <f>SUM(D8:D11)</f>
        <v>6793528</v>
      </c>
      <c r="E12" s="40">
        <f aca="true" t="shared" si="0" ref="E12:J12">SUM(E8:E11)</f>
        <v>7082563.349439089</v>
      </c>
      <c r="F12" s="41">
        <f t="shared" si="0"/>
        <v>7145441.660447284</v>
      </c>
      <c r="G12" s="41">
        <f t="shared" si="0"/>
        <v>7263997.631600089</v>
      </c>
      <c r="H12" s="41">
        <f t="shared" si="0"/>
        <v>7321087.485341161</v>
      </c>
      <c r="I12" s="41">
        <f t="shared" si="0"/>
        <v>7489451.807670264</v>
      </c>
      <c r="J12" s="41">
        <f t="shared" si="0"/>
        <v>7702848.487661552</v>
      </c>
    </row>
    <row r="13" spans="1:10" ht="15.75">
      <c r="A13" s="25" t="s">
        <v>18</v>
      </c>
      <c r="B13" s="26"/>
      <c r="C13" s="27"/>
      <c r="D13" s="27"/>
      <c r="E13" s="42"/>
      <c r="F13" s="29"/>
      <c r="G13" s="29"/>
      <c r="H13" s="43"/>
      <c r="I13" s="43"/>
      <c r="J13" s="43"/>
    </row>
    <row r="14" spans="1:10" ht="15.75">
      <c r="A14" s="32" t="s">
        <v>19</v>
      </c>
      <c r="B14" s="26"/>
      <c r="C14" s="27"/>
      <c r="D14" s="27">
        <v>0</v>
      </c>
      <c r="E14" s="33">
        <v>-357846</v>
      </c>
      <c r="F14" s="26">
        <f>'[1]cash flow'!X9</f>
        <v>-357846</v>
      </c>
      <c r="G14" s="26">
        <f>'[1]cash flow'!AK9</f>
        <v>-363213.99999999994</v>
      </c>
      <c r="H14" s="26">
        <f>'[1]cash flow'!AX9</f>
        <v>-365244.99999999994</v>
      </c>
      <c r="I14" s="26">
        <f>'[1]cash flow'!BK9</f>
        <v>-383507.25</v>
      </c>
      <c r="J14" s="26">
        <f>'[1]cash flow'!BX9</f>
        <v>-402682.6125000001</v>
      </c>
    </row>
    <row r="15" spans="1:10" ht="15.75">
      <c r="A15" s="32" t="s">
        <v>20</v>
      </c>
      <c r="B15" s="26"/>
      <c r="C15" s="27"/>
      <c r="D15" s="27">
        <f>'[1]cash flow'!J9</f>
        <v>-136648</v>
      </c>
      <c r="E15" s="33">
        <v>-6722881</v>
      </c>
      <c r="F15" s="26">
        <f>'[1]cash flow'!X10</f>
        <v>-5334500</v>
      </c>
      <c r="G15" s="26">
        <f>'[1]cash flow'!AK10</f>
        <v>-5680200</v>
      </c>
      <c r="H15" s="26">
        <f>'[1]cash flow'!AX10</f>
        <v>-5710899.999999999</v>
      </c>
      <c r="I15" s="26">
        <f>'[1]cash flow'!BK10</f>
        <v>-5685900</v>
      </c>
      <c r="J15" s="26">
        <f>'[1]cash flow'!BX10</f>
        <v>-5675900.000000001</v>
      </c>
    </row>
    <row r="16" spans="1:10" ht="18.75">
      <c r="A16" s="32" t="s">
        <v>21</v>
      </c>
      <c r="B16" s="26"/>
      <c r="C16" s="27"/>
      <c r="D16" s="27">
        <f>'[1]cash flow'!J10</f>
        <v>-167480</v>
      </c>
      <c r="E16" s="33">
        <v>-5574384</v>
      </c>
      <c r="F16" s="26">
        <f>'[1]cash flow'!X11</f>
        <v>-1211250</v>
      </c>
      <c r="G16" s="26">
        <f>'[1]cash flow'!AK11</f>
        <v>-4657500</v>
      </c>
      <c r="H16" s="26">
        <f>'[1]cash flow'!AX11</f>
        <v>-2728750</v>
      </c>
      <c r="I16" s="26">
        <f>'[1]cash flow'!BK11</f>
        <v>-1500000</v>
      </c>
      <c r="J16" s="26">
        <f>'[1]cash flow'!BX11</f>
        <v>-1223000</v>
      </c>
    </row>
    <row r="17" spans="1:10" ht="15.75">
      <c r="A17" s="35"/>
      <c r="B17" s="26"/>
      <c r="C17" s="44"/>
      <c r="D17" s="27"/>
      <c r="E17" s="33"/>
      <c r="F17" s="26"/>
      <c r="G17" s="26"/>
      <c r="H17" s="27"/>
      <c r="I17" s="27"/>
      <c r="J17" s="27"/>
    </row>
    <row r="18" spans="1:10" ht="15.75">
      <c r="A18" s="38" t="s">
        <v>22</v>
      </c>
      <c r="B18" s="39">
        <v>0</v>
      </c>
      <c r="C18" s="39">
        <v>0</v>
      </c>
      <c r="D18" s="40">
        <f>SUM(D13:D17)</f>
        <v>-304128</v>
      </c>
      <c r="E18" s="40">
        <f aca="true" t="shared" si="1" ref="E18:J18">SUM(E13:E17)</f>
        <v>-12655111</v>
      </c>
      <c r="F18" s="41">
        <f t="shared" si="1"/>
        <v>-6903596</v>
      </c>
      <c r="G18" s="41">
        <f t="shared" si="1"/>
        <v>-10700914</v>
      </c>
      <c r="H18" s="41">
        <f t="shared" si="1"/>
        <v>-8804895</v>
      </c>
      <c r="I18" s="41">
        <f t="shared" si="1"/>
        <v>-7569407.25</v>
      </c>
      <c r="J18" s="41">
        <f t="shared" si="1"/>
        <v>-7301582.612500001</v>
      </c>
    </row>
    <row r="19" spans="1:10" ht="15.75">
      <c r="A19" s="18" t="s">
        <v>23</v>
      </c>
      <c r="B19" s="45">
        <v>0</v>
      </c>
      <c r="C19" s="45">
        <v>0</v>
      </c>
      <c r="D19" s="45">
        <v>0</v>
      </c>
      <c r="E19" s="46">
        <v>0</v>
      </c>
      <c r="F19" s="47">
        <v>0</v>
      </c>
      <c r="G19" s="45">
        <v>0</v>
      </c>
      <c r="H19" s="45">
        <v>0</v>
      </c>
      <c r="I19" s="45">
        <v>0</v>
      </c>
      <c r="J19" s="45">
        <v>0</v>
      </c>
    </row>
    <row r="20" spans="1:10" ht="15.75">
      <c r="A20" s="25" t="s">
        <v>24</v>
      </c>
      <c r="B20" s="48"/>
      <c r="C20" s="26"/>
      <c r="D20" s="26"/>
      <c r="E20" s="49"/>
      <c r="F20" s="50"/>
      <c r="G20" s="26"/>
      <c r="H20" s="27"/>
      <c r="I20" s="27"/>
      <c r="J20" s="27"/>
    </row>
    <row r="21" spans="1:10" ht="15.75">
      <c r="A21" s="25"/>
      <c r="B21" s="48"/>
      <c r="C21" s="26"/>
      <c r="D21" s="26"/>
      <c r="E21" s="49"/>
      <c r="F21" s="51"/>
      <c r="G21" s="52"/>
      <c r="H21" s="53"/>
      <c r="I21" s="53"/>
      <c r="J21" s="53"/>
    </row>
    <row r="22" spans="1:10" ht="15.75">
      <c r="A22" s="25" t="s">
        <v>25</v>
      </c>
      <c r="B22" s="54"/>
      <c r="C22" s="26"/>
      <c r="D22" s="26"/>
      <c r="E22" s="49"/>
      <c r="F22" s="55"/>
      <c r="G22" s="52"/>
      <c r="H22" s="53"/>
      <c r="I22" s="53"/>
      <c r="J22" s="53"/>
    </row>
    <row r="23" spans="1:10" ht="15.75">
      <c r="A23" s="18" t="s">
        <v>26</v>
      </c>
      <c r="B23" s="56">
        <v>0</v>
      </c>
      <c r="C23" s="57">
        <v>0</v>
      </c>
      <c r="D23" s="58">
        <f>D7+D12+D18</f>
        <v>6489400</v>
      </c>
      <c r="E23" s="58">
        <f aca="true" t="shared" si="2" ref="E23:J23">E7+E12+E18</f>
        <v>1836.3494390882552</v>
      </c>
      <c r="F23" s="58">
        <f t="shared" si="2"/>
        <v>6621943.660447285</v>
      </c>
      <c r="G23" s="58">
        <f t="shared" si="2"/>
        <v>3185027.292047374</v>
      </c>
      <c r="H23" s="58">
        <f t="shared" si="2"/>
        <v>1701219.7773885354</v>
      </c>
      <c r="I23" s="58">
        <f t="shared" si="2"/>
        <v>1621264.335058799</v>
      </c>
      <c r="J23" s="58">
        <f t="shared" si="2"/>
        <v>2022530.21022035</v>
      </c>
    </row>
    <row r="24" spans="1:10" ht="15.75">
      <c r="A24" s="25" t="s">
        <v>27</v>
      </c>
      <c r="B24" s="26"/>
      <c r="C24" s="27"/>
      <c r="D24" s="27"/>
      <c r="E24" s="59"/>
      <c r="F24" s="51"/>
      <c r="G24" s="52"/>
      <c r="H24" s="53"/>
      <c r="I24" s="53"/>
      <c r="J24" s="53"/>
    </row>
    <row r="25" spans="1:10" ht="15.75">
      <c r="A25" s="35" t="s">
        <v>28</v>
      </c>
      <c r="B25" s="26"/>
      <c r="C25" s="27"/>
      <c r="D25" s="27">
        <f>'[1]cash flow'!J11</f>
        <v>-109302</v>
      </c>
      <c r="E25" s="59"/>
      <c r="F25" s="51"/>
      <c r="G25" s="52"/>
      <c r="H25" s="53"/>
      <c r="I25" s="53"/>
      <c r="J25" s="53"/>
    </row>
    <row r="26" spans="1:10" ht="7.5" customHeight="1">
      <c r="A26" s="60"/>
      <c r="B26" s="26"/>
      <c r="C26" s="27"/>
      <c r="D26" s="27"/>
      <c r="E26" s="59"/>
      <c r="F26" s="51"/>
      <c r="G26" s="52"/>
      <c r="H26" s="53"/>
      <c r="I26" s="53"/>
      <c r="J26" s="53"/>
    </row>
    <row r="27" spans="1:10" ht="15.75">
      <c r="A27" s="25" t="s">
        <v>29</v>
      </c>
      <c r="B27" s="61">
        <v>0</v>
      </c>
      <c r="C27" s="61">
        <v>0</v>
      </c>
      <c r="D27" s="62">
        <f>SUM(D24:D26)</f>
        <v>-109302</v>
      </c>
      <c r="E27" s="62">
        <f aca="true" t="shared" si="3" ref="E27:J27">SUM(E24:E26)</f>
        <v>0</v>
      </c>
      <c r="F27" s="62">
        <f t="shared" si="3"/>
        <v>0</v>
      </c>
      <c r="G27" s="62">
        <f t="shared" si="3"/>
        <v>0</v>
      </c>
      <c r="H27" s="62">
        <f t="shared" si="3"/>
        <v>0</v>
      </c>
      <c r="I27" s="62">
        <f t="shared" si="3"/>
        <v>0</v>
      </c>
      <c r="J27" s="62">
        <f t="shared" si="3"/>
        <v>0</v>
      </c>
    </row>
    <row r="28" spans="1:10" ht="15.75">
      <c r="A28" s="18" t="s">
        <v>30</v>
      </c>
      <c r="B28" s="63">
        <v>0</v>
      </c>
      <c r="C28" s="20">
        <v>0</v>
      </c>
      <c r="D28" s="23">
        <f>D23+D27</f>
        <v>6380098</v>
      </c>
      <c r="E28" s="23">
        <f aca="true" t="shared" si="4" ref="E28:J28">E23+E27</f>
        <v>1836.3494390882552</v>
      </c>
      <c r="F28" s="23">
        <f t="shared" si="4"/>
        <v>6621943.660447285</v>
      </c>
      <c r="G28" s="23">
        <f t="shared" si="4"/>
        <v>3185027.292047374</v>
      </c>
      <c r="H28" s="23">
        <f t="shared" si="4"/>
        <v>1701219.7773885354</v>
      </c>
      <c r="I28" s="23">
        <f t="shared" si="4"/>
        <v>1621264.335058799</v>
      </c>
      <c r="J28" s="23">
        <f t="shared" si="4"/>
        <v>2022530.21022035</v>
      </c>
    </row>
    <row r="29" spans="1:10" ht="15.75">
      <c r="A29" s="64" t="s">
        <v>31</v>
      </c>
      <c r="B29" s="65">
        <v>0</v>
      </c>
      <c r="C29" s="65"/>
      <c r="D29" s="47"/>
      <c r="E29" s="66"/>
      <c r="F29" s="67">
        <v>1000000</v>
      </c>
      <c r="G29" s="67">
        <v>1000000</v>
      </c>
      <c r="H29" s="67">
        <v>1000000</v>
      </c>
      <c r="I29" s="67">
        <v>1000000</v>
      </c>
      <c r="J29" s="68">
        <v>1000000</v>
      </c>
    </row>
    <row r="30" spans="1:10" ht="12.75">
      <c r="A30" s="69" t="s">
        <v>32</v>
      </c>
      <c r="B30" s="70"/>
      <c r="C30" s="71"/>
      <c r="D30" s="70"/>
      <c r="E30" s="70"/>
      <c r="F30" s="72"/>
      <c r="G30" s="72"/>
      <c r="H30" s="72"/>
      <c r="I30" s="72"/>
      <c r="J30" s="73"/>
    </row>
    <row r="31" spans="1:10" ht="15.75">
      <c r="A31" s="74" t="s">
        <v>33</v>
      </c>
      <c r="B31" s="72"/>
      <c r="C31" s="75"/>
      <c r="D31" s="70"/>
      <c r="E31" s="70"/>
      <c r="F31" s="72"/>
      <c r="G31" s="72"/>
      <c r="H31" s="72"/>
      <c r="I31" s="72"/>
      <c r="J31" s="73"/>
    </row>
    <row r="32" spans="1:10" ht="15.75">
      <c r="A32" s="76" t="s">
        <v>34</v>
      </c>
      <c r="B32" s="77"/>
      <c r="C32" s="78"/>
      <c r="D32" s="79"/>
      <c r="E32" s="80"/>
      <c r="F32" s="81"/>
      <c r="G32" s="81"/>
      <c r="H32" s="81"/>
      <c r="I32" s="82"/>
      <c r="J32" s="73"/>
    </row>
    <row r="33" spans="1:10" ht="12.75">
      <c r="A33" s="83" t="s">
        <v>35</v>
      </c>
      <c r="B33" s="84"/>
      <c r="C33" s="84"/>
      <c r="D33" s="83"/>
      <c r="E33" s="83"/>
      <c r="F33" s="84"/>
      <c r="G33" s="84"/>
      <c r="H33" s="84"/>
      <c r="I33" s="82"/>
      <c r="J33" s="73"/>
    </row>
    <row r="34" spans="1:10" ht="12.75">
      <c r="A34" s="83" t="s">
        <v>36</v>
      </c>
      <c r="B34" s="84"/>
      <c r="C34" s="84"/>
      <c r="D34" s="83"/>
      <c r="E34" s="83"/>
      <c r="F34" s="84"/>
      <c r="G34" s="84"/>
      <c r="H34" s="84"/>
      <c r="I34" s="82"/>
      <c r="J34" s="73"/>
    </row>
    <row r="35" spans="1:10" ht="16.5">
      <c r="A35" s="85" t="s">
        <v>37</v>
      </c>
      <c r="B35" s="86"/>
      <c r="C35" s="87"/>
      <c r="D35" s="88"/>
      <c r="E35" s="88"/>
      <c r="F35" s="86"/>
      <c r="G35" s="86"/>
      <c r="H35" s="86"/>
      <c r="I35" s="89"/>
      <c r="J35" s="90"/>
    </row>
    <row r="36" spans="1:10" ht="16.5">
      <c r="A36" s="91" t="s">
        <v>38</v>
      </c>
      <c r="B36" s="86"/>
      <c r="C36" s="87"/>
      <c r="D36" s="88"/>
      <c r="E36" s="88"/>
      <c r="F36" s="86"/>
      <c r="G36" s="86"/>
      <c r="H36" s="86"/>
      <c r="I36" s="89"/>
      <c r="J36" s="90"/>
    </row>
    <row r="37" spans="1:10" ht="16.5">
      <c r="A37" s="92" t="s">
        <v>39</v>
      </c>
      <c r="B37" s="86"/>
      <c r="C37" s="87"/>
      <c r="D37" s="88"/>
      <c r="E37" s="88"/>
      <c r="F37" s="86"/>
      <c r="G37" s="86"/>
      <c r="H37" s="86"/>
      <c r="I37" s="89"/>
      <c r="J37" s="90"/>
    </row>
  </sheetData>
  <mergeCells count="2">
    <mergeCell ref="A3:H3"/>
    <mergeCell ref="A4:H4"/>
  </mergeCells>
  <printOptions/>
  <pageMargins left="0.29" right="0.2" top="0.39" bottom="0.6" header="0.3" footer="0.5"/>
  <pageSetup fitToHeight="1" fitToWidth="1" horizontalDpi="600" verticalDpi="600" orientation="landscape" scale="95" r:id="rId1"/>
  <headerFooter alignWithMargins="0">
    <oddHeader>&amp;R&amp;"Arial,Bold"12500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forbest</dc:creator>
  <cp:keywords/>
  <dc:description/>
  <cp:lastModifiedBy>Blossey, Linda</cp:lastModifiedBy>
  <cp:lastPrinted>2007-04-24T15:47:57Z</cp:lastPrinted>
  <dcterms:created xsi:type="dcterms:W3CDTF">2007-02-08T19:57:48Z</dcterms:created>
  <dcterms:modified xsi:type="dcterms:W3CDTF">2007-04-24T15:48:15Z</dcterms:modified>
  <cp:category/>
  <cp:version/>
  <cp:contentType/>
  <cp:contentStatus/>
</cp:coreProperties>
</file>