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1790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<sst xmlns="http://schemas.openxmlformats.org/spreadsheetml/2006/main" count="72" uniqueCount="61">
  <si>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</si>
  <si>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</si>
  <si>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</si>
  <si>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</si>
  <si>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</si>
  <si>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</si>
  <si>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</si>
  <si>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</si>
  <si>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</si>
  <si>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</si>
  <si>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</si>
  <si>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</si>
  <si>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</si>
  <si>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</si>
  <si>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</si>
  <si>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</si>
  <si>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</si>
  <si>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</si>
  <si>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</si>
  <si>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</si>
  <si>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</si>
  <si>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</si>
  <si>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</si>
  <si>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</si>
  <si>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</si>
  <si>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Karl Nygard</t>
  </si>
  <si>
    <t>0010</t>
  </si>
  <si>
    <t>Does this legislation require a budget supplemental?  No</t>
  </si>
  <si>
    <t>2019/2020 FISCAL NOTE</t>
  </si>
  <si>
    <t xml:space="preserve">Affected Agency and/or Agencies:   General Fund and several other funds. </t>
  </si>
  <si>
    <t xml:space="preserve">KING COUNTY                      </t>
  </si>
  <si>
    <t>KING COUNTY-FMD</t>
  </si>
  <si>
    <t xml:space="preserve">KING COUNTY-PARKS                </t>
  </si>
  <si>
    <t xml:space="preserve">KING COUNTY-PROPERTY SVCS        </t>
  </si>
  <si>
    <t xml:space="preserve">KING COUNTY-ROADS                </t>
  </si>
  <si>
    <t xml:space="preserve">KING COUNTY-SHERIFF              </t>
  </si>
  <si>
    <t xml:space="preserve">KING COUNTY-SOLID WASTE          </t>
  </si>
  <si>
    <t xml:space="preserve">KING COUNTY-TRANSIT              </t>
  </si>
  <si>
    <t xml:space="preserve">KING COUNTY-WASTE WATER          </t>
  </si>
  <si>
    <t>KING COUNTY-WLRD</t>
  </si>
  <si>
    <t>DES</t>
  </si>
  <si>
    <t>DNRP</t>
  </si>
  <si>
    <t>DLR</t>
  </si>
  <si>
    <t>KCSO</t>
  </si>
  <si>
    <t>DOT</t>
  </si>
  <si>
    <t>5511</t>
  </si>
  <si>
    <t>1451</t>
  </si>
  <si>
    <t>1030</t>
  </si>
  <si>
    <t>4040</t>
  </si>
  <si>
    <t>4610</t>
  </si>
  <si>
    <t>4641</t>
  </si>
  <si>
    <t>Support for fire protection services (55600)</t>
  </si>
  <si>
    <t>County Owned Parcels - Fire Protection ILA</t>
  </si>
  <si>
    <t>The Agreement has an effective date of January 1, 2019</t>
  </si>
  <si>
    <t>The county makes an annual payment for services that is based on the assessed value of county-owned buildings/improvements and each district’s approved levy rate for that year.</t>
  </si>
  <si>
    <t>2021/2022</t>
  </si>
  <si>
    <t>Eunjoo Greenhouse and Ken Guy</t>
  </si>
  <si>
    <t>years</t>
  </si>
  <si>
    <t>A clause in the ILA addresses that there will not be double payments for the coverage of the same structure in jurisdictions which approved the ILA and have a voter-approved fire benefit charge.  In these cases, the fire benefit charge will apply to the structure and there will be no charge in the ILA.</t>
  </si>
  <si>
    <t>This is a continuing cost, but estimates are not provided past 2020 due to likely changes in assessed value and tax levy rates</t>
  </si>
  <si>
    <t xml:space="preserve">State law (RCW 52.30.020) specifically requires all counties to contract for fire protection services for county-owned improvements (i.e., buildings and equipment) that lie within the service area of a fire district.  The scope of fire protection excludes services for land owned by counties. The cost to King County is $208,378 in 2019 based on annual property tax assessments and levy rates for 2019.  Annual adjustments will made in future years based on a combination of changes in assessed values and changes in tax levy rates for fire districts or regional fire authorities.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</si>
</sst>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14" fontId="4" fillId="0" borderId="1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tabSelected="1" workbookViewId="0" topLeftCell="A22">
      <selection activeCell="A12" sqref="A12:G13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7" width="15.7109375" style="0" customWidth="1"/>
  </cols>
  <sheetData>
    <row r="1" spans="1:9" ht="17.25" customHeight="1">
      <c r="A1" s="64" t="s">
        <v>28</v>
      </c>
      <c r="B1" s="2"/>
      <c r="C1" s="78"/>
      <c r="D1" s="78"/>
      <c r="E1" s="78"/>
      <c r="F1" s="2"/>
      <c r="G1" s="2"/>
      <c r="H1" s="1"/>
      <c r="I1" s="1"/>
    </row>
    <row r="2" spans="1:8" ht="14.25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52</v>
      </c>
      <c r="C4" s="10"/>
      <c r="D4" s="10"/>
      <c r="E4" s="10"/>
      <c r="F4" s="10"/>
      <c r="G4" s="11"/>
      <c r="H4" s="3"/>
    </row>
    <row r="5" spans="1:7" ht="18" customHeight="1">
      <c r="A5" s="12" t="s">
        <v>29</v>
      </c>
      <c r="B5" s="13"/>
      <c r="C5" s="13"/>
      <c r="D5" s="13"/>
      <c r="E5" s="13"/>
      <c r="F5" s="13"/>
      <c r="G5" s="14"/>
    </row>
    <row r="6" spans="1:7" ht="18" customHeight="1">
      <c r="A6" s="79" t="s">
        <v>1</v>
      </c>
      <c r="B6" s="67" t="s">
        <v>25</v>
      </c>
      <c r="C6" s="67"/>
      <c r="D6" s="13"/>
      <c r="E6" s="13"/>
      <c r="F6" s="13"/>
      <c r="G6" s="14"/>
    </row>
    <row r="7" spans="1:7" ht="18" customHeight="1">
      <c r="A7" s="79" t="s">
        <v>14</v>
      </c>
      <c r="B7" s="80">
        <v>43503</v>
      </c>
      <c r="C7" s="67"/>
      <c r="D7" s="13"/>
      <c r="E7" s="13"/>
      <c r="F7" s="13"/>
      <c r="G7" s="14"/>
    </row>
    <row r="8" spans="1:7" ht="18" customHeight="1">
      <c r="A8" s="79" t="s">
        <v>2</v>
      </c>
      <c r="B8" s="67" t="s">
        <v>56</v>
      </c>
      <c r="C8" s="67"/>
      <c r="D8" s="13"/>
      <c r="E8" s="13"/>
      <c r="F8" s="13"/>
      <c r="G8" s="14"/>
    </row>
    <row r="9" spans="1:7" ht="18" customHeight="1" thickBot="1">
      <c r="A9" s="15" t="s">
        <v>15</v>
      </c>
      <c r="B9" s="65">
        <v>43511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8" t="s">
        <v>11</v>
      </c>
      <c r="C11" s="18"/>
      <c r="D11" s="18"/>
      <c r="E11" s="18"/>
      <c r="F11" s="18"/>
      <c r="G11" s="18"/>
    </row>
    <row r="12" spans="1:9" ht="18" customHeight="1">
      <c r="A12" s="81" t="s">
        <v>60</v>
      </c>
      <c r="B12" s="82"/>
      <c r="C12" s="82"/>
      <c r="D12" s="82"/>
      <c r="E12" s="82"/>
      <c r="F12" s="82"/>
      <c r="G12" s="83"/>
      <c r="I12" s="49"/>
    </row>
    <row r="13" spans="1:7" ht="57.7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63"/>
      <c r="B14" s="63"/>
      <c r="C14" s="63"/>
      <c r="D14" s="63"/>
      <c r="E14" s="63"/>
      <c r="F14" s="63"/>
      <c r="G14" s="63"/>
    </row>
    <row r="15" spans="1:7" ht="18" customHeight="1" thickBot="1">
      <c r="A15" s="39" t="s">
        <v>3</v>
      </c>
      <c r="B15" s="13"/>
      <c r="C15" s="18"/>
      <c r="D15" s="18"/>
      <c r="E15" s="18"/>
      <c r="F15" s="18"/>
      <c r="G15" s="18"/>
    </row>
    <row r="16" spans="1:9" ht="27">
      <c r="A16" s="29" t="s">
        <v>16</v>
      </c>
      <c r="B16" s="30"/>
      <c r="C16" s="47" t="s">
        <v>8</v>
      </c>
      <c r="D16" s="47" t="s">
        <v>9</v>
      </c>
      <c r="E16" s="47" t="s">
        <v>12</v>
      </c>
      <c r="F16" s="47" t="s">
        <v>13</v>
      </c>
      <c r="G16" s="56" t="s">
        <v>55</v>
      </c>
      <c r="I16" s="48"/>
    </row>
    <row r="17" spans="1:7" ht="18" customHeight="1">
      <c r="A17" s="32"/>
      <c r="B17" s="19"/>
      <c r="C17" s="66"/>
      <c r="D17" s="51"/>
      <c r="E17" s="71"/>
      <c r="F17" s="75"/>
      <c r="G17" s="58"/>
    </row>
    <row r="18" spans="1:7" ht="18" customHeight="1">
      <c r="A18" s="32"/>
      <c r="B18" s="19"/>
      <c r="C18" s="52"/>
      <c r="D18" s="51"/>
      <c r="E18" s="73"/>
      <c r="F18" s="76"/>
      <c r="G18" s="59"/>
    </row>
    <row r="19" spans="1:7" ht="18" customHeight="1" thickBot="1">
      <c r="A19" s="33"/>
      <c r="B19" s="34" t="s">
        <v>4</v>
      </c>
      <c r="C19" s="53"/>
      <c r="D19" s="53"/>
      <c r="E19" s="74"/>
      <c r="F19" s="77">
        <f>SUM(F17:F18)</f>
        <v>0</v>
      </c>
      <c r="G19" s="57">
        <f>SUM(G17:G18)</f>
        <v>0</v>
      </c>
    </row>
    <row r="20" spans="1:7" ht="18" customHeight="1">
      <c r="A20" s="18"/>
      <c r="B20" s="18"/>
      <c r="C20" s="54"/>
      <c r="D20" s="54"/>
      <c r="E20" s="21"/>
      <c r="F20" s="21"/>
      <c r="G20" s="21"/>
    </row>
    <row r="21" spans="1:7" ht="18" customHeight="1" thickBot="1">
      <c r="A21" s="38" t="s">
        <v>5</v>
      </c>
      <c r="B21" s="13"/>
      <c r="C21" s="55"/>
      <c r="D21" s="54"/>
      <c r="E21" s="18"/>
      <c r="F21" s="18">
        <v>2</v>
      </c>
      <c r="G21" s="18" t="s">
        <v>57</v>
      </c>
    </row>
    <row r="22" spans="1:7" ht="16.5" customHeight="1">
      <c r="A22" s="29" t="s">
        <v>16</v>
      </c>
      <c r="B22" s="30"/>
      <c r="C22" s="47" t="s">
        <v>8</v>
      </c>
      <c r="D22" s="31" t="s">
        <v>6</v>
      </c>
      <c r="E22" s="47" t="str">
        <f>E16</f>
        <v>2017/2018</v>
      </c>
      <c r="F22" s="47" t="s">
        <v>13</v>
      </c>
      <c r="G22" s="56" t="s">
        <v>55</v>
      </c>
    </row>
    <row r="23" spans="1:7" ht="18" customHeight="1">
      <c r="A23" s="32" t="s">
        <v>30</v>
      </c>
      <c r="B23" s="19"/>
      <c r="C23" s="66" t="s">
        <v>26</v>
      </c>
      <c r="D23" s="51"/>
      <c r="E23" s="71"/>
      <c r="F23" s="75">
        <f>342*F$21</f>
        <v>684</v>
      </c>
      <c r="G23" s="60"/>
    </row>
    <row r="24" spans="1:7" ht="18" customHeight="1">
      <c r="A24" s="32" t="s">
        <v>31</v>
      </c>
      <c r="B24" s="19"/>
      <c r="C24" s="66" t="s">
        <v>45</v>
      </c>
      <c r="D24" s="51" t="s">
        <v>40</v>
      </c>
      <c r="E24" s="71"/>
      <c r="F24" s="75">
        <f>14796*F21</f>
        <v>29592</v>
      </c>
      <c r="G24" s="60"/>
    </row>
    <row r="25" spans="1:7" ht="18" customHeight="1">
      <c r="A25" s="32" t="s">
        <v>32</v>
      </c>
      <c r="B25" s="19"/>
      <c r="C25" s="66" t="s">
        <v>46</v>
      </c>
      <c r="D25" s="51" t="s">
        <v>41</v>
      </c>
      <c r="E25" s="71"/>
      <c r="F25" s="75">
        <f>53453*F21</f>
        <v>106906</v>
      </c>
      <c r="G25" s="60"/>
    </row>
    <row r="26" spans="1:7" ht="18" customHeight="1">
      <c r="A26" s="32" t="s">
        <v>33</v>
      </c>
      <c r="B26" s="19"/>
      <c r="C26" s="66" t="s">
        <v>45</v>
      </c>
      <c r="D26" s="51" t="s">
        <v>40</v>
      </c>
      <c r="E26" s="71"/>
      <c r="F26" s="75">
        <f>5187*F21</f>
        <v>10374</v>
      </c>
      <c r="G26" s="60"/>
    </row>
    <row r="27" spans="1:7" ht="18" customHeight="1">
      <c r="A27" s="32" t="s">
        <v>34</v>
      </c>
      <c r="B27" s="19"/>
      <c r="C27" s="66" t="s">
        <v>47</v>
      </c>
      <c r="D27" s="51" t="s">
        <v>42</v>
      </c>
      <c r="E27" s="71"/>
      <c r="F27" s="75">
        <f>981*F21</f>
        <v>1962</v>
      </c>
      <c r="G27" s="60"/>
    </row>
    <row r="28" spans="1:7" ht="18" customHeight="1">
      <c r="A28" s="32" t="s">
        <v>35</v>
      </c>
      <c r="B28" s="19"/>
      <c r="C28" s="66" t="s">
        <v>26</v>
      </c>
      <c r="D28" s="51" t="s">
        <v>43</v>
      </c>
      <c r="E28" s="71"/>
      <c r="F28" s="75">
        <f>19*F21</f>
        <v>38</v>
      </c>
      <c r="G28" s="60"/>
    </row>
    <row r="29" spans="1:7" ht="18" customHeight="1">
      <c r="A29" s="32" t="s">
        <v>36</v>
      </c>
      <c r="B29" s="19"/>
      <c r="C29" s="66" t="s">
        <v>48</v>
      </c>
      <c r="D29" s="51" t="s">
        <v>41</v>
      </c>
      <c r="E29" s="71"/>
      <c r="F29" s="75">
        <f>7861*F21</f>
        <v>15722</v>
      </c>
      <c r="G29" s="60"/>
    </row>
    <row r="30" spans="1:7" ht="18" customHeight="1">
      <c r="A30" s="32" t="s">
        <v>37</v>
      </c>
      <c r="B30" s="19"/>
      <c r="C30" s="66" t="s">
        <v>50</v>
      </c>
      <c r="D30" s="51" t="s">
        <v>44</v>
      </c>
      <c r="E30" s="71"/>
      <c r="F30" s="75">
        <f>43656*F21</f>
        <v>87312</v>
      </c>
      <c r="G30" s="60"/>
    </row>
    <row r="31" spans="1:7" ht="18" customHeight="1">
      <c r="A31" s="32" t="s">
        <v>38</v>
      </c>
      <c r="B31" s="19"/>
      <c r="C31" s="66" t="s">
        <v>49</v>
      </c>
      <c r="D31" s="51" t="s">
        <v>41</v>
      </c>
      <c r="E31" s="71"/>
      <c r="F31" s="75">
        <f>76987*F21</f>
        <v>153974</v>
      </c>
      <c r="G31" s="60"/>
    </row>
    <row r="32" spans="1:7" ht="18" customHeight="1">
      <c r="A32" s="32" t="s">
        <v>39</v>
      </c>
      <c r="B32" s="19"/>
      <c r="C32" s="52">
        <v>1210</v>
      </c>
      <c r="D32" s="51" t="s">
        <v>41</v>
      </c>
      <c r="E32" s="71"/>
      <c r="F32" s="75">
        <f>5096*F21</f>
        <v>10192</v>
      </c>
      <c r="G32" s="58"/>
    </row>
    <row r="33" spans="1:7" ht="18" customHeight="1">
      <c r="A33" s="32"/>
      <c r="B33" s="19"/>
      <c r="C33" s="52"/>
      <c r="D33" s="51"/>
      <c r="E33" s="72"/>
      <c r="F33" s="75"/>
      <c r="G33" s="58"/>
    </row>
    <row r="34" spans="1:7" ht="18" customHeight="1">
      <c r="A34" s="32"/>
      <c r="B34" s="22"/>
      <c r="C34" s="51"/>
      <c r="D34" s="51"/>
      <c r="E34" s="20"/>
      <c r="F34" s="20"/>
      <c r="G34" s="58"/>
    </row>
    <row r="35" spans="1:8" ht="18" customHeight="1" thickBot="1">
      <c r="A35" s="33"/>
      <c r="B35" s="34" t="s">
        <v>7</v>
      </c>
      <c r="C35" s="53"/>
      <c r="D35" s="53"/>
      <c r="E35" s="46">
        <f>SUM(E23:E34)</f>
        <v>0</v>
      </c>
      <c r="F35" s="46">
        <f>SUM(F23:F34)</f>
        <v>416756</v>
      </c>
      <c r="G35" s="57">
        <f>SUM(G23:G34)</f>
        <v>0</v>
      </c>
      <c r="H35" s="45"/>
    </row>
    <row r="36" spans="1:7" ht="18" customHeight="1">
      <c r="A36" s="18"/>
      <c r="B36" s="18"/>
      <c r="C36" s="18"/>
      <c r="D36" s="18"/>
      <c r="E36" s="21"/>
      <c r="F36" s="21"/>
      <c r="G36" s="21"/>
    </row>
    <row r="37" spans="1:7" ht="18" customHeight="1" thickBot="1">
      <c r="A37" s="38" t="s">
        <v>17</v>
      </c>
      <c r="B37" s="13"/>
      <c r="C37" s="13"/>
      <c r="D37" s="13"/>
      <c r="E37" s="18"/>
      <c r="F37" s="18"/>
      <c r="G37" s="18"/>
    </row>
    <row r="38" spans="1:9" ht="36" customHeight="1">
      <c r="A38" s="29"/>
      <c r="B38" s="30"/>
      <c r="C38" s="35"/>
      <c r="D38" s="36"/>
      <c r="E38" s="47" t="str">
        <f>E16</f>
        <v>2017/2018</v>
      </c>
      <c r="F38" s="31" t="str">
        <f>F16</f>
        <v>2019/2020</v>
      </c>
      <c r="G38" s="61" t="str">
        <f>G16</f>
        <v>2021/2022</v>
      </c>
      <c r="H38" s="25"/>
      <c r="I38" s="25"/>
    </row>
    <row r="39" spans="1:9" ht="18" customHeight="1">
      <c r="A39" s="32" t="s">
        <v>51</v>
      </c>
      <c r="B39" s="19"/>
      <c r="C39" s="23"/>
      <c r="D39" s="24"/>
      <c r="E39" s="20"/>
      <c r="F39" s="20">
        <f>F35</f>
        <v>416756</v>
      </c>
      <c r="G39" s="58"/>
      <c r="H39" s="25"/>
      <c r="I39" s="25"/>
    </row>
    <row r="40" spans="1:9" ht="18" customHeight="1">
      <c r="A40" s="32"/>
      <c r="B40" s="19"/>
      <c r="C40" s="19"/>
      <c r="D40" s="22"/>
      <c r="E40" s="20"/>
      <c r="F40" s="20"/>
      <c r="G40" s="58"/>
      <c r="H40" s="26"/>
      <c r="I40" s="26"/>
    </row>
    <row r="41" spans="1:7" ht="18" customHeight="1">
      <c r="A41" s="40"/>
      <c r="B41" s="41"/>
      <c r="C41" s="41"/>
      <c r="D41" s="42"/>
      <c r="E41" s="43"/>
      <c r="F41" s="43"/>
      <c r="G41" s="44"/>
    </row>
    <row r="42" spans="1:9" ht="18" customHeight="1" thickBot="1">
      <c r="A42" s="33" t="s">
        <v>7</v>
      </c>
      <c r="B42" s="34"/>
      <c r="C42" s="34"/>
      <c r="D42" s="37"/>
      <c r="E42" s="46">
        <f>SUM(E39:E41)</f>
        <v>0</v>
      </c>
      <c r="F42" s="46">
        <f>SUM(F39:F41)</f>
        <v>416756</v>
      </c>
      <c r="G42" s="57">
        <f>SUM(G39:G41)</f>
        <v>0</v>
      </c>
      <c r="H42" s="27"/>
      <c r="I42" s="27"/>
    </row>
    <row r="43" spans="1:9" ht="18" customHeight="1">
      <c r="A43" s="38" t="s">
        <v>27</v>
      </c>
      <c r="B43" s="13"/>
      <c r="C43" s="13"/>
      <c r="D43" s="13"/>
      <c r="E43" s="62"/>
      <c r="F43" s="62"/>
      <c r="G43" s="62"/>
      <c r="H43" s="27"/>
      <c r="I43" s="27"/>
    </row>
    <row r="44" spans="1:9" ht="18" customHeight="1">
      <c r="A44" s="67" t="s">
        <v>18</v>
      </c>
      <c r="B44" s="67"/>
      <c r="C44" s="67"/>
      <c r="D44" s="67"/>
      <c r="E44" s="68"/>
      <c r="F44" s="68"/>
      <c r="G44" s="68"/>
      <c r="H44" s="27"/>
      <c r="I44" s="27"/>
    </row>
    <row r="45" spans="1:9" ht="18" customHeight="1">
      <c r="A45" s="87" t="s">
        <v>53</v>
      </c>
      <c r="B45" s="88"/>
      <c r="C45" s="88"/>
      <c r="D45" s="88"/>
      <c r="E45" s="88"/>
      <c r="F45" s="88"/>
      <c r="G45" s="88"/>
      <c r="H45" s="27"/>
      <c r="I45" s="27"/>
    </row>
    <row r="46" spans="1:9" ht="30.75" customHeight="1">
      <c r="A46" s="87" t="s">
        <v>54</v>
      </c>
      <c r="B46" s="88"/>
      <c r="C46" s="88"/>
      <c r="D46" s="88"/>
      <c r="E46" s="88"/>
      <c r="F46" s="88"/>
      <c r="G46" s="88"/>
      <c r="H46" s="27"/>
      <c r="I46" s="27"/>
    </row>
    <row r="47" spans="1:9" ht="48" customHeight="1">
      <c r="A47" s="87" t="s">
        <v>58</v>
      </c>
      <c r="B47" s="88"/>
      <c r="C47" s="88"/>
      <c r="D47" s="88"/>
      <c r="E47" s="88"/>
      <c r="F47" s="88"/>
      <c r="G47" s="88"/>
      <c r="H47" s="27"/>
      <c r="I47" s="27"/>
    </row>
    <row r="48" spans="1:9" ht="26.25" customHeight="1">
      <c r="A48" s="87" t="s">
        <v>59</v>
      </c>
      <c r="B48" s="88"/>
      <c r="C48" s="88"/>
      <c r="D48" s="88"/>
      <c r="E48" s="88"/>
      <c r="F48" s="88"/>
      <c r="G48" s="88"/>
      <c r="H48" s="27"/>
      <c r="I48" s="27"/>
    </row>
    <row r="49" spans="1:9" ht="18" customHeight="1">
      <c r="A49" s="69"/>
      <c r="B49" s="69"/>
      <c r="C49" s="69"/>
      <c r="D49" s="69"/>
      <c r="E49" s="70"/>
      <c r="F49" s="70"/>
      <c r="G49" s="70"/>
      <c r="H49" s="27"/>
      <c r="I49" s="27"/>
    </row>
    <row r="50" spans="1:9" ht="18" customHeight="1">
      <c r="A50" s="38" t="s">
        <v>19</v>
      </c>
      <c r="B50" s="13"/>
      <c r="C50" s="13"/>
      <c r="D50" s="13"/>
      <c r="E50" s="62"/>
      <c r="F50" s="62"/>
      <c r="G50" s="62"/>
      <c r="H50" s="27"/>
      <c r="I50" s="27"/>
    </row>
    <row r="51" spans="1:9" ht="42" customHeight="1">
      <c r="A51" s="87" t="s">
        <v>20</v>
      </c>
      <c r="B51" s="88"/>
      <c r="C51" s="88"/>
      <c r="D51" s="88"/>
      <c r="E51" s="88"/>
      <c r="F51" s="88"/>
      <c r="G51" s="88"/>
      <c r="H51" s="27"/>
      <c r="I51" s="27"/>
    </row>
    <row r="52" spans="1:7" ht="13.5">
      <c r="A52" s="13" t="s">
        <v>21</v>
      </c>
      <c r="B52" s="13"/>
      <c r="C52" s="13"/>
      <c r="D52" s="13"/>
      <c r="E52" s="13"/>
      <c r="F52" s="13"/>
      <c r="G52" s="13"/>
    </row>
    <row r="53" spans="1:7" ht="28.5" customHeight="1">
      <c r="A53" s="89" t="s">
        <v>24</v>
      </c>
      <c r="B53" s="89"/>
      <c r="C53" s="89"/>
      <c r="D53" s="89"/>
      <c r="E53" s="89"/>
      <c r="F53" s="89"/>
      <c r="G53" s="89"/>
    </row>
    <row r="54" spans="1:9" ht="13.5">
      <c r="A54" s="13" t="s">
        <v>22</v>
      </c>
      <c r="B54" s="13"/>
      <c r="C54" s="13"/>
      <c r="D54" s="13"/>
      <c r="E54" s="13"/>
      <c r="F54" s="13"/>
      <c r="G54" s="13"/>
      <c r="H54" s="27"/>
      <c r="I54" s="50"/>
    </row>
    <row r="55" spans="1:7" ht="13.5">
      <c r="A55" s="13" t="s">
        <v>23</v>
      </c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  <row r="425" spans="1:7" ht="12.75">
      <c r="A425" s="49"/>
      <c r="B425" s="49"/>
      <c r="C425" s="49"/>
      <c r="D425" s="49"/>
      <c r="E425" s="49"/>
      <c r="F425" s="49"/>
      <c r="G425" s="49"/>
    </row>
    <row r="426" spans="1:7" ht="12.75">
      <c r="A426" s="49"/>
      <c r="B426" s="49"/>
      <c r="C426" s="49"/>
      <c r="D426" s="49"/>
      <c r="E426" s="49"/>
      <c r="F426" s="49"/>
      <c r="G426" s="49"/>
    </row>
    <row r="427" spans="1:7" ht="12.75">
      <c r="A427" s="49"/>
      <c r="B427" s="49"/>
      <c r="C427" s="49"/>
      <c r="D427" s="49"/>
      <c r="E427" s="49"/>
      <c r="F427" s="49"/>
      <c r="G427" s="49"/>
    </row>
    <row r="428" spans="1:7" ht="12.75">
      <c r="A428" s="49"/>
      <c r="B428" s="49"/>
      <c r="C428" s="49"/>
      <c r="D428" s="49"/>
      <c r="E428" s="49"/>
      <c r="F428" s="49"/>
      <c r="G428" s="49"/>
    </row>
    <row r="429" spans="1:7" ht="12.75">
      <c r="A429" s="49"/>
      <c r="B429" s="49"/>
      <c r="C429" s="49"/>
      <c r="D429" s="49"/>
      <c r="E429" s="49"/>
      <c r="F429" s="49"/>
      <c r="G429" s="49"/>
    </row>
  </sheetData>
  <sheetProtection/>
  <mergeCells count="7">
    <mergeCell ref="A12:G13"/>
    <mergeCell ref="A51:G51"/>
    <mergeCell ref="A53:G53"/>
    <mergeCell ref="A46:G46"/>
    <mergeCell ref="A45:G45"/>
    <mergeCell ref="A47:G47"/>
    <mergeCell ref="A48:G48"/>
  </mergeCells>
  <printOptions/>
  <pageMargins left="0.77" right="0.75" top="1" bottom="1" header="0.5" footer="0.5"/>
  <pageSetup fitToHeight="1" fitToWidth="1" horizontalDpi="600" verticalDpi="600" orientation="portrait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Horner, Elka</cp:lastModifiedBy>
  <cp:lastPrinted>2019-02-20T16:39:22Z</cp:lastPrinted>
  <dcterms:created xsi:type="dcterms:W3CDTF">1999-06-02T23:29:55Z</dcterms:created>
  <dcterms:modified xsi:type="dcterms:W3CDTF">2019-02-21T16:41:42Z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