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8790" tabRatio="638" activeTab="0"/>
  </bookViews>
  <sheets>
    <sheet name="Fiscal Note" sheetId="25" r:id="rId1"/>
    <sheet name="SalaryInfo" sheetId="22" state="hidden" r:id="rId2"/>
    <sheet name="Lookups" sheetId="2" state="hidden" r:id="rId3"/>
    <sheet name="OPEX Load Sheet 2019" sheetId="9" state="hidden" r:id="rId4"/>
    <sheet name="DP Entry Form - Example" sheetId="23" state="hidden" r:id="rId5"/>
    <sheet name="OPEX Load Sheet 2020" sheetId="14" state="hidden" r:id="rId6"/>
    <sheet name="Rev Load Sheet 2019" sheetId="15" state="hidden" r:id="rId7"/>
    <sheet name="Rev Load Sheet 2020" sheetId="16" state="hidden" r:id="rId8"/>
  </sheets>
  <externalReferences>
    <externalReference r:id="rId11"/>
    <externalReference r:id="rId12"/>
    <externalReference r:id="rId13"/>
  </externalReferences>
  <definedNames>
    <definedName name="Account">'Lookups'!$C$4980:$C$5141</definedName>
    <definedName name="ACCOUNTS" localSheetId="4">#REF!</definedName>
    <definedName name="ACCOUNTS" localSheetId="5">#REF!</definedName>
    <definedName name="ACCOUNTS" localSheetId="6">#REF!</definedName>
    <definedName name="ACCOUNTS" localSheetId="7">#REF!</definedName>
    <definedName name="ACCOUNTS">#REF!</definedName>
    <definedName name="Action">'Lookups'!$B$4980:$B$4982</definedName>
    <definedName name="Business_Drivers">'[1]Tables'!$C$6:$C$10</definedName>
    <definedName name="Cost_Center">'Lookups'!$D$4980:$D$5121</definedName>
    <definedName name="FHS">'[2]F30 Summary Rpt 3-4-15'!$A$154:$G$169</definedName>
    <definedName name="Function" localSheetId="4">#REF!</definedName>
    <definedName name="Function" localSheetId="5">#REF!</definedName>
    <definedName name="Function" localSheetId="6">#REF!</definedName>
    <definedName name="Function" localSheetId="7">#REF!</definedName>
    <definedName name="Function">#REF!</definedName>
    <definedName name="Job_Class">'Lookups'!$E$4980:$E$7810</definedName>
    <definedName name="KCACC">'[3]NTD F30 DATA'!$A$79:$G$90</definedName>
    <definedName name="KCACC08">'[2]F30 Summary Rpt 3-4-15'!$A$93:$G$107</definedName>
    <definedName name="KCDART">'[3]NTD F30 DATA'!$A$92:$G$105</definedName>
    <definedName name="KCDART08">'[2]F30 Summary Rpt 3-4-15'!$A$109:$G$124</definedName>
    <definedName name="KCDSTT">'[3]NTD F30 DATA'!$A$134:$G$143</definedName>
    <definedName name="KCDSTT08">'[2]F30 Summary Rpt 3-4-15'!$A$139:$G$153</definedName>
    <definedName name="KCLRSLU">'[3]NTD F30 DATA'!$A$146:$G$156</definedName>
    <definedName name="KCLRSLU08">'[2]F30 Summary Rpt 3-4-15'!$A$171:$G$186</definedName>
    <definedName name="KCLRWFSC">'[3]NTD F30 DATA'!$A$159:$G$171</definedName>
    <definedName name="KCLRWFSC08">'[2]F30 Summary Rpt 3-4-15'!$A$188:$G$202</definedName>
    <definedName name="KCMB30">'[3]NTD F30 DATA'!$A$191:$G$205</definedName>
    <definedName name="KCMB3008">'[2]F30 Summary Rpt 3-4-15'!$A$223:$G$240</definedName>
    <definedName name="KCMB40">'[3]NTD F30 DATA'!$A$208:$G$222</definedName>
    <definedName name="KCMB4008">'[2]F30 Summary Rpt 3-4-15'!$A$242:$G$259</definedName>
    <definedName name="KCMB60">'[3]NTD F30 DATA'!$A$225:$G$239</definedName>
    <definedName name="KCMB6008">'[2]F30 Summary Rpt 3-4-15'!$A$261:$G$278</definedName>
    <definedName name="KCMBHYB">'[3]NTD F30 DATA'!$A$174:$G$188</definedName>
    <definedName name="KCMBHYB08">'[2]F30 Summary Rpt 3-4-15'!$A$204:$G$221</definedName>
    <definedName name="KCMBVAN">'[3]NTD F30 DATA'!$A$242:$G$256</definedName>
    <definedName name="KCMBVAN08">'[2]F30 Summary Rpt 3-4-15'!$A$299:$G$312</definedName>
    <definedName name="KCNT">'[3]NTD F30 DATA'!$A$122:$G$131</definedName>
    <definedName name="KCNT08">'[2]F30 Summary Rpt 3-4-15'!$A$126:$G$137</definedName>
    <definedName name="KCTB40">'[3]NTD F30 DATA'!$A$259:$G$273</definedName>
    <definedName name="KCTB4008">'[2]F30 Summary Rpt 3-4-15'!$A$314:$G$331</definedName>
    <definedName name="KCTB60">'[3]NTD F30 DATA'!$A$276:$G$290</definedName>
    <definedName name="KCTB6008">'[2]F30 Summary Rpt 3-4-15'!$A$333:$G$350</definedName>
    <definedName name="KCVP">'[3]NTD F30 DATA'!$A$293:$G$303</definedName>
    <definedName name="KCVP08">'[2]F30 Summary Rpt 3-4-15'!$A$352:$G$367</definedName>
    <definedName name="KCWT">'[3]NTD F30 DATA'!$A$108:$G$119</definedName>
    <definedName name="KCWT08" localSheetId="4">#REF!</definedName>
    <definedName name="KCWT08" localSheetId="5">#REF!</definedName>
    <definedName name="KCWT08" localSheetId="7">#REF!</definedName>
    <definedName name="KCWT08">#REF!</definedName>
    <definedName name="LASTYEAR" localSheetId="4">#REF!</definedName>
    <definedName name="LASTYEAR" localSheetId="5">#REF!</definedName>
    <definedName name="LASTYEAR" localSheetId="6">#REF!</definedName>
    <definedName name="LASTYEAR" localSheetId="7">#REF!</definedName>
    <definedName name="LASTYEAR">#REF!</definedName>
    <definedName name="Number_of_Positions">'Lookups'!$F$4980:$F$5029</definedName>
    <definedName name="_xlnm.Print_Area" localSheetId="4">'DP Entry Form - Example'!$B$1:$N$82</definedName>
    <definedName name="ProjDesc" localSheetId="4">#REF!</definedName>
    <definedName name="ProjDesc" localSheetId="5">#REF!</definedName>
    <definedName name="ProjDesc" localSheetId="6">#REF!</definedName>
    <definedName name="ProjDesc" localSheetId="7">#REF!</definedName>
    <definedName name="ProjDesc">#REF!</definedName>
    <definedName name="RAPIDRIDE">'[2]F30 Summary Rpt 3-4-15'!$A$279:$G$297</definedName>
    <definedName name="Revenue_account">'Lookups'!$G$4980:$G$5014</definedName>
    <definedName name="STACC" localSheetId="4">#REF!</definedName>
    <definedName name="STACC" localSheetId="5">#REF!</definedName>
    <definedName name="STACC" localSheetId="7">#REF!</definedName>
    <definedName name="STACC">#REF!</definedName>
    <definedName name="STDSTT">'[3]NTD F30 DATA'!$A$3:$G$12</definedName>
    <definedName name="STDSTT08">'[2]F30 Summary Rpt 3-4-15'!$A$3:$G$18</definedName>
    <definedName name="STLRLINK">'[3]NTD F30 DATA'!$A$15:$G$25</definedName>
    <definedName name="STLRLINK08">'[2]F30 Summary Rpt 3-4-15'!$A$20:$G$34</definedName>
    <definedName name="STMB40">'[3]NTD F30 DATA'!$A$45:$G$59</definedName>
    <definedName name="STMB4008">'[2]F30 Summary Rpt 3-4-15'!$A$55:$G$72</definedName>
    <definedName name="STMB60">'[3]NTD F30 DATA'!$A$62:$G$76</definedName>
    <definedName name="STMB6008">'[2]F30 Summary Rpt 3-4-15'!$A$74:$G$91</definedName>
    <definedName name="STMBHYB">'[3]NTD F30 DATA'!$A$28:$G$42</definedName>
    <definedName name="STMBHYB08">'[2]F30 Summary Rpt 3-4-15'!$A$36:$G$52</definedName>
    <definedName name="THISYEAR" localSheetId="4">#REF!</definedName>
    <definedName name="THISYEAR" localSheetId="5">#REF!</definedName>
    <definedName name="THISYEAR" localSheetId="6">#REF!</definedName>
    <definedName name="THISYEAR" localSheetId="7">#REF!</definedName>
    <definedName name="THISYEAR">#REF!</definedName>
    <definedName name="Union_Code">'Lookups'!$A$4980:$A$4997</definedName>
    <definedName name="_xlnm.Print_Titles" localSheetId="4">'DP Entry Form - Example'!$1:$2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Svidenko, Gregory</author>
  </authors>
  <commentList>
    <comment ref="M8" authorId="0">
      <text>
        <r>
          <rPr>
            <b/>
            <sz val="9"/>
            <rFont val="Tahoma"/>
            <family val="2"/>
          </rPr>
          <t>Svidenko, Gregory:</t>
        </r>
        <r>
          <rPr>
            <sz val="9"/>
            <rFont val="Tahoma"/>
            <family val="2"/>
          </rPr>
          <t xml:space="preserve">
0.15%</t>
        </r>
      </text>
    </comment>
    <comment ref="P8" authorId="0">
      <text>
        <r>
          <rPr>
            <b/>
            <sz val="9"/>
            <rFont val="Tahoma"/>
            <family val="2"/>
          </rPr>
          <t>Svidenko, Gregory:</t>
        </r>
        <r>
          <rPr>
            <sz val="9"/>
            <rFont val="Tahoma"/>
            <family val="2"/>
          </rPr>
          <t xml:space="preserve">
Higher, ATU rate, used. Correct for all but Sheriff.</t>
        </r>
      </text>
    </comment>
    <comment ref="R8" authorId="0">
      <text>
        <r>
          <rPr>
            <b/>
            <sz val="9"/>
            <rFont val="Tahoma"/>
            <family val="2"/>
          </rPr>
          <t>Svidenko, Gregory:</t>
        </r>
        <r>
          <rPr>
            <sz val="9"/>
            <rFont val="Tahoma"/>
            <family val="2"/>
          </rPr>
          <t xml:space="preserve">
0.15%</t>
        </r>
      </text>
    </comment>
    <comment ref="U8" authorId="0">
      <text>
        <r>
          <rPr>
            <b/>
            <sz val="9"/>
            <rFont val="Tahoma"/>
            <family val="2"/>
          </rPr>
          <t>Svidenko, Gregory:</t>
        </r>
        <r>
          <rPr>
            <sz val="9"/>
            <rFont val="Tahoma"/>
            <family val="2"/>
          </rPr>
          <t xml:space="preserve">
Higher, ATU rate, used. Correct for all but Sheriff.</t>
        </r>
      </text>
    </comment>
  </commentList>
</comments>
</file>

<file path=xl/comments5.xml><?xml version="1.0" encoding="utf-8"?>
<comments xmlns="http://schemas.openxmlformats.org/spreadsheetml/2006/main">
  <authors>
    <author>Kaiser, Geoff</author>
    <author>Svidenko, Gregory</author>
  </authors>
  <commentList>
    <comment ref="B1" authorId="0">
      <text>
        <r>
          <rPr>
            <b/>
            <sz val="9"/>
            <rFont val="Tahoma"/>
            <family val="2"/>
          </rPr>
          <t>Kaiser, Geoff:</t>
        </r>
        <r>
          <rPr>
            <sz val="9"/>
            <rFont val="Tahoma"/>
            <family val="2"/>
          </rPr>
          <t xml:space="preserve">
Will be designated by budget office</t>
        </r>
      </text>
    </comment>
    <comment ref="B3" authorId="1">
      <text>
        <r>
          <rPr>
            <b/>
            <sz val="9"/>
            <rFont val="Tahoma"/>
            <family val="2"/>
          </rPr>
          <t>Svidenko, Gregory:</t>
        </r>
        <r>
          <rPr>
            <sz val="9"/>
            <rFont val="Tahoma"/>
            <family val="2"/>
          </rPr>
          <t xml:space="preserve">
This will be the first date of the biennium unless the DP would take effect midway through the biennium. In that case, this should be the first effective date related to implementing the DP even if it will be phased. </t>
        </r>
      </text>
    </comment>
    <comment ref="B4" authorId="1">
      <text>
        <r>
          <rPr>
            <b/>
            <sz val="9"/>
            <rFont val="Tahoma"/>
            <family val="2"/>
          </rPr>
          <t>Svidenko, Gregory:</t>
        </r>
        <r>
          <rPr>
            <sz val="9"/>
            <rFont val="Tahoma"/>
            <family val="2"/>
          </rPr>
          <t xml:space="preserve">
Let us know if your decision package has a dependent or related decision package, such as revenue in your fund and a corresponding expenditure in another fund, so that we make sure revenues and expenditures match. Indicate the other agency that has a corresponding DP, even if you don’t know its DP #.</t>
        </r>
      </text>
    </comment>
    <comment ref="B5" authorId="0">
      <text>
        <r>
          <rPr>
            <b/>
            <sz val="9"/>
            <rFont val="Tahoma"/>
            <family val="2"/>
          </rPr>
          <t>Kaiser, Geoff:</t>
        </r>
        <r>
          <rPr>
            <sz val="9"/>
            <rFont val="Tahoma"/>
            <family val="2"/>
          </rPr>
          <t xml:space="preserve">
Central Budget Office will fill this out. Section Analysts please leave as "No"</t>
        </r>
      </text>
    </comment>
    <comment ref="B6" authorId="0">
      <text>
        <r>
          <rPr>
            <b/>
            <sz val="9"/>
            <rFont val="Tahoma"/>
            <family val="2"/>
          </rPr>
          <t>Kaiser, Geoff:</t>
        </r>
        <r>
          <rPr>
            <sz val="9"/>
            <rFont val="Tahoma"/>
            <family val="2"/>
          </rPr>
          <t xml:space="preserve">
Will be designated by budget office.</t>
        </r>
      </text>
    </comment>
    <comment ref="B7" authorId="1">
      <text>
        <r>
          <rPr>
            <b/>
            <sz val="9"/>
            <rFont val="Tahoma"/>
            <family val="2"/>
          </rPr>
          <t>Svidenko, Gregory:</t>
        </r>
        <r>
          <rPr>
            <sz val="9"/>
            <rFont val="Tahoma"/>
            <family val="2"/>
          </rPr>
          <t xml:space="preserve">
Let us know if your DP will require its own legislation, such as for a fee, rate, or significant policy change.</t>
        </r>
      </text>
    </comment>
    <comment ref="C12" authorId="1">
      <text>
        <r>
          <rPr>
            <b/>
            <sz val="9"/>
            <rFont val="Tahoma"/>
            <family val="2"/>
          </rPr>
          <t>Svidenko, Gregory:</t>
        </r>
        <r>
          <rPr>
            <sz val="9"/>
            <rFont val="Tahoma"/>
            <family val="2"/>
          </rPr>
          <t xml:space="preserve">
Indicate number of identical positions requested.</t>
        </r>
      </text>
    </comment>
    <comment ref="J12" authorId="1">
      <text>
        <r>
          <rPr>
            <b/>
            <sz val="9"/>
            <rFont val="Tahoma"/>
            <family val="2"/>
          </rPr>
          <t>Svidenko, Gregory:</t>
        </r>
        <r>
          <rPr>
            <sz val="9"/>
            <rFont val="Tahoma"/>
            <family val="2"/>
          </rPr>
          <t xml:space="preserve">
Estimate start date. Budget addition done for the month indicated and forward.</t>
        </r>
      </text>
    </comment>
  </commentList>
</comments>
</file>

<file path=xl/comments6.xml><?xml version="1.0" encoding="utf-8"?>
<comments xmlns="http://schemas.openxmlformats.org/spreadsheetml/2006/main">
  <authors>
    <author>Kaiser, Geoff</author>
  </authors>
  <commentList>
    <comment ref="A10" authorId="0">
      <text>
        <r>
          <rPr>
            <b/>
            <sz val="9"/>
            <rFont val="Tahoma"/>
            <family val="2"/>
          </rPr>
          <t>Kaiser, Geoff:</t>
        </r>
        <r>
          <rPr>
            <sz val="9"/>
            <rFont val="Tahoma"/>
            <family val="2"/>
          </rPr>
          <t xml:space="preserve">
Loading centrally in 464100, as this would be spread over a large volume of cost centers.</t>
        </r>
      </text>
    </comment>
  </commentList>
</comments>
</file>

<file path=xl/sharedStrings.xml><?xml version="1.0" encoding="utf-8"?>
<sst xmlns="http://schemas.openxmlformats.org/spreadsheetml/2006/main" count="25523" uniqueCount="4708">
  <si>
    <t>Cost Center</t>
  </si>
  <si>
    <t>Action</t>
  </si>
  <si>
    <t># of Positions</t>
  </si>
  <si>
    <t>Start Month</t>
  </si>
  <si>
    <t>C2</t>
  </si>
  <si>
    <t>C4</t>
  </si>
  <si>
    <t>F8</t>
  </si>
  <si>
    <t>F10</t>
  </si>
  <si>
    <t>J2</t>
  </si>
  <si>
    <t>C3</t>
  </si>
  <si>
    <t>Z3</t>
  </si>
  <si>
    <t>C5</t>
  </si>
  <si>
    <t>E2</t>
  </si>
  <si>
    <t>J2B</t>
  </si>
  <si>
    <t>C7</t>
  </si>
  <si>
    <t>J2C</t>
  </si>
  <si>
    <t>F3A</t>
  </si>
  <si>
    <t>W2</t>
  </si>
  <si>
    <t>F7</t>
  </si>
  <si>
    <t>C9</t>
  </si>
  <si>
    <t>T2I</t>
  </si>
  <si>
    <t>Union Code</t>
  </si>
  <si>
    <t>Does this package add headcount?</t>
  </si>
  <si>
    <t>Convert TLT to FTE</t>
  </si>
  <si>
    <t>Add FTE</t>
  </si>
  <si>
    <t>Section 1 - Personnel addition</t>
  </si>
  <si>
    <t>Account</t>
  </si>
  <si>
    <t>One Time / Ongoing</t>
  </si>
  <si>
    <t>2019 Amount</t>
  </si>
  <si>
    <t>2020 Amount</t>
  </si>
  <si>
    <t>Section 2 - Operating Expense Impact (Non-personnel)</t>
  </si>
  <si>
    <t>MED DENTAL LIFE INS BENEFITS/NON 587 (51315)</t>
  </si>
  <si>
    <t>SOCIAL SECURITY MEDICARE FICA (51320)</t>
  </si>
  <si>
    <t>RETIREMENT (51330)</t>
  </si>
  <si>
    <t>INDUSTRIAL INSURANCE (51340)</t>
  </si>
  <si>
    <t>OFFICE SUPPLIES (52110)</t>
  </si>
  <si>
    <t>MINOR ASSET NON CONTR LT 5K (52180)</t>
  </si>
  <si>
    <t>SOFTWARE NONCAP (52189)</t>
  </si>
  <si>
    <t>SUPPLIES BOOKS SUBSCRIPTIONS (52215)</t>
  </si>
  <si>
    <t>OTHER CONTRACTUAL PROF SVCS (53105)</t>
  </si>
  <si>
    <t>MISCELLANEOUS SERVICES (53120)</t>
  </si>
  <si>
    <t>TRAVEL SUBSISTENCE IN STATE (53310)</t>
  </si>
  <si>
    <t>RENT LEASE COPY MACHINE (53712)</t>
  </si>
  <si>
    <t>DUES MEMBERSHIPS (53803)</t>
  </si>
  <si>
    <t>TRAINING (53814)</t>
  </si>
  <si>
    <t>MEETING REGISTRATIONS (53820)</t>
  </si>
  <si>
    <t>MISC SERVICES CHARGES (53890)</t>
  </si>
  <si>
    <t>TELECOM SERVICES (55031)</t>
  </si>
  <si>
    <t>PROPERTY SERVICES (55144)</t>
  </si>
  <si>
    <t>PRINTING GRAPHIC ARTS SVC (55260)</t>
  </si>
  <si>
    <t>LONG TERM LEASES (55331)</t>
  </si>
  <si>
    <t>MAJOR MAINT RESERVE (55342)</t>
  </si>
  <si>
    <t>EXPENDITURE CONTRA (59990)</t>
  </si>
  <si>
    <t>LOAN IN LABOR MANUAL (51112)</t>
  </si>
  <si>
    <t>MISC OPERATING SUPPLIES (52290)</t>
  </si>
  <si>
    <t>ADVERTISING (53100)</t>
  </si>
  <si>
    <t>PROFESSIONAL SERVICES PRINTING BINDING (53101)</t>
  </si>
  <si>
    <t>PROFESSIONAL SERVICES (53102)</t>
  </si>
  <si>
    <t>CONSULTANT SERVICES (53104)</t>
  </si>
  <si>
    <t>SERVICES COMMUNICATIONS TELECOM ONGOING CHRG (53212)</t>
  </si>
  <si>
    <t>POSTAGE (53220)</t>
  </si>
  <si>
    <t>RENT LEASE OTHER EQUIP AND MACH (53713)</t>
  </si>
  <si>
    <t>SUPPLIES IT (52190)</t>
  </si>
  <si>
    <t>SUPPLIES SAFETY SECURITY (52216)</t>
  </si>
  <si>
    <t>TEMPORARY HELP (53117)</t>
  </si>
  <si>
    <t>CONST FACILITY MGMT (55160)</t>
  </si>
  <si>
    <t>UNINCORP AREA COUNCIL OVRHD (55181)</t>
  </si>
  <si>
    <t>EMPLOYEE BENEFITS CONTINGENCY (59896)</t>
  </si>
  <si>
    <t>SECURITY GUARD SERVCES (53896)</t>
  </si>
  <si>
    <t>SUPPLIES MISCELLANEOUS (52202)</t>
  </si>
  <si>
    <t>LOAN OUT LABOR CLASS LEVEL (51111)</t>
  </si>
  <si>
    <t>PROFESSIONAL SERVICES IT (53106)</t>
  </si>
  <si>
    <t>SERVICES COMMUNICATIONS TELEPHONE (53211)</t>
  </si>
  <si>
    <t>SERVICES REPAIR MAINTENANCE (53610)</t>
  </si>
  <si>
    <t>SERVICES REPAIR MAINTENANCE IT EQUIP (53611)</t>
  </si>
  <si>
    <t>RENT LEASE (53710)</t>
  </si>
  <si>
    <t>LICENSES FEES (53812)</t>
  </si>
  <si>
    <t>ITS NEW DEVELOPMENT (55023)</t>
  </si>
  <si>
    <t>COUNTY PARKING GARAGE LOT (55040)</t>
  </si>
  <si>
    <t>RADIO SERVICES GENERAL (55352)</t>
  </si>
  <si>
    <t>SALARY WAGE CONTINGENCY (59895)</t>
  </si>
  <si>
    <t>INCREMENTAL PAY BUDGET (51140)</t>
  </si>
  <si>
    <t>SERVICES COMMUNICATIONS CELL PHONE PAGER SVC (53213)</t>
  </si>
  <si>
    <t>SERVICES LEGAL (53801)</t>
  </si>
  <si>
    <t>LICENSES FEES PERMITS (53813)</t>
  </si>
  <si>
    <t>INVENTORY VARIANCE (52390)</t>
  </si>
  <si>
    <t>SMALL TOOLS NON CAP NON CONTR (52392)</t>
  </si>
  <si>
    <t>CONSTRUCTION CONTRACTS (53108)</t>
  </si>
  <si>
    <t>SERVICES REPAIR MAINTENANCE LAUNDRY SERVICE (53612)</t>
  </si>
  <si>
    <t>TRAINING IT (53892)</t>
  </si>
  <si>
    <t>OVERTIME (51130)</t>
  </si>
  <si>
    <t>SUPPLIES VEHICLE OIL GREASE (52230)</t>
  </si>
  <si>
    <t>SUPPLIES FUEL GASOLINE (52224)</t>
  </si>
  <si>
    <t>MAINTENANCE PARTS MATERIALS (52391)</t>
  </si>
  <si>
    <t>SHERIFFS OFFICE (55138)</t>
  </si>
  <si>
    <t>RADIO ACCESS (55350)</t>
  </si>
  <si>
    <t>RADIO MAINT PROGRAM (55351)</t>
  </si>
  <si>
    <t>RADIO EQUIP (55353)</t>
  </si>
  <si>
    <t>EXCESS COMPENSATION (51304)</t>
  </si>
  <si>
    <t>VACANCY RATE FACTOR (51413)</t>
  </si>
  <si>
    <t>PARK RIDE LOT RENTAL (53715)</t>
  </si>
  <si>
    <t>ITS EXISTING PROGRAMS (55021)</t>
  </si>
  <si>
    <t>GIS OPERATIONS (55026)</t>
  </si>
  <si>
    <t>TECH SERVICE REBATE (55027)</t>
  </si>
  <si>
    <t>TELECOM OVERHEAD (55032)</t>
  </si>
  <si>
    <t>GIS CLIENT SERVICES (55051)</t>
  </si>
  <si>
    <t>PROSECUTING ATTORNEY (55150)</t>
  </si>
  <si>
    <t>OVERHEAD COST ALLOCATION (55201)</t>
  </si>
  <si>
    <t>LTD GO BOND REDEMP SVC (55240)</t>
  </si>
  <si>
    <t>FINANCIAL MGMT SVCS (55245)</t>
  </si>
  <si>
    <t>KCIT SERVICES (55247)</t>
  </si>
  <si>
    <t>FACILITIES STRATEGIC INITIATIVE FEE (55249)</t>
  </si>
  <si>
    <t>INSURANCE SVC REBATE (55251)</t>
  </si>
  <si>
    <t>INSURANCE SVC (55252)</t>
  </si>
  <si>
    <t>FINANCIAL MGMT SVCS REBATE (55255)</t>
  </si>
  <si>
    <t>PUBLIC WORKS ER R SVC (55257)</t>
  </si>
  <si>
    <t>KCIT BUSINESS SOLUTIONS SERVICES (55264)</t>
  </si>
  <si>
    <t>KCIT CUSTOMER SUPPORT SERVICES (55265)</t>
  </si>
  <si>
    <t>KCIT PROJECT MANAGEMENT (55266)</t>
  </si>
  <si>
    <t>KCIT eGOVERNMENT SERVICES (55268)</t>
  </si>
  <si>
    <t>KCIT BUSINESS ANALYSIS (55269)</t>
  </si>
  <si>
    <t>KCIT COUNTYWIDE SERVICES (55270)</t>
  </si>
  <si>
    <t>DOA GIS SERVICES (55279)</t>
  </si>
  <si>
    <t>DOA TREASURY SERVICES (55281)</t>
  </si>
  <si>
    <t>BRC SVC CHARGES (55347)</t>
  </si>
  <si>
    <t>BUSINESS RESOURCE DP SVCS (55349)</t>
  </si>
  <si>
    <t>T T LMTD TAX GO BOND RDM (58040)</t>
  </si>
  <si>
    <t>T T KCIT CIP FUND (58077)</t>
  </si>
  <si>
    <t>T T KCIT CIP SPECIFIC PRJ (58078)</t>
  </si>
  <si>
    <t>T T CX F FTH CREDIT PLEDGE (58101)</t>
  </si>
  <si>
    <t>TT Climate DNRP (58146)</t>
  </si>
  <si>
    <t>T T OTHER FUNDS (58999)</t>
  </si>
  <si>
    <t>CONTINGENCY RESERVE (59999)</t>
  </si>
  <si>
    <t>SUPPLIES FUEL DIESEL FUEL (52225)</t>
  </si>
  <si>
    <t>SUPPLIES VEHICLE TIRES TUBES (52231)</t>
  </si>
  <si>
    <t>SUPPLIES CHEMICAL OTHER (52274)</t>
  </si>
  <si>
    <t>UTILITIES ELECTRICITY (53521)</t>
  </si>
  <si>
    <t>WORKERS COMPENSATION (51303)</t>
  </si>
  <si>
    <t>ALLOWANCE UNIFORM CLOTHING (51381)</t>
  </si>
  <si>
    <t>GRAPHICS IN HOUSE (55261)</t>
  </si>
  <si>
    <t>UTILITIES WATER SEWER (53522)</t>
  </si>
  <si>
    <t>MED LIFE INS BENEFITS PT 587/PT BENEFITS (51312)</t>
  </si>
  <si>
    <t>UTILITIES (53520)</t>
  </si>
  <si>
    <t>INVENTORY EQUIP 5K UNDER (52181)</t>
  </si>
  <si>
    <t>DART TRANSPORTATION SERVICE (53318)</t>
  </si>
  <si>
    <t>PURCHASED TRANSPORTATION (53330)</t>
  </si>
  <si>
    <t>ALLOWANCE TOOLS (51382)</t>
  </si>
  <si>
    <t>SUPPLIES FUEL LIQUID PROPANE GAS (52227)</t>
  </si>
  <si>
    <t>GREASE (52233)</t>
  </si>
  <si>
    <t>TRANSMISSION FLUID (52237)</t>
  </si>
  <si>
    <t>COACH PARTS (52305)</t>
  </si>
  <si>
    <t>JUDGEMENTS CLAIMS (53790)</t>
  </si>
  <si>
    <t>WARRANTY EXPENSE RECLASS (59972)</t>
  </si>
  <si>
    <t>TRANSIT SIGN MATERIAL (52306)</t>
  </si>
  <si>
    <t>TAXES ASSESSMENTS MISC (53808)</t>
  </si>
  <si>
    <t>RISK ABATEMENT SERVICE (55239)</t>
  </si>
  <si>
    <t>SUPPLIES VEHICLE BATTERIES (52232)</t>
  </si>
  <si>
    <t>UNIT REPAIR COST TSF (59913)</t>
  </si>
  <si>
    <t>SUPPLIES VEHICLE (52221)</t>
  </si>
  <si>
    <t>ANTIFREEZE (52234)</t>
  </si>
  <si>
    <t>GLASS (52236)</t>
  </si>
  <si>
    <t>DISPOSAL HAZARDOUS WASTE (53541)</t>
  </si>
  <si>
    <t>UTILITIES STEAM (53523)</t>
  </si>
  <si>
    <t>UTILITIES NATURAL GAS (53525)</t>
  </si>
  <si>
    <t>DISPOSAL (53540)</t>
  </si>
  <si>
    <t>REPAIR MAINTENANCE OTHER (53690)</t>
  </si>
  <si>
    <t>FINANCE PCSPD (55117)</t>
  </si>
  <si>
    <t>COUNTY ROAD SVC (55203)</t>
  </si>
  <si>
    <t>SOLID WASTE SVC (55204)</t>
  </si>
  <si>
    <t>REIMB WORKER RECLASS (59971)</t>
  </si>
  <si>
    <t>SUPPLIES FOOD (52205)</t>
  </si>
  <si>
    <t>SERVICES OTHER BUDGET (53999)</t>
  </si>
  <si>
    <t>ROADS STREET SWEEPINGS (55306)</t>
  </si>
  <si>
    <t>ADULT JUVENILE DETENTION (55191)</t>
  </si>
  <si>
    <t>TICKET BOOKS (52241)</t>
  </si>
  <si>
    <t>RENT LEASE EDP EQUIP (53711)</t>
  </si>
  <si>
    <t>I NET TRANSPORT SERVICES (55345)</t>
  </si>
  <si>
    <t>PROJECT MGMT SVCS (53141)</t>
  </si>
  <si>
    <t>MOTOR POOL ER R SERVICE (55010)</t>
  </si>
  <si>
    <t>TRAVEL SUBSISTENCE OUT OF STATE (53311)</t>
  </si>
  <si>
    <t>SUPPLIES UNIFORMS CLOTHING (52208)</t>
  </si>
  <si>
    <t>INTRAGOVMNTL SVC REIMB (55998)</t>
  </si>
  <si>
    <t>VANPOOL COURTESY CAB (53337)</t>
  </si>
  <si>
    <t>TAXI SCRIP DISCOUNT (53331)</t>
  </si>
  <si>
    <t>ACCESS TRANSPORTATION (53332)</t>
  </si>
  <si>
    <t>MISC SERVICES CHARGES TUITION REIMB (53891)</t>
  </si>
  <si>
    <t>TRANSFERS (52242)</t>
  </si>
  <si>
    <t>FREIGHT AND DELIVRY SRV (53320)</t>
  </si>
  <si>
    <t>TRANSIT PASSES PERMITS (52240)</t>
  </si>
  <si>
    <t>BANK CARD FEES (53863)</t>
  </si>
  <si>
    <t>GUARANTEED RIDE HOME (53333)</t>
  </si>
  <si>
    <t>PURCH TRANS PROJECTS (53342)</t>
  </si>
  <si>
    <t>KCETP GENERAL COSTS (53334)</t>
  </si>
  <si>
    <t>One Time</t>
  </si>
  <si>
    <t>Ongoing</t>
  </si>
  <si>
    <t>RANDOM DRUG TESTING MANAGEMENT (EN_464102)</t>
  </si>
  <si>
    <t>TRANSIT HUMAN RESOURCES (EN_464110)</t>
  </si>
  <si>
    <t>EMPLOYEE SERVICES ADMIN (EN_464111)</t>
  </si>
  <si>
    <t>LABOR RELATIONS (EN_464112)</t>
  </si>
  <si>
    <t>TRANSIT DIRECTOR STAFF (EN_464100)</t>
  </si>
  <si>
    <t>BUDGET AND FINANCE (EN_464106)</t>
  </si>
  <si>
    <t>DEPUTY GM - INT SRVCS (EN_464104)</t>
  </si>
  <si>
    <t>SYSTEMS MGMT AND ANALYSIS (EN_464109)</t>
  </si>
  <si>
    <t>TRANSIT DESIGN CONST MGR (EN_464260)</t>
  </si>
  <si>
    <t>TRANSIT DSGN CONT TECH SUPP (EN_464262)</t>
  </si>
  <si>
    <t>PROGRAM PROJECT MANAGEMENT (EN_464263)</t>
  </si>
  <si>
    <t>ENGINEERING DESIGN (EN_464264)</t>
  </si>
  <si>
    <t>TRANSIT CONSTRUCTION (EN_464265)</t>
  </si>
  <si>
    <t>SAFETY (EN_464101)</t>
  </si>
  <si>
    <t>TRANSIT SECURITY ADMIN (EN_464103)</t>
  </si>
  <si>
    <t>SAFETY AND SECURITY ADMIN (EN_464113)</t>
  </si>
  <si>
    <t>OPERATIONS MANAGEMENT (EN_464140)</t>
  </si>
  <si>
    <t>RYERSON BASE ADMIN (EN_464141)</t>
  </si>
  <si>
    <t>NORTH BASE ADMIN (EN_464143)</t>
  </si>
  <si>
    <t>NORTH BASE OPERATIONS (EN_464144)</t>
  </si>
  <si>
    <t>CENTRAL BASE WEST ADMIN (EN_464145)</t>
  </si>
  <si>
    <t>EAST BASE ADMIN (EN_464147)</t>
  </si>
  <si>
    <t>TRAINING ADMIN (EN_464149)</t>
  </si>
  <si>
    <t>ATLANTIC BASE ADMIN (EN_464150)</t>
  </si>
  <si>
    <t>SOUTH BASE ADMIN (EN_464152)</t>
  </si>
  <si>
    <t>BELLEVUE BASE ADMIN (EN_464154)</t>
  </si>
  <si>
    <t>BELLEVUE BASE OPERATIONS (EN_464155)</t>
  </si>
  <si>
    <t>OPERATIONS POOL (EN_464156)</t>
  </si>
  <si>
    <t>SVC QUALITY ADMIN (EN_464157)</t>
  </si>
  <si>
    <t>SVC QUALITY OPERATIONS (EN_464158)</t>
  </si>
  <si>
    <t>SVC COMM ADMIN (EN_464159)</t>
  </si>
  <si>
    <t>SVC COMM OPERATIONS (EN_464160)</t>
  </si>
  <si>
    <t>VEH MAINT MGR (EN_464181)</t>
  </si>
  <si>
    <t>VEH MAINT TECHNICAL SVCS (EN_464182)</t>
  </si>
  <si>
    <t>VEHICLE PROCUREMENT (EN_464183)</t>
  </si>
  <si>
    <t>VEH MAINT TRAINING (EN_464184)</t>
  </si>
  <si>
    <t>MECHANICAL REPAIR SHOP (EN_464185)</t>
  </si>
  <si>
    <t>MACHINE SHOP (EN_464186)</t>
  </si>
  <si>
    <t>BODY SHOP (EN_464187)</t>
  </si>
  <si>
    <t>PAINT SHOP (EN_464188)</t>
  </si>
  <si>
    <t>ELECTRIC SHOP (EN_464189)</t>
  </si>
  <si>
    <t>COMPONENT REBUILD ADMIN SUPV (EN_464190)</t>
  </si>
  <si>
    <t>REBUILD INVENTORY CREDITS (EN_464191)</t>
  </si>
  <si>
    <t>ATLANTIC BASE SHOP (EN_464192)</t>
  </si>
  <si>
    <t>CENTRAL BASE SHOP (EN_464193)</t>
  </si>
  <si>
    <t>RYERSON BASE SHOP (EN_464194)</t>
  </si>
  <si>
    <t>EAST BASE SHOP (EN_464195)</t>
  </si>
  <si>
    <t>BELLEVUE BASE SHOP (EN_464196)</t>
  </si>
  <si>
    <t>SOUTH BASE SHOP (EN_464197)</t>
  </si>
  <si>
    <t>NORTH BASE SHOP (EN_464198)</t>
  </si>
  <si>
    <t>NON REV VEH PRGM MGMT (EN_464199)</t>
  </si>
  <si>
    <t>MATERIAL SUPPORT (EN_464200)</t>
  </si>
  <si>
    <t>POWER AND FACILITIES MGMT (EN_464220)</t>
  </si>
  <si>
    <t>POWER DISTRIBUTION ADMIN (EN_464221)</t>
  </si>
  <si>
    <t>ELECTRICAL MAINTENANCE (EN_464222)</t>
  </si>
  <si>
    <t>TROLLEY OVERHEAD MAINT (EN_464223)</t>
  </si>
  <si>
    <t>BLDG SYS   PROJECTS ADMIN (EN_464224)</t>
  </si>
  <si>
    <t>MECH SYS HVAC   PAINTING (EN_464225)</t>
  </si>
  <si>
    <t>BLDG SYS REPAIR AND MAINT (EN_464226)</t>
  </si>
  <si>
    <t>FIELD MAINT ADMIN CUSTODIAL (EN_464227)</t>
  </si>
  <si>
    <t>SHELTER CLEANING   SIGNAGE (EN_464228)</t>
  </si>
  <si>
    <t>LANDSCAPE MAINT   CUSTODIAL (EN_464229)</t>
  </si>
  <si>
    <t>WORK CENTER ADMINISTRATION (EN_464230)</t>
  </si>
  <si>
    <t>PLANNING SCHEDULING TRAINING (EN_464231)</t>
  </si>
  <si>
    <t>DATA AND COMPUTER SUPPORT (EN_464232)</t>
  </si>
  <si>
    <t>ENVIRONMENTAL COMPLIANCE (EN_464233)</t>
  </si>
  <si>
    <t>POWER FACILITIES STORES (EN_464234)</t>
  </si>
  <si>
    <t>RADIO ELECTRONIC MAINT (EN_464235)</t>
  </si>
  <si>
    <t>CUSTODIAL MAINT ADMIN (EN_464236)</t>
  </si>
  <si>
    <t>CUSTODIAL   NONCBD BASES (EN_464237)</t>
  </si>
  <si>
    <t>CUSTODIAL   CBD BASES TUNNEL (EN_464238)</t>
  </si>
  <si>
    <t>LINK WPSTF ADMIN (EN_464400)</t>
  </si>
  <si>
    <t>FACILITY MAINT (EN_464401)</t>
  </si>
  <si>
    <t>POWER MAINT (EN_464402)</t>
  </si>
  <si>
    <t>TRACK MAINT (EN_464403)</t>
  </si>
  <si>
    <t>SIGNAL AND COMMUNICATIONS (EN_464404)</t>
  </si>
  <si>
    <t>SCADA (EN_464405)</t>
  </si>
  <si>
    <t>MAINTENANCE SERVICE CENTER (EN_464406)</t>
  </si>
  <si>
    <t>LINK MANAGER (EN_464407)</t>
  </si>
  <si>
    <t>LINK OPERATIONS ADMIN (EN_464408)</t>
  </si>
  <si>
    <t>LINK OPERATIONS SUPPORT (EN_464409)</t>
  </si>
  <si>
    <t>LINK OPERATORS (EN_464410)</t>
  </si>
  <si>
    <t>LINK VM ADMIN (EN_464411)</t>
  </si>
  <si>
    <t>LINK VM MAINT (EN_464412)</t>
  </si>
  <si>
    <t>SLU SC OPERATIONS ADMIN (EN_464413)</t>
  </si>
  <si>
    <t>SLU SC OPERATIONS SUPPORT (EN_464414)</t>
  </si>
  <si>
    <t>SLU SC OPERATORS (EN_464415)</t>
  </si>
  <si>
    <t>SLU SC VEH MAINT (EN_464416)</t>
  </si>
  <si>
    <t>FH SC OPERATIONS ADMIN (EN_464417)</t>
  </si>
  <si>
    <t>FH SC OPERATIONS SUPPORT (EN_464418)</t>
  </si>
  <si>
    <t>FH SC OPERATIONS OPERATORS (EN_464419)</t>
  </si>
  <si>
    <t>FH SC VEH MAINT (EN_464420)</t>
  </si>
  <si>
    <t>ACCESSIBLE SERVICES (EN_464321)</t>
  </si>
  <si>
    <t>PARATRANSIT VANPOOL ADMIN (EN_464323)</t>
  </si>
  <si>
    <t>RIDESHARE OPERATIONS ADMIN (EN_464324)</t>
  </si>
  <si>
    <t>VANPOOL ACCOUNTING (EN_464325)</t>
  </si>
  <si>
    <t>VANPOOL FLEET MANAGEMENT (EN_464326)</t>
  </si>
  <si>
    <t>VANPOOL COORDINATION (EN_464327)</t>
  </si>
  <si>
    <t>RIDEMATCH HERO (EN_464328)</t>
  </si>
  <si>
    <t>SALES CUST SVCS ADMIN (EN_464361)</t>
  </si>
  <si>
    <t>REVENUE PROCESSING CENTER (EN_464362)</t>
  </si>
  <si>
    <t>INFORMATION PRODUCTION (EN_464363)</t>
  </si>
  <si>
    <t>INFORMATION DISTRIBUTION (EN_464364)</t>
  </si>
  <si>
    <t>PROMOTION (EN_464365)</t>
  </si>
  <si>
    <t>CUSTOMER SERVICES (EN_464366)</t>
  </si>
  <si>
    <t>RIDER INFORMATION (EN_464367)</t>
  </si>
  <si>
    <t>CUSTOMER SERVICES TECHNOLOGY (EN_464368)</t>
  </si>
  <si>
    <t>EMPLOYER RETAIL PROJECTS (EN_464369)</t>
  </si>
  <si>
    <t>COMMUTE TRIP REDUCTION (CTR) (EN_464370)</t>
  </si>
  <si>
    <t>SERVICE DEVELOP ADMIN (EN_464280)</t>
  </si>
  <si>
    <t>SERVICE PLANNING (EN_464282)</t>
  </si>
  <si>
    <t>ROUTE FACILITIES (EN_464283)</t>
  </si>
  <si>
    <t>MARKET DEVELOPMENT (EN_464284)</t>
  </si>
  <si>
    <t>SPEED AND RELIABILITY (EN_464285)</t>
  </si>
  <si>
    <t>SERVICE DEVELOPMENT GRANTS (EN_464286)</t>
  </si>
  <si>
    <t>SCHEDULING (EN_464287)</t>
  </si>
  <si>
    <t>STRATEGIC PLANNING AND ANALYSIS (EN_464289)</t>
  </si>
  <si>
    <t>Cost_Center</t>
  </si>
  <si>
    <t>&lt;- if yes, unhide Section 1 and provide input about requested positions</t>
  </si>
  <si>
    <t>Yes</t>
  </si>
  <si>
    <t>Decision Package</t>
  </si>
  <si>
    <t>2018</t>
  </si>
  <si>
    <t>Comment</t>
  </si>
  <si>
    <t>2019</t>
  </si>
  <si>
    <t>Jan</t>
  </si>
  <si>
    <t>Feb</t>
  </si>
  <si>
    <t>Mar</t>
  </si>
  <si>
    <t>Apr</t>
  </si>
  <si>
    <t>May</t>
  </si>
  <si>
    <t>Jun</t>
  </si>
  <si>
    <t>Jul</t>
  </si>
  <si>
    <t>Aug</t>
  </si>
  <si>
    <t>Sep</t>
  </si>
  <si>
    <t>Oct</t>
  </si>
  <si>
    <t>Nov</t>
  </si>
  <si>
    <t>Dec</t>
  </si>
  <si>
    <t>Job_Class</t>
  </si>
  <si>
    <t>Number_of_Positions</t>
  </si>
  <si>
    <t>Decision package number:</t>
  </si>
  <si>
    <t>Expenditure Comment</t>
  </si>
  <si>
    <t>Revenue Type</t>
  </si>
  <si>
    <t>REAL PRPTY TAXES CURRENT (31111)</t>
  </si>
  <si>
    <t>LOCAL RETAIL SALES USE TAX (31310)</t>
  </si>
  <si>
    <t>PUBLIC TRANS RESEARCH (33121)</t>
  </si>
  <si>
    <t>WA ST DEPT TRANSPORTATION (33436)</t>
  </si>
  <si>
    <t>INTERGOV SOUND TRANSIT SERVICE (33847)</t>
  </si>
  <si>
    <t>INTERGOV SOUND TRANSIT OTHER (33848)</t>
  </si>
  <si>
    <t>INTERGOV LINK OPERATION ST (33849)</t>
  </si>
  <si>
    <t>SO LAKE UNION STREETCAR-REIMBURSEMENTS (43388)</t>
  </si>
  <si>
    <t>ST TUNNEL OPERATIONS (43389)</t>
  </si>
  <si>
    <t>SEATTLE TRANSIT SERVICE (43402)</t>
  </si>
  <si>
    <t>ORCA CARD FEE (34493)</t>
  </si>
  <si>
    <t>OTHER MERCHANDISE SALES (34870)</t>
  </si>
  <si>
    <t>VANPOOL FARE REVENUE (44236)</t>
  </si>
  <si>
    <t>SEATTLE RIDE FREE ZONE (44245)</t>
  </si>
  <si>
    <t>ACCESSIBLE SERVICE (44246)</t>
  </si>
  <si>
    <t>SCHOOL SERVICE FEE (44247)</t>
  </si>
  <si>
    <t>HOME FREE GUARANTEE (44250)</t>
  </si>
  <si>
    <t>ACCESSIBLE SVCS PASS REVENUE (44251)</t>
  </si>
  <si>
    <t>ACCESSIBLE SVCS CASH FARES (44252)</t>
  </si>
  <si>
    <t>PARTNERSHIP MATCH (44255)</t>
  </si>
  <si>
    <t>ADVERTISING REVENUE (44258)</t>
  </si>
  <si>
    <t>HUSKY STADIUM SUPPLEMENTAL SVC (44264)</t>
  </si>
  <si>
    <t>SEAHAWKS SERVICE (44265)</t>
  </si>
  <si>
    <t>ORCA PASS REVENUE (44269)</t>
  </si>
  <si>
    <t>TRANSIT OPERATION REV MISC (44270)</t>
  </si>
  <si>
    <t>FERRY SERVICES (44271)</t>
  </si>
  <si>
    <t>MITIGATION SVCS (44272)</t>
  </si>
  <si>
    <t>ACCESSIBLE SVCS OTHER (44273)</t>
  </si>
  <si>
    <t>SOUND TRANSIT CONTRACT REIMB (44274)</t>
  </si>
  <si>
    <t>TROLLEY DEACTIVATION FEE (44293)</t>
  </si>
  <si>
    <t>POWER AND FACILITIES REVENUE (44297)</t>
  </si>
  <si>
    <t>INVESTMENT INTEREST GROSS (36111)</t>
  </si>
  <si>
    <t>EXT L T SPACE FAC RENT (36250)</t>
  </si>
  <si>
    <t>OTHER MISC OPERATING REVENUE (36999)</t>
  </si>
  <si>
    <t>MARINE DIV REVENUE (44278)</t>
  </si>
  <si>
    <t>Revenue_account</t>
  </si>
  <si>
    <t>comment</t>
  </si>
  <si>
    <t>comment1</t>
  </si>
  <si>
    <t>Additional Revenue Info (Grant Name/#, etc.)</t>
  </si>
  <si>
    <t>Partnership Contract</t>
  </si>
  <si>
    <t>Federal Grant</t>
  </si>
  <si>
    <t>Internal Funds</t>
  </si>
  <si>
    <t>Section 3 - Funding Informaion</t>
  </si>
  <si>
    <t>Section 4 - Decision Package Narrative [maximum 2,000 characters ]</t>
  </si>
  <si>
    <t>Section 5 - Decision Package Narrative Summary - Two Sentences</t>
  </si>
  <si>
    <t>Decision package title:</t>
  </si>
  <si>
    <t>Related Decision Packages?</t>
  </si>
  <si>
    <t>Is separate ordinance required?</t>
  </si>
  <si>
    <t>Decision package effective date:</t>
  </si>
  <si>
    <t>Estimated number of layoffs:</t>
  </si>
  <si>
    <t xml:space="preserve">Begin with the proposed action (i.e., start with a verb!). Try to keep descriptions to one-three sentences. Avoid referencing dollar amounts or figures that could potentially change. </t>
  </si>
  <si>
    <t>In 2,000 characters (including spaces) or less, tell us the most critical information to justify the DP. Consult the guiding questions on the next page. The first question is mandatory. Only answer the first question and the other questions that are most relevant to your DP and use your PSB check-ins to determine what information is necessary. Please also provide relevant information that may not have been asked for. Many Technical Adjustment DPs will require very little justification other than a succinct explanation.</t>
  </si>
  <si>
    <t>Add TLT</t>
  </si>
  <si>
    <r>
      <t xml:space="preserve">!!!do not delete </t>
    </r>
    <r>
      <rPr>
        <sz val="10"/>
        <color theme="1"/>
        <rFont val="Calibri"/>
        <family val="2"/>
      </rPr>
      <t>↓</t>
    </r>
  </si>
  <si>
    <t>2019 Total Compensation</t>
  </si>
  <si>
    <t>2020 Total Compensation</t>
  </si>
  <si>
    <t>Job Code/Class</t>
  </si>
  <si>
    <t>Salary Plan Grade</t>
  </si>
  <si>
    <t>MEDICAL</t>
  </si>
  <si>
    <t>RETIREMENT</t>
  </si>
  <si>
    <t>INDUSTRIAL INSURANCE</t>
  </si>
  <si>
    <t>Job Code Lookup Table</t>
  </si>
  <si>
    <t>Current as of: March 21, 2018</t>
  </si>
  <si>
    <t>Source: Peoplesoft KD_JOBCODELOOKUP</t>
  </si>
  <si>
    <t>Note: This table is subject to change as job codes, salary grades, and benefits change.</t>
  </si>
  <si>
    <t>vlookup reference:</t>
  </si>
  <si>
    <t>JOB CODE</t>
  </si>
  <si>
    <t>SALARY PLAN GRADE</t>
  </si>
  <si>
    <t>UNION CODE</t>
  </si>
  <si>
    <t>STND HRS/WK</t>
  </si>
  <si>
    <t>AVERAGE SALARY 2018</t>
  </si>
  <si>
    <t>FlexBenefits</t>
  </si>
  <si>
    <t>PERS</t>
  </si>
  <si>
    <t>Abstract Technician - Senior (S_262601)</t>
  </si>
  <si>
    <t>B1.47.Step</t>
  </si>
  <si>
    <t>OPEIU L8-Assessments (S_B1)</t>
  </si>
  <si>
    <t>Industrial Insurance - 536</t>
  </si>
  <si>
    <t>Abstract Technician (S_262101)</t>
  </si>
  <si>
    <t>B1.42.Step</t>
  </si>
  <si>
    <t>Accountant - Assistant (S_211101)</t>
  </si>
  <si>
    <t>Z3.46.Step</t>
  </si>
  <si>
    <t>KC Personnel Guidelines (S_Z3)</t>
  </si>
  <si>
    <t>Accountant - Assistant (S_211102)</t>
  </si>
  <si>
    <t>F3A.46.Step</t>
  </si>
  <si>
    <t>L117-P&amp;T (S_F3A)</t>
  </si>
  <si>
    <t>Accountant - Assistant (S_211103)</t>
  </si>
  <si>
    <t>C9.46.Step</t>
  </si>
  <si>
    <t>PTE L17-DPH, DCHS-Admin (S_C9)</t>
  </si>
  <si>
    <t>Accountant - KCSO (S_007437)</t>
  </si>
  <si>
    <t>Z3.52.Step</t>
  </si>
  <si>
    <t>Accountant - Principal (S_212401)</t>
  </si>
  <si>
    <t>Z3.60.Step</t>
  </si>
  <si>
    <t>Accountant - Principal (S_212402)</t>
  </si>
  <si>
    <t>F3A.60.Step</t>
  </si>
  <si>
    <t>Accountant - Principal (S_212403)</t>
  </si>
  <si>
    <t>Accountant - Senior (S_211302)</t>
  </si>
  <si>
    <t>F3A.56.Step</t>
  </si>
  <si>
    <t>Accountant - Senior (S_211303)</t>
  </si>
  <si>
    <t>Accountant - Senior (S_211304)</t>
  </si>
  <si>
    <t>Z3.56.Step</t>
  </si>
  <si>
    <t>Accountant (S_211201)</t>
  </si>
  <si>
    <t>Accountant (S_211203)</t>
  </si>
  <si>
    <t>F3A.52.Step</t>
  </si>
  <si>
    <t>Accountant (S_211204)</t>
  </si>
  <si>
    <t>C9.52.Step</t>
  </si>
  <si>
    <t>Accountant (S_211205)</t>
  </si>
  <si>
    <t>A8.52.Step</t>
  </si>
  <si>
    <t>SEIU L925-DPD-Staff (S_A8)</t>
  </si>
  <si>
    <t>Accountant (S_211206)</t>
  </si>
  <si>
    <t>H9.52.Step</t>
  </si>
  <si>
    <t>PSEU-Non-Comm's KCSO (S_H9)</t>
  </si>
  <si>
    <t>Accounting Technician I (S_542270)</t>
  </si>
  <si>
    <t>J2.13.Step</t>
  </si>
  <si>
    <t>ATU L587-DOT-Transit (S_J2)</t>
  </si>
  <si>
    <t>ATU Benefits</t>
  </si>
  <si>
    <t>Accounting Technician II (S_542170)</t>
  </si>
  <si>
    <t>J2.24.Step</t>
  </si>
  <si>
    <t>Admin Asstnt, Budgets - DC (S_000358)</t>
  </si>
  <si>
    <t>NR4.48.Step</t>
  </si>
  <si>
    <t>District Ct Guidelines (S_Z4)</t>
  </si>
  <si>
    <t>Administrative &amp;PayDataClerk (S_007073)</t>
  </si>
  <si>
    <t>Z2.18.Step</t>
  </si>
  <si>
    <t>Council Guidelines (S_Z2)</t>
  </si>
  <si>
    <t>Administrative Assistant I (S_109401)</t>
  </si>
  <si>
    <t>Z3.48.Step</t>
  </si>
  <si>
    <t>Administrative Assistant I (S_109402)</t>
  </si>
  <si>
    <t>A8.48.Step</t>
  </si>
  <si>
    <t>Administrative Assistant II (S_109501)</t>
  </si>
  <si>
    <t>Z3.58.Step</t>
  </si>
  <si>
    <t>Administrative Assistant II (S_109503)</t>
  </si>
  <si>
    <t>AD1.58.Step</t>
  </si>
  <si>
    <t>PDMG-DPD-Sups &amp; Mgrs-Staff (S_AD1)</t>
  </si>
  <si>
    <t>Administrative Assistant III (S_109601)</t>
  </si>
  <si>
    <t>Z3.65.Step</t>
  </si>
  <si>
    <t>Administrative Assistant IV (S_109701)</t>
  </si>
  <si>
    <t>Z3.69.Step</t>
  </si>
  <si>
    <t>Administrative Asst - Assessor (S_007059)</t>
  </si>
  <si>
    <t>Administrative Asst III - PAO (S_007202)</t>
  </si>
  <si>
    <t>PAO Guidelines (S_Z7)</t>
  </si>
  <si>
    <t>Administrative Offc Coor - Ccl (S_007101)</t>
  </si>
  <si>
    <t>Z2.19.Step</t>
  </si>
  <si>
    <t>Administrative Office Asst (S_421101)</t>
  </si>
  <si>
    <t>Z3.29.Step</t>
  </si>
  <si>
    <t>Administrative Office Asst (S_421102)</t>
  </si>
  <si>
    <t>B1.29.Step</t>
  </si>
  <si>
    <t>Administrative Office Asst (S_421103)</t>
  </si>
  <si>
    <t>C1.29.Step</t>
  </si>
  <si>
    <t>PTE L17-DES, DNRP, DPER, DOT (S_C1)</t>
  </si>
  <si>
    <t>Administrative Office Asst (S_421104)</t>
  </si>
  <si>
    <t>F1A.29.Step</t>
  </si>
  <si>
    <t>L117-Admin (S_F1A)</t>
  </si>
  <si>
    <t>Administrative Office Asst (S_421105)</t>
  </si>
  <si>
    <t>C9.29.Step</t>
  </si>
  <si>
    <t>Administrative Office Asst (S_421106)</t>
  </si>
  <si>
    <t>D2.29.Step</t>
  </si>
  <si>
    <t>WSCCCE L21AD-DAJD (S_D2)</t>
  </si>
  <si>
    <t>PSERS</t>
  </si>
  <si>
    <t>Administrative Office Asst (S_421107)</t>
  </si>
  <si>
    <t>N5.29.Step</t>
  </si>
  <si>
    <t>WSCCCE L2084-SC-Staff (Wages) (S_N5)</t>
  </si>
  <si>
    <t>Administrative Office Asst (S_421108)</t>
  </si>
  <si>
    <t>Q3.29.Step</t>
  </si>
  <si>
    <t>KCJDG-DAJD-Juvenile Detention (S_Q3)</t>
  </si>
  <si>
    <t>Administrative Office Asst (S_421114)</t>
  </si>
  <si>
    <t>W2.40.Step</t>
  </si>
  <si>
    <t>TEA-DOT Staff, Interest Arb (S_W2)</t>
  </si>
  <si>
    <t>Administrative Office Asst (S_421115)</t>
  </si>
  <si>
    <t>H9.29.Step</t>
  </si>
  <si>
    <t>Administrative Office Asst (S_421116)</t>
  </si>
  <si>
    <t>A8.29.Step</t>
  </si>
  <si>
    <t>Administrative Office Asst (S_421117)</t>
  </si>
  <si>
    <t>F6E.129.Step</t>
  </si>
  <si>
    <t>L117-WTD (S_F6E)</t>
  </si>
  <si>
    <t>Administrative Secretary - SC (S_007837)</t>
  </si>
  <si>
    <t>CNR.42.Step</t>
  </si>
  <si>
    <t>Superior Ct Guidelines (S_Z5)</t>
  </si>
  <si>
    <t>Administrative Services Mgr (S_114301)</t>
  </si>
  <si>
    <t>Z3.75.Step</t>
  </si>
  <si>
    <t>Administrative Services Mgr (S_114302)</t>
  </si>
  <si>
    <t>Z9.75.Step</t>
  </si>
  <si>
    <t>Administrative Services Mgr (S_114303)</t>
  </si>
  <si>
    <t>C11.75.Step</t>
  </si>
  <si>
    <t>PTE L17-Section Managers (S_C11)</t>
  </si>
  <si>
    <t>Administrative Spec - Ccl (S_007013)</t>
  </si>
  <si>
    <t>Administrative Spec III - DC (S_421424)</t>
  </si>
  <si>
    <t>NR4.41.Step</t>
  </si>
  <si>
    <t>Administrative Spec III-SC (S_007832)</t>
  </si>
  <si>
    <t>CNR.36.Step</t>
  </si>
  <si>
    <t>Administrative Spec IV - KCSC (S_001812)</t>
  </si>
  <si>
    <t>CNR.41.Step</t>
  </si>
  <si>
    <t>Administrative Specialist I (S_421201)</t>
  </si>
  <si>
    <t>Z3.33.Step</t>
  </si>
  <si>
    <t>Administrative Specialist I (S_421202)</t>
  </si>
  <si>
    <t>B1.33.Step</t>
  </si>
  <si>
    <t>Administrative Specialist I (S_421203)</t>
  </si>
  <si>
    <t>B3.33.Step</t>
  </si>
  <si>
    <t>OPEIU L8-DPH, DCHS (S_B3)</t>
  </si>
  <si>
    <t>Administrative Specialist I (S_421204)</t>
  </si>
  <si>
    <t>C1.33.Step</t>
  </si>
  <si>
    <t>Administrative Specialist I (S_421205)</t>
  </si>
  <si>
    <t>C9.33.Step</t>
  </si>
  <si>
    <t>Administrative Specialist I (S_421206)</t>
  </si>
  <si>
    <t>D2.33.Step</t>
  </si>
  <si>
    <t>Administrative Specialist I (S_421207)</t>
  </si>
  <si>
    <t>F1A.33.Step</t>
  </si>
  <si>
    <t>Administrative Specialist I (S_421209)</t>
  </si>
  <si>
    <t>M1.33.Step</t>
  </si>
  <si>
    <t>WSCCCE L1652-Medical Examiner (S_M1)</t>
  </si>
  <si>
    <t>Administrative Specialist I (S_421210)</t>
  </si>
  <si>
    <t>M4.33.Step</t>
  </si>
  <si>
    <t>WSCCCE L1652M-WorkSource (S_M4)</t>
  </si>
  <si>
    <t>Administrative Specialist I (S_421211)</t>
  </si>
  <si>
    <t>N5.33.Step</t>
  </si>
  <si>
    <t>Administrative Specialist I (S_421212)</t>
  </si>
  <si>
    <t>Q3.33.Step</t>
  </si>
  <si>
    <t>Administrative Specialist I (S_421215)</t>
  </si>
  <si>
    <t>F6.133.Step</t>
  </si>
  <si>
    <t>L117-WTD (S_F6)</t>
  </si>
  <si>
    <t>Administrative Specialist I (S_421216)</t>
  </si>
  <si>
    <t>M3.33.Step</t>
  </si>
  <si>
    <t>WSCCCE L1652R-Ind &amp; Haz Waste (S_M3)</t>
  </si>
  <si>
    <t>Administrative Specialist I (S_421218)</t>
  </si>
  <si>
    <t>W2.41.Step</t>
  </si>
  <si>
    <t>Administrative Specialist I (S_421219)</t>
  </si>
  <si>
    <t>H7.33.Step</t>
  </si>
  <si>
    <t>PSEU-Non-Comm's DAJD (S_H7)</t>
  </si>
  <si>
    <t>Administrative Specialist I (S_421221)</t>
  </si>
  <si>
    <t>H9.33.Step</t>
  </si>
  <si>
    <t>Administrative Specialist I (S_421223)</t>
  </si>
  <si>
    <t>A8.33.Step</t>
  </si>
  <si>
    <t>Administrative Specialist II (S_421301)</t>
  </si>
  <si>
    <t>Z3.37.Step</t>
  </si>
  <si>
    <t>Administrative Specialist II (S_421302)</t>
  </si>
  <si>
    <t>B3.37.Step</t>
  </si>
  <si>
    <t>Administrative Specialist II (S_421303)</t>
  </si>
  <si>
    <t>B1.37.Step</t>
  </si>
  <si>
    <t>Administrative Specialist II (S_421304)</t>
  </si>
  <si>
    <t>M3.37.Step</t>
  </si>
  <si>
    <t>Administrative Specialist II (S_421305)</t>
  </si>
  <si>
    <t>C1.37.Step</t>
  </si>
  <si>
    <t>Administrative Specialist II (S_421306)</t>
  </si>
  <si>
    <t>C9.37.Step</t>
  </si>
  <si>
    <t>Administrative Specialist II (S_421310)</t>
  </si>
  <si>
    <t>D2.37.Step</t>
  </si>
  <si>
    <t>Administrative Specialist II (S_421311)</t>
  </si>
  <si>
    <t>F1A.37.Step</t>
  </si>
  <si>
    <t>Administrative Specialist II (S_421313)</t>
  </si>
  <si>
    <t>M1.37.Step</t>
  </si>
  <si>
    <t>Administrative Specialist II (S_421314)</t>
  </si>
  <si>
    <t>M4.37.Step</t>
  </si>
  <si>
    <t>Administrative Specialist II (S_421315)</t>
  </si>
  <si>
    <t>N5.37.Step</t>
  </si>
  <si>
    <t>Administrative Specialist II (S_421316)</t>
  </si>
  <si>
    <t>Q3.37.Step</t>
  </si>
  <si>
    <t>Administrative Specialist II (S_421323)</t>
  </si>
  <si>
    <t>F6.137.Step</t>
  </si>
  <si>
    <t>Administrative Specialist II (S_421325)</t>
  </si>
  <si>
    <t>W2.137.Step</t>
  </si>
  <si>
    <t>Administrative Specialist II (S_421328)</t>
  </si>
  <si>
    <t>H9.37.Step</t>
  </si>
  <si>
    <t>Administrative Specialist II (S_421330)</t>
  </si>
  <si>
    <t>A8.37.Step</t>
  </si>
  <si>
    <t>Administrative Specialist II (S_421331)</t>
  </si>
  <si>
    <t>F6E.137.Step</t>
  </si>
  <si>
    <t>Administrative Specialist II (S_431326)</t>
  </si>
  <si>
    <t>H7.37.Step</t>
  </si>
  <si>
    <t>Administrative Specialist III (S_421401)</t>
  </si>
  <si>
    <t>Z3.41.Step</t>
  </si>
  <si>
    <t>Administrative Specialist III (S_421402)</t>
  </si>
  <si>
    <t>B1.41.Step</t>
  </si>
  <si>
    <t>Administrative Specialist III (S_421403)</t>
  </si>
  <si>
    <t>C1.41.Step</t>
  </si>
  <si>
    <t>Administrative Specialist III (S_421404)</t>
  </si>
  <si>
    <t>C9.41.Step</t>
  </si>
  <si>
    <t>Administrative Specialist III (S_421405)</t>
  </si>
  <si>
    <t>F1A.41.Step</t>
  </si>
  <si>
    <t>Administrative Specialist III (S_421406)</t>
  </si>
  <si>
    <t>M1.41.Step</t>
  </si>
  <si>
    <t>Administrative Specialist III (S_421407)</t>
  </si>
  <si>
    <t>N5.41.Step</t>
  </si>
  <si>
    <t>Administrative Specialist III (S_421408)</t>
  </si>
  <si>
    <t>Q3.41.Step</t>
  </si>
  <si>
    <t>Administrative Specialist III (S_421410)</t>
  </si>
  <si>
    <t>D2.41.Step</t>
  </si>
  <si>
    <t>Administrative Specialist III (S_421411)</t>
  </si>
  <si>
    <t>M4.41.Step</t>
  </si>
  <si>
    <t>Administrative Specialist III (S_421416)</t>
  </si>
  <si>
    <t>F6.141.Step</t>
  </si>
  <si>
    <t>Administrative Specialist III (S_421417)</t>
  </si>
  <si>
    <t>W2.49.Step</t>
  </si>
  <si>
    <t>Administrative Specialist III (S_421419)</t>
  </si>
  <si>
    <t>H7.41.Step</t>
  </si>
  <si>
    <t>Administrative Specialist III (S_421421)</t>
  </si>
  <si>
    <t>H9.41.Step</t>
  </si>
  <si>
    <t>Administrative Specialist III (S_421422)</t>
  </si>
  <si>
    <t>A8.41.Step</t>
  </si>
  <si>
    <t>Administrative Specialist III (S_421423)</t>
  </si>
  <si>
    <t>F6E.141.Step</t>
  </si>
  <si>
    <t>Administrative Specialist IV (S_421501)</t>
  </si>
  <si>
    <t>Administrative Specialist IV (S_421502)</t>
  </si>
  <si>
    <t>C1.46.Step</t>
  </si>
  <si>
    <t>Administrative Specialist IV (S_421503)</t>
  </si>
  <si>
    <t>Administrative Specialist IV (S_421504)</t>
  </si>
  <si>
    <t>F1A.46.Step</t>
  </si>
  <si>
    <t>Administrative Specialist IV (S_421505)</t>
  </si>
  <si>
    <t>M1.46.Step</t>
  </si>
  <si>
    <t>Administrative Specialist IV (S_421506)</t>
  </si>
  <si>
    <t>N4.45.Step</t>
  </si>
  <si>
    <t>WSCCCE L2084-SC-S-Supervisors (S_N4)</t>
  </si>
  <si>
    <t>Administrative Specialist IV (S_421509)</t>
  </si>
  <si>
    <t>F6.146.Step</t>
  </si>
  <si>
    <t>Administrative Specialist IV (S_421514)</t>
  </si>
  <si>
    <t>H9.46.Step</t>
  </si>
  <si>
    <t>Administrative Specialist IV (S_421515)</t>
  </si>
  <si>
    <t>B1.46.Step</t>
  </si>
  <si>
    <t>Administrative Staff Assistant (S_281101)</t>
  </si>
  <si>
    <t>Administrative Staff Assistant (S_281102)</t>
  </si>
  <si>
    <t>B3.48.Step</t>
  </si>
  <si>
    <t>Administrative Staff Assistant (S_281103)</t>
  </si>
  <si>
    <t>B1.48.Step</t>
  </si>
  <si>
    <t>Administrative Staff Assistant (S_281104)</t>
  </si>
  <si>
    <t>C7.48.Step</t>
  </si>
  <si>
    <t>PTE L17-P&amp;T-DOT-Roads (S_C7A)</t>
  </si>
  <si>
    <t>Administrative Staff Assistant (S_281106)</t>
  </si>
  <si>
    <t>C4.48.Step</t>
  </si>
  <si>
    <t>PTE L17-P&amp;T-DOT, Interest Arb (S_C4)</t>
  </si>
  <si>
    <t>Administrative Staff Assistant (S_281107)</t>
  </si>
  <si>
    <t>M3.48.Step</t>
  </si>
  <si>
    <t>Administrative Staff Assistant (S_281111)</t>
  </si>
  <si>
    <t>H9.48.Step</t>
  </si>
  <si>
    <t>Administrative Staff Assistant (S_281113)</t>
  </si>
  <si>
    <t>Administrative Staff Assistant (S_281114)</t>
  </si>
  <si>
    <t>F6E.148.Step</t>
  </si>
  <si>
    <t>Administrative Supervisor-SC (S_007833)</t>
  </si>
  <si>
    <t>CNR.43.Step</t>
  </si>
  <si>
    <t>Administrative Supp Tech - SC (S_007831)</t>
  </si>
  <si>
    <t>Administrative Svcs Asst-SC (S_007840)</t>
  </si>
  <si>
    <t>CNR.29.Step</t>
  </si>
  <si>
    <t>Administrator - Ccl (S_007007)</t>
  </si>
  <si>
    <t>Z2.20.Step</t>
  </si>
  <si>
    <t>Administrator I (S_281201)</t>
  </si>
  <si>
    <t>Z3.50.Step</t>
  </si>
  <si>
    <t>Administrator I (S_281203)</t>
  </si>
  <si>
    <t>M3.50.Step</t>
  </si>
  <si>
    <t>Administrator I (S_281205)</t>
  </si>
  <si>
    <t>F6.150.Step</t>
  </si>
  <si>
    <t>Administrator I (S_281207)</t>
  </si>
  <si>
    <t>C4.50.Step</t>
  </si>
  <si>
    <t>Administrator I (S_281208)</t>
  </si>
  <si>
    <t>F3A.50.Step</t>
  </si>
  <si>
    <t>Administrator I (S_281211)</t>
  </si>
  <si>
    <t>C7.50.Step</t>
  </si>
  <si>
    <t>Administrator I (S_281212)</t>
  </si>
  <si>
    <t>F10.150.Step</t>
  </si>
  <si>
    <t>L117-Administrator 1-Transit (S_F10)</t>
  </si>
  <si>
    <t>Administrator I (S_281213)</t>
  </si>
  <si>
    <t>A8.50.Step</t>
  </si>
  <si>
    <t>Administrator I (S_281214)</t>
  </si>
  <si>
    <t>F6E.150.Step</t>
  </si>
  <si>
    <t>Administrator I (S_281215)</t>
  </si>
  <si>
    <t>C9.50.Step</t>
  </si>
  <si>
    <t>Administrator I (S_281216)</t>
  </si>
  <si>
    <t>F6A.50.Step</t>
  </si>
  <si>
    <t>L117-WTD-Capacity Charge (S_F6A)</t>
  </si>
  <si>
    <t>Administrator I (S_281217)</t>
  </si>
  <si>
    <t>F1A.50.Step</t>
  </si>
  <si>
    <t>Administrator II (S_281301)</t>
  </si>
  <si>
    <t>Administrator II (S_281303)</t>
  </si>
  <si>
    <t>Administrator II (S_281304)</t>
  </si>
  <si>
    <t>C4.56.Step</t>
  </si>
  <si>
    <t>Administrator II (S_281306)</t>
  </si>
  <si>
    <t>F6.156.Step</t>
  </si>
  <si>
    <t>Administrator II (S_281307)</t>
  </si>
  <si>
    <t>W4.56.Step</t>
  </si>
  <si>
    <t>TEA-WTD, DNRP-Staff (S_W4)</t>
  </si>
  <si>
    <t>Administrator II (S_281310)</t>
  </si>
  <si>
    <t>H9.56.Step</t>
  </si>
  <si>
    <t>Administrator II (S_281311)</t>
  </si>
  <si>
    <t>C7.56.Step</t>
  </si>
  <si>
    <t>Administrator II (S_281312)</t>
  </si>
  <si>
    <t>C9.56.Step</t>
  </si>
  <si>
    <t>Administrator II (S_281316)</t>
  </si>
  <si>
    <t>F6D.156.Step</t>
  </si>
  <si>
    <t>L117-WTD-P&amp;T-Finance Adm Svcs (S_F6D)</t>
  </si>
  <si>
    <t>Administrator II (S_281317)</t>
  </si>
  <si>
    <t>A8.56.Step</t>
  </si>
  <si>
    <t>SEIU L925: DPD (S_A8)</t>
  </si>
  <si>
    <t>Administrator II (S_281318)</t>
  </si>
  <si>
    <t>H11.56.Step</t>
  </si>
  <si>
    <t>PSEU-Non-Com Supervisory-KCSO (S_H11)</t>
  </si>
  <si>
    <t>Administrator II (S_281319)</t>
  </si>
  <si>
    <t>F6A.56.Step</t>
  </si>
  <si>
    <t>Administrator II (S_281321)</t>
  </si>
  <si>
    <t>AD1.56.Step</t>
  </si>
  <si>
    <t>Administrator II (S_281322)</t>
  </si>
  <si>
    <t>M3.56.Step</t>
  </si>
  <si>
    <t>Administrator III - Elections (S_281410)</t>
  </si>
  <si>
    <t>Z9.63.Step</t>
  </si>
  <si>
    <t>Administrator III (S_281401)</t>
  </si>
  <si>
    <t>Z3.63.Step</t>
  </si>
  <si>
    <t>Administrator III (S_281402)</t>
  </si>
  <si>
    <t>W4.63.Step</t>
  </si>
  <si>
    <t>Administrator III (S_281404)</t>
  </si>
  <si>
    <t>C4.63.Step</t>
  </si>
  <si>
    <t>Administrator III (S_281411)</t>
  </si>
  <si>
    <t>C7.63.Step</t>
  </si>
  <si>
    <t>Administrator III (S_281412)</t>
  </si>
  <si>
    <t>F3A.63.Step</t>
  </si>
  <si>
    <t>Administrator III (S_281413)</t>
  </si>
  <si>
    <t>F5.163.Step</t>
  </si>
  <si>
    <t>L117-WTD Sups (S_F5)</t>
  </si>
  <si>
    <t>Administrator III (S_281419)</t>
  </si>
  <si>
    <t>S1.63.Step</t>
  </si>
  <si>
    <t>PSEU-DAJD MGMT (S_S1)</t>
  </si>
  <si>
    <t>Administrator IV (S_281501)</t>
  </si>
  <si>
    <t>Z3.68.Step</t>
  </si>
  <si>
    <t>Administrator IV (S_281510)</t>
  </si>
  <si>
    <t>C4.68.Step</t>
  </si>
  <si>
    <t>Administrator IV (S_281511)</t>
  </si>
  <si>
    <t>C7.68.Step</t>
  </si>
  <si>
    <t>Adoption Social Worker-KCSC (S_007539)</t>
  </si>
  <si>
    <t>CNR.50.Step</t>
  </si>
  <si>
    <t>Advanced Pract. Nurse Spc-Jail (S_333502)</t>
  </si>
  <si>
    <t>R2.201.Step</t>
  </si>
  <si>
    <t>WSNA-Staff Nurses (S_R2)</t>
  </si>
  <si>
    <t>Industrial Insurance - 152</t>
  </si>
  <si>
    <t>Advanced Practice Nurse Spec (S_333501)</t>
  </si>
  <si>
    <t>R2.101.Step</t>
  </si>
  <si>
    <t>Advanced Practice Nurse Spec (S_333503)</t>
  </si>
  <si>
    <t>WSNA-Staff Nurses-DPH, DAJD (S_R2A)</t>
  </si>
  <si>
    <t>Advanced Reg Nurse Practnr (S_332101)</t>
  </si>
  <si>
    <t>R2.102.Step</t>
  </si>
  <si>
    <t>Advanced Reg Nurse Practnr (S_332106)</t>
  </si>
  <si>
    <t>Advanced Reg Nurse Practr-Jail (S_332102)</t>
  </si>
  <si>
    <t>R2.202.Step</t>
  </si>
  <si>
    <t>Advanced Reg Nurse Practr-Jail (S_332107)</t>
  </si>
  <si>
    <t>Airport Duty Manager (S_935101)</t>
  </si>
  <si>
    <t>PTE L17-P&amp;T-DOT (S_C7)</t>
  </si>
  <si>
    <t>Airport Safety &amp; Security Mgr (S_930501)</t>
  </si>
  <si>
    <t>Alt Dispute Res/Med - Asst Mgr (S_213701)</t>
  </si>
  <si>
    <t>Z3.71.Step</t>
  </si>
  <si>
    <t>Alternative Dispute Res. Coord (S_213601)</t>
  </si>
  <si>
    <t>Alternative Dispute Resltn Med (S_213001)</t>
  </si>
  <si>
    <t>Z3.67.Step</t>
  </si>
  <si>
    <t>Alternative Dispute Resltn Mgr (S_213801)</t>
  </si>
  <si>
    <t>Z3.74.Step</t>
  </si>
  <si>
    <t>Animal Care Technician (S_525701)</t>
  </si>
  <si>
    <t>P1.32.Step</t>
  </si>
  <si>
    <t>ACOG-Animal Control-DES (RALS) (S_P1)</t>
  </si>
  <si>
    <t>Industrial Insurance - 151</t>
  </si>
  <si>
    <t>Animal Control Officer (S_525301)</t>
  </si>
  <si>
    <t>P1.43.Step</t>
  </si>
  <si>
    <t>Animal Control Sergeant - Lead (S_525601)</t>
  </si>
  <si>
    <t>P1.52.Step</t>
  </si>
  <si>
    <t>Animal Control Sergeant (S_525501)</t>
  </si>
  <si>
    <t>P1.49.Step</t>
  </si>
  <si>
    <t>Animal Services Coordinator (S_222102)</t>
  </si>
  <si>
    <t>P1.37.Step</t>
  </si>
  <si>
    <t>Animal Shelter Clinic Mgr (S_525001)</t>
  </si>
  <si>
    <t>Application Worker (S_341101)</t>
  </si>
  <si>
    <t>C9.39.Step</t>
  </si>
  <si>
    <t>PTE L17-DPH, DCHS-Health Prof (S_C9A)</t>
  </si>
  <si>
    <t>Applications Developer - Jrny (S_734501)</t>
  </si>
  <si>
    <t>Applications Developer - Jrny (S_734502)</t>
  </si>
  <si>
    <t>C19.60.Step</t>
  </si>
  <si>
    <t>PTE L17-Information Technology (S_C19)</t>
  </si>
  <si>
    <t>Applications Developer - Jrny (S_734504)</t>
  </si>
  <si>
    <t>C4.60.Step</t>
  </si>
  <si>
    <t>Applications Developer - Jrny (S_734506)</t>
  </si>
  <si>
    <t>Applications Developer - Jrny (S_734509)</t>
  </si>
  <si>
    <t>C7.60.Step</t>
  </si>
  <si>
    <t>PTE L17-P&amp;T-DOT (S_C7B)</t>
  </si>
  <si>
    <t>Applications Developer - Mstr (S_734701)</t>
  </si>
  <si>
    <t>Z3.70.Step</t>
  </si>
  <si>
    <t>Applications Developer - Mstr (S_734702)</t>
  </si>
  <si>
    <t>C19.70.Step</t>
  </si>
  <si>
    <t>Applications Developer - Mstr (S_734704)</t>
  </si>
  <si>
    <t>C4.70.Step</t>
  </si>
  <si>
    <t>Applications Developer - Mstr (S_734705)</t>
  </si>
  <si>
    <t>C7.70.Step</t>
  </si>
  <si>
    <t>Applications Developer - Mstr (S_734706)</t>
  </si>
  <si>
    <t>F3A.70.Step</t>
  </si>
  <si>
    <t>Applications Developer - Mstr (S_734709)</t>
  </si>
  <si>
    <t>H9.70.Step</t>
  </si>
  <si>
    <t>Applications Developer - PAO (S_007305)</t>
  </si>
  <si>
    <t>Z3.66.Step</t>
  </si>
  <si>
    <t>Applications Developer - Sr (S_734601)</t>
  </si>
  <si>
    <t>Applications Developer - Sr (S_734602)</t>
  </si>
  <si>
    <t>C19.65.Step</t>
  </si>
  <si>
    <t>Applications Developer - Sr (S_734604)</t>
  </si>
  <si>
    <t>C4.65.Step</t>
  </si>
  <si>
    <t>Applications Developer - Sr (S_734605)</t>
  </si>
  <si>
    <t>C7.65.Step</t>
  </si>
  <si>
    <t>Applications Developer - Sr (S_734606)</t>
  </si>
  <si>
    <t>F3A.65.Step</t>
  </si>
  <si>
    <t>Applications Developer - Sr (S_734610)</t>
  </si>
  <si>
    <t>H9.65.Step</t>
  </si>
  <si>
    <t>Applications Developer - Sr (S_734611)</t>
  </si>
  <si>
    <t>NR4.65.Step</t>
  </si>
  <si>
    <t>Applications Developer -IT-SC (S_007871)</t>
  </si>
  <si>
    <t>CNR.60.Step</t>
  </si>
  <si>
    <t>Appraiser - Assistant (Acrd) (S_261102)</t>
  </si>
  <si>
    <t>K1.46.Step</t>
  </si>
  <si>
    <t>PPP&amp;OCED L763-Assessments (S_K1)</t>
  </si>
  <si>
    <t>Appraiser - Assistant (S_261101)</t>
  </si>
  <si>
    <t>K1.41.Step</t>
  </si>
  <si>
    <t>Appraiser - Senior (S_261601)</t>
  </si>
  <si>
    <t>K1.63.Step</t>
  </si>
  <si>
    <t>Aquatic Facility Coord - Asst (S_352101)</t>
  </si>
  <si>
    <t>Z3.38.Step</t>
  </si>
  <si>
    <t>Aquatic Facility Coordinator (S_352201)</t>
  </si>
  <si>
    <t>Aquatic Program Manager (S_352401)</t>
  </si>
  <si>
    <t>Z3.57.Step</t>
  </si>
  <si>
    <t>Aquatic Supervisor (S_352301)</t>
  </si>
  <si>
    <t>C10.55.Step</t>
  </si>
  <si>
    <t>PTE L17-FMD, DNRP, DOT-Sups (S_C10)</t>
  </si>
  <si>
    <t>Archives and Records Manager (S_224301)</t>
  </si>
  <si>
    <t>Archivist - Assistant (S_224101)</t>
  </si>
  <si>
    <t>Archivist - Assistant (S_224102)</t>
  </si>
  <si>
    <t>F3A.48.Step</t>
  </si>
  <si>
    <t>Archivist (S_224201)</t>
  </si>
  <si>
    <t>Area Manager - Lead-SC (S_007593)</t>
  </si>
  <si>
    <t>CNR.55.Step</t>
  </si>
  <si>
    <t>Arts Program Coordinator (S_251101)</t>
  </si>
  <si>
    <t>Assessments Analyst (S_262301)</t>
  </si>
  <si>
    <t>K1.53.Step</t>
  </si>
  <si>
    <t>Assessments Auditor (S_261901)</t>
  </si>
  <si>
    <t>K1.55.Step</t>
  </si>
  <si>
    <t>Assessments Section Supervisor (S_262201)</t>
  </si>
  <si>
    <t>Assessments Tech Svcs Ofc-Asmt (S_000444)</t>
  </si>
  <si>
    <t>Assessments Unit Supervisor (S_223001)</t>
  </si>
  <si>
    <t>Assessor (S_007075)</t>
  </si>
  <si>
    <t>Z8.5.Step</t>
  </si>
  <si>
    <t>Elected Officials (S_Z8)</t>
  </si>
  <si>
    <t>Assistant Chief Deputy - PAO (S_007345)</t>
  </si>
  <si>
    <t>Z3.89.Step</t>
  </si>
  <si>
    <t>PAO Non-Rep VL (S_Z7A)</t>
  </si>
  <si>
    <t>Assistant Chief Legal Cnsl-Ccl (S_007024)</t>
  </si>
  <si>
    <t>Z2.136.Step</t>
  </si>
  <si>
    <t>Assistant Fire Marshal (S_533201)</t>
  </si>
  <si>
    <t>C1.64.Step</t>
  </si>
  <si>
    <t>Assistant Fire Marshal (S_533202)</t>
  </si>
  <si>
    <t>H10.64.Step</t>
  </si>
  <si>
    <t>PSEU-Fire Investigator-KCSO (S_H10)</t>
  </si>
  <si>
    <t>Assistant Program Mgr FCS-SC (S_007512)</t>
  </si>
  <si>
    <t>Assistant Program Mgr-Lead-SC (S_007575)</t>
  </si>
  <si>
    <t>CNR.52.Step</t>
  </si>
  <si>
    <t>Assistant Program Mgr-SC (S_007510)</t>
  </si>
  <si>
    <t>Assistant Tax Advisor I-Ccl (S_007020)</t>
  </si>
  <si>
    <t>Z2.17.Step</t>
  </si>
  <si>
    <t>Assistant Tax Advisor II - Ccl (S_007022)</t>
  </si>
  <si>
    <t>Assistant Tax Advisor III - Cc (S_007023)</t>
  </si>
  <si>
    <t>Z2.122.Step</t>
  </si>
  <si>
    <t>Asst Chief of Nursing Services (S_332601)</t>
  </si>
  <si>
    <t>Asst County Executive Ops I (S_109201)</t>
  </si>
  <si>
    <t>Asst County Executive Ops II (S_109301)</t>
  </si>
  <si>
    <t>Z3.93.Step</t>
  </si>
  <si>
    <t>Asst Deputy Pros Attny - PAO (S_007259)</t>
  </si>
  <si>
    <t>Z7S.100.Step</t>
  </si>
  <si>
    <t>Asst Div Dir., Emergency Mgmt (S_107402)</t>
  </si>
  <si>
    <t>Asst Div Dir., EMS (S_104201)</t>
  </si>
  <si>
    <t>Z3.73.Step</t>
  </si>
  <si>
    <t>Asst Div Dir., Environtl Hlth (S_104401)</t>
  </si>
  <si>
    <t>Asst Div Dir., Facilities Mgt (S_106501)</t>
  </si>
  <si>
    <t>Asst Div Dir., Fin &amp; Bus Ops (S_107202)</t>
  </si>
  <si>
    <t>Asst Div Dir., Fleet (S_103101)</t>
  </si>
  <si>
    <t>Asst Div Dir., HR Mgt (S_108701)</t>
  </si>
  <si>
    <t>Asst Div Dir., Info &amp; Telecom (S_107702)</t>
  </si>
  <si>
    <t>Z3.78.Step</t>
  </si>
  <si>
    <t>Asst Div Dir., Juvenile Det. (S_100410)</t>
  </si>
  <si>
    <t>Asst Div Dir., Mental Hlth-CA (S_100901)</t>
  </si>
  <si>
    <t>Asst Div Dir., Parks (S_106101)</t>
  </si>
  <si>
    <t>Asst Div Dir., Prevention (S_104601)</t>
  </si>
  <si>
    <t>Asst Div Dir., Roads (S_102801)</t>
  </si>
  <si>
    <t>Asst Div Dir., Solid Waste (S_105501)</t>
  </si>
  <si>
    <t>Asst Div Dir., Transit (S_103401)</t>
  </si>
  <si>
    <t>Z3.83.Step</t>
  </si>
  <si>
    <t>Asst Div Dir., Wastewater Trmt (S_105701)</t>
  </si>
  <si>
    <t>Asst Div Dir., Water &amp; Land (S_105901)</t>
  </si>
  <si>
    <t>Asst Div Dir.,Dev Disabilities (S_100702)</t>
  </si>
  <si>
    <t>Asst Div. Dir., Admin Services (S_102101)</t>
  </si>
  <si>
    <t>Asst Div. Dir., Building Svcs (S_102411)</t>
  </si>
  <si>
    <t>Asst Div. Dir., Cmmty Corr (S_110511)</t>
  </si>
  <si>
    <t>Asst Div. Dir., Cmmty Hlth Svc (S_104001)</t>
  </si>
  <si>
    <t>Asst Div. Dir., Cmmty Svcs (S_101301)</t>
  </si>
  <si>
    <t>Asst Division Dir, RALS (S_109810)</t>
  </si>
  <si>
    <t>Z3.79.Step</t>
  </si>
  <si>
    <t>Asst Facilities Maint. Manager (S_150111)</t>
  </si>
  <si>
    <t>Z3.72.Step</t>
  </si>
  <si>
    <t>Asst Med Exam/For. Pthlgy Trne (S_321101)</t>
  </si>
  <si>
    <t>Asst Pers Hlth Svcs Sup-Clinic (S_332205)</t>
  </si>
  <si>
    <t>R3.101.Step</t>
  </si>
  <si>
    <t>WSNA-Sups &amp; Mgrs-DPH (S_R3)</t>
  </si>
  <si>
    <t>Asst Pers Hlth Svcs Sup-Jail (S_332204)</t>
  </si>
  <si>
    <t>R3.201.Step</t>
  </si>
  <si>
    <t>Asst Roads Maint Mgr&amp;Trf. Eng (S_113910)</t>
  </si>
  <si>
    <t>C11.74.Step</t>
  </si>
  <si>
    <t>Asst Superintendent -Elections (S_282101)</t>
  </si>
  <si>
    <t>Z3.61.Step</t>
  </si>
  <si>
    <t>Asst Superintendent -Records (S_283411)</t>
  </si>
  <si>
    <t>Attorney - UFC - SC (S_007597)</t>
  </si>
  <si>
    <t>CNR.61.Step</t>
  </si>
  <si>
    <t>Audio Video - Library Tech-PAO (S_007315)</t>
  </si>
  <si>
    <t>Audit Assistant - Ccl (S_007021)</t>
  </si>
  <si>
    <t>Auditor Appraiser - Assistant (S_262002)</t>
  </si>
  <si>
    <t>Auditor Appraiser - Senior (S_261801)</t>
  </si>
  <si>
    <t>Auditor Appraiser I (S_261701)</t>
  </si>
  <si>
    <t>K1.49.Step</t>
  </si>
  <si>
    <t>Bailiff - KCSC (S_007526)</t>
  </si>
  <si>
    <t>CNR.45.Step</t>
  </si>
  <si>
    <t>SC Bailiff Guidelines (S_Z5B)</t>
  </si>
  <si>
    <t>Benefits Plan Manager (S_233701)</t>
  </si>
  <si>
    <t>Benefits Plan Manager (S_233702)</t>
  </si>
  <si>
    <t>F3A.75.Step</t>
  </si>
  <si>
    <t>Benefits Strategic Planner (S_233801)</t>
  </si>
  <si>
    <t>Billing Analyst (S_210101)</t>
  </si>
  <si>
    <t>Z3.45.Step</t>
  </si>
  <si>
    <t>Billing Analyst (S_210102)</t>
  </si>
  <si>
    <t>C9.45.Step</t>
  </si>
  <si>
    <t>Bindery Technician - Asst (S_721001)</t>
  </si>
  <si>
    <t>L1.29.Step</t>
  </si>
  <si>
    <t>L117-Print Shop-DES (FMD) (S_L1)</t>
  </si>
  <si>
    <t>Bindery Technician (S_721201)</t>
  </si>
  <si>
    <t>L1.40.Step</t>
  </si>
  <si>
    <t>Board Assistant - Ccl (S_007044)</t>
  </si>
  <si>
    <t>Budget Administrative Asst-DC (S_007737)</t>
  </si>
  <si>
    <t>Budget Analyst I (S_213101)</t>
  </si>
  <si>
    <t>Budget Analyst II (S_213201)</t>
  </si>
  <si>
    <t>Budget Analyst III - PAO (S_007252)</t>
  </si>
  <si>
    <t>Budget Analyst III (S_213301)</t>
  </si>
  <si>
    <t>Budget Assistant - PAO (S_007297)</t>
  </si>
  <si>
    <t>Z3.42.Step</t>
  </si>
  <si>
    <t>Building Services Supervisor (S_531601)</t>
  </si>
  <si>
    <t>Business &amp; Fin Ofcr IV-Electns (S_214414)</t>
  </si>
  <si>
    <t>Z9.67.Step</t>
  </si>
  <si>
    <t>Business &amp; Finance Ofcr IV-PAO (S_007330)</t>
  </si>
  <si>
    <t>Business &amp; Finance Officer I (S_214101)</t>
  </si>
  <si>
    <t>Z3.53.Step</t>
  </si>
  <si>
    <t>Business &amp; Finance Officer I (S_214102)</t>
  </si>
  <si>
    <t>C4.53.Step</t>
  </si>
  <si>
    <t>Business &amp; Finance Officer I (S_214103)</t>
  </si>
  <si>
    <t>C7.53.Step</t>
  </si>
  <si>
    <t>Business &amp; Finance Officer I (S_214104)</t>
  </si>
  <si>
    <t>M4.53.Step</t>
  </si>
  <si>
    <t>Business &amp; Finance Officer I (S_214105)</t>
  </si>
  <si>
    <t>F3A.53.Step</t>
  </si>
  <si>
    <t>Business &amp; Finance Officer I (S_214106)</t>
  </si>
  <si>
    <t>F6.153.Step</t>
  </si>
  <si>
    <t>Business &amp; Finance Officer I (S_214108)</t>
  </si>
  <si>
    <t>C9.53.Step</t>
  </si>
  <si>
    <t>Business &amp; Finance Officer I (S_214109)</t>
  </si>
  <si>
    <t>W4.53.Step</t>
  </si>
  <si>
    <t>Business &amp; Finance Officer I (S_214110)</t>
  </si>
  <si>
    <t>W2.45.Step</t>
  </si>
  <si>
    <t>Business &amp; Finance Officer I (S_214111)</t>
  </si>
  <si>
    <t>H9.53.Step</t>
  </si>
  <si>
    <t>Business &amp; Finance Officer I (S_214112)</t>
  </si>
  <si>
    <t>F6D.153.Step</t>
  </si>
  <si>
    <t>Business &amp; Finance Officer II (S_214201)</t>
  </si>
  <si>
    <t>Business &amp; Finance Officer II (S_214202)</t>
  </si>
  <si>
    <t>C7.58.Step</t>
  </si>
  <si>
    <t>Business &amp; Finance Officer II (S_214203)</t>
  </si>
  <si>
    <t>C4.58.Step</t>
  </si>
  <si>
    <t>Business &amp; Finance Officer II (S_214204)</t>
  </si>
  <si>
    <t>Business &amp; Finance Officer II (S_214205)</t>
  </si>
  <si>
    <t>F3A.58.Step</t>
  </si>
  <si>
    <t>Business &amp; Finance Officer II (S_214207)</t>
  </si>
  <si>
    <t>F6.158.Step</t>
  </si>
  <si>
    <t>Business &amp; Finance Officer II (S_214210)</t>
  </si>
  <si>
    <t>M4.58.Step</t>
  </si>
  <si>
    <t>Business &amp; Finance Officer II (S_214211)</t>
  </si>
  <si>
    <t>N4.58.Step</t>
  </si>
  <si>
    <t>Business &amp; Finance Officer II (S_214212)</t>
  </si>
  <si>
    <t>C9.58.Step</t>
  </si>
  <si>
    <t>Business &amp; Finance Officer II (S_214213)</t>
  </si>
  <si>
    <t>W4.58.Step</t>
  </si>
  <si>
    <t>Business &amp; Finance Officer II (S_214214)</t>
  </si>
  <si>
    <t>W2.46.Step</t>
  </si>
  <si>
    <t>Business &amp; Finance Officer II (S_214215)</t>
  </si>
  <si>
    <t>H9.58.Step</t>
  </si>
  <si>
    <t>Business &amp; Finance Officer II (S_214217)</t>
  </si>
  <si>
    <t>F6D.158.Step</t>
  </si>
  <si>
    <t>Business &amp; Finance Officer III (S_214301)</t>
  </si>
  <si>
    <t>Z3.62.Step</t>
  </si>
  <si>
    <t>Business &amp; Finance Officer III (S_214302)</t>
  </si>
  <si>
    <t>F6.162.Step</t>
  </si>
  <si>
    <t>Business &amp; Finance Officer III (S_214303)</t>
  </si>
  <si>
    <t>F3A.62.Step</t>
  </si>
  <si>
    <t>Business &amp; Finance Officer III (S_214305)</t>
  </si>
  <si>
    <t>C4.62.Step</t>
  </si>
  <si>
    <t>Business &amp; Finance Officer III (S_214306)</t>
  </si>
  <si>
    <t>C7.62.Step</t>
  </si>
  <si>
    <t>Business &amp; Finance Officer III (S_214308)</t>
  </si>
  <si>
    <t>W4.62.Step</t>
  </si>
  <si>
    <t>Business &amp; Finance Officer III (S_214309)</t>
  </si>
  <si>
    <t>W2.20.Step</t>
  </si>
  <si>
    <t>Business &amp; Finance Officer III (S_214310)</t>
  </si>
  <si>
    <t>H9.62.Step</t>
  </si>
  <si>
    <t>Business &amp; Finance Officer III (S_214313)</t>
  </si>
  <si>
    <t>F6D.162.Step</t>
  </si>
  <si>
    <t>Business &amp; Finance Officer III (S_214314)</t>
  </si>
  <si>
    <t>A8.62.Step</t>
  </si>
  <si>
    <t>Business &amp; Finance Officer III (S_214315)</t>
  </si>
  <si>
    <t>H11.62.Step</t>
  </si>
  <si>
    <t>Business &amp; Finance Officer IV (S_214401)</t>
  </si>
  <si>
    <t>Business &amp; Finance Officer IV (S_214403)</t>
  </si>
  <si>
    <t>F3A.67.Step</t>
  </si>
  <si>
    <t>Business &amp; Finance Officer IV (S_214408)</t>
  </si>
  <si>
    <t>C7.67.Step</t>
  </si>
  <si>
    <t>Business &amp; Finance Officer IV (S_214409)</t>
  </si>
  <si>
    <t>C4.67.Step</t>
  </si>
  <si>
    <t>Business &amp; Finance Officer IV (S_214410)</t>
  </si>
  <si>
    <t>H9.67.Step</t>
  </si>
  <si>
    <t>Business &amp; Finance Officer IV (S_214412)</t>
  </si>
  <si>
    <t>F6D.167.Step</t>
  </si>
  <si>
    <t>Business &amp; Finance Officer IV (S_214413)</t>
  </si>
  <si>
    <t>F5A.167.Step</t>
  </si>
  <si>
    <t>L117-WTD Finance&amp;Admin Sec Sup (S_F5A)</t>
  </si>
  <si>
    <t>Business &amp; Finance Officer IV (S_214415)</t>
  </si>
  <si>
    <t>W2.22.Step</t>
  </si>
  <si>
    <t>Business &amp; Finance Officer IV (S_214416)</t>
  </si>
  <si>
    <t>H11.67.Step</t>
  </si>
  <si>
    <t>Business &amp; Finance Spec-SC (S_007891)</t>
  </si>
  <si>
    <t>Business Analyst - DC (S_007729)</t>
  </si>
  <si>
    <t>NR4.61.Step</t>
  </si>
  <si>
    <t>Business Analyst - IT - SC (S_007877)</t>
  </si>
  <si>
    <t>CNR.62.Step</t>
  </si>
  <si>
    <t>Business Analyst - Sr. (S_286201)</t>
  </si>
  <si>
    <t>Business Analyst - Sr. (S_286202)</t>
  </si>
  <si>
    <t>F3A.68.Step</t>
  </si>
  <si>
    <t>Business Analyst - Sr. (S_286203)</t>
  </si>
  <si>
    <t>C1.68.Step</t>
  </si>
  <si>
    <t>Business Analyst - Sr. (S_286204)</t>
  </si>
  <si>
    <t>Business Analyst - Sr. (S_286205)</t>
  </si>
  <si>
    <t>Business Analyst - Sr. (S_286206)</t>
  </si>
  <si>
    <t>Business Analyst (S_286101)</t>
  </si>
  <si>
    <t>Business Analyst (S_286102)</t>
  </si>
  <si>
    <t>C1.63.Step</t>
  </si>
  <si>
    <t>Business Analyst (S_286103)</t>
  </si>
  <si>
    <t>Business Analyst (S_286104)</t>
  </si>
  <si>
    <t>Business Analyst (S_286105)</t>
  </si>
  <si>
    <t>Buyer - Assistant (S_224702)</t>
  </si>
  <si>
    <t>F3A.49.Step</t>
  </si>
  <si>
    <t>Buyer - Lead Senior (S_225001)</t>
  </si>
  <si>
    <t>Z3.64.Step</t>
  </si>
  <si>
    <t>Buyer - Lead Senior (S_225002)</t>
  </si>
  <si>
    <t>F3A.64.Step</t>
  </si>
  <si>
    <t>Buyer - Lead Senior (S_225003)</t>
  </si>
  <si>
    <t>C4.64.Step</t>
  </si>
  <si>
    <t>Buyer - Senior (S_224902)</t>
  </si>
  <si>
    <t>F3A.59.Step</t>
  </si>
  <si>
    <t>Buyer (S_224802)</t>
  </si>
  <si>
    <t>F3A.54.Step</t>
  </si>
  <si>
    <t>Cable Splicer - 2nd Shift (S_730820)</t>
  </si>
  <si>
    <t>E2.13.Step</t>
  </si>
  <si>
    <t>IBEW L77-DOT, Transit (S_E2)</t>
  </si>
  <si>
    <t>Cable Splicer - Chief- 2d Sh (S_731120)</t>
  </si>
  <si>
    <t>E2.25.Step</t>
  </si>
  <si>
    <t>Cable Splicer - Lead (S_730900)</t>
  </si>
  <si>
    <t>E2.7.Step</t>
  </si>
  <si>
    <t>Cable Splicer - Lead-2/3rd Shf (S_730920)</t>
  </si>
  <si>
    <t>E2.14.Step</t>
  </si>
  <si>
    <t>Cable Splicer (118.5%) - Chief (S_731100)</t>
  </si>
  <si>
    <t>E2.9.Step</t>
  </si>
  <si>
    <t>Cable Splicer (S_730800)</t>
  </si>
  <si>
    <t>E2.5.Step</t>
  </si>
  <si>
    <t>Calendar/Staffing Spec-SC (S_007835)</t>
  </si>
  <si>
    <t>Capital Imprv. Prog Sect Mgr (S_108201)</t>
  </si>
  <si>
    <t>Capital Imprv. Prog Sect Mgr (S_712901)</t>
  </si>
  <si>
    <t>F9.175.Step</t>
  </si>
  <si>
    <t>L117-WTD Section &amp;Assist Mgr (S_F9)</t>
  </si>
  <si>
    <t>Capital Proj Financial Advisor (S_218101)</t>
  </si>
  <si>
    <t>Capital Proj Financial Advisor (S_218102)</t>
  </si>
  <si>
    <t>F5A.175.Step</t>
  </si>
  <si>
    <t>Capital Proj. Ovrsgt Anl -Ccl (S_007028)</t>
  </si>
  <si>
    <t>Z2.130.Step</t>
  </si>
  <si>
    <t>Capital Project Manager I (S_712301)</t>
  </si>
  <si>
    <t>Z3.54.Step</t>
  </si>
  <si>
    <t>Capital Project Manager I (S_712303)</t>
  </si>
  <si>
    <t>C1.54.Step</t>
  </si>
  <si>
    <t>Capital Project Manager II (S_712401)</t>
  </si>
  <si>
    <t>Z3.59.Step</t>
  </si>
  <si>
    <t>Capital Project Manager II (S_712403)</t>
  </si>
  <si>
    <t>C1.59.Step</t>
  </si>
  <si>
    <t>Capital Project Manager III (S_712501)</t>
  </si>
  <si>
    <t>Capital Project Manager III (S_712503)</t>
  </si>
  <si>
    <t>Capital Project Manager IV (S_712601)</t>
  </si>
  <si>
    <t>Capital Project Manager IV (S_712604)</t>
  </si>
  <si>
    <t>C1.69.Step</t>
  </si>
  <si>
    <t>Capital Project Manager IV (S_712605)</t>
  </si>
  <si>
    <t>C7.69.Step</t>
  </si>
  <si>
    <t>Capital Project Mgmt Tech I (S_712101)</t>
  </si>
  <si>
    <t>Capital Project Mgmt Tech II (S_712201)</t>
  </si>
  <si>
    <t>Z3.47.Step</t>
  </si>
  <si>
    <t>Capital Project Mgmt Tech II (S_712202)</t>
  </si>
  <si>
    <t>C1.47.Step</t>
  </si>
  <si>
    <t>Capital Project Ovrsgt Mgr-Ccl (S_007030)</t>
  </si>
  <si>
    <t>Z2.133.Step</t>
  </si>
  <si>
    <t>Capital Projects Managing Supv (S_712801)</t>
  </si>
  <si>
    <t>Capital Projects Managing Supv (S_712805)</t>
  </si>
  <si>
    <t>F7.201.Step</t>
  </si>
  <si>
    <t>L117-DOT Design&amp;Construct Sups (S_F7)</t>
  </si>
  <si>
    <t>Captain (S_514101)</t>
  </si>
  <si>
    <t>AA1.73.Step</t>
  </si>
  <si>
    <t>PSPMA-Captains &amp; Lieutenants (S_AA1)</t>
  </si>
  <si>
    <t>LEOFF</t>
  </si>
  <si>
    <t>Industrial Insurance - 695</t>
  </si>
  <si>
    <t>Career Support Services Mgr (S_235101)</t>
  </si>
  <si>
    <t>Carpenter I - Lead (S_811203)</t>
  </si>
  <si>
    <t>T2L.51.Step</t>
  </si>
  <si>
    <t>JCC L30-Carpenters (S_T4L)</t>
  </si>
  <si>
    <t>Carpenter I (S_811103)</t>
  </si>
  <si>
    <t>T2L.48.Step</t>
  </si>
  <si>
    <t>Carpenter II (S_811303)</t>
  </si>
  <si>
    <t>T2L.52.Step</t>
  </si>
  <si>
    <t>CASA Attorney - SC (S_664101)</t>
  </si>
  <si>
    <t>N6.61.Step</t>
  </si>
  <si>
    <t>WSCCCE L2084-SC-CASA Spec&amp;Atty (S_N6)</t>
  </si>
  <si>
    <t>CASA Specialist - SC (S_663101)</t>
  </si>
  <si>
    <t>N6.53.Step</t>
  </si>
  <si>
    <t>CASA Specialist -Lead - SC (S_663201)</t>
  </si>
  <si>
    <t>N6.52.Step</t>
  </si>
  <si>
    <t>Case Mgmt &amp; Strat. Prg Mgr-PAO (S_007320)</t>
  </si>
  <si>
    <t>Case Mgr-Probate/Guardnshp-SC (S_007820)</t>
  </si>
  <si>
    <t>CNR.48.Step</t>
  </si>
  <si>
    <t>Case Setting Coord - SC (S_613101)</t>
  </si>
  <si>
    <t>N5C.42.Step</t>
  </si>
  <si>
    <t>Case Setting Coord-SC (S_007836)</t>
  </si>
  <si>
    <t>Cashier/Front Desk (S_356201)</t>
  </si>
  <si>
    <t>Z3.26.Step</t>
  </si>
  <si>
    <t>Chem Dependency Case Monitor (S_313102)</t>
  </si>
  <si>
    <t>B3.45.Step</t>
  </si>
  <si>
    <t>Chem Dependency Inv Comm Spc (S_313301)</t>
  </si>
  <si>
    <t>Chem Dependency Inv Comm Spc (S_313302)</t>
  </si>
  <si>
    <t>B3.53.Step</t>
  </si>
  <si>
    <t>Chem Dependency Prgm Screener (S_313501)</t>
  </si>
  <si>
    <t>T2J.36.Step</t>
  </si>
  <si>
    <t>L117-JUA-Chem Depend Screener (S_T2J)</t>
  </si>
  <si>
    <t>Chem Dependency Prgm Scrn-Lead (S_313901)</t>
  </si>
  <si>
    <t>T2J.39.Step</t>
  </si>
  <si>
    <t>Chem Dependency Trmt Prgm Supv (S_313701)</t>
  </si>
  <si>
    <t>Chem Dependency Trnf Driver (S_932402)</t>
  </si>
  <si>
    <t>B3.29.Step</t>
  </si>
  <si>
    <t>Chemical Dependency Scrn- Supv (S_313601)</t>
  </si>
  <si>
    <t>Chief (S_105002)</t>
  </si>
  <si>
    <t>Z3.82.Step</t>
  </si>
  <si>
    <t>Chief Admin Officer - DC (S_007766)</t>
  </si>
  <si>
    <t>Z4.85.Step</t>
  </si>
  <si>
    <t>Chief Admin Officer - SC (S_007801)</t>
  </si>
  <si>
    <t>CNR.87.Step</t>
  </si>
  <si>
    <t>Chief Admin Officer - SC (S_Z5A)</t>
  </si>
  <si>
    <t>Chief Admin Officer (S_103701)</t>
  </si>
  <si>
    <t>Z3.87.Step</t>
  </si>
  <si>
    <t>Chief Administrative Ofc - DC (S_001693)</t>
  </si>
  <si>
    <t>CNR.85.Step</t>
  </si>
  <si>
    <t>Chief Appraiser (S_101401)</t>
  </si>
  <si>
    <t>Chief Deputy - PAO (S_007218)</t>
  </si>
  <si>
    <t>Z3.90.Step</t>
  </si>
  <si>
    <t>Chief Deputy Assessor (S_101501)</t>
  </si>
  <si>
    <t>Z3.81.Step</t>
  </si>
  <si>
    <t>Chief Deputy Sheriff (S_104810)</t>
  </si>
  <si>
    <t>Chief Financial Officer (S_216101)</t>
  </si>
  <si>
    <t>Chief Financial Officer-KCSO (S_108801)</t>
  </si>
  <si>
    <t>Chief Info Privacy Officer (S_124401)</t>
  </si>
  <si>
    <t>Z3.77.Step</t>
  </si>
  <si>
    <t>Chief Info Security Officer (S_124201)</t>
  </si>
  <si>
    <t>Chief Info Security Officer (S_124202)</t>
  </si>
  <si>
    <t>F16.77.Step</t>
  </si>
  <si>
    <t>L117-IT Mgrs &amp; Sups (S_F16)</t>
  </si>
  <si>
    <t>Chief Information Officer - SC (S_000191)</t>
  </si>
  <si>
    <t>CNR.77.Step</t>
  </si>
  <si>
    <t>Chief Information Officer (S_127101)</t>
  </si>
  <si>
    <t>Z3.97.Step</t>
  </si>
  <si>
    <t>Chief Investment Officer (S_119101)</t>
  </si>
  <si>
    <t>Chief Legal Counsel - Ccl (S_007025)</t>
  </si>
  <si>
    <t>Chief of Nursing Services (S_332702)</t>
  </si>
  <si>
    <t>Chief of Operations-DAJD (S_107802)</t>
  </si>
  <si>
    <t>Chief of Staff - Ccl (S_007019)</t>
  </si>
  <si>
    <t>Z2.135.Step</t>
  </si>
  <si>
    <t>Chief of Staff - KCSO (S_104801)</t>
  </si>
  <si>
    <t>Chief of Staff - PAO (S_007250)</t>
  </si>
  <si>
    <t>Chief of Staff- Pub Hlth (S_115201)</t>
  </si>
  <si>
    <t>Chief Officer Util Strg Perf (S_115601)</t>
  </si>
  <si>
    <t>Chief Operating Ofcr, Pub Hlth (S_103801)</t>
  </si>
  <si>
    <t>Chief PH - APPE (S_115301)</t>
  </si>
  <si>
    <t>Chief PH -Cmnty&amp;Intergov Rltns (S_115401)</t>
  </si>
  <si>
    <t>Chief Plumbing Inspector (S_534301)</t>
  </si>
  <si>
    <t>Chief Policy Officer - Ccl (S_007054)</t>
  </si>
  <si>
    <t>Chief Structural Engineer (S_790101)</t>
  </si>
  <si>
    <t>C1.72.Step</t>
  </si>
  <si>
    <t>Civil Case Schdling Tech 3-SC (S_007842)</t>
  </si>
  <si>
    <t>CNR.47.Step</t>
  </si>
  <si>
    <t>Civil Case Technician - SC (S_007588)</t>
  </si>
  <si>
    <t>CNR.44.Step</t>
  </si>
  <si>
    <t>Civil Court Manager-SC (S_007585)</t>
  </si>
  <si>
    <t>Civil Rights Specialist I (S_232101)</t>
  </si>
  <si>
    <t>Civil Rights Specialist II (S_232201)</t>
  </si>
  <si>
    <t>Civil Rights Specialist III (S_232301)</t>
  </si>
  <si>
    <t>Civil Service Examiner (S_232601)</t>
  </si>
  <si>
    <t>Claims Administrator (S_233601)</t>
  </si>
  <si>
    <t>Claims Administrator (S_233602)</t>
  </si>
  <si>
    <t>Claims Assistant (S_233101)</t>
  </si>
  <si>
    <t>F3A.47.Step</t>
  </si>
  <si>
    <t>Claims Assistant (S_233102)</t>
  </si>
  <si>
    <t>Claims Manager (S_626801)</t>
  </si>
  <si>
    <t>Claims Officer (S_233201)</t>
  </si>
  <si>
    <t>Claims Officer (S_233203)</t>
  </si>
  <si>
    <t>Claims Officer II (S_233501)</t>
  </si>
  <si>
    <t>z3.57.Step</t>
  </si>
  <si>
    <t>Claims Officer II (S_233502)</t>
  </si>
  <si>
    <t>F3A.57.Step</t>
  </si>
  <si>
    <t>Claims Supervisor (S_233901)</t>
  </si>
  <si>
    <t>Class/Comp Services Manager (S_230501)</t>
  </si>
  <si>
    <t>Z3.76.Step</t>
  </si>
  <si>
    <t>Classification &amp; Comp Adminstr (S_236101)</t>
  </si>
  <si>
    <t>Clerk of the Council - Ccl (S_007016)</t>
  </si>
  <si>
    <t>Clerk, Board of Appeals - Ccl (S_007042)</t>
  </si>
  <si>
    <t>Z2.128.Step</t>
  </si>
  <si>
    <t>Clerk/Director-Jud Admin-SC (S_007521)</t>
  </si>
  <si>
    <t>CNR.83.Step</t>
  </si>
  <si>
    <t>Directors-SC (S_Z5D)</t>
  </si>
  <si>
    <t>Clinic Veterinarian (S_324301)</t>
  </si>
  <si>
    <t>Clinical Psychologist - SC (S_007866)</t>
  </si>
  <si>
    <t>CNR.70.Step</t>
  </si>
  <si>
    <t>Clinical Psychologist (S_324701)</t>
  </si>
  <si>
    <t>Code Enforcement Officer I (S_531101)</t>
  </si>
  <si>
    <t>Code Enforcement Officer II (S_531202)</t>
  </si>
  <si>
    <t>C1.61.Step</t>
  </si>
  <si>
    <t>Code Enforcement Officer III (S_531002)</t>
  </si>
  <si>
    <t>Code Enforcement Officer IV (S_531701)</t>
  </si>
  <si>
    <t>Code Enforcement Officer IV (S_531702)</t>
  </si>
  <si>
    <t>Code Reviser- Ccl (S_007078)</t>
  </si>
  <si>
    <t>Comm Surveillance Officer KCSC (S_001354)</t>
  </si>
  <si>
    <t>CNR.40.Step</t>
  </si>
  <si>
    <t>Commercial Appraiser I (S_261201)</t>
  </si>
  <si>
    <t>K1.52.Step</t>
  </si>
  <si>
    <t>Commercial Appraiser II (S_261301)</t>
  </si>
  <si>
    <t>K1.58.Step</t>
  </si>
  <si>
    <t>Communicable Disease Prg Admtr (S_171101)</t>
  </si>
  <si>
    <t>Communications Manager (S_252901)</t>
  </si>
  <si>
    <t>Communications Manager-Ccl (S_007084)</t>
  </si>
  <si>
    <t>Z2.127.Step</t>
  </si>
  <si>
    <t>Communications Manager-SC (S_007805)</t>
  </si>
  <si>
    <t>Communications Mgr - Elections (S_252902)</t>
  </si>
  <si>
    <t>Z9.70.Step</t>
  </si>
  <si>
    <t>Communications Mgr - OLEO -Ccl (S_007097)</t>
  </si>
  <si>
    <t>Z2.125.Step</t>
  </si>
  <si>
    <t>Communications Operations Mgr (S_251201)</t>
  </si>
  <si>
    <t>H11.69.Step</t>
  </si>
  <si>
    <t>Communications Spec - Receiver (S_514501)</t>
  </si>
  <si>
    <t>K3.110.Step</t>
  </si>
  <si>
    <t>PP&amp;OCED L763-CommunicationSpec (S_K3)</t>
  </si>
  <si>
    <t>Communications Spec III-PAO (S_007316)</t>
  </si>
  <si>
    <t>Communications Spec-Dispatcher (S_514401)</t>
  </si>
  <si>
    <t>Communications Specialist I (S_252101)</t>
  </si>
  <si>
    <t>Z3.51.Step</t>
  </si>
  <si>
    <t>Communications Specialist I (S_252102)</t>
  </si>
  <si>
    <t>F3A.51.Step</t>
  </si>
  <si>
    <t>Communications Specialist I (S_252103)</t>
  </si>
  <si>
    <t>C4.51.Step</t>
  </si>
  <si>
    <t>Communications Specialist I (S_252105)</t>
  </si>
  <si>
    <t>M3.51.Step</t>
  </si>
  <si>
    <t>Communications Specialist I (S_252106)</t>
  </si>
  <si>
    <t>C7.51.Step</t>
  </si>
  <si>
    <t>Communications Specialist I (S_252108)</t>
  </si>
  <si>
    <t>M4.51.Step</t>
  </si>
  <si>
    <t>Communications Specialist I (S_252109)</t>
  </si>
  <si>
    <t>F6.151.Step</t>
  </si>
  <si>
    <t>Communications Specialist I (S_252110)</t>
  </si>
  <si>
    <t>F6C.151.Step</t>
  </si>
  <si>
    <t>L117-WTD (S_F6C)</t>
  </si>
  <si>
    <t>Communications Specialist I (S_252111)</t>
  </si>
  <si>
    <t>H9.51.Step</t>
  </si>
  <si>
    <t>Communications Specialist II (S_252201)</t>
  </si>
  <si>
    <t>Communications Specialist II (S_252202)</t>
  </si>
  <si>
    <t>C4.54.Step</t>
  </si>
  <si>
    <t>Communications Specialist II (S_252207)</t>
  </si>
  <si>
    <t>Communications Specialist II (S_252210)</t>
  </si>
  <si>
    <t>M3.54.Step</t>
  </si>
  <si>
    <t>Communications Specialist II (S_252212)</t>
  </si>
  <si>
    <t>C7.54.Step</t>
  </si>
  <si>
    <t>Communications Specialist II (S_252213)</t>
  </si>
  <si>
    <t>F6C.154.Step</t>
  </si>
  <si>
    <t>Communications Specialist II (S_252214)</t>
  </si>
  <si>
    <t>M4.54.Step</t>
  </si>
  <si>
    <t>Communications Specialist II (S_252215)</t>
  </si>
  <si>
    <t>F6.154.Step</t>
  </si>
  <si>
    <t>Communications Specialist II (S_252216)</t>
  </si>
  <si>
    <t>H9.54.Step</t>
  </si>
  <si>
    <t>Communications Specialist III (S_252301)</t>
  </si>
  <si>
    <t>Communications Specialist III (S_252303)</t>
  </si>
  <si>
    <t>Communications Specialist III (S_252305)</t>
  </si>
  <si>
    <t>Communications Specialist III (S_252306)</t>
  </si>
  <si>
    <t>M3.58.Step</t>
  </si>
  <si>
    <t>Communications Specialist III (S_252309)</t>
  </si>
  <si>
    <t>Communications Specialist III (S_252310)</t>
  </si>
  <si>
    <t>Communications Specialist III (S_252311)</t>
  </si>
  <si>
    <t>F6C.158.Step</t>
  </si>
  <si>
    <t>Communications Specialist III (S_252313)</t>
  </si>
  <si>
    <t>Communications Specialist III (S_252314)</t>
  </si>
  <si>
    <t>Communications Specialist III (S_252315)</t>
  </si>
  <si>
    <t>A8.58.Step</t>
  </si>
  <si>
    <t>Communications Specialist IV (S_252401)</t>
  </si>
  <si>
    <t>Communications Specialist IV (S_252402)</t>
  </si>
  <si>
    <t>F6.164.Step</t>
  </si>
  <si>
    <t>Communications Specialist IV (S_252403)</t>
  </si>
  <si>
    <t>Communications Specialist IV (S_252405)</t>
  </si>
  <si>
    <t>Communications Specialist IV (S_252407)</t>
  </si>
  <si>
    <t>C7.64.Step</t>
  </si>
  <si>
    <t>Communications Specialist IV (S_252409)</t>
  </si>
  <si>
    <t>F6C.164.Step</t>
  </si>
  <si>
    <t>Communications Supervisor (S_007452)</t>
  </si>
  <si>
    <t>H5.58.Step</t>
  </si>
  <si>
    <t>PSEU-Communication Supervisor (S_H5)</t>
  </si>
  <si>
    <t>Community &amp; Human Svcs Admstr (S_247010)</t>
  </si>
  <si>
    <t>Community Corr. Placement Spc (S_521301)</t>
  </si>
  <si>
    <t>Q3.53.Step</t>
  </si>
  <si>
    <t>Community Corrections Casewkr (S_521503)</t>
  </si>
  <si>
    <t>H7.55.Step</t>
  </si>
  <si>
    <t>Community Interpreter-Electns (S_228001)</t>
  </si>
  <si>
    <t>Z3.43.Step</t>
  </si>
  <si>
    <t>Community Interpreter-Electns (S_228002)</t>
  </si>
  <si>
    <t>F1A.43.Step</t>
  </si>
  <si>
    <t>Community Liaison/Intv Spec (S_524102)</t>
  </si>
  <si>
    <t>Community Outreach Prg Mrg-Ccl (S_007048)</t>
  </si>
  <si>
    <t>Community Service Officer (S_524302)</t>
  </si>
  <si>
    <t>H9.44.Step</t>
  </si>
  <si>
    <t>Community Surveillance Ofc (S_521102)</t>
  </si>
  <si>
    <t>Q3.45.Step</t>
  </si>
  <si>
    <t>Community Work Prog. Crew Supv (S_523002)</t>
  </si>
  <si>
    <t>H7.43.Step</t>
  </si>
  <si>
    <t>Computer Analyst - PAO (S_007254)</t>
  </si>
  <si>
    <t>Computer Operator (S_731101)</t>
  </si>
  <si>
    <t>F3A.41.Step</t>
  </si>
  <si>
    <t>Computer Operator Specialist (S_731201)</t>
  </si>
  <si>
    <t>F3A.43.Step</t>
  </si>
  <si>
    <t>Computer Operator Supervisor (S_731302)</t>
  </si>
  <si>
    <t>Computer Resource Mgr - PAO (S_007432)</t>
  </si>
  <si>
    <t>Computer Services Manager - SC (S_007513)</t>
  </si>
  <si>
    <t>CNR.68.Step</t>
  </si>
  <si>
    <t>Confidential Admin Asst - KCDC (S_007735)</t>
  </si>
  <si>
    <t>Confidential Legsltv Anlst-CCL (S_007038)</t>
  </si>
  <si>
    <t>Confidential Secretary - PAO (S_007207)</t>
  </si>
  <si>
    <t>Confidential Secretary I (S_422101)</t>
  </si>
  <si>
    <t>Z3.49.Step</t>
  </si>
  <si>
    <t>Confidential Secretary II (S_422201)</t>
  </si>
  <si>
    <t>Confidential Secretary II-KCSC (S_007528)</t>
  </si>
  <si>
    <t>Construction Proj Control Ofcr (S_214001)</t>
  </si>
  <si>
    <t>Continuous Improvement Spc (S_287101)</t>
  </si>
  <si>
    <t>Continuous Improvement Spc -SC (S_007570)</t>
  </si>
  <si>
    <t>CNR.63.Step</t>
  </si>
  <si>
    <t>Continuous Improvement Spc -Sr (S_287201)</t>
  </si>
  <si>
    <t>Continuous Improvement Spc-Mst (S_287301)</t>
  </si>
  <si>
    <t>Contract Specialist I (S_223801)</t>
  </si>
  <si>
    <t>Contract Specialist I (S_223802)</t>
  </si>
  <si>
    <t>Contract Specialist I (S_223803)</t>
  </si>
  <si>
    <t>C1.56.Step</t>
  </si>
  <si>
    <t>Contract Specialist II (S_223901)</t>
  </si>
  <si>
    <t>Contract Specialist II (S_223902)</t>
  </si>
  <si>
    <t>W4.61.Step</t>
  </si>
  <si>
    <t>Contract Specialist II (S_223904)</t>
  </si>
  <si>
    <t>Contract Specialist III (S_224001)</t>
  </si>
  <si>
    <t>Contract Specialist III (S_224002)</t>
  </si>
  <si>
    <t>C4.66.Step</t>
  </si>
  <si>
    <t>Contract Specialist III (S_224004)</t>
  </si>
  <si>
    <t>C1.66.Step</t>
  </si>
  <si>
    <t>Control Room Technician (S_356401)</t>
  </si>
  <si>
    <t>Z3.28.Step</t>
  </si>
  <si>
    <t>Cook/Baker I (S_951202)</t>
  </si>
  <si>
    <t>T2A.43.Step</t>
  </si>
  <si>
    <t>JCC L8-Cook/Baker-DAJD (S_T3A)</t>
  </si>
  <si>
    <t>Cook/Baker II (S_951303)</t>
  </si>
  <si>
    <t>T2A.47.Step</t>
  </si>
  <si>
    <t>Copy Center Technician (S_720901)</t>
  </si>
  <si>
    <t>L1.35.Step</t>
  </si>
  <si>
    <t>Correctional Health Sect Mgr (S_343301)</t>
  </si>
  <si>
    <t>Corrections Captain (S_001409)</t>
  </si>
  <si>
    <t>V1.71.Step</t>
  </si>
  <si>
    <t>UCA-Jail Captains-DAJD (S_V1)</t>
  </si>
  <si>
    <t>Corrections Major (S_100301)</t>
  </si>
  <si>
    <t>Corrections Officer (S_001404)</t>
  </si>
  <si>
    <t>Q2.110.Step</t>
  </si>
  <si>
    <t>KCCG-DAJD (S_Q2)</t>
  </si>
  <si>
    <t>Corrections Program Admstr (S_520402)</t>
  </si>
  <si>
    <t>S1.68.Step</t>
  </si>
  <si>
    <t>Corrections Program Specialist (S_521201)</t>
  </si>
  <si>
    <t>D2.57.Step</t>
  </si>
  <si>
    <t>Corrections Program Supervisor (S_520302)</t>
  </si>
  <si>
    <t>Corrections Supervisor (S_522201)</t>
  </si>
  <si>
    <t>N3.57.Step</t>
  </si>
  <si>
    <t>WSCCCE L2084-S-JD Sups (S_N3)</t>
  </si>
  <si>
    <t>Corrections Supvr - Sergeant (S_001407)</t>
  </si>
  <si>
    <t>Q2.120.Step</t>
  </si>
  <si>
    <t>Corrections Technician (S_521801)</t>
  </si>
  <si>
    <t>Council Admin. Officer - Ccl (S_007089)</t>
  </si>
  <si>
    <t>Council Director of Operations (S_007082)</t>
  </si>
  <si>
    <t>Z2.131.Step</t>
  </si>
  <si>
    <t>Council Intitiatives Dir-Ccl (S_007052)</t>
  </si>
  <si>
    <t>Z2.132.Step</t>
  </si>
  <si>
    <t>Council SEP Associate-CCL (S_007004)</t>
  </si>
  <si>
    <t>Z2.9.Step</t>
  </si>
  <si>
    <t>Councilmember (S_007001)</t>
  </si>
  <si>
    <t>Z8.1.Step</t>
  </si>
  <si>
    <t>County Auditor - Ccl (S_007032)</t>
  </si>
  <si>
    <t>Z2.134.Step</t>
  </si>
  <si>
    <t>County Executive (S_007050)</t>
  </si>
  <si>
    <t>Z8.2.Step</t>
  </si>
  <si>
    <t>County Executive Assistant I (S_108302)</t>
  </si>
  <si>
    <t>County Executive Assistant II (S_108402)</t>
  </si>
  <si>
    <t>County Executive Assistant III (S_108502)</t>
  </si>
  <si>
    <t>County Executive Assistant IV (S_108520)</t>
  </si>
  <si>
    <t>Z3.84.Step</t>
  </si>
  <si>
    <t>County Executive Asst III-Eltn (S_108503)</t>
  </si>
  <si>
    <t>Z9.79.Step</t>
  </si>
  <si>
    <t>County Marshal (S_515101)</t>
  </si>
  <si>
    <t>K2.47.Step</t>
  </si>
  <si>
    <t>KCSOMG-Marshals' Guild (KCSO) (S_K2)</t>
  </si>
  <si>
    <t>KCCPG</t>
  </si>
  <si>
    <t>County Records Analyst (S_229201)</t>
  </si>
  <si>
    <t>County Road Engineer (S_791101)</t>
  </si>
  <si>
    <t>Court Admin Tech II - SC (S_007550)</t>
  </si>
  <si>
    <t>Court Administrator - SC (S_007503)</t>
  </si>
  <si>
    <t>CNR.82.Step</t>
  </si>
  <si>
    <t>Court Analyst-DC (S_007730)</t>
  </si>
  <si>
    <t>NR4.57.Step</t>
  </si>
  <si>
    <t>Court Clerk I (S_621401)</t>
  </si>
  <si>
    <t>H6.41.Step</t>
  </si>
  <si>
    <t>PSEU-S Court Clerks (S_H6)</t>
  </si>
  <si>
    <t>Court Clerk II (S_621501)</t>
  </si>
  <si>
    <t>H6.43.Step</t>
  </si>
  <si>
    <t>Court Commissioner - KCDC (S_007750)</t>
  </si>
  <si>
    <t>Z4J.2.Step</t>
  </si>
  <si>
    <t>Court Commissioner - SC (S_007502)</t>
  </si>
  <si>
    <t>Z5J.2.Step</t>
  </si>
  <si>
    <t>Superior Court Commissioners (S_Z5C)</t>
  </si>
  <si>
    <t>Court Commissioner -Pro Tem-DC (S_007751)</t>
  </si>
  <si>
    <t>Z4.1.Step</t>
  </si>
  <si>
    <t>Court Coord-Dept Head-DC (S_007731)</t>
  </si>
  <si>
    <t>NR4.55.Step</t>
  </si>
  <si>
    <t>Court Hearing Coordinator-KCSC (S_007533)</t>
  </si>
  <si>
    <t>Court Manager-DC (S_007732)</t>
  </si>
  <si>
    <t>Court Operations Mgr II-SC (S_007586)</t>
  </si>
  <si>
    <t>CNR.58.Step</t>
  </si>
  <si>
    <t>Court Operations Tech 2 - SC (S_007562)</t>
  </si>
  <si>
    <t>Court Ops Program Mgr - SC (S_007548)</t>
  </si>
  <si>
    <t>Court Ops Supv - Civil Dept-SC (S_007516)</t>
  </si>
  <si>
    <t>CNR.46.Step</t>
  </si>
  <si>
    <t>Court Ops Technician I-SC (S_007543)</t>
  </si>
  <si>
    <t>Court Orders Prob-Solver-PAO (S_007360)</t>
  </si>
  <si>
    <t>Court Program Technician-SC (S_007557)</t>
  </si>
  <si>
    <t>Court Program Technician-SC (S_612101)</t>
  </si>
  <si>
    <t>N5C.40.Step</t>
  </si>
  <si>
    <t>Court Reporter - SC (S_007589)</t>
  </si>
  <si>
    <t>Court Reporter (S_007509)</t>
  </si>
  <si>
    <t>C8.62.Step</t>
  </si>
  <si>
    <t>PTE L17-Court Reporters (S_C8)</t>
  </si>
  <si>
    <t>Court Scheduling Specialist (S_621001)</t>
  </si>
  <si>
    <t>Court Services Manager DYS-SC (S_000721)</t>
  </si>
  <si>
    <t>Crew Chief (S_942401)</t>
  </si>
  <si>
    <t>T2V.153.Step</t>
  </si>
  <si>
    <t>L117-JUA-Utility Crew Chiefs (S_T2V)</t>
  </si>
  <si>
    <t>Crew Chief (S_942402)</t>
  </si>
  <si>
    <t>A2.53.Step</t>
  </si>
  <si>
    <t>SEIU L925-Wastewater (S_A2)</t>
  </si>
  <si>
    <t>Crime Intel Analyst-PAO (S_007322)</t>
  </si>
  <si>
    <t>Z3.55.Step</t>
  </si>
  <si>
    <t>Criminal Calendar Coord I-SC (S_007566)</t>
  </si>
  <si>
    <t>CNR.35.Step</t>
  </si>
  <si>
    <t>Criminal Calendar Tech 2-SC (S_007567)</t>
  </si>
  <si>
    <t>Criminal Court Manager-SC (S_007576)</t>
  </si>
  <si>
    <t>Criminal Div Office Mgr-PAO (S_007321)</t>
  </si>
  <si>
    <t>Current Use Evaluation Spec (S_262401)</t>
  </si>
  <si>
    <t>K1.57.Step</t>
  </si>
  <si>
    <t>Custodian - Assistant (S_912001)</t>
  </si>
  <si>
    <t>A2.26.Step</t>
  </si>
  <si>
    <t>Custodian - Floor Care (S_912105)</t>
  </si>
  <si>
    <t>A1.31.Step</t>
  </si>
  <si>
    <t>SEIU L925-DNRP (Parks) (S_A1)</t>
  </si>
  <si>
    <t>Custodian - Floor Care (S_912109)</t>
  </si>
  <si>
    <t>A6.31.Step</t>
  </si>
  <si>
    <t>SEIU L925-DES (FMD) (S_A6)</t>
  </si>
  <si>
    <t>Custodian - Lead (Aquatic Ctr) (S_912303)</t>
  </si>
  <si>
    <t>A1.37.Step</t>
  </si>
  <si>
    <t>Custodian - Lead (S_912302)</t>
  </si>
  <si>
    <t>Z3.34.Step</t>
  </si>
  <si>
    <t>Custodian - Lead (S_912304)</t>
  </si>
  <si>
    <t>A6.34.Step</t>
  </si>
  <si>
    <t>Custodian - Lead (S_912305)</t>
  </si>
  <si>
    <t>A1.34.Step</t>
  </si>
  <si>
    <t>Custodian - Windows (S_912110)</t>
  </si>
  <si>
    <t>A6.36.Step</t>
  </si>
  <si>
    <t>Custodian (S_912102)</t>
  </si>
  <si>
    <t>N2.30.Step</t>
  </si>
  <si>
    <t>WSCCCE L2084-FM-DES (FMD) (S_N2)</t>
  </si>
  <si>
    <t>Custodian (S_912103)</t>
  </si>
  <si>
    <t>A2.37.Step</t>
  </si>
  <si>
    <t>Custodian (S_912104)</t>
  </si>
  <si>
    <t>A1.30.Step</t>
  </si>
  <si>
    <t>Custodian (S_912108)</t>
  </si>
  <si>
    <t>A6.30.Step</t>
  </si>
  <si>
    <t>Customer Service Assistant-SC (S_007544)</t>
  </si>
  <si>
    <t>Customer Service Spc Supv (S_430001)</t>
  </si>
  <si>
    <t>Customer Service Spec I (S_431201)</t>
  </si>
  <si>
    <t>Z3.32.Step</t>
  </si>
  <si>
    <t>Customer Service Spec I (S_431202)</t>
  </si>
  <si>
    <t>F1A.32.Step</t>
  </si>
  <si>
    <t>Customer Service Spec I (S_431203)</t>
  </si>
  <si>
    <t>M4.32.Step</t>
  </si>
  <si>
    <t>Customer Service Spec I (S_431205)</t>
  </si>
  <si>
    <t>B1.32.Step</t>
  </si>
  <si>
    <t>Customer Service Spec I (S_431207)</t>
  </si>
  <si>
    <t>C9.32.Step</t>
  </si>
  <si>
    <t>Customer Service Spec I (S_431208)</t>
  </si>
  <si>
    <t>W4.32.Step</t>
  </si>
  <si>
    <t>Customer Service Spec I (S_431210)</t>
  </si>
  <si>
    <t>H9.32.Step</t>
  </si>
  <si>
    <t>Customer Service Spec I (S_431211)</t>
  </si>
  <si>
    <t>F6E.132.Step</t>
  </si>
  <si>
    <t>Customer Service Spec II (S_431301)</t>
  </si>
  <si>
    <t>Z3.36.Step</t>
  </si>
  <si>
    <t>Customer Service Spec II (S_431302)</t>
  </si>
  <si>
    <t>B1.36.Step</t>
  </si>
  <si>
    <t>Customer Service Spec II (S_431303)</t>
  </si>
  <si>
    <t>F1A.36.Step</t>
  </si>
  <si>
    <t>Customer Service Spec II (S_431304)</t>
  </si>
  <si>
    <t>M4.36.Step</t>
  </si>
  <si>
    <t>Customer Service Spec II (S_431305)</t>
  </si>
  <si>
    <t>T2F.36.Step</t>
  </si>
  <si>
    <t>L117-JUA (S_T2F)</t>
  </si>
  <si>
    <t>Customer Service Spec II (S_431306)</t>
  </si>
  <si>
    <t>C9.36.Step</t>
  </si>
  <si>
    <t>Customer Service Spec II (S_431312)</t>
  </si>
  <si>
    <t>W4.36.Step</t>
  </si>
  <si>
    <t>Customer Service Spec II (S_431314)</t>
  </si>
  <si>
    <t>H9.36.Step</t>
  </si>
  <si>
    <t>Customer Service Spec III (S_431401)</t>
  </si>
  <si>
    <t>Z3.40.Step</t>
  </si>
  <si>
    <t>Customer Service Spec III (S_431403)</t>
  </si>
  <si>
    <t>F1A.40.Step</t>
  </si>
  <si>
    <t>Customer Service Spec III (S_431404)</t>
  </si>
  <si>
    <t>M4.40.Step</t>
  </si>
  <si>
    <t>Customer Service Spec III (S_431405)</t>
  </si>
  <si>
    <t>B1.40.Step</t>
  </si>
  <si>
    <t>Customer Service Spec III (S_431406)</t>
  </si>
  <si>
    <t>C9.40.Step</t>
  </si>
  <si>
    <t>Customer Service Spec III (S_431410)</t>
  </si>
  <si>
    <t>H9.40.Step</t>
  </si>
  <si>
    <t>Customer Service Spec IV (S_431501)</t>
  </si>
  <si>
    <t>Customer Service Spec IV (S_431502)</t>
  </si>
  <si>
    <t>F1A.45.Step</t>
  </si>
  <si>
    <t>Customer Service Spec IV (S_431504)</t>
  </si>
  <si>
    <t>M4.45.Step</t>
  </si>
  <si>
    <t>Customer Service Spec IV (S_431506)</t>
  </si>
  <si>
    <t>H9.45.Step</t>
  </si>
  <si>
    <t>Customer Services Administr (S_223702)</t>
  </si>
  <si>
    <t>Customer Services Administr (S_223703)</t>
  </si>
  <si>
    <t>Customer Services Administr (S_223704)</t>
  </si>
  <si>
    <t>Customer Services Coord- Asst (S_223301)</t>
  </si>
  <si>
    <t>Customer Services Coord- Asst (S_223302)</t>
  </si>
  <si>
    <t>Customer Services Coord -Lead (S_223501)</t>
  </si>
  <si>
    <t>C4.59.Step</t>
  </si>
  <si>
    <t>Customer Services Coord -Lead (S_223502)</t>
  </si>
  <si>
    <t>Customer Services Coord -Lead (S_223503)</t>
  </si>
  <si>
    <t>Customer Services Coordinator (S_223401)</t>
  </si>
  <si>
    <t>C4.55.Step</t>
  </si>
  <si>
    <t>Customer Services Coordinator (S_223402)</t>
  </si>
  <si>
    <t>Customer Services Supervisor (S_223601)</t>
  </si>
  <si>
    <t>Customer Services Supervisor (S_223603)</t>
  </si>
  <si>
    <t>F5A.164.Step</t>
  </si>
  <si>
    <t>Data Administrator (S_733102)</t>
  </si>
  <si>
    <t>Data Administrator (S_733103)</t>
  </si>
  <si>
    <t>Data Administrator (S_733105)</t>
  </si>
  <si>
    <t>Data Administrator Supervisor (S_733201)</t>
  </si>
  <si>
    <t>Data Center Architect (S_737501)</t>
  </si>
  <si>
    <t>C19.72.Step</t>
  </si>
  <si>
    <t>Data Center Engineer - Senior (S_737401)</t>
  </si>
  <si>
    <t>C19.67.Step</t>
  </si>
  <si>
    <t>Data Control Specialist - Sr (S_737200)</t>
  </si>
  <si>
    <t>Data Control Specialist - Sr (S_737201)</t>
  </si>
  <si>
    <t>C19.48.Step</t>
  </si>
  <si>
    <t>Data Control Specialist (S_731402)</t>
  </si>
  <si>
    <t>Data Control Supervisor (S_731502)</t>
  </si>
  <si>
    <t>Data Control Supervisor (S_731503)</t>
  </si>
  <si>
    <t>C19.53.Step</t>
  </si>
  <si>
    <t>Database Admin/Dev - Sr - SC (S_007870)</t>
  </si>
  <si>
    <t>CNR.67.Step</t>
  </si>
  <si>
    <t>Database Administrator - Jrny (S_734711)</t>
  </si>
  <si>
    <t>Database Administrator - Jrny (S_734801)</t>
  </si>
  <si>
    <t>Database Administrator - Jrny (S_734802)</t>
  </si>
  <si>
    <t>C19.62.Step</t>
  </si>
  <si>
    <t>Database Administrator - Jrny (S_734804)</t>
  </si>
  <si>
    <t>Database Administrator - Jrny (S_734805)</t>
  </si>
  <si>
    <t>Database Administrator - Jrny (S_734806)</t>
  </si>
  <si>
    <t>Database Administrator - Jrny (S_734808)</t>
  </si>
  <si>
    <t>M3.62.Step</t>
  </si>
  <si>
    <t>Database Administrator - Jrny (S_734809)</t>
  </si>
  <si>
    <t>W2.19.Step</t>
  </si>
  <si>
    <t>Database Administrator - Jrny (S_734810)</t>
  </si>
  <si>
    <t>Database Administrator ECR-DC (S_000184)</t>
  </si>
  <si>
    <t>NR4.60.Step</t>
  </si>
  <si>
    <t>Database Administrator -Master (S_735001)</t>
  </si>
  <si>
    <t>Database Administrator -Master (S_735002)</t>
  </si>
  <si>
    <t>Database Administrator -Master (S_735004)</t>
  </si>
  <si>
    <t>C4.72.Step</t>
  </si>
  <si>
    <t>Database Administrator -Master (S_735005)</t>
  </si>
  <si>
    <t>C7.72.Step</t>
  </si>
  <si>
    <t>Database Administrator -Master (S_735006)</t>
  </si>
  <si>
    <t>F3A.72.Step</t>
  </si>
  <si>
    <t>Database Administrator -Master (S_735008)</t>
  </si>
  <si>
    <t>M3.72.Step</t>
  </si>
  <si>
    <t>Database Administrator -Master (S_735010)</t>
  </si>
  <si>
    <t>Database Administrator -Senior (S_734901)</t>
  </si>
  <si>
    <t>Database Administrator -Senior (S_734902)</t>
  </si>
  <si>
    <t>Database Administrator -Senior (S_734904)</t>
  </si>
  <si>
    <t>Database Administrator -Senior (S_734905)</t>
  </si>
  <si>
    <t>Database Administrator -Senior (S_734906)</t>
  </si>
  <si>
    <t>Database Administrator -Senior (S_734908)</t>
  </si>
  <si>
    <t>M3.67.Step</t>
  </si>
  <si>
    <t>Database Administrator -Senior (S_734909)</t>
  </si>
  <si>
    <t>Database Administrator -Senior (S_734910)</t>
  </si>
  <si>
    <t>Database Coordinator- PAO (S_007282)</t>
  </si>
  <si>
    <t>Database Specialist - Journey (S_734201)</t>
  </si>
  <si>
    <t>Database Specialist - Journey (S_734202)</t>
  </si>
  <si>
    <t>C19.55.Step</t>
  </si>
  <si>
    <t>Database Specialist - Journey (S_734204)</t>
  </si>
  <si>
    <t>Database Specialist - Journey (S_734205)</t>
  </si>
  <si>
    <t>C7.55.Step</t>
  </si>
  <si>
    <t>Database Specialist - Journey (S_734206)</t>
  </si>
  <si>
    <t>F3A.55.Step</t>
  </si>
  <si>
    <t>Database Specialist - Journey (S_734209)</t>
  </si>
  <si>
    <t>Database Specialist - Master (S_734401)</t>
  </si>
  <si>
    <t>Database Specialist - Master (S_734402)</t>
  </si>
  <si>
    <t>Database Specialist - Master (S_734404)</t>
  </si>
  <si>
    <t>Database Specialist - Master (S_734405)</t>
  </si>
  <si>
    <t>Database Specialist - Master (S_734406)</t>
  </si>
  <si>
    <t>Database Specialist - Master (S_734409)</t>
  </si>
  <si>
    <t>Database Specialist - Senior (S_734301)</t>
  </si>
  <si>
    <t>Database Specialist - Senior (S_734302)</t>
  </si>
  <si>
    <t>Database Specialist - Senior (S_734304)</t>
  </si>
  <si>
    <t>Database Specialist - Senior (S_734305)</t>
  </si>
  <si>
    <t>Database Specialist - Senior (S_734306)</t>
  </si>
  <si>
    <t>Database Specialist - Senior (S_734310)</t>
  </si>
  <si>
    <t>Dental Assistant (S_334101)</t>
  </si>
  <si>
    <t>B2.137.Step</t>
  </si>
  <si>
    <t>OPEIU L8-Dental (S_B2)</t>
  </si>
  <si>
    <t>Dental Hygienist (S_334201)</t>
  </si>
  <si>
    <t>B2.62.Step</t>
  </si>
  <si>
    <t>Dental Hygienist Supervisor (S_334301)</t>
  </si>
  <si>
    <t>Dentist (S_322101)</t>
  </si>
  <si>
    <t>Dependency CASA PrRecruiter-SC (S_007540)</t>
  </si>
  <si>
    <t>Deputy Chief Admin Officer -DC (S_007765)</t>
  </si>
  <si>
    <t>Z4.78.Step</t>
  </si>
  <si>
    <t>Deputy Chief Admin Officer-SC (S_007802)</t>
  </si>
  <si>
    <t>Deputy Chief Legal Counsel-Ccl (S_007065)</t>
  </si>
  <si>
    <t>Deputy Chief of Staff - PAO (S_007260)</t>
  </si>
  <si>
    <t>Deputy Clerk - Council (S_007077)</t>
  </si>
  <si>
    <t>Deputy County Auditor - Ccl (S_007045)</t>
  </si>
  <si>
    <t>Deputy Dir., Adult &amp; Juv Det (S_100102)</t>
  </si>
  <si>
    <t>Deputy Dir., Cmty &amp; Human Svcs (S_100601)</t>
  </si>
  <si>
    <t>Deputy Dir., DDES (S_102201)</t>
  </si>
  <si>
    <t>Deputy Dir., DNRP (S_105301)</t>
  </si>
  <si>
    <t>Deputy Dir., Executive Svcs (S_106301)</t>
  </si>
  <si>
    <t>Deputy Dir., Judicial Admin (S_104701)</t>
  </si>
  <si>
    <t>Deputy Dir., Public Defense (S_101001)</t>
  </si>
  <si>
    <t>Z3.85.Step</t>
  </si>
  <si>
    <t>Deputy Dir., Transportation (S_102601)</t>
  </si>
  <si>
    <t>Deputy Ombudsman - Ccl (S_007017)</t>
  </si>
  <si>
    <t>Deputy Ombudsman -Senior -Ccl (S_007018)</t>
  </si>
  <si>
    <t>Deputy Ombudsman-Sr Rural -Ccl (S_007046)</t>
  </si>
  <si>
    <t>Deputy Prosecuting Attny I (S_007227)</t>
  </si>
  <si>
    <t>U1.100.Step</t>
  </si>
  <si>
    <t>KCPAA-PAO (S_U1)</t>
  </si>
  <si>
    <t>Deputy Prosecuting Attny II (S_007226)</t>
  </si>
  <si>
    <t>U1.101.Step</t>
  </si>
  <si>
    <t>Deputy Prosecuting Attny III (S_007225)</t>
  </si>
  <si>
    <t>U1.102.Step</t>
  </si>
  <si>
    <t>Deputy Prosecuting Attny IV (S_007224)</t>
  </si>
  <si>
    <t>U1.103.Step</t>
  </si>
  <si>
    <t>Deputy Prosecuting Attny V (S_007223)</t>
  </si>
  <si>
    <t>U1.104.Step</t>
  </si>
  <si>
    <t>Deputy Prosecuting Atty III-NR (S_007278)</t>
  </si>
  <si>
    <t>Z7S.102.Step</t>
  </si>
  <si>
    <t>Deputy Prosecuting Atty II-NR (S_007279)</t>
  </si>
  <si>
    <t>Z7S.101.Step</t>
  </si>
  <si>
    <t>Deputy Prosecuting Atty IV-NR (S_007277)</t>
  </si>
  <si>
    <t>Z7S.103.Step</t>
  </si>
  <si>
    <t>Deputy Prosecuting Atty V-NR (S_007276)</t>
  </si>
  <si>
    <t>Z7S.104.Step</t>
  </si>
  <si>
    <t>Deputy Risk Manager - Claims (S_626401)</t>
  </si>
  <si>
    <t>Deputy Zoning Examiner - Ccl (S_007041)</t>
  </si>
  <si>
    <t>Designer I (S_716002)</t>
  </si>
  <si>
    <t>W4.43.Step</t>
  </si>
  <si>
    <t>Designer II (S_716102)</t>
  </si>
  <si>
    <t>W4.47.Step</t>
  </si>
  <si>
    <t>Designer III (S_716202)</t>
  </si>
  <si>
    <t>W4.52.Step</t>
  </si>
  <si>
    <t>Designer IV (S_716303)</t>
  </si>
  <si>
    <t>W4.55.Step</t>
  </si>
  <si>
    <t>Designer V (S_716402)</t>
  </si>
  <si>
    <t>W4.59.Step</t>
  </si>
  <si>
    <t>Designer VI (S_716502)</t>
  </si>
  <si>
    <t>Desktop Support Spc - Sr - PAO (S_007287)</t>
  </si>
  <si>
    <t>Desktop Support Spec - Jrny (S_731001)</t>
  </si>
  <si>
    <t>Desktop Support Spec - Jrny (S_731002)</t>
  </si>
  <si>
    <t>C19.51.Step</t>
  </si>
  <si>
    <t>Desktop Support Spec - Jrny (S_731004)</t>
  </si>
  <si>
    <t>Desktop Support Spec - Jrny (S_731006)</t>
  </si>
  <si>
    <t>Desktop Support Spec - Jrny (S_731008)</t>
  </si>
  <si>
    <t>Desktop Support Spec - Senior (S_731601)</t>
  </si>
  <si>
    <t>Desktop Support Spec - Senior (S_731602)</t>
  </si>
  <si>
    <t>C19.56.Step</t>
  </si>
  <si>
    <t>Desktop Support Spec - Senior (S_731604)</t>
  </si>
  <si>
    <t>Desktop Support Spec - Senior (S_731606)</t>
  </si>
  <si>
    <t>Desktop Support Spec - Senior (S_731608)</t>
  </si>
  <si>
    <t>Desktop Support Spec- Ccl (S_007099)</t>
  </si>
  <si>
    <t>Z2.23.Step</t>
  </si>
  <si>
    <t>Desktop Support Spec-PAO (S_007286)</t>
  </si>
  <si>
    <t>Desktop Support Tech-SC (S_007872)</t>
  </si>
  <si>
    <t>CNR.51.Step</t>
  </si>
  <si>
    <t>Desktop Support Tech-Sr-SC (S_007873)</t>
  </si>
  <si>
    <t>CNR.56.Step</t>
  </si>
  <si>
    <t>Detention Officer (S_521401)</t>
  </si>
  <si>
    <t>Dir. Of Cmmty Partnerships-PAO (S_007340)</t>
  </si>
  <si>
    <t>Dir., Adult &amp; Juv Detention (S_100101)</t>
  </si>
  <si>
    <t>Dir., Commnty &amp; Human Svcs (S_100501)</t>
  </si>
  <si>
    <t>Dir., Dev &amp; Environmental Svcs (S_102001)</t>
  </si>
  <si>
    <t>Dir., Municipal Relations -Ccl (S_007039)</t>
  </si>
  <si>
    <t>Dir., Ofc of Labor Relations (S_107450)</t>
  </si>
  <si>
    <t>Dir., Public Defense (S_101010)</t>
  </si>
  <si>
    <t>Z8A.1.Step</t>
  </si>
  <si>
    <t>Director District Court - KCDC (S_009302)</t>
  </si>
  <si>
    <t>NR4.73.Step</t>
  </si>
  <si>
    <t>Director I-Business&amp;Fin-SC (S_007811)</t>
  </si>
  <si>
    <t>CNR.72.Step</t>
  </si>
  <si>
    <t>Director I-Human Resources-SC (S_007515)</t>
  </si>
  <si>
    <t>Director II - Court Ops - SC (S_007507)</t>
  </si>
  <si>
    <t>CNR.76.Step</t>
  </si>
  <si>
    <t>Director II - Family Crt Op-SC (S_007803)</t>
  </si>
  <si>
    <t>Director II - IT - SC (S_007804)</t>
  </si>
  <si>
    <t>CNR.79.Step</t>
  </si>
  <si>
    <t>Director II-Juvenile Crt Sv-SC (S_007527)</t>
  </si>
  <si>
    <t>Director of Communications-Ccl (S_007083)</t>
  </si>
  <si>
    <t>Director, Cmnty Relations -PAO (S_007239)</t>
  </si>
  <si>
    <t>Director, Communications-PAO (S_007342)</t>
  </si>
  <si>
    <t>Director, DNRP (S_105201)</t>
  </si>
  <si>
    <t>Director, Elections (S_101300)</t>
  </si>
  <si>
    <t>Director, Exec Svcs/Co Adm Off (S_106201)</t>
  </si>
  <si>
    <t>Director, Gov Relations -Ccl (S_007003)</t>
  </si>
  <si>
    <t>Director, Human Resources-PAO (S_007295)</t>
  </si>
  <si>
    <t>Z3.86.Step</t>
  </si>
  <si>
    <t>Director, IT (S_007341)</t>
  </si>
  <si>
    <t>Director, Ofc Law Enfc Ovsght (S_007080)</t>
  </si>
  <si>
    <t>Director, Office or Risk Mgmt (S_108202)</t>
  </si>
  <si>
    <t>Director, Ombudsman - Ccl (S_007033)</t>
  </si>
  <si>
    <t>Director, Transportation (S_102501)</t>
  </si>
  <si>
    <t>Disability Board Coordinator (S_121301)</t>
  </si>
  <si>
    <t>Disability Board Coordinator (S_121302)</t>
  </si>
  <si>
    <t>Disease Control Officer (S_324501)</t>
  </si>
  <si>
    <t>Z3.94.Step</t>
  </si>
  <si>
    <t>Disease Research &amp; Interv. Spc (S_758101)</t>
  </si>
  <si>
    <t>D1.49.Step</t>
  </si>
  <si>
    <t>WSCCCE L21HD-DPH (S_D1)</t>
  </si>
  <si>
    <t>Distibuted Systems/LAN/PC Supv (S_736801)</t>
  </si>
  <si>
    <t>Distibuted Systems/LAN/PC Supv (S_736802)</t>
  </si>
  <si>
    <t>Distibuted Systems/LAN/PC Supv (S_736803)</t>
  </si>
  <si>
    <t>Distibuted Systems/LAN/PC Supv (S_736804)</t>
  </si>
  <si>
    <t>Distibuted Systems/LAN/PC Supv (S_736805)</t>
  </si>
  <si>
    <t>F16.68.Step</t>
  </si>
  <si>
    <t>District Court Clerk (S_007723)</t>
  </si>
  <si>
    <t>D3.40.Step</t>
  </si>
  <si>
    <t>WSCCCE L21DC-D Court Wages (S_D3)</t>
  </si>
  <si>
    <t>District Court Clerk (S_007724)</t>
  </si>
  <si>
    <t>NR4.40.Step</t>
  </si>
  <si>
    <t>Div. Dir. I, Admin Services (S_109001)</t>
  </si>
  <si>
    <t>Div. Dir. II, Admin Services (S_109101)</t>
  </si>
  <si>
    <t>Div. Dir., Accounting (S_101601)</t>
  </si>
  <si>
    <t>Div. Dir., Airport (S_103201)</t>
  </si>
  <si>
    <t>Div. Dir., Building Services (S_102401)</t>
  </si>
  <si>
    <t>Div. Dir., Cmmnty &amp; Human Svcs (S_101201)</t>
  </si>
  <si>
    <t>Div. Dir., Cmmnty Corrections (S_110501)</t>
  </si>
  <si>
    <t>Div. Dir., Commercial/Business (S_110601)</t>
  </si>
  <si>
    <t>Div. Dir., Constr &amp; Fac Mgmt (S_106401)</t>
  </si>
  <si>
    <t>Div. Dir., Dev Disability (S_100701)</t>
  </si>
  <si>
    <t>Div. Dir., Emergency Med Svcs (S_104101)</t>
  </si>
  <si>
    <t>Div. Dir., Envirn. Health Svcs (S_104301)</t>
  </si>
  <si>
    <t>Div. Dir., Finance &amp; Bus Ops (S_107102)</t>
  </si>
  <si>
    <t>Div. Dir., Fleet (S_103001)</t>
  </si>
  <si>
    <t>Div. Dir., HR Management (S_106901)</t>
  </si>
  <si>
    <t>Div. Dir., IT Services (S_101801)</t>
  </si>
  <si>
    <t>Div. Dir., Juvenile (S_100401)</t>
  </si>
  <si>
    <t>Div. Dir., Land Use Services (S_102301)</t>
  </si>
  <si>
    <t>Div. Dir., Marine (S_111501)</t>
  </si>
  <si>
    <t>Div. Dir., Men Hlth-Chem Abuse (S_100801)</t>
  </si>
  <si>
    <t>Div. Dir., Ofc of Civil Rights (S_107502)</t>
  </si>
  <si>
    <t>Div. Dir., Ofc of Emerg Mgmt (S_107302)</t>
  </si>
  <si>
    <t>Div. Dir., Parks (S_106001)</t>
  </si>
  <si>
    <t>Div. Dir., Policy &amp; Technology (S_102901)</t>
  </si>
  <si>
    <t>Div. Dir., Prevention (S_104501)</t>
  </si>
  <si>
    <t>Div. Dir., Public Health (S_103901)</t>
  </si>
  <si>
    <t>Div. Dir., Records &amp; Licensing (S_109800)</t>
  </si>
  <si>
    <t>Div. Dir., Residential (S_101701)</t>
  </si>
  <si>
    <t>Div. Dir., Roads (S_102701)</t>
  </si>
  <si>
    <t>Div. Dir., Solid Waste (S_105401)</t>
  </si>
  <si>
    <t>Div. Dir., Transit (S_103301)</t>
  </si>
  <si>
    <t>Z3.91.Step</t>
  </si>
  <si>
    <t>Div. Dir., Wastewater Trmt (S_105601)</t>
  </si>
  <si>
    <t>Div. Dir., Water &amp; Land Res. (S_105801)</t>
  </si>
  <si>
    <t>Diversity &amp; Inclusion Mgr I (S_231701)</t>
  </si>
  <si>
    <t>Diversity &amp; Inclusion Mgr II (S_235201)</t>
  </si>
  <si>
    <t>Division Secretary (S_436101)</t>
  </si>
  <si>
    <t>DYS Youth Employment Wkr -SC (S_009820)</t>
  </si>
  <si>
    <t>ZM.1.Step</t>
  </si>
  <si>
    <t>DYS Yourth Employment (S_Z5Y)</t>
  </si>
  <si>
    <t>Early Res Case Mgr - Lead - SC (S_007881)</t>
  </si>
  <si>
    <t>EBAS Support Center Mgr (S_741101)</t>
  </si>
  <si>
    <t>Economist - Chief (S_116101)</t>
  </si>
  <si>
    <t>Education Employment Spec (S_524802)</t>
  </si>
  <si>
    <t>N5.50.Step</t>
  </si>
  <si>
    <t>Education Employment Spec (S_524803)</t>
  </si>
  <si>
    <t>WSCCCE L2084-SC-Staff (Wages) (S_N5A)</t>
  </si>
  <si>
    <t>Education Specialist (S_226101)</t>
  </si>
  <si>
    <t>C9.44.Step</t>
  </si>
  <si>
    <t>Education Specialist (S_226102)</t>
  </si>
  <si>
    <t>Z3.44.Step</t>
  </si>
  <si>
    <t>Educator Consultant I (S_226202)</t>
  </si>
  <si>
    <t>Educator Consultant I (S_226203)</t>
  </si>
  <si>
    <t>Educator Consultant I (S_226204)</t>
  </si>
  <si>
    <t>Educator Consultant I (S_226205)</t>
  </si>
  <si>
    <t>Educator Consultant I (S_226206)</t>
  </si>
  <si>
    <t>C9.54.Step</t>
  </si>
  <si>
    <t>Educator Consultant I (S_226207)</t>
  </si>
  <si>
    <t>Educator Consultant II (S_226303)</t>
  </si>
  <si>
    <t>Educator Consultant II (S_226304)</t>
  </si>
  <si>
    <t>Educator Consultant II (S_226305)</t>
  </si>
  <si>
    <t>Educator Consultant II (S_226307)</t>
  </si>
  <si>
    <t>Educator Consultant II (S_226308)</t>
  </si>
  <si>
    <t>Educator Consultant II (S_226309)</t>
  </si>
  <si>
    <t>Educator Consultant III (S_226404)</t>
  </si>
  <si>
    <t>Educator Consultant III (S_226405)</t>
  </si>
  <si>
    <t>C9.62.Step</t>
  </si>
  <si>
    <t>Educator Consultant III (S_226407)</t>
  </si>
  <si>
    <t>Elder Abuse Prj Coord-PAO (S_007266)</t>
  </si>
  <si>
    <t>Election Distn Ctr Supv (S_931302)</t>
  </si>
  <si>
    <t>Election Distn Ctr Supv -Asst (S_931201)</t>
  </si>
  <si>
    <t>T2F.41.Step</t>
  </si>
  <si>
    <t>Election Equipment Tech (S_931101)</t>
  </si>
  <si>
    <t>Elections Program Manager (S_283501)</t>
  </si>
  <si>
    <t>Z9.72.Step</t>
  </si>
  <si>
    <t>Electr Cstr Tmp CrwChief-2d Sh (S_731420)</t>
  </si>
  <si>
    <t>E2.18.Step</t>
  </si>
  <si>
    <t>Electrical Inspector (S_838501)</t>
  </si>
  <si>
    <t>E1.58.Step</t>
  </si>
  <si>
    <t>IBEW L77-DOT(RD), IT, DNRP,DPH (S_E1)</t>
  </si>
  <si>
    <t>Electrical Inspector (S_838502)</t>
  </si>
  <si>
    <t>IBEW L77-DOT (Roads), DKCIT (S_E1A)</t>
  </si>
  <si>
    <t>Electrician Constr Crew Chief (S_730700)</t>
  </si>
  <si>
    <t>E2.8.Step</t>
  </si>
  <si>
    <t>Electrician Constr-Lead-2d Shf (S_730620)</t>
  </si>
  <si>
    <t>E2.15.Step</t>
  </si>
  <si>
    <t>Electrician Constructor - Lead (S_730600)</t>
  </si>
  <si>
    <t>E2.6.Step</t>
  </si>
  <si>
    <t>Electrician Constructor (S_730100)</t>
  </si>
  <si>
    <t>E2.4.Step</t>
  </si>
  <si>
    <t>Electrician Constructor 2nd (S_730120)</t>
  </si>
  <si>
    <t>E2.10.Step</t>
  </si>
  <si>
    <t>Electrician Cstr Tmp Crw Chief (S_731400)</t>
  </si>
  <si>
    <t>Electrician Helper (S_821101)</t>
  </si>
  <si>
    <t>T2C.37.Step</t>
  </si>
  <si>
    <t>JCC L46-Electricians (S_T2C)</t>
  </si>
  <si>
    <t>Electrician I - Lead (S_821302)</t>
  </si>
  <si>
    <t>T2C.56.Step</t>
  </si>
  <si>
    <t>Electrician I (S_821201)</t>
  </si>
  <si>
    <t>T2C.53.Step</t>
  </si>
  <si>
    <t>Electrician II (S_821401)</t>
  </si>
  <si>
    <t>T2C.57.Step</t>
  </si>
  <si>
    <t>Electricn Cnstr Crw Chf-2/3 Sh (S_730720)</t>
  </si>
  <si>
    <t>Electronic Comm. Spec (S_835401)</t>
  </si>
  <si>
    <t>Electronic Comm. Spec (S_835402)</t>
  </si>
  <si>
    <t>Electronic Comm. Tech I (S_833101)</t>
  </si>
  <si>
    <t>E1.42.Step</t>
  </si>
  <si>
    <t>Electronic Comm. Tech I (S_833102)</t>
  </si>
  <si>
    <t>Electronic Comm. Tech II (S_832201)</t>
  </si>
  <si>
    <t>E1.56.Step</t>
  </si>
  <si>
    <t>Electronic Comm. Tech II (S_832202)</t>
  </si>
  <si>
    <t>Electronic Comm. Tech II (S_832203)</t>
  </si>
  <si>
    <t>EMail Administrator - Journey (S_733701)</t>
  </si>
  <si>
    <t>EMail Administrator - Journey (S_733702)</t>
  </si>
  <si>
    <t>EMail Administrator - Journey (S_733704)</t>
  </si>
  <si>
    <t>EMail Administrator - Journey (S_733706)</t>
  </si>
  <si>
    <t>EMail Administrator - Senior (S_733801)</t>
  </si>
  <si>
    <t>EMail Administrator - Senior (S_733802)</t>
  </si>
  <si>
    <t>C19.61.Step</t>
  </si>
  <si>
    <t>EMail Administrator - Senior (S_733804)</t>
  </si>
  <si>
    <t>C4.61.Step</t>
  </si>
  <si>
    <t>EMail Administrator - Senior (S_733806)</t>
  </si>
  <si>
    <t>F3A.61.Step</t>
  </si>
  <si>
    <t>Emergency Mgmt Program Asst (S_513001)</t>
  </si>
  <si>
    <t>Emergency Mgmt Program Asst (S_513002)</t>
  </si>
  <si>
    <t>C18.54.Step</t>
  </si>
  <si>
    <t>PTE L17-Emergency Mgt (S_C18)</t>
  </si>
  <si>
    <t>Emergency Mgmt Program Coord (S_513101)</t>
  </si>
  <si>
    <t>Emergency Mgmt Program Coord (S_513102)</t>
  </si>
  <si>
    <t>C18.59.Step</t>
  </si>
  <si>
    <t>Emergency Mgmt Program Mgr (S_513201)</t>
  </si>
  <si>
    <t>Emergency Mgmt Program Mgr (S_513202)</t>
  </si>
  <si>
    <t>C18.64.Step</t>
  </si>
  <si>
    <t>Emergency Mgmt Program Sr Mgr (S_513301)</t>
  </si>
  <si>
    <t>Emergency Mgmt Program Sr Mgr (S_513303)</t>
  </si>
  <si>
    <t>C10.69.Step</t>
  </si>
  <si>
    <t>Employee &amp; Labor Relations Rep (S_230301)</t>
  </si>
  <si>
    <t>Employee Dev. &amp; Training Mgr (S_237101)</t>
  </si>
  <si>
    <t>Employee Trans Prog Admintor (S_242701)</t>
  </si>
  <si>
    <t>Employment Manager (S_230601)</t>
  </si>
  <si>
    <t>EMS Instructor - Senior -STT (S_227301)</t>
  </si>
  <si>
    <t>EMS Instructor - STT (S_227201)</t>
  </si>
  <si>
    <t>EMS Instructor -Apprentice-STT (S_227101)</t>
  </si>
  <si>
    <t>EMS Med Control Director - STT (S_324801)</t>
  </si>
  <si>
    <t>Z3.202.Step</t>
  </si>
  <si>
    <t>EMS Medical Control Offcr-STT (S_324901)</t>
  </si>
  <si>
    <t>Z3.203.Step</t>
  </si>
  <si>
    <t>EMS Patient Training Aide -STT (S_227001)</t>
  </si>
  <si>
    <t>Z3.201.Step</t>
  </si>
  <si>
    <t>Engineer I (S_711101)</t>
  </si>
  <si>
    <t>Engineer I (S_711103)</t>
  </si>
  <si>
    <t>Engineer I (S_711104)</t>
  </si>
  <si>
    <t>Engineer I (S_711106)</t>
  </si>
  <si>
    <t>Engineer I (S_711107)</t>
  </si>
  <si>
    <t>Engineer II (S_711201)</t>
  </si>
  <si>
    <t>Engineer II (S_711202)</t>
  </si>
  <si>
    <t>F6.159.Step</t>
  </si>
  <si>
    <t>Engineer II (S_711205)</t>
  </si>
  <si>
    <t>Engineer II (S_711207)</t>
  </si>
  <si>
    <t>Engineer II (S_711208)</t>
  </si>
  <si>
    <t>M3.59.Step</t>
  </si>
  <si>
    <t>Engineer III (S_711301)</t>
  </si>
  <si>
    <t>Engineer III (S_711302)</t>
  </si>
  <si>
    <t>Engineer III (S_711307)</t>
  </si>
  <si>
    <t>Engineer III (S_711308)</t>
  </si>
  <si>
    <t>M3.64.Step</t>
  </si>
  <si>
    <t>Engineer III (S_711310)</t>
  </si>
  <si>
    <t>Engineer IV (S_711401)</t>
  </si>
  <si>
    <t>Engineer IV (S_711402)</t>
  </si>
  <si>
    <t>F6.169.Step</t>
  </si>
  <si>
    <t>Engineer IV (S_711403)</t>
  </si>
  <si>
    <t>Engineer IV (S_711406)</t>
  </si>
  <si>
    <t>C4.69.Step</t>
  </si>
  <si>
    <t>Engineer IV (S_711407)</t>
  </si>
  <si>
    <t>M3.69.Step</t>
  </si>
  <si>
    <t>Engineering Services Mgr - SWD (S_107101)</t>
  </si>
  <si>
    <t>C11.77.Step</t>
  </si>
  <si>
    <t>Engineering Services Sect Mgr (S_113701)</t>
  </si>
  <si>
    <t>Engineering Technician I (S_711601)</t>
  </si>
  <si>
    <t>C1.43.Step</t>
  </si>
  <si>
    <t>Engineering Technician II (S_711701)</t>
  </si>
  <si>
    <t>Enterprise Architect - App (S_743601)</t>
  </si>
  <si>
    <t>Enterprise Architect - Data (S_743501)</t>
  </si>
  <si>
    <t>Enterprise Architect - Tech (S_743401)</t>
  </si>
  <si>
    <t>Environmental Affairs Officer (S_116201)</t>
  </si>
  <si>
    <t>Environmental Aide (S_757101)</t>
  </si>
  <si>
    <t>Z3.31.Step</t>
  </si>
  <si>
    <t>Environmental Lab Scientist I (S_753101)</t>
  </si>
  <si>
    <t>Environmental Lab Scientist II (S_753201)</t>
  </si>
  <si>
    <t>Environmental Lab Scientist IV (S_753401)</t>
  </si>
  <si>
    <t>Environmental Lab Supervisor (S_753501)</t>
  </si>
  <si>
    <t>Environmental LabScientist III (S_753301)</t>
  </si>
  <si>
    <t>Environmental PH Planner I (S_539102)</t>
  </si>
  <si>
    <t>PTE L17-DPH, DCHS-Env Hlth Pro (S_C9C)</t>
  </si>
  <si>
    <t>Environmental PH Planner II (S_539202)</t>
  </si>
  <si>
    <t>Environmental PH Planner III (S_539302)</t>
  </si>
  <si>
    <t>C9.63.Step</t>
  </si>
  <si>
    <t>Environmental Prog. Mng Supv (S_540201)</t>
  </si>
  <si>
    <t>Environmental Prog. Mng Supv (S_540202)</t>
  </si>
  <si>
    <t>W3.73.Step</t>
  </si>
  <si>
    <t>TEA-WTD, DNRP-Supervisor (S_W3)</t>
  </si>
  <si>
    <t>Environmental Prog. Mng Supv (S_540203)</t>
  </si>
  <si>
    <t>F5.171.Step</t>
  </si>
  <si>
    <t>Environmental Prog. Mng Supv (S_540204)</t>
  </si>
  <si>
    <t>C10.71.Step</t>
  </si>
  <si>
    <t>Environmental Prog. Sect Mgr (S_540101)</t>
  </si>
  <si>
    <t>Environmental Prog. Sect Mgr (S_715701)</t>
  </si>
  <si>
    <t>Environmental Scientist I (S_752102)</t>
  </si>
  <si>
    <t>Environmental Scientist I (S_752103)</t>
  </si>
  <si>
    <t>Environmental Scientist II (S_752203)</t>
  </si>
  <si>
    <t>Environmental Scientist II (S_752204)</t>
  </si>
  <si>
    <t>Environmental Scientist III (S_752302)</t>
  </si>
  <si>
    <t>Environmental Scientist III (S_752303)</t>
  </si>
  <si>
    <t>Environmental Scientist III (S_752304)</t>
  </si>
  <si>
    <t>Environmental Scientist III (S_752305)</t>
  </si>
  <si>
    <t>Environmental Scientist III (S_752306)</t>
  </si>
  <si>
    <t>D1.64.Step</t>
  </si>
  <si>
    <t>Environmental Scientist IV (S_752401)</t>
  </si>
  <si>
    <t>Environmental Scientist IV (S_752402)</t>
  </si>
  <si>
    <t>Environmental Scientist IV (S_752403)</t>
  </si>
  <si>
    <t>Environmental Specialist I (S_752501)</t>
  </si>
  <si>
    <t>Environmental Specialist I (S_752502)</t>
  </si>
  <si>
    <t>Environmental Specialist I (S_752503)</t>
  </si>
  <si>
    <t>Environmental Specialist II (S_752601)</t>
  </si>
  <si>
    <t>Environmental Specialist II (S_752602)</t>
  </si>
  <si>
    <t>C1.51.Step</t>
  </si>
  <si>
    <t>Environmental Specialist III (S_752701)</t>
  </si>
  <si>
    <t>Epidemiologist I (S_751301)</t>
  </si>
  <si>
    <t>Epidemiologist I (S_751302)</t>
  </si>
  <si>
    <t>D1.58.Step</t>
  </si>
  <si>
    <t>Epidemiologist II (S_751401)</t>
  </si>
  <si>
    <t>Epidemiologist II (S_751402)</t>
  </si>
  <si>
    <t>D1.62.Step</t>
  </si>
  <si>
    <t>Epidemiologist III (S_751501)</t>
  </si>
  <si>
    <t>Equipment Operator - On Call (S_934299)</t>
  </si>
  <si>
    <t>Y1A.200.Step</t>
  </si>
  <si>
    <t>IUOE L302-Union Hall (S_Y1A)</t>
  </si>
  <si>
    <t>Equipment Operator (S_934201)</t>
  </si>
  <si>
    <t>Y1.150.Step</t>
  </si>
  <si>
    <t>IUOE L302-Equip Operators (S_Y1)</t>
  </si>
  <si>
    <t>Equipment Operator In-Training (S_934101)</t>
  </si>
  <si>
    <t>Y1.147.Step</t>
  </si>
  <si>
    <t>Equipment Operator-Lead (S_934300)</t>
  </si>
  <si>
    <t>Y1.154.Step</t>
  </si>
  <si>
    <t>Equipment Srvcs&amp;Maint Spec (S_941101)</t>
  </si>
  <si>
    <t>T2F.39.Step</t>
  </si>
  <si>
    <t>Equipment Srvcs&amp;Maint Spec -HD (S_941001)</t>
  </si>
  <si>
    <t>T2F.43.Step</t>
  </si>
  <si>
    <t>Evidence Specialist (S_523602)</t>
  </si>
  <si>
    <t>H9.42.Step</t>
  </si>
  <si>
    <t>Exec Dir, KCFloodContrlZn-Ccl (S_007081)</t>
  </si>
  <si>
    <t>Executive Analyst I (S_289101)</t>
  </si>
  <si>
    <t>Executive Analyst II (S_289201)</t>
  </si>
  <si>
    <t>Executive Analyst III (S_289301)</t>
  </si>
  <si>
    <t>Executive Analyst IV (S_289401)</t>
  </si>
  <si>
    <t>Executive Assistant - Ccl (S_007015)</t>
  </si>
  <si>
    <t>Z2.22.Step</t>
  </si>
  <si>
    <t>Executive Assistant - PAO (S_007280)</t>
  </si>
  <si>
    <t>Executive Program Assistant I (S_110101)</t>
  </si>
  <si>
    <t>Executive Program Assistant I (S_110102)</t>
  </si>
  <si>
    <t>Executive Program Assistant II (S_110201)</t>
  </si>
  <si>
    <t>Executive Program Assistant II (S_110202)</t>
  </si>
  <si>
    <t>Executive Program Assistant IV (S_110401)</t>
  </si>
  <si>
    <t>Executive Program Asst III (S_110301)</t>
  </si>
  <si>
    <t>Executive Secretary - BRB (S_121201)</t>
  </si>
  <si>
    <t>Executive Secretary/Asst I (S_428101)</t>
  </si>
  <si>
    <t>Executive Secretary/Asst II (S_428201)</t>
  </si>
  <si>
    <t>Executive Secretary/Asst III (S_428301)</t>
  </si>
  <si>
    <t>Executive Specialist - SC (S_007838)</t>
  </si>
  <si>
    <t>Facilities Maint. Constructor (S_815102)</t>
  </si>
  <si>
    <t>N2.45.Step</t>
  </si>
  <si>
    <t>Facilities Maintenance Manager (S_150101)</t>
  </si>
  <si>
    <t>Facilities Specialist - SC (S_007559)</t>
  </si>
  <si>
    <t>Facilities Technician - SC (S_007553)</t>
  </si>
  <si>
    <t>Facility Commander (S_100201)</t>
  </si>
  <si>
    <t>Facility Coordinator (S_356601)</t>
  </si>
  <si>
    <t>Family Court Intake Tech-SC (S_007564)</t>
  </si>
  <si>
    <t>Family Court Ops Supv - SC (S_007598)</t>
  </si>
  <si>
    <t>Family Court Technician - SC (S_007565)</t>
  </si>
  <si>
    <t>Family Law Specialist - SC (S_007826)</t>
  </si>
  <si>
    <t>Family Recovery Sup Spec - SC (S_007561)</t>
  </si>
  <si>
    <t>Family Resources Coordinator (S_344102)</t>
  </si>
  <si>
    <t>Family Treatment Spec - SC (S_007827)</t>
  </si>
  <si>
    <t>Family Trtmnt Court Tech-SC (S_007587)</t>
  </si>
  <si>
    <t>Field Operations Mgr - Roads (S_113850)</t>
  </si>
  <si>
    <t>Finance and Admin Services Mgr (S_108602)</t>
  </si>
  <si>
    <t>Finance and Admin Services Mgr (S_108603)</t>
  </si>
  <si>
    <t>Finance and Admin SvcsMgr-Eltn (S_108604)</t>
  </si>
  <si>
    <t>Finance and AdmSvcsMgr/FundStr (S_118101)</t>
  </si>
  <si>
    <t>Finance Manager (S_109901)</t>
  </si>
  <si>
    <t>Finance Mgr - Enterprise Ops (S_219101)</t>
  </si>
  <si>
    <t>Finance Technician - SC (S_007895)</t>
  </si>
  <si>
    <t>Finance/Accounting Supervisor (S_211401)</t>
  </si>
  <si>
    <t>Financial Services Administr. (S_110001)</t>
  </si>
  <si>
    <t>Financial Services Administr. (S_110004)</t>
  </si>
  <si>
    <t>F5A.171.Step</t>
  </si>
  <si>
    <t>Financial Services Administr. (S_110005)</t>
  </si>
  <si>
    <t>F6D.171.Step</t>
  </si>
  <si>
    <t>Financial Services Mgr - WTD (S_220101)</t>
  </si>
  <si>
    <t>Fire &amp; Life Safety Technician (S_835102)</t>
  </si>
  <si>
    <t>F3A.44.Step</t>
  </si>
  <si>
    <t>Fire Detection Spec -2/3rd Shf (S_731320)</t>
  </si>
  <si>
    <t>E2.26.Step</t>
  </si>
  <si>
    <t>Fire Detection Specialist (S_731300)</t>
  </si>
  <si>
    <t>Fire Investigator I (S_533503)</t>
  </si>
  <si>
    <t>H10.54.Step</t>
  </si>
  <si>
    <t>Fire Investigator II (S_533603)</t>
  </si>
  <si>
    <t>H10.59.Step</t>
  </si>
  <si>
    <t>Fire Marshal (S_170101)</t>
  </si>
  <si>
    <t>Fire Marshal Deputy I (S_533702)</t>
  </si>
  <si>
    <t>Fire Marshal Deputy II (S_533802)</t>
  </si>
  <si>
    <t>Fire Marshal Deputy III (S_533902)</t>
  </si>
  <si>
    <t>C1.62.Step</t>
  </si>
  <si>
    <t>Fiscal Auditor - Ccl (S_007026)</t>
  </si>
  <si>
    <t>Z2.24.Step</t>
  </si>
  <si>
    <t>Fiscal Services Mgr - SW (S_107401)</t>
  </si>
  <si>
    <t>Fiscal Specialist - Ccl (S_007071)</t>
  </si>
  <si>
    <t>Fiscal Specialist I (S_411101)</t>
  </si>
  <si>
    <t>Fiscal Specialist I (S_411102)</t>
  </si>
  <si>
    <t>C1.34.Step</t>
  </si>
  <si>
    <t>Fiscal Specialist I (S_411103)</t>
  </si>
  <si>
    <t>C9.34.Step</t>
  </si>
  <si>
    <t>Fiscal Specialist I (S_411104)</t>
  </si>
  <si>
    <t>F1A.34.Step</t>
  </si>
  <si>
    <t>Fiscal Specialist I (S_411105)</t>
  </si>
  <si>
    <t>M4.34.Step</t>
  </si>
  <si>
    <t>Fiscal Specialist I (S_411107)</t>
  </si>
  <si>
    <t>C2.34.Step</t>
  </si>
  <si>
    <t>PTE L17-Transit Admin Support (S_C2)</t>
  </si>
  <si>
    <t>Fiscal Specialist I (S_411109)</t>
  </si>
  <si>
    <t>M1.34.Step</t>
  </si>
  <si>
    <t>Fiscal Specialist I (S_411110)</t>
  </si>
  <si>
    <t>H7.34.Step</t>
  </si>
  <si>
    <t>Fiscal Specialist I (S_411112)</t>
  </si>
  <si>
    <t>H9.34.Step</t>
  </si>
  <si>
    <t>Fiscal Specialist I (S_411113)</t>
  </si>
  <si>
    <t>F6A.34.Step</t>
  </si>
  <si>
    <t>Fiscal Specialist II - KCSC (S_001806)</t>
  </si>
  <si>
    <t>CNR.33.Step</t>
  </si>
  <si>
    <t>Fiscal Specialist II (S_411201)</t>
  </si>
  <si>
    <t>Fiscal Specialist II (S_411202)</t>
  </si>
  <si>
    <t>B1.38.Step</t>
  </si>
  <si>
    <t>Fiscal Specialist II (S_411203)</t>
  </si>
  <si>
    <t>C1.38.Step</t>
  </si>
  <si>
    <t>Fiscal Specialist II (S_411204)</t>
  </si>
  <si>
    <t>C9.38.Step</t>
  </si>
  <si>
    <t>Fiscal Specialist II (S_411206)</t>
  </si>
  <si>
    <t>F1A.38.Step</t>
  </si>
  <si>
    <t>Fiscal Specialist II (S_411207)</t>
  </si>
  <si>
    <t>C2.40.Step</t>
  </si>
  <si>
    <t>Fiscal Specialist II (S_411208)</t>
  </si>
  <si>
    <t>M4.38.Step</t>
  </si>
  <si>
    <t>Fiscal Specialist II (S_411209)</t>
  </si>
  <si>
    <t>N5.38.Step</t>
  </si>
  <si>
    <t>Fiscal Specialist II (S_411212)</t>
  </si>
  <si>
    <t>M1.38.Step</t>
  </si>
  <si>
    <t>Fiscal Specialist II (S_411214)</t>
  </si>
  <si>
    <t>H7.38.Step</t>
  </si>
  <si>
    <t>Fiscal Specialist II (S_411215)</t>
  </si>
  <si>
    <t>H9.38.Step</t>
  </si>
  <si>
    <t>Fiscal Specialist II (S_411216)</t>
  </si>
  <si>
    <t>F6A.38.Step</t>
  </si>
  <si>
    <t>Fiscal Specialist II (S_411217)</t>
  </si>
  <si>
    <t>A8.38.Step</t>
  </si>
  <si>
    <t>Fiscal Specialist III (S_411301)</t>
  </si>
  <si>
    <t>Fiscal Specialist III (S_411302)</t>
  </si>
  <si>
    <t>C1.42.Step</t>
  </si>
  <si>
    <t>Fiscal Specialist III (S_411303)</t>
  </si>
  <si>
    <t>C9.42.Step</t>
  </si>
  <si>
    <t>Fiscal Specialist III (S_411304)</t>
  </si>
  <si>
    <t>F1A.42.Step</t>
  </si>
  <si>
    <t>Fiscal Specialist III (S_411305)</t>
  </si>
  <si>
    <t>M1.42.Step</t>
  </si>
  <si>
    <t>Fiscal Specialist III (S_411307)</t>
  </si>
  <si>
    <t>M4.42.Step</t>
  </si>
  <si>
    <t>Fiscal Specialist III (S_411309)</t>
  </si>
  <si>
    <t>A8.42.Step</t>
  </si>
  <si>
    <t>Fiscal Specialist III (S_411314)</t>
  </si>
  <si>
    <t>C2.44.Step</t>
  </si>
  <si>
    <t>Fiscal Specialist III (S_411315)</t>
  </si>
  <si>
    <t>H7.42.Step</t>
  </si>
  <si>
    <t>Fiscal Specialist III (S_411316)</t>
  </si>
  <si>
    <t>Fiscal Specialist III (S_411318)</t>
  </si>
  <si>
    <t>F6A.42.Step</t>
  </si>
  <si>
    <t>Fiscal Specialist IV (S_411401)</t>
  </si>
  <si>
    <t>Fiscal Specialist IV (S_411402)</t>
  </si>
  <si>
    <t>C9.47.Step</t>
  </si>
  <si>
    <t>Fiscal Specialist IV (S_411403)</t>
  </si>
  <si>
    <t>F1A.47.Step</t>
  </si>
  <si>
    <t>Fiscal Specialist IV (S_411406)</t>
  </si>
  <si>
    <t>N5.47.Step</t>
  </si>
  <si>
    <t>Fiscal Specialist IV (S_411407)</t>
  </si>
  <si>
    <t>M4.47.Step</t>
  </si>
  <si>
    <t>Fiscal Specialist IV (S_411408)</t>
  </si>
  <si>
    <t>F6A.47.Step</t>
  </si>
  <si>
    <t>Fiscal Technician-Senior-SC (S_001809)</t>
  </si>
  <si>
    <t>Forensic Anthropologist (S_333401)</t>
  </si>
  <si>
    <t>Forensic Autopsy Tech - Lead (S_345401)</t>
  </si>
  <si>
    <t>M1.53.Step</t>
  </si>
  <si>
    <t>Forensic Autopsy Tech Trainee (S_345121)</t>
  </si>
  <si>
    <t>Z3.25.Step</t>
  </si>
  <si>
    <t>Forensic Autopsy Technician (S_345101)</t>
  </si>
  <si>
    <t>M1.51.Step</t>
  </si>
  <si>
    <t>Forensic Death Investr Trainee (S_345221)</t>
  </si>
  <si>
    <t>Forensic Interviewer - PAO (S_623402)</t>
  </si>
  <si>
    <t>Forensic Medicolegal Dh Inv I (S_345201)</t>
  </si>
  <si>
    <t>M1.54.Step</t>
  </si>
  <si>
    <t>Forensic Medicolegal Dh Inv II (S_345701)</t>
  </si>
  <si>
    <t>M1.55.Step</t>
  </si>
  <si>
    <t>Forensic Medicolegal Dh Inv-Ld (S_345801)</t>
  </si>
  <si>
    <t>M1.56.Step</t>
  </si>
  <si>
    <t>Forensic Operations Manager (S_527101)</t>
  </si>
  <si>
    <t>Foster Program Coordinator (S_314101)</t>
  </si>
  <si>
    <t>P1.46.Step</t>
  </si>
  <si>
    <t>Functional Analyst I (S_733301)</t>
  </si>
  <si>
    <t>Functional Analyst I (S_733302)</t>
  </si>
  <si>
    <t>Functional Analyst I (S_733303)</t>
  </si>
  <si>
    <t>Functional Analyst I (S_733304)</t>
  </si>
  <si>
    <t>H7.54.Step</t>
  </si>
  <si>
    <t>Functional Analyst II (S_733401)</t>
  </si>
  <si>
    <t>Functional Analyst II (S_733402)</t>
  </si>
  <si>
    <t>H9.57.Step</t>
  </si>
  <si>
    <t>Functional Analyst II (S_733405)</t>
  </si>
  <si>
    <t>C4.57.Step</t>
  </si>
  <si>
    <t>Functional Analyst II (S_733406)</t>
  </si>
  <si>
    <t>H7.57.Step</t>
  </si>
  <si>
    <t>Functional Analyst III (S_733501)</t>
  </si>
  <si>
    <t>Functional Analyst III (S_733502)</t>
  </si>
  <si>
    <t>Functional Analyst III (S_733503)</t>
  </si>
  <si>
    <t>H7.62.Step</t>
  </si>
  <si>
    <t>Functional Analyst III (S_733504)</t>
  </si>
  <si>
    <t>Functional Analyst IV (S_738101)</t>
  </si>
  <si>
    <t>Functional Analyst IV (S_738102)</t>
  </si>
  <si>
    <t>Gardener - Senior (S_921201)</t>
  </si>
  <si>
    <t>A2.48.Step</t>
  </si>
  <si>
    <t>Gardener (S_921101)</t>
  </si>
  <si>
    <t>A2.43.Step</t>
  </si>
  <si>
    <t>General Inspector I (S_531301)</t>
  </si>
  <si>
    <t>General Inspector II (S_531401)</t>
  </si>
  <si>
    <t>General Inspector III (S_531501)</t>
  </si>
  <si>
    <t>GIS Specialist - Entry (S_722103)</t>
  </si>
  <si>
    <t>GIS Specialist - Entry (S_735101)</t>
  </si>
  <si>
    <t>GIS Specialist - Entry (S_735102)</t>
  </si>
  <si>
    <t>GIS Specialist - Entry (S_735104)</t>
  </si>
  <si>
    <t>GIS Specialist - Entry (S_735105)</t>
  </si>
  <si>
    <t>GIS Specialist - Entry (S_735106)</t>
  </si>
  <si>
    <t>GIS Specialist - Entry (S_735109)</t>
  </si>
  <si>
    <t>GIS Specialist - Journey (S_722104)</t>
  </si>
  <si>
    <t>K1.60.Step</t>
  </si>
  <si>
    <t>GIS Specialist - Journey (S_735201)</t>
  </si>
  <si>
    <t>GIS Specialist - Journey (S_735202)</t>
  </si>
  <si>
    <t>GIS Specialist - Journey (S_735204)</t>
  </si>
  <si>
    <t>GIS Specialist - Journey (S_735205)</t>
  </si>
  <si>
    <t>GIS Specialist - Journey (S_735206)</t>
  </si>
  <si>
    <t>GIS Specialist - Journey (S_735208)</t>
  </si>
  <si>
    <t>GIS Specialist - Journey (S_735210)</t>
  </si>
  <si>
    <t>H9.60.Step</t>
  </si>
  <si>
    <t>GIS Specialist - Journey (S_735211)</t>
  </si>
  <si>
    <t>GIS Specialist - Master (S_735401)</t>
  </si>
  <si>
    <t>GIS Specialist - Master (S_735402)</t>
  </si>
  <si>
    <t>GIS Specialist - Master (S_735404)</t>
  </si>
  <si>
    <t>GIS Specialist - Master (S_735405)</t>
  </si>
  <si>
    <t>GIS Specialist - Master (S_735406)</t>
  </si>
  <si>
    <t>GIS Specialist - Master (S_735408)</t>
  </si>
  <si>
    <t>W4.70.Step</t>
  </si>
  <si>
    <t>GIS Specialist - Master (S_735409)</t>
  </si>
  <si>
    <t>GIS Specialist - Senior (S_735301)</t>
  </si>
  <si>
    <t>GIS Specialist - Senior (S_735302)</t>
  </si>
  <si>
    <t>GIS Specialist - Senior (S_735304)</t>
  </si>
  <si>
    <t>GIS Specialist - Senior (S_735305)</t>
  </si>
  <si>
    <t>GIS Specialist - Senior (S_735306)</t>
  </si>
  <si>
    <t>GIS Specialist - Senior (S_735308)</t>
  </si>
  <si>
    <t>GIS Specialist - Senior (S_735310)</t>
  </si>
  <si>
    <t>Government Relations Administr (S_285301)</t>
  </si>
  <si>
    <t>Government Relations Analyst (S_285201)</t>
  </si>
  <si>
    <t>Government Relations Assc -Ccl (S_007087)</t>
  </si>
  <si>
    <t>Z2.123.Step</t>
  </si>
  <si>
    <t>Government Relations Assistant (S_285101)</t>
  </si>
  <si>
    <t>Government Relations Ofcr - Sr (S_285501)</t>
  </si>
  <si>
    <t>Government Relations Officer (S_285401)</t>
  </si>
  <si>
    <t>Grant Administrator (S_225901)</t>
  </si>
  <si>
    <t>Grant Administrator (S_225902)</t>
  </si>
  <si>
    <t>Grant Administrator (S_225904)</t>
  </si>
  <si>
    <t>Grant Administrator (S_225906)</t>
  </si>
  <si>
    <t>F6D.165.Step</t>
  </si>
  <si>
    <t>Grant Administrator (S_225907)</t>
  </si>
  <si>
    <t>Grant Analyst (S_225801)</t>
  </si>
  <si>
    <t>Grant Analyst (S_225802)</t>
  </si>
  <si>
    <t>Grant Specialist (S_225701)</t>
  </si>
  <si>
    <t>Grant Specialist (S_225702)</t>
  </si>
  <si>
    <t>C7.52.Step</t>
  </si>
  <si>
    <t>Grant Supervisor (S_226001)</t>
  </si>
  <si>
    <t>z3.68.Step</t>
  </si>
  <si>
    <t>Grant Supervisor (S_226002)</t>
  </si>
  <si>
    <t>Graphic Design Supervisor (S_723301)</t>
  </si>
  <si>
    <t>Graphic Designer - Senior (S_723203)</t>
  </si>
  <si>
    <t>Graphic Designer (S_723102)</t>
  </si>
  <si>
    <t>Guardian ad Litem Spec - SC (S_007865)</t>
  </si>
  <si>
    <t>Hazardous Waste Survey/Prj Mgr (S_814302)</t>
  </si>
  <si>
    <t>A6.62.Step</t>
  </si>
  <si>
    <t>Hazardous Waste Tech Supv (S_841502)</t>
  </si>
  <si>
    <t>A6.52.Step</t>
  </si>
  <si>
    <t>Hazardous Waste Technician (S_814102)</t>
  </si>
  <si>
    <t>A6.46.Step</t>
  </si>
  <si>
    <t>Health &amp; Environ. Inspector (S_535101)</t>
  </si>
  <si>
    <t>Health &amp; Environ. Investgr I (S_535203)</t>
  </si>
  <si>
    <t>Health &amp; Environ. Investgr I (S_535204)</t>
  </si>
  <si>
    <t>C9.51.Step</t>
  </si>
  <si>
    <t>Health &amp; Environ. Investgr I (S_535205)</t>
  </si>
  <si>
    <t>Health &amp; Environ. Investgr II (S_535301)</t>
  </si>
  <si>
    <t>Health &amp; Environ. Investgr II (S_535302)</t>
  </si>
  <si>
    <t>C1.58.Step</t>
  </si>
  <si>
    <t>Health &amp; Environ. Investgr II (S_535304)</t>
  </si>
  <si>
    <t>Health &amp; Environ. Investgr III (S_535402)</t>
  </si>
  <si>
    <t>C1.60.Step</t>
  </si>
  <si>
    <t>Health &amp; Environ. Investgr III (S_535403)</t>
  </si>
  <si>
    <t>C9.60.Step</t>
  </si>
  <si>
    <t>Health &amp; Environ. Investgr III (S_535404)</t>
  </si>
  <si>
    <t>M3.60.Step</t>
  </si>
  <si>
    <t>Health &amp; Environ. Investgr IV (S_535501)</t>
  </si>
  <si>
    <t>C10.65.Step</t>
  </si>
  <si>
    <t>Health &amp; Environ. Investgr IV (S_535503)</t>
  </si>
  <si>
    <t>M3.65.Step</t>
  </si>
  <si>
    <t>Health &amp; Environ. Investgr IV (S_535504)</t>
  </si>
  <si>
    <t>C9.65.Step</t>
  </si>
  <si>
    <t>PTE L17-DPH, DCHS-EnvHlthSrPro (S_C9F)</t>
  </si>
  <si>
    <t>Health Care Assistant (S_341202)</t>
  </si>
  <si>
    <t>Q3.34.Step</t>
  </si>
  <si>
    <t>Health Care Assistant (S_341203)</t>
  </si>
  <si>
    <t>Health Outreach Aide (S_341302)</t>
  </si>
  <si>
    <t>C9.35.Step</t>
  </si>
  <si>
    <t>Health Program Assistant I (S_341401)</t>
  </si>
  <si>
    <t>Health Program Assistant I (S_341402)</t>
  </si>
  <si>
    <t>Health Program Assistant I (S_341403)</t>
  </si>
  <si>
    <t>Health Program Assistant II (S_341502)</t>
  </si>
  <si>
    <t>Health Program Assistant II (S_341503)</t>
  </si>
  <si>
    <t>M1.45.Step</t>
  </si>
  <si>
    <t>Health Provision Manager (S_115501)</t>
  </si>
  <si>
    <t>Health Reform Director (S_114701)</t>
  </si>
  <si>
    <t>Health Services Adminstr I (S_243701)</t>
  </si>
  <si>
    <t>Health Services Adminstr II (S_243501)</t>
  </si>
  <si>
    <t>Hearing Examiner - Ccl (S_007040)</t>
  </si>
  <si>
    <t>Heavy Equip. Body Repair Tech (S_845402)</t>
  </si>
  <si>
    <t>T2Q.50.Step</t>
  </si>
  <si>
    <t>JCC L289-Mechanic/Machinist (S_T2Q)</t>
  </si>
  <si>
    <t>Helper (Seasonal) (S_954000)</t>
  </si>
  <si>
    <t>A2.30.Step</t>
  </si>
  <si>
    <t>Housing Coordinator - Ccl (S_007109)</t>
  </si>
  <si>
    <t>HR Analytics &amp; Systems Mgr (S_232501)</t>
  </si>
  <si>
    <t>HR Policy Advisor - Senior (S_230901)</t>
  </si>
  <si>
    <t>HR Services Delivery Mgr III (S_230701)</t>
  </si>
  <si>
    <t>HR Services Delivery Mgr. I (S_230101)</t>
  </si>
  <si>
    <t>HR Services Delivery Mgr. II (S_230201)</t>
  </si>
  <si>
    <t>HR Srvs Delivery Coordinator (S_230801)</t>
  </si>
  <si>
    <t>Human Resource Analyst - SC (S_007816)</t>
  </si>
  <si>
    <t>CNR.57.Step</t>
  </si>
  <si>
    <t>Human Resource Analyst (S_231201)</t>
  </si>
  <si>
    <t>Human Resource Analyst (S_231204)</t>
  </si>
  <si>
    <t>Human Resource Analyst (S_231206)</t>
  </si>
  <si>
    <t>Human Resource Analyst- Senior (S_231301)</t>
  </si>
  <si>
    <t>Human Resource Analyst- Senior (S_231304)</t>
  </si>
  <si>
    <t>Human Resource Analyst- Senior (S_231306)</t>
  </si>
  <si>
    <t>Human Resource Analyst-Sr-SC (S_007817)</t>
  </si>
  <si>
    <t>Human Resource Associate (S_231101)</t>
  </si>
  <si>
    <t>Human Resource Associate (S_231103)</t>
  </si>
  <si>
    <t>Human Resource Associate (S_231105)</t>
  </si>
  <si>
    <t>Human Resource Associate (S_231106)</t>
  </si>
  <si>
    <t>A8.51.Step</t>
  </si>
  <si>
    <t>Human Resource Manager (S_231401)</t>
  </si>
  <si>
    <t>Human Resource Mgr I (S_117401)</t>
  </si>
  <si>
    <t>Human Resource Mgr II (S_117201)</t>
  </si>
  <si>
    <t>Human Resource Mgr II-Elctns (S_117202)</t>
  </si>
  <si>
    <t>Human Resource Mgr III (S_117301)</t>
  </si>
  <si>
    <t>Human Resource Senior Manager (S_232401)</t>
  </si>
  <si>
    <t>Human Resource Systems Mgr -Sr (S_239101)</t>
  </si>
  <si>
    <t>Human Resource Tech - SC (S_007813)</t>
  </si>
  <si>
    <t>Human Resources Supervisor (S_231001)</t>
  </si>
  <si>
    <t>Identification Operations Mgr (S_527201)</t>
  </si>
  <si>
    <t>Identification Supervisor (S_523202)</t>
  </si>
  <si>
    <t>H11.58.Step</t>
  </si>
  <si>
    <t>Identification Technician (S_523103)</t>
  </si>
  <si>
    <t>AC1.49.Step</t>
  </si>
  <si>
    <t>KCRAG-AFIS, KCSO (S_AC1)</t>
  </si>
  <si>
    <t>Indstrl Wst Complnc Inv I (S_538102)</t>
  </si>
  <si>
    <t>Indstrl Wst Complnc Inv II (S_538202)</t>
  </si>
  <si>
    <t>Indstrl Wst Complnc Inv III (S_538302)</t>
  </si>
  <si>
    <t>Indstrl Wst Complnc Spec I (S_536102)</t>
  </si>
  <si>
    <t>Indstrl Wst Complnc Spec II (S_536202)</t>
  </si>
  <si>
    <t>M3.53.Step</t>
  </si>
  <si>
    <t>Indstrl Wst Complnc Spec III (S_536302)</t>
  </si>
  <si>
    <t>Industrial Engine Mechanic (S_844101)</t>
  </si>
  <si>
    <t>A2.55.Step</t>
  </si>
  <si>
    <t>Industrial Instrt/Elec Tech-Ld (S_831201)</t>
  </si>
  <si>
    <t>A2.61.Step</t>
  </si>
  <si>
    <t>Industrial Instrument Tech (S_831101)</t>
  </si>
  <si>
    <t>A2.57.Step</t>
  </si>
  <si>
    <t>Industrial Lubrication Sys Spc (S_844201)</t>
  </si>
  <si>
    <t>A2.51.Step</t>
  </si>
  <si>
    <t>Industrial Machinist (S_842401)</t>
  </si>
  <si>
    <t>Industrial Machinist/Mech - Ld (S_842501)</t>
  </si>
  <si>
    <t>A2.59.Step</t>
  </si>
  <si>
    <t>Industrial Maint Program Spec (S_244502)</t>
  </si>
  <si>
    <t>F6.163.Step</t>
  </si>
  <si>
    <t>Industrial Maint. Electrician (S_822201)</t>
  </si>
  <si>
    <t>Industrial Maint. Mech - Mstr (S_842301)</t>
  </si>
  <si>
    <t>Industrial Maint. Mechanic (S_842201)</t>
  </si>
  <si>
    <t>Industrial Maintenance Worker (S_842101)</t>
  </si>
  <si>
    <t>A2.42.Step</t>
  </si>
  <si>
    <t>Industrial Painter (S_812104)</t>
  </si>
  <si>
    <t>Information Processing Tech-SC (S_007839)</t>
  </si>
  <si>
    <t>Information Resources Mgmt Dir (S_111201)</t>
  </si>
  <si>
    <t>Inspection Services Unit Mgr (S_111401)</t>
  </si>
  <si>
    <t>Insurance &amp; Contract Revw Mgr (S_627701)</t>
  </si>
  <si>
    <t>Intermediate Clerk (S_840450)</t>
  </si>
  <si>
    <t>J2.84.Step</t>
  </si>
  <si>
    <t>Intern - Rule 9 - PAO (S_007350)</t>
  </si>
  <si>
    <t>Intern - Vets Restore Program (S_299070)</t>
  </si>
  <si>
    <t>Intern I (Student Intern) (S_299601)</t>
  </si>
  <si>
    <t>Z3.24.Step</t>
  </si>
  <si>
    <t>Intern II (Undergrad Intern) (S_299701)</t>
  </si>
  <si>
    <t>Intern III (Graduate Intern) (S_299801)</t>
  </si>
  <si>
    <t>Intern IV (Administrtv Intern) (S_299901)</t>
  </si>
  <si>
    <t>Intern -Mortgage Fraud Lgl-PAO (S_007351)</t>
  </si>
  <si>
    <t>Internal Audit Assistant (S_212101)</t>
  </si>
  <si>
    <t>Internal Audit Supervisor (S_212301)</t>
  </si>
  <si>
    <t>Internal Auditor (S_212201)</t>
  </si>
  <si>
    <t>Internal Auditor (S_212203)</t>
  </si>
  <si>
    <t>F6D.164.Step</t>
  </si>
  <si>
    <t>Intern-Lift Every Youth (S_299080)</t>
  </si>
  <si>
    <t>Intern-PAO (S_007299)</t>
  </si>
  <si>
    <t>Interns-Council (S_007096)</t>
  </si>
  <si>
    <t>Z2.70.Step</t>
  </si>
  <si>
    <t>Interpreter - SC (S_007581)</t>
  </si>
  <si>
    <t>Interpreter Admin. Asst - DC (S_007736)</t>
  </si>
  <si>
    <t>Interpreter Svcs Asst Mgr-SC (S_007582)</t>
  </si>
  <si>
    <t>Interpreter Svcs Coord-PAO (S_007267)</t>
  </si>
  <si>
    <t>Inventory Purchasing Spec I (S_221501)</t>
  </si>
  <si>
    <t>T2F.42.Step</t>
  </si>
  <si>
    <t>L117-JUA (S_T4F)</t>
  </si>
  <si>
    <t>Inventory Purchasing Spec I (S_221502)</t>
  </si>
  <si>
    <t>A1.42.Step</t>
  </si>
  <si>
    <t>Inventory Purchasing Spec I (S_221503)</t>
  </si>
  <si>
    <t>Inventory Purchasing Spec I (S_221504)</t>
  </si>
  <si>
    <t>A6.42.Step</t>
  </si>
  <si>
    <t>Inventory Purchasing Spec I (S_221505)</t>
  </si>
  <si>
    <t>Inventory Purchasing Spec I (S_221506)</t>
  </si>
  <si>
    <t>TF1.142.Step</t>
  </si>
  <si>
    <t>Inventory Purchasing Spec II (S_221601)</t>
  </si>
  <si>
    <t>Inventory Purchasing Spec II (S_221602)</t>
  </si>
  <si>
    <t>Inventory Purchasing Spec II (S_221603)</t>
  </si>
  <si>
    <t>A1.46.Step</t>
  </si>
  <si>
    <t>Inventory Purchasing Spec II (S_221604)</t>
  </si>
  <si>
    <t>Q3.46.Step</t>
  </si>
  <si>
    <t>Inventory Purchasing Spec II (S_221605)</t>
  </si>
  <si>
    <t>T2F.46.Step</t>
  </si>
  <si>
    <t>Inventory Purchasing Spec II (S_221606)</t>
  </si>
  <si>
    <t>A2.46.Step</t>
  </si>
  <si>
    <t>Inventory Purchasing Spec II (S_221607)</t>
  </si>
  <si>
    <t>Inventory Purchasing Spec II (S_221608)</t>
  </si>
  <si>
    <t>TF1.146.Step</t>
  </si>
  <si>
    <t>Inventory Purchasing Spec III (S_221702)</t>
  </si>
  <si>
    <t>A1.49.Step</t>
  </si>
  <si>
    <t>Inventory Purchasing Spec III (S_221703)</t>
  </si>
  <si>
    <t>T2F.49.Step</t>
  </si>
  <si>
    <t>Inventory Purchasing Spec III (S_221705)</t>
  </si>
  <si>
    <t>A2.49.Step</t>
  </si>
  <si>
    <t>Inventory Purchasing Spec III (S_221706)</t>
  </si>
  <si>
    <t>TF1.149.Step</t>
  </si>
  <si>
    <t>Inventory Specialist (S_264101)</t>
  </si>
  <si>
    <t>Inventory Specialist Supv (S_264001)</t>
  </si>
  <si>
    <t>Investigations Manager (S_238101)</t>
  </si>
  <si>
    <t>Investigations Manager-Ccl (S_007110)</t>
  </si>
  <si>
    <t>Investigator Fraud - PAO (S_007216)</t>
  </si>
  <si>
    <t>Investigator Fraud II - PAO (S_007318)</t>
  </si>
  <si>
    <t>Investigator Fraud II - PAO (S_007319)</t>
  </si>
  <si>
    <t>Involuntary Commitment Coord (S_311301)</t>
  </si>
  <si>
    <t>Involuntary Commitment Spec (S_311101)</t>
  </si>
  <si>
    <t>A4.60.Step</t>
  </si>
  <si>
    <t>SEIU L925-Involuntary Commit (S_A4)</t>
  </si>
  <si>
    <t>Involuntary Commitment Supv (S_311201)</t>
  </si>
  <si>
    <t>PTE L17-DCHS-ICS (S_C9E)</t>
  </si>
  <si>
    <t>Irrigation Spec/Plumb&amp;Mech I (S_923101)</t>
  </si>
  <si>
    <t>T2B.52.Step</t>
  </si>
  <si>
    <t>JCC L32-Plumbing &amp; Mechanical (S_T2B)</t>
  </si>
  <si>
    <t>IT Analyst - Senior - Ccl (S_007098)</t>
  </si>
  <si>
    <t>IT Business Analyst - Journey (S_248101)</t>
  </si>
  <si>
    <t>IT Business Analyst - Journey (S_248102)</t>
  </si>
  <si>
    <t>IT Business Analyst - Senior (S_248201)</t>
  </si>
  <si>
    <t>IT Enterprise Manager I (S_123001)</t>
  </si>
  <si>
    <t>IT Enterprise Manager I (S_123002)</t>
  </si>
  <si>
    <t>F16.75.Step</t>
  </si>
  <si>
    <t>IT Enterprise Manager II (S_123101)</t>
  </si>
  <si>
    <t>IT Enterprise Manager II (S_123102)</t>
  </si>
  <si>
    <t>IT Enterprise Manager III (S_123201)</t>
  </si>
  <si>
    <t>IT Enterprise Manager III (S_123202)</t>
  </si>
  <si>
    <t>F16.79.Step</t>
  </si>
  <si>
    <t>IT Enterprise Svc Ctr Spc - Sr (S_771201)</t>
  </si>
  <si>
    <t>IT Enterprise Svc Ctr Spc (S_771101)</t>
  </si>
  <si>
    <t>IT Manager I - Elections (S_123304)</t>
  </si>
  <si>
    <t>IT Manager I (S_123301)</t>
  </si>
  <si>
    <t>IT Manager I (S_123303)</t>
  </si>
  <si>
    <t>IT Manager II (S_123401)</t>
  </si>
  <si>
    <t>IT Manager III (S_123501)</t>
  </si>
  <si>
    <t>IT Project Administrator - Sr (S_736201)</t>
  </si>
  <si>
    <t>IT Project Administrator - Sr (S_736202)</t>
  </si>
  <si>
    <t>C19.63.Step</t>
  </si>
  <si>
    <t>IT Project Administrator - Sr (S_736204)</t>
  </si>
  <si>
    <t>IT Project Administrator - Sr (S_736206)</t>
  </si>
  <si>
    <t>IT Project Administrator -Jrny (S_736101)</t>
  </si>
  <si>
    <t>IT Project Administrator -Jrny (S_736102)</t>
  </si>
  <si>
    <t>C19.58.Step</t>
  </si>
  <si>
    <t>IT Project Administrator -Jrny (S_736104)</t>
  </si>
  <si>
    <t>IT Project Administrator -Jrny (S_736106)</t>
  </si>
  <si>
    <t>IT Project Director (S_123601)</t>
  </si>
  <si>
    <t>IT Project Director (S_123602)</t>
  </si>
  <si>
    <t>F16.85.Step</t>
  </si>
  <si>
    <t>IT Project Executive Director (S_123701)</t>
  </si>
  <si>
    <t>IT Project Management Officer (S_737001)</t>
  </si>
  <si>
    <t>IT Project Manager (S_007879)</t>
  </si>
  <si>
    <t>IT Project Manager I - DC (S_736310)</t>
  </si>
  <si>
    <t>NR4.67.Step</t>
  </si>
  <si>
    <t>IT Project Manager I (S_736301)</t>
  </si>
  <si>
    <t>IT Project Manager I (S_736302)</t>
  </si>
  <si>
    <t>IT Project Manager I (S_736304)</t>
  </si>
  <si>
    <t>IT Project Manager I (S_736305)</t>
  </si>
  <si>
    <t>IT Project Manager I (S_736306)</t>
  </si>
  <si>
    <t>IT Project Manager I (S_736308)</t>
  </si>
  <si>
    <t>IT Project Manager I (S_736309)</t>
  </si>
  <si>
    <t>IT Project Manager II - DC (S_007772)</t>
  </si>
  <si>
    <t>NR4.72.Step</t>
  </si>
  <si>
    <t>IT Project Manager II (S_736401)</t>
  </si>
  <si>
    <t>IT Project Manager II (S_736402)</t>
  </si>
  <si>
    <t>IT Project Manager II (S_736404)</t>
  </si>
  <si>
    <t>IT Project Manager II (S_736405)</t>
  </si>
  <si>
    <t>IT Project Manager II (S_736406)</t>
  </si>
  <si>
    <t>IT Project Manager II (S_736408)</t>
  </si>
  <si>
    <t>H11.72.Step</t>
  </si>
  <si>
    <t>IT Project Manager II (S_736409)</t>
  </si>
  <si>
    <t>IT Project Manager II (S_736410)</t>
  </si>
  <si>
    <t>IT Project Manager III (S_736501)</t>
  </si>
  <si>
    <t>IT Project Manager III (S_736502)</t>
  </si>
  <si>
    <t>IT Security Officer - Dept (S_124301)</t>
  </si>
  <si>
    <t>IT Services Del Mgr -Elections (S_126203)</t>
  </si>
  <si>
    <t>IT Services Delivery Dir.- DC (S_007770)</t>
  </si>
  <si>
    <t>NR4.77.Step</t>
  </si>
  <si>
    <t>IT Services Delivery Mgr (S_126201)</t>
  </si>
  <si>
    <t>IT Services Delivery Mgr (S_126202)</t>
  </si>
  <si>
    <t>IT Services Manager I - PAO (S_007301)</t>
  </si>
  <si>
    <t>IT Services Manager I (S_739101)</t>
  </si>
  <si>
    <t>IT Services Manager I (S_739102)</t>
  </si>
  <si>
    <t>IT Services Manager I (S_739103)</t>
  </si>
  <si>
    <t>H11.75.Step</t>
  </si>
  <si>
    <t>IT Services Manager II (S_739201)</t>
  </si>
  <si>
    <t>IT Services Manager II (S_739202)</t>
  </si>
  <si>
    <t>IT Services Manager III (S_739301)</t>
  </si>
  <si>
    <t>IT Services Manager III (S_739302)</t>
  </si>
  <si>
    <t>IT Services Manager-Intrm- PAO (S_007302)</t>
  </si>
  <si>
    <t>IT Services Supervisor (S_740101)</t>
  </si>
  <si>
    <t>IT Services Supervisor (S_740102)</t>
  </si>
  <si>
    <t>F16.72.Step</t>
  </si>
  <si>
    <t>IT Services Supervisor-Electns (S_740103)</t>
  </si>
  <si>
    <t>IT Supervisor I (S_736601)</t>
  </si>
  <si>
    <t>IT Supervisor I (S_736603)</t>
  </si>
  <si>
    <t>IT Supervisor I (S_736604)</t>
  </si>
  <si>
    <t>IT Supervisor I (S_736605)</t>
  </si>
  <si>
    <t>IT Supervisor I (S_736606)</t>
  </si>
  <si>
    <t>IT Supervisor I (S_736607)</t>
  </si>
  <si>
    <t>IT Supervisor II (S_736701)</t>
  </si>
  <si>
    <t>IT Supervisor II (S_736703)</t>
  </si>
  <si>
    <t>IT Supervisor II (S_736704)</t>
  </si>
  <si>
    <t>IT Systems Specialist - Entry (S_735501)</t>
  </si>
  <si>
    <t>IT Systems Specialist - Entry (S_735502)</t>
  </si>
  <si>
    <t>IT Systems Specialist - Entry (S_735504)</t>
  </si>
  <si>
    <t>IT Systems Specialist - Entry (S_735505)</t>
  </si>
  <si>
    <t>IT Systems Specialist - Entry (S_735506)</t>
  </si>
  <si>
    <t>IT Systems Specialist - Entry (S_735508)</t>
  </si>
  <si>
    <t>IT Systems Specialist - Jrny (S_735601)</t>
  </si>
  <si>
    <t>IT Systems Specialist - Jrny (S_735602)</t>
  </si>
  <si>
    <t>IT Systems Specialist - Jrny (S_735604)</t>
  </si>
  <si>
    <t>IT Systems Specialist - Jrny (S_735605)</t>
  </si>
  <si>
    <t>IT Systems Specialist - Jrny (S_735606)</t>
  </si>
  <si>
    <t>IT Systems Specialist - Jrny (S_735609)</t>
  </si>
  <si>
    <t>IT Systems Specialist - Jrny (S_735610)</t>
  </si>
  <si>
    <t>IT Systems Specialist - Mstr (S_735801)</t>
  </si>
  <si>
    <t>IT Systems Specialist - Mstr (S_735802)</t>
  </si>
  <si>
    <t>C19.66.Step</t>
  </si>
  <si>
    <t>IT Systems Specialist - Mstr (S_735804)</t>
  </si>
  <si>
    <t>IT Systems Specialist - Mstr (S_735805)</t>
  </si>
  <si>
    <t>C7.66.Step</t>
  </si>
  <si>
    <t>IT Systems Specialist - Mstr (S_735806)</t>
  </si>
  <si>
    <t>F3A.66.Step</t>
  </si>
  <si>
    <t>IT Systems Specialist - Mstr (S_735808)</t>
  </si>
  <si>
    <t>IT Systems Specialist - SC (S_007878)</t>
  </si>
  <si>
    <t>IT Systems Specialist - Sr (S_735701)</t>
  </si>
  <si>
    <t>IT Systems Specialist - Sr (S_735702)</t>
  </si>
  <si>
    <t>IT Systems Specialist - Sr (S_735704)</t>
  </si>
  <si>
    <t>IT Systems Specialist - Sr (S_735705)</t>
  </si>
  <si>
    <t>C7.61.Step</t>
  </si>
  <si>
    <t>IT Systems Specialist - Sr (S_735706)</t>
  </si>
  <si>
    <t>IT Systems Specialist - Sr (S_735708)</t>
  </si>
  <si>
    <t>IT Systems Specialist - Sr (S_735709)</t>
  </si>
  <si>
    <t>H9.61.Step</t>
  </si>
  <si>
    <t>IT Systems Spec-Senior-SC (S_001826)</t>
  </si>
  <si>
    <t>IT Systems Supv-SC (S_007876)</t>
  </si>
  <si>
    <t>IT Technical Trainer (S_735901)</t>
  </si>
  <si>
    <t>IT Technical Trainer (S_735902)</t>
  </si>
  <si>
    <t>IT Technical Trainer (S_735904)</t>
  </si>
  <si>
    <t>IT Technical Trainer (S_735906)</t>
  </si>
  <si>
    <t>IT Technical Writer (S_736001)</t>
  </si>
  <si>
    <t>IT Technical Writer (S_736002)</t>
  </si>
  <si>
    <t>IT Technical Writer (S_736004)</t>
  </si>
  <si>
    <t>IT Technical Writer (S_736006)</t>
  </si>
  <si>
    <t>Jail Health Physician (S_323401)</t>
  </si>
  <si>
    <t>Judge Pro-Tempore - DC (S_009936)</t>
  </si>
  <si>
    <t>Z4.2.Step</t>
  </si>
  <si>
    <t>Judge-Justice Court-KCDC (S_007701)</t>
  </si>
  <si>
    <t>Z4J.1.Step</t>
  </si>
  <si>
    <t>District Ct Guidelines-Judges (S_Z4J)</t>
  </si>
  <si>
    <t>Judicial Services Division Mgr (S_626101)</t>
  </si>
  <si>
    <t>Judicial Services Supv II (S_624201)</t>
  </si>
  <si>
    <t>Judicial Technician II - SC (S_007563)</t>
  </si>
  <si>
    <t>Justice Research Analyst - SC (S_007535)</t>
  </si>
  <si>
    <t>Juvenile Assessments PrgCrd-SC (S_007537)</t>
  </si>
  <si>
    <t>Juvenile Court Spec - SC (S_007821)</t>
  </si>
  <si>
    <t>Juvenile Fac. Cook - Helper (S_951101)</t>
  </si>
  <si>
    <t>Q3.26.Step</t>
  </si>
  <si>
    <t>Juvenile Fac. Cook/Bkr - Ld (S_951301)</t>
  </si>
  <si>
    <t>Q3.44.Step</t>
  </si>
  <si>
    <t>Juvenile Facility Cook/Baker (S_951201)</t>
  </si>
  <si>
    <t>Q3.40.Step</t>
  </si>
  <si>
    <t>Juvenile Prob. Cnslr Supv-Scnr (S_622601)</t>
  </si>
  <si>
    <t>N4.60.Step</t>
  </si>
  <si>
    <t>Juvenile Prob. Counselor Supv (S_622401)</t>
  </si>
  <si>
    <t>Juvenile Probation Counselor (S_622302)</t>
  </si>
  <si>
    <t>N5.54.Step</t>
  </si>
  <si>
    <t>Juvenile Probation Counselor (S_622303)</t>
  </si>
  <si>
    <t>Juvenile Probation Counslr- Ld (S_621301)</t>
  </si>
  <si>
    <t>N5.57.Step</t>
  </si>
  <si>
    <t>Juvenile Program Services Supv (S_524902)</t>
  </si>
  <si>
    <t>Juvenile Program Srvcs Coord. (S_528101)</t>
  </si>
  <si>
    <t>N5.55.Step</t>
  </si>
  <si>
    <t>Juvenile Services Mgr III - SC (S_007577)</t>
  </si>
  <si>
    <t>Juvenile Services Technician (S_526701)</t>
  </si>
  <si>
    <t>Labor Analyst (S_230401)</t>
  </si>
  <si>
    <t>Labor Negotiator I (S_231501)</t>
  </si>
  <si>
    <t>Labor Negotiator II (S_231603)</t>
  </si>
  <si>
    <t>Labor Negotiator III (S_232001)</t>
  </si>
  <si>
    <t>Labor Relations Manager (S_118201)</t>
  </si>
  <si>
    <t>Labor Relations Negotiator (S_247100)</t>
  </si>
  <si>
    <t>Labor Relations Negotiator-Sr (S_247200)</t>
  </si>
  <si>
    <t>Laboratory Assistant I (S_754101)</t>
  </si>
  <si>
    <t>Laboratory Assistant I (S_754102)</t>
  </si>
  <si>
    <t>C9.28.Step</t>
  </si>
  <si>
    <t>Laboratory Assistant II (S_754201)</t>
  </si>
  <si>
    <t>Laboratory Assistant II (S_754202)</t>
  </si>
  <si>
    <t>Laboratory Project Manager (S_755601)</t>
  </si>
  <si>
    <t>LAN Administrator - Journey (S_731701)</t>
  </si>
  <si>
    <t>LAN Administrator - Journey (S_731702)</t>
  </si>
  <si>
    <t>LAN Administrator - Journey (S_731704)</t>
  </si>
  <si>
    <t>LAN Administrator - Journey (S_731705)</t>
  </si>
  <si>
    <t>LAN Administrator - Journey (S_731706)</t>
  </si>
  <si>
    <t>LAN Administrator - Journey (S_731708)</t>
  </si>
  <si>
    <t>LAN Administrator - Journey (S_731710)</t>
  </si>
  <si>
    <t>LAN Administrator - Journey (S_731711)</t>
  </si>
  <si>
    <t>LAN Administrator - Journey (S_731712)</t>
  </si>
  <si>
    <t>LAN Administrator - KCDC (S_007768)</t>
  </si>
  <si>
    <t>LAN Administrator - Master (S_731901)</t>
  </si>
  <si>
    <t>LAN Administrator - Master (S_731902)</t>
  </si>
  <si>
    <t>LAN Administrator - Master (S_731904)</t>
  </si>
  <si>
    <t>LAN Administrator - Master (S_731905)</t>
  </si>
  <si>
    <t>LAN Administrator - Master (S_731906)</t>
  </si>
  <si>
    <t>LAN Administrator - Master (S_731908)</t>
  </si>
  <si>
    <t>M3.66.Step</t>
  </si>
  <si>
    <t>LAN Administrator - Master (S_731910)</t>
  </si>
  <si>
    <t>H9.66.Step</t>
  </si>
  <si>
    <t>LAN Administrator - Master (S_731911)</t>
  </si>
  <si>
    <t>Lan Administrator - PAO (S_007285)</t>
  </si>
  <si>
    <t>LAN Administrator - Senior (S_731801)</t>
  </si>
  <si>
    <t>LAN Administrator - Senior (S_731802)</t>
  </si>
  <si>
    <t>LAN Administrator - Senior (S_731804)</t>
  </si>
  <si>
    <t>LAN Administrator - Senior (S_731805)</t>
  </si>
  <si>
    <t>LAN Administrator - Senior (S_731806)</t>
  </si>
  <si>
    <t>LAN Administrator - Senior (S_731808)</t>
  </si>
  <si>
    <t>LAN Administrator - Senior (S_731809)</t>
  </si>
  <si>
    <t>M3.61.Step</t>
  </si>
  <si>
    <t>LAN Administrator - Senior (S_731811)</t>
  </si>
  <si>
    <t>LAN Administrator - Senior (S_731812)</t>
  </si>
  <si>
    <t>Lan Administrator - Sr - SC (S_001827)</t>
  </si>
  <si>
    <t>LAN Senior - PAO (S_007303)</t>
  </si>
  <si>
    <t>Land Use Coordinator - Senior (S_532201)</t>
  </si>
  <si>
    <t>Land Use Coordinator (S_532101)</t>
  </si>
  <si>
    <t>C1.49.Step</t>
  </si>
  <si>
    <t>Landfill Gas Operator I (S_852101)</t>
  </si>
  <si>
    <t>Y1.151.Step</t>
  </si>
  <si>
    <t>Landfill Gas Operator II (S_852201)</t>
  </si>
  <si>
    <t>Y1.159.Step</t>
  </si>
  <si>
    <t>Latent Print Examiner (S_523303)</t>
  </si>
  <si>
    <t>AC1.57.Step</t>
  </si>
  <si>
    <t>Latent Print Supervisor (S_523402)</t>
  </si>
  <si>
    <t>H11.63.Step</t>
  </si>
  <si>
    <t>Law Enforcement Analyst - Ccl (S_007047)</t>
  </si>
  <si>
    <t>Z2.129.Step</t>
  </si>
  <si>
    <t>Legal Admin Spc III-Records Ld (S_423401)</t>
  </si>
  <si>
    <t>F4.46.Step</t>
  </si>
  <si>
    <t>L117-PAO (S_F4)</t>
  </si>
  <si>
    <t>Legal Admin Spec III - PAO (S_007205)</t>
  </si>
  <si>
    <t>Legal Admin Spec III (S_423303)</t>
  </si>
  <si>
    <t>A7.41.Step</t>
  </si>
  <si>
    <t>PSEU-Legal Admin Spec (S_A7)</t>
  </si>
  <si>
    <t>Legal Admin Spec III-PAO (S_423302)</t>
  </si>
  <si>
    <t>F4.44.Step</t>
  </si>
  <si>
    <t>Legal Admin Specialist II-PAO (S_007206)</t>
  </si>
  <si>
    <t>Legal Administrative Spec I (S_423101)</t>
  </si>
  <si>
    <t>Legal Administrative Spec I (S_423102)</t>
  </si>
  <si>
    <t>F4.34.Step</t>
  </si>
  <si>
    <t>Legal Administrative Spec I (S_423103)</t>
  </si>
  <si>
    <t>A7.33.Step</t>
  </si>
  <si>
    <t>Legal Administrative Spec I (S_423104)</t>
  </si>
  <si>
    <t>A8.34.Step</t>
  </si>
  <si>
    <t>Legal Administrative Spec II (S_423201)</t>
  </si>
  <si>
    <t>Legal Administrative Spec II (S_423202)</t>
  </si>
  <si>
    <t>F4.38.Step</t>
  </si>
  <si>
    <t>Legal Administrative Spec II (S_423203)</t>
  </si>
  <si>
    <t>A7.37.Step</t>
  </si>
  <si>
    <t>Legal Administrative Spec II (S_423204)</t>
  </si>
  <si>
    <t>Legal Administrative Spec III (S_423301)</t>
  </si>
  <si>
    <t>Legal Administrative Spec III (S_423304)</t>
  </si>
  <si>
    <t>A8.44.Step</t>
  </si>
  <si>
    <t>Legal Advisor-Sheriff's Office (S_104901)</t>
  </si>
  <si>
    <t>Legal Advisor-Sr (S_615101)</t>
  </si>
  <si>
    <t>Legal Assisant - SC (S_007523)</t>
  </si>
  <si>
    <t>Legal Office Assistant I - PAO (S_007210)</t>
  </si>
  <si>
    <t>Z3.22.Step</t>
  </si>
  <si>
    <t>Legal Office Assistant II -PAO (S_007209)</t>
  </si>
  <si>
    <t>Legal Secretary (S_424101)</t>
  </si>
  <si>
    <t>Legal Secretary (S_424102)</t>
  </si>
  <si>
    <t>Legal Services Supervisor I (S_625101)</t>
  </si>
  <si>
    <t>Legal Services Supv I - PAO (S_007237)</t>
  </si>
  <si>
    <t>Legal Services Supv II -PAO (S_007213)</t>
  </si>
  <si>
    <t>Legal Services Supv III - PAO (S_007272)</t>
  </si>
  <si>
    <t>Legal Services Supvr IV-PAO (S_007270)</t>
  </si>
  <si>
    <t>Legal Services Supvr V-PAO (S_007271)</t>
  </si>
  <si>
    <t>Legislative Aide I - Ccl (S_007012)</t>
  </si>
  <si>
    <t>Legislative Aide II - Ccl (S_007055)</t>
  </si>
  <si>
    <t>Legislative Aide II - KCC (S_007014)</t>
  </si>
  <si>
    <t>Legislative Analyst - Ccl (S_246501)</t>
  </si>
  <si>
    <t>F15.162.Step</t>
  </si>
  <si>
    <t>L117-Legislative Analysts (S_F15)</t>
  </si>
  <si>
    <t>Legislative Analyst - Sr -Ccl (S_007036)</t>
  </si>
  <si>
    <t>Legislative Analyst I - Ccl (S_007034)</t>
  </si>
  <si>
    <t>Z2.124.Step</t>
  </si>
  <si>
    <t>Legislative Analyst II - Ccl (S_246601)</t>
  </si>
  <si>
    <t>F15.166.Step</t>
  </si>
  <si>
    <t>Legislative AnalystII-Supv-Ccl (S_007105)</t>
  </si>
  <si>
    <t>Legislative Assistant -Ccl (S_007102)</t>
  </si>
  <si>
    <t>Legislative Assistant -Ccl (S_246801)</t>
  </si>
  <si>
    <t>F15.119.Step</t>
  </si>
  <si>
    <t>Legislative Clerk - Ccl (S_007006)</t>
  </si>
  <si>
    <t>Legislative Records Mgr - Ccl (S_007076)</t>
  </si>
  <si>
    <t>Legislative Secretary II - Ccl (S_007005)</t>
  </si>
  <si>
    <t>LEOFF 1 Claims Specialist (S_233005)</t>
  </si>
  <si>
    <t>Librarian - Assistant (S_224501)</t>
  </si>
  <si>
    <t>Librarian - Assistant (S_224504)</t>
  </si>
  <si>
    <t>Librarian - Head (S_224602)</t>
  </si>
  <si>
    <t>Librarian - Head (S_224603)</t>
  </si>
  <si>
    <t>M3.55.Step</t>
  </si>
  <si>
    <t>Library Technician (S_224401)</t>
  </si>
  <si>
    <t>License Inspector (S_537201)</t>
  </si>
  <si>
    <t>License Inspector (S_537202)</t>
  </si>
  <si>
    <t>C1.55.Step</t>
  </si>
  <si>
    <t>License Support Supervisor (S_245101)</t>
  </si>
  <si>
    <t>Licensed Practical Nurse-Jail (S_331203)</t>
  </si>
  <si>
    <t>R2.203.Step</t>
  </si>
  <si>
    <t>Lifeguard (S_352501)</t>
  </si>
  <si>
    <t>Lifeguard (S_356101)</t>
  </si>
  <si>
    <t>Line Crew Chief - 2nd/3rd Shf (S_730020)</t>
  </si>
  <si>
    <t>E2.40.Step</t>
  </si>
  <si>
    <t>Line Crew Chief (S_730000)</t>
  </si>
  <si>
    <t>E2.37.Step</t>
  </si>
  <si>
    <t>Line Crew Temp Chief (S_731500)</t>
  </si>
  <si>
    <t>Line Crew Temp Chief-2/3rd Shf (S_731520)</t>
  </si>
  <si>
    <t>Line Material Wkr II - Shift (S_730430)</t>
  </si>
  <si>
    <t>E2.29.Step</t>
  </si>
  <si>
    <t>Line Material Worker I (S_730400)</t>
  </si>
  <si>
    <t>E2.2.Step</t>
  </si>
  <si>
    <t>Line Material Worker I -2/3rd (S_730420)</t>
  </si>
  <si>
    <t>E2.12.Step</t>
  </si>
  <si>
    <t>Line Material Worker II (S_730410)</t>
  </si>
  <si>
    <t>E2.28.Step</t>
  </si>
  <si>
    <t>Line Worker - Lead-2/3rd Shf (S_731020)</t>
  </si>
  <si>
    <t>E2.39.Step</t>
  </si>
  <si>
    <t>Line Worker (107.5%) - Lead (S_731000)</t>
  </si>
  <si>
    <t>E2.36.Step</t>
  </si>
  <si>
    <t>Litigation Coordinator - PAO (S_007325)</t>
  </si>
  <si>
    <t>Maintenance Planner Scheduler (S_243801)</t>
  </si>
  <si>
    <t>Maintenance Planner Scheduler (S_243803)</t>
  </si>
  <si>
    <t>Maintenance Planner Scheduler (S_243804)</t>
  </si>
  <si>
    <t>Maintenance Planner Scheduler (S_243805)</t>
  </si>
  <si>
    <t>C10.58.Step</t>
  </si>
  <si>
    <t>Maintenance/Planner Scheduler (S_243802)</t>
  </si>
  <si>
    <t>Major (S_105101)</t>
  </si>
  <si>
    <t>AA2.79.Step</t>
  </si>
  <si>
    <t>PSPMA-Majors-KCSO (S_AA2)</t>
  </si>
  <si>
    <t>Management Auditor - Ccl (S_007027)</t>
  </si>
  <si>
    <t>Management Auditor-Upw Mbl-Ccl (S_007072)</t>
  </si>
  <si>
    <t>Manager - Fleet &amp;Warehouse Ops (S_878101)</t>
  </si>
  <si>
    <t>Manager - Transit Sys Dev &amp;Ops (S_113110)</t>
  </si>
  <si>
    <t>Manager -Court Fac&amp;Security-SC (S_007852)</t>
  </si>
  <si>
    <t>Manager I-Crt Ops Intrpter-SC (S_007580)</t>
  </si>
  <si>
    <t>Manager II - Fam Crt Svc-SC (S_007596)</t>
  </si>
  <si>
    <t>CNR.66.Step</t>
  </si>
  <si>
    <t>Manager II - Family Law - SC (S_007829)</t>
  </si>
  <si>
    <t>Manager III-Juvenile Crt Sv-SC (S_007572)</t>
  </si>
  <si>
    <t>Manager of Licensing (S_242501)</t>
  </si>
  <si>
    <t>Manager of Recording (S_283401)</t>
  </si>
  <si>
    <t>Manager-Junvenile Trt Srvc-SC (S_007854)</t>
  </si>
  <si>
    <t>Manager-Juvenile Probatn-SC (S_007853)</t>
  </si>
  <si>
    <t>Manager-Juvnle Jus Assess Scvs (S_007857)</t>
  </si>
  <si>
    <t>Managing Attorney (S_008055)</t>
  </si>
  <si>
    <t>DPD.200.Step</t>
  </si>
  <si>
    <t>Managing Engineer (S_711502)</t>
  </si>
  <si>
    <t>Managing Psychiatrist (S_321601)</t>
  </si>
  <si>
    <t>Z3.101.Step</t>
  </si>
  <si>
    <t>Mapping Unit Supervisor (S_722201)</t>
  </si>
  <si>
    <t>Marine Captain (S_962102)</t>
  </si>
  <si>
    <t>AB2.67.Step</t>
  </si>
  <si>
    <t>Ferry-MM&amp;P-Wheel House (S_AB2)</t>
  </si>
  <si>
    <t>Marine Deckhand - Purser (S_945301)</t>
  </si>
  <si>
    <t>AB1.53.Step</t>
  </si>
  <si>
    <t>Ferry-IBU-Deck (S_AB1)</t>
  </si>
  <si>
    <t>Marine Deckhand - Senior (S_945401)</t>
  </si>
  <si>
    <t>AB1.54.Step</t>
  </si>
  <si>
    <t>Marine Deckhand (S_945201)</t>
  </si>
  <si>
    <t>AB1.52.Step</t>
  </si>
  <si>
    <t>Marine Engineer (S_848102)</t>
  </si>
  <si>
    <t>AB3.65.Step</t>
  </si>
  <si>
    <t>Ferry-MEBA-Engine Room (S_AB3)</t>
  </si>
  <si>
    <t>Marine Information Agent (S_433102)</t>
  </si>
  <si>
    <t>AB1.40.Step</t>
  </si>
  <si>
    <t>Marine Oiler (S_849101)</t>
  </si>
  <si>
    <t>AB3.52.Step</t>
  </si>
  <si>
    <t>Marine Operations &amp; Maint. Mgr (S_966101)</t>
  </si>
  <si>
    <t>Marketing &amp; Sales Specialist V (S_222902)</t>
  </si>
  <si>
    <t>Marketing and Sales Spc - Asst (S_222402)</t>
  </si>
  <si>
    <t>Marketing and Sales Spec I (S_222501)</t>
  </si>
  <si>
    <t>Marketing and Sales Spec I (S_222502)</t>
  </si>
  <si>
    <t>Marketing and Sales Spec II (S_222601)</t>
  </si>
  <si>
    <t>Marketing and Sales Spec II (S_222602)</t>
  </si>
  <si>
    <t>Marketing and Sales Spec II (S_222603)</t>
  </si>
  <si>
    <t>Marketing and Sales Spec III (S_222701)</t>
  </si>
  <si>
    <t>Marketing and Sales Spec III (S_222702)</t>
  </si>
  <si>
    <t>Marketing and Sales Spec IV (S_222803)</t>
  </si>
  <si>
    <t>MDOP Victim Advocate (S_623501)</t>
  </si>
  <si>
    <t>F4.50.Step</t>
  </si>
  <si>
    <t>Mechanic/Auto Machinist I - HD (S_870901)</t>
  </si>
  <si>
    <t>Mechanic/Auto Machinist I (S_841203)</t>
  </si>
  <si>
    <t>T2Q.45.Step</t>
  </si>
  <si>
    <t>Mechanic/Auto Machinist I (S_841204)</t>
  </si>
  <si>
    <t>JCC L289-Mechanic/Machinist (S_T3Q)</t>
  </si>
  <si>
    <t>Mechanic/Auto Machinist II (S_841302)</t>
  </si>
  <si>
    <t>T2Q.49.Step</t>
  </si>
  <si>
    <t>Mechanic/Auto Machinist II -HD (S_870102)</t>
  </si>
  <si>
    <t>T2Q.54.Step</t>
  </si>
  <si>
    <t>Media Relations Spec - Ccl (S_007108)</t>
  </si>
  <si>
    <t>Mediator-Dependency-SC (S_007823)</t>
  </si>
  <si>
    <t>CNR.54.Step</t>
  </si>
  <si>
    <t>Medic One Manager (S_324401)</t>
  </si>
  <si>
    <t>Medical Assistant (S_341002)</t>
  </si>
  <si>
    <t>Medical Interpreter (S_342102)</t>
  </si>
  <si>
    <t>Medical Interpreter/Translator (S_342202)</t>
  </si>
  <si>
    <t>C9.43.Step</t>
  </si>
  <si>
    <t>Medical Officer (S_324601)</t>
  </si>
  <si>
    <t>Medical Srvcs Offcr -Sfty Ofc (S_330601)</t>
  </si>
  <si>
    <t>O1.211.Step</t>
  </si>
  <si>
    <t>IAFF L2595-Paramedics (S_O1)</t>
  </si>
  <si>
    <t>Medical Srvcs Offcr -Trng (S_330301)</t>
  </si>
  <si>
    <t>Medical Srvcs Offcr-Prmdc Supv (S_330101)</t>
  </si>
  <si>
    <t>O1.210.Step</t>
  </si>
  <si>
    <t>Medical Srvcs Offcr-SpcOps/Adm (S_330201)</t>
  </si>
  <si>
    <t>O1.212.Step</t>
  </si>
  <si>
    <t>Medical Technologist (S_755702)</t>
  </si>
  <si>
    <t>Mental Health Specialist (S_311501)</t>
  </si>
  <si>
    <t>Metal Fabricator - Lead (S_844702)</t>
  </si>
  <si>
    <t>T2D.52.Step</t>
  </si>
  <si>
    <t>JCC L104-Metal Fabricator (S_T2D)</t>
  </si>
  <si>
    <t>Metal Fabricator (S_844602)</t>
  </si>
  <si>
    <t>T2D.49.Step</t>
  </si>
  <si>
    <t>Mgr II - Depncy CASA Prg-SC (S_007595)</t>
  </si>
  <si>
    <t>Mgr II-Court Ops Civil-SC (S_007862)</t>
  </si>
  <si>
    <t>Mgr II-Court Ops Criminal-SC (S_007858)</t>
  </si>
  <si>
    <t>Microbiologist - Public Health (S_755102)</t>
  </si>
  <si>
    <t>Microbiologist Public Hlth Sup (S_755301)</t>
  </si>
  <si>
    <t>Microbiologist Public Hlth-Sr (S_755202)</t>
  </si>
  <si>
    <t>Millwright (S_843102)</t>
  </si>
  <si>
    <t>MPRAF - Compliance Officer (S_537101)</t>
  </si>
  <si>
    <t>Natural Resources Manager (S_111301)</t>
  </si>
  <si>
    <t>Network Architect (S_732601)</t>
  </si>
  <si>
    <t>Network Architect (S_732602)</t>
  </si>
  <si>
    <t>Network Architect (S_732604)</t>
  </si>
  <si>
    <t>Network Architect (S_732606)</t>
  </si>
  <si>
    <t>Network Engineer - Journey (S_732001)</t>
  </si>
  <si>
    <t>Network Engineer - Journey (S_732002)</t>
  </si>
  <si>
    <t>Network Engineer - Journey (S_732004)</t>
  </si>
  <si>
    <t>Network Engineer - Senior (S_737102)</t>
  </si>
  <si>
    <t>Network Manager - Ccl (S_000707)</t>
  </si>
  <si>
    <t>Non-King County positions (S_NON-KC)</t>
  </si>
  <si>
    <t>NR4.100.Step</t>
  </si>
  <si>
    <t>Non-King County Positions (S_ZZZ)</t>
  </si>
  <si>
    <t xml:space="preserve">Industrial Insurance - </t>
  </si>
  <si>
    <t>Noxious Weed Control Spc I (S_431601)</t>
  </si>
  <si>
    <t>Z3.39.Step</t>
  </si>
  <si>
    <t>Noxious Weed Control Spc II (S_431701)</t>
  </si>
  <si>
    <t>Noxious Weed Control Spc III (S_437750)</t>
  </si>
  <si>
    <t>Nurse Case Manager (S_335101)</t>
  </si>
  <si>
    <t>Nurse Case Manager (S_335102)</t>
  </si>
  <si>
    <t>Nurse Manager - Jail (S_333601)</t>
  </si>
  <si>
    <t>R3.302.Step</t>
  </si>
  <si>
    <t>Nurse Manager (S_332901)</t>
  </si>
  <si>
    <t>R3.301.Step</t>
  </si>
  <si>
    <t>Nurse Recruiter (S_330802)</t>
  </si>
  <si>
    <t>Nutrition Assistant (S_340902)</t>
  </si>
  <si>
    <t>Nutrition Consultant I (S_343202)</t>
  </si>
  <si>
    <t>Nutrition Consultant II (S_343402)</t>
  </si>
  <si>
    <t>Nutritionist I (S_343102)</t>
  </si>
  <si>
    <t>Nutritionist II (S_343002)</t>
  </si>
  <si>
    <t>Occupational Ed&amp;Trng Pr Admstr (S_226701)</t>
  </si>
  <si>
    <t>Occupational Ed&amp;Trng Pr Admstr (S_226702)</t>
  </si>
  <si>
    <t>Occupational Ed&amp;Trng Pr Admstr (S_226703)</t>
  </si>
  <si>
    <t>Occupational Ed&amp;Trng Pr Admstr (S_226704)</t>
  </si>
  <si>
    <t>Occupational Ed&amp;TrngPr Adm- Sr (S_226801)</t>
  </si>
  <si>
    <t>Occupational Ed&amp;TrngPr Adm- Sr (S_226802)</t>
  </si>
  <si>
    <t>Occupational Ed&amp;TrngPr Adm- Sr (S_226803)</t>
  </si>
  <si>
    <t>Occupational Ed&amp;TrngPr Adm- Sr (S_226804)</t>
  </si>
  <si>
    <t>Occupational Educ &amp; Trng Coord (S_226602)</t>
  </si>
  <si>
    <t>Occupational Educ &amp; Trng Coord (S_226604)</t>
  </si>
  <si>
    <t>Occupational Educ &amp; Trng Coord (S_226606)</t>
  </si>
  <si>
    <t>Occupational Educ &amp; Trng Coord (S_226607)</t>
  </si>
  <si>
    <t>PTE L17-DPH, DCHS-EMS (S_C9D)</t>
  </si>
  <si>
    <t>Occupational Educ &amp; Trng Coord (S_226608)</t>
  </si>
  <si>
    <t>D2.55.Step</t>
  </si>
  <si>
    <t>Occupational Educ &amp; Trng Coord (S_226609)</t>
  </si>
  <si>
    <t>Occupational Educ &amp; Trng Instr (S_226501)</t>
  </si>
  <si>
    <t>Occupational Educ &amp; Trng Instr (S_226502)</t>
  </si>
  <si>
    <t>Occupational Educ &amp; Trng Instr (S_226503)</t>
  </si>
  <si>
    <t>C4.44.Step</t>
  </si>
  <si>
    <t>Occupational Educ &amp; Trng Instr (S_226504)</t>
  </si>
  <si>
    <t>F6.144.Step</t>
  </si>
  <si>
    <t>Occupational Educ &amp; Trng Instr (S_226505)</t>
  </si>
  <si>
    <t>M4.44.Step</t>
  </si>
  <si>
    <t>Office Aide - KCDC (S_000001)</t>
  </si>
  <si>
    <t>NR4.24.Step</t>
  </si>
  <si>
    <t>Office Assistant (S_008140)</t>
  </si>
  <si>
    <t>Office Coordinator - KCSC (S_000030)</t>
  </si>
  <si>
    <t>Office Mgr I - Cncl (S_007091)</t>
  </si>
  <si>
    <t>Office Technician I - DC (S_000023)</t>
  </si>
  <si>
    <t>NR4.33.Step</t>
  </si>
  <si>
    <t>Office Technician II - DC (S_000013)</t>
  </si>
  <si>
    <t>NR4.38.Step</t>
  </si>
  <si>
    <t>Office Technician II - KCDC (S_007710)</t>
  </si>
  <si>
    <t>Operating Engineer I (S_853101)</t>
  </si>
  <si>
    <t>A1.45.Step</t>
  </si>
  <si>
    <t>Operating Engineer I (S_853102)</t>
  </si>
  <si>
    <t>T2P.45.Step</t>
  </si>
  <si>
    <t>JCC L286-Operating Engineers (S_T2P)</t>
  </si>
  <si>
    <t>Operating Engineer II - Lead (S_853602)</t>
  </si>
  <si>
    <t>T2P.53.Step</t>
  </si>
  <si>
    <t>Operating Engineer II (S_853302)</t>
  </si>
  <si>
    <t>A1.50.Step</t>
  </si>
  <si>
    <t>Operating Engineer II (S_853303)</t>
  </si>
  <si>
    <t>T2P.50.Step</t>
  </si>
  <si>
    <t>Operating Engineer III (S_853401)</t>
  </si>
  <si>
    <t>T2P.54.Step</t>
  </si>
  <si>
    <t>Operating Engineer III (S_853402)</t>
  </si>
  <si>
    <t>A1.54.Step</t>
  </si>
  <si>
    <t>Operating Engineer III (S_853403)</t>
  </si>
  <si>
    <t>Operations Manager (S_130001)</t>
  </si>
  <si>
    <t>Operations Manager (S_130002)</t>
  </si>
  <si>
    <t>Operations Manager, Assistant (S_107601)</t>
  </si>
  <si>
    <t>Operations Manager, Assistant (S_107604)</t>
  </si>
  <si>
    <t>C10.72.Step</t>
  </si>
  <si>
    <t>Orientation &amp; Assessment Spec (S_521701)</t>
  </si>
  <si>
    <t>Outreach Coordinator - Ccl (S_007086)</t>
  </si>
  <si>
    <t>Outreach Program Mgr - PAO (S_007292)</t>
  </si>
  <si>
    <t>Painter I - Lead (S_812202)</t>
  </si>
  <si>
    <t>T2M.50.Step</t>
  </si>
  <si>
    <t>JCC Council 5-Painters (S_T3M)</t>
  </si>
  <si>
    <t>Painter I (S_812102)</t>
  </si>
  <si>
    <t>T2M.47.Step</t>
  </si>
  <si>
    <t>Painter II (S_812301)</t>
  </si>
  <si>
    <t>T2M.51.Step</t>
  </si>
  <si>
    <t>Paralegal - KCSO (S_007493)</t>
  </si>
  <si>
    <t>Paralegal - SC (S_007860)</t>
  </si>
  <si>
    <t>Paralegal (S_623101)</t>
  </si>
  <si>
    <t>Paralegal (S_623102)</t>
  </si>
  <si>
    <t>F4.49.Step</t>
  </si>
  <si>
    <t>Paralegal (S_623103)</t>
  </si>
  <si>
    <t>Paralegal-PAO (S_007284)</t>
  </si>
  <si>
    <t>Paramedic (S_330402)</t>
  </si>
  <si>
    <t>O1.110.Step</t>
  </si>
  <si>
    <t>Paramedic Intern (S_330702)</t>
  </si>
  <si>
    <t>O1.29.Step</t>
  </si>
  <si>
    <t>Paratransit/Rideshare Ops Mgr (S_114402)</t>
  </si>
  <si>
    <t>F8.177.Step</t>
  </si>
  <si>
    <t>L117-DOT Transit Section Mgr (S_F8)</t>
  </si>
  <si>
    <t>Parent Ally Lead - SC (S_007542)</t>
  </si>
  <si>
    <t>Park Aide (S_925101)</t>
  </si>
  <si>
    <t>A1.23.Step</t>
  </si>
  <si>
    <t>Parking and Event Prg Asst (S_356701)</t>
  </si>
  <si>
    <t>Parking Attendant (S_932801)</t>
  </si>
  <si>
    <t>T2F.31.Step</t>
  </si>
  <si>
    <t>Parking Attendant (S_932802)</t>
  </si>
  <si>
    <t>Parking Specialist (S_941201)</t>
  </si>
  <si>
    <t>Parking Specialist (S_941202)</t>
  </si>
  <si>
    <t>Parks District Maint. Coord. (S_922402)</t>
  </si>
  <si>
    <t>Parks Instructor IV - STT (S_353001)</t>
  </si>
  <si>
    <t>Parks Maintenance Manager (S_150001)</t>
  </si>
  <si>
    <t>Parks Operations Manager (S_106010)</t>
  </si>
  <si>
    <t>Parks Specialist - Lead (S_922501)</t>
  </si>
  <si>
    <t>Parks Specialist I (S_922102)</t>
  </si>
  <si>
    <t>A1.35.Step</t>
  </si>
  <si>
    <t>Parks Specialist II (S_922202)</t>
  </si>
  <si>
    <t>A1.43.Step</t>
  </si>
  <si>
    <t>Payroll Administrator - Ccl (S_007011)</t>
  </si>
  <si>
    <t>Payroll Administrator (S_207301)</t>
  </si>
  <si>
    <t>Payroll Coordinator - PAO (S_007296)</t>
  </si>
  <si>
    <t>Payroll Specialist (S_207110)</t>
  </si>
  <si>
    <t>Payroll Specialist (S_207111)</t>
  </si>
  <si>
    <t>Payroll Specialist (S_207112)</t>
  </si>
  <si>
    <t>H7.44.Step</t>
  </si>
  <si>
    <t>PC Technician (S_007556)</t>
  </si>
  <si>
    <t>NR4.54.Step</t>
  </si>
  <si>
    <t>Permit Review Coord - Senior (S_532002)</t>
  </si>
  <si>
    <t>Permit Review Coordinator (S_532401)</t>
  </si>
  <si>
    <t>Permit Technician (S_532301)</t>
  </si>
  <si>
    <t>Permitting Product Line Mgr (S_552101)</t>
  </si>
  <si>
    <t>C11.72.Step</t>
  </si>
  <si>
    <t>Personal Hlth Svcs Supv - Jail (S_332303)</t>
  </si>
  <si>
    <t>R3.202.Step</t>
  </si>
  <si>
    <t>Personal Hlth Svcs Supv-Clinic (S_332301)</t>
  </si>
  <si>
    <t>R3.102.Step</t>
  </si>
  <si>
    <t>Personal Hlth Svcs Supv-Clinic (S_332302)</t>
  </si>
  <si>
    <t>Personal Property Supervisor (S_264201)</t>
  </si>
  <si>
    <t>C10.68.Step</t>
  </si>
  <si>
    <t>Personal Recognizance Invstgr (S_623201)</t>
  </si>
  <si>
    <t>Personnel Manager - PAO (S_007229)</t>
  </si>
  <si>
    <t>Personnel Specialist - PAO (S_007241)</t>
  </si>
  <si>
    <t>Pet Adoption Counselor (S_525201)</t>
  </si>
  <si>
    <t>Pharmacist (S_333102)</t>
  </si>
  <si>
    <t>C9.73.Step</t>
  </si>
  <si>
    <t>Pharmacy Assistant (S_333302)</t>
  </si>
  <si>
    <t>Pharmacy Supervisor (S_333202)</t>
  </si>
  <si>
    <t>C9.77.Step</t>
  </si>
  <si>
    <t>Pharmacy Technician (S_333402)</t>
  </si>
  <si>
    <t>Photographer - Lead (S_723604)</t>
  </si>
  <si>
    <t>Photographer (S_723505)</t>
  </si>
  <si>
    <t>H9.49.Step</t>
  </si>
  <si>
    <t>Photographer Technician (S_723403)</t>
  </si>
  <si>
    <t>Plans Exam Eng I/Pln Rvw Crd (S_532501)</t>
  </si>
  <si>
    <t>Plans Exam Eng II/Pln Rvw Crd (S_532601)</t>
  </si>
  <si>
    <t>Plans Exam Eng III/Pln Rvw Crd (S_532701)</t>
  </si>
  <si>
    <t>Playground Specialist (S_944202)</t>
  </si>
  <si>
    <t>Plumber Helper (S_850002)</t>
  </si>
  <si>
    <t>T2B.37.Step</t>
  </si>
  <si>
    <t>Plumbing and Mechanical I - Ld (S_851301)</t>
  </si>
  <si>
    <t>T2B.55.Step</t>
  </si>
  <si>
    <t>Plumbing and Mechanical I (S_851102)</t>
  </si>
  <si>
    <t>Plumbing and Mechanical II (S_851201)</t>
  </si>
  <si>
    <t>T2B.56.Step</t>
  </si>
  <si>
    <t>Plumbing Inspector - Senior (S_534201)</t>
  </si>
  <si>
    <t>T2B.59.Step</t>
  </si>
  <si>
    <t>JCC L32-Plumbing Inspector (S_T3B)</t>
  </si>
  <si>
    <t>Plumbing Inspector (S_534101)</t>
  </si>
  <si>
    <t>Pole Hauler - 2nd Shift (S_730520)</t>
  </si>
  <si>
    <t>E2.23.Step</t>
  </si>
  <si>
    <t>Pole Hauler (S_730500)</t>
  </si>
  <si>
    <t>E2.3.Step</t>
  </si>
  <si>
    <t>Police Officer (Deputy) (S_007405)</t>
  </si>
  <si>
    <t>Q1.110.Step</t>
  </si>
  <si>
    <t>KCPOG-Sheriff (S_Q1)</t>
  </si>
  <si>
    <t>Sheriffs Benefits</t>
  </si>
  <si>
    <t>Policy Analyst - SC (S_007530)</t>
  </si>
  <si>
    <t>Polygraph Examiner (S_523503)</t>
  </si>
  <si>
    <t>Power Distribution Tech Asst (S_822101)</t>
  </si>
  <si>
    <t>Pre-Press Production Spec (S_721601)</t>
  </si>
  <si>
    <t>Pre-Press Production Spec (S_721602)</t>
  </si>
  <si>
    <t>L1.46.Step</t>
  </si>
  <si>
    <t>Press Secreatary - PAO (S_007251)</t>
  </si>
  <si>
    <t>Principal Leg. Anl -Sr -Ccl (S_007037)</t>
  </si>
  <si>
    <t>Principal Legisl. Analyst-CCL (S_246201)</t>
  </si>
  <si>
    <t>F15.176.Step</t>
  </si>
  <si>
    <t>Principal Legisltv Analyst-Ccl (S_007035)</t>
  </si>
  <si>
    <t>Principal Mgmt Auditor -Ccl (S_007008)</t>
  </si>
  <si>
    <t>Principal Mgt Auditor -Sr- Ccl (S_007031)</t>
  </si>
  <si>
    <t>Principal Perf Mgt Analyst-Ccl (S_007079)</t>
  </si>
  <si>
    <t>Printing Equipment Technician (S_721101)</t>
  </si>
  <si>
    <t>Printing Equipment Technician (S_721103)</t>
  </si>
  <si>
    <t>Pro Bono/CASA Asst Tech-SC (S_007546)</t>
  </si>
  <si>
    <t>Probation Manager - KCDC (S_007743)</t>
  </si>
  <si>
    <t>NR4.64.Step</t>
  </si>
  <si>
    <t>Probation Mental Health Spec (S_311801)</t>
  </si>
  <si>
    <t>D3.60.Step</t>
  </si>
  <si>
    <t>Probation Officer - Lead (S_007746)</t>
  </si>
  <si>
    <t>D3.58.Step</t>
  </si>
  <si>
    <t>Probation Officer (S_007740)</t>
  </si>
  <si>
    <t>D3.56.Step</t>
  </si>
  <si>
    <t>Process Analyst - Chief (S_713401)</t>
  </si>
  <si>
    <t>F6.166.Step</t>
  </si>
  <si>
    <t>Process Control Supervisor (S_713501)</t>
  </si>
  <si>
    <t>Process Laboratory Spec I (S_754301)</t>
  </si>
  <si>
    <t>Process Laboratory Spec II (S_754401)</t>
  </si>
  <si>
    <t>A2.52.Step</t>
  </si>
  <si>
    <t>Process Laboratory Spec III (S_754501)</t>
  </si>
  <si>
    <t>A2.56.Step</t>
  </si>
  <si>
    <t>Processing Technician (S_523801)</t>
  </si>
  <si>
    <t>Procurement Manager (S_221801)</t>
  </si>
  <si>
    <t>Producer/Reporter - Ccl (S_007093)</t>
  </si>
  <si>
    <t>Prog Mgr PO&amp;O To Surs Weap-PAO (S_007336)</t>
  </si>
  <si>
    <t>Program Analyst IV - SC (S_000634)</t>
  </si>
  <si>
    <t>Program Attorney - GAL - SC (S_664201)</t>
  </si>
  <si>
    <t>Program Attorney-Lead-SC (S_007568)</t>
  </si>
  <si>
    <t>Program Attorney-SC (S_007525)</t>
  </si>
  <si>
    <t>Program Coordinator - SC (S_000706)</t>
  </si>
  <si>
    <t>Program Fiscal Technician-SC (S_001807)</t>
  </si>
  <si>
    <t>CNR.38.Step</t>
  </si>
  <si>
    <t>Program Manager - PAO 180 (S_007288)</t>
  </si>
  <si>
    <t>Program Manager - SC (S_017547)</t>
  </si>
  <si>
    <t>Program Manager -EastRail-Ccl (S_007049)</t>
  </si>
  <si>
    <t>Program Mgr-At Risk Youth-SC (S_007850)</t>
  </si>
  <si>
    <t>Program Mgr-Inv Trmt Act-SC (S_007856)</t>
  </si>
  <si>
    <t>Program Project Director (S_111101)</t>
  </si>
  <si>
    <t>Program Specialist PYJ - SC (S_007592)</t>
  </si>
  <si>
    <t>Program Specialist-FJCIP-SC (S_007851)</t>
  </si>
  <si>
    <t>CNR.53.Step</t>
  </si>
  <si>
    <t>Program Spec-JDC Com Outrch-SC (S_007825)</t>
  </si>
  <si>
    <t>Program Supervisor I (S_244301)</t>
  </si>
  <si>
    <t>Program Supervisor I (S_244302)</t>
  </si>
  <si>
    <t>H11.53.Step</t>
  </si>
  <si>
    <t>Program Supervisor II (S_244401)</t>
  </si>
  <si>
    <t>Program Supervisor II (S_244403)</t>
  </si>
  <si>
    <t>Program Supervisor II (S_244404)</t>
  </si>
  <si>
    <t>Program Supervisor II -Electns (S_244402)</t>
  </si>
  <si>
    <t>Z9.58.Step</t>
  </si>
  <si>
    <t>Programmer Analyst IV - KCSC (S_000130)</t>
  </si>
  <si>
    <t>Project Assistant - Ccl (S_007094)</t>
  </si>
  <si>
    <t>Project Clean Slate PrgMgr-PAO (S_007335)</t>
  </si>
  <si>
    <t>Project Control Engineer I (S_717002)</t>
  </si>
  <si>
    <t>W4.54.Step</t>
  </si>
  <si>
    <t>Project Control Engineer II (S_717102)</t>
  </si>
  <si>
    <t>Project Control Engineer III (S_717202)</t>
  </si>
  <si>
    <t>Project Control Engineer IV (S_710303)</t>
  </si>
  <si>
    <t>W4.67.Step</t>
  </si>
  <si>
    <t>Project Control Engineer Supv (S_710402)</t>
  </si>
  <si>
    <t>Project Control Officer (S_221901)</t>
  </si>
  <si>
    <t>Project Manager - District Crt (S_007760)</t>
  </si>
  <si>
    <t>Project Plan &amp; Delvry Sect Mgr (S_719101)</t>
  </si>
  <si>
    <t>F9.179.Step</t>
  </si>
  <si>
    <t>Project Program Mgr II - SC (S_007814)</t>
  </si>
  <si>
    <t>Project Resources Unit Mgr (S_719201)</t>
  </si>
  <si>
    <t>Project/Program Manager I (S_243102)</t>
  </si>
  <si>
    <t>C1.53.Step</t>
  </si>
  <si>
    <t>Project/Program Manager I (S_243103)</t>
  </si>
  <si>
    <t>Project/Program Manager I (S_243104)</t>
  </si>
  <si>
    <t>Project/Program Manager I (S_243105)</t>
  </si>
  <si>
    <t>Project/Program Manager I (S_243106)</t>
  </si>
  <si>
    <t>Project/Program Manager I (S_243107)</t>
  </si>
  <si>
    <t>Project/Program Manager I (S_243108)</t>
  </si>
  <si>
    <t>Project/Program Manager I (S_243109)</t>
  </si>
  <si>
    <t>Project/Program Manager I (S_243110)</t>
  </si>
  <si>
    <t>Project/Program Manager I (S_243111)</t>
  </si>
  <si>
    <t>Project/Program Manager I (S_243112)</t>
  </si>
  <si>
    <t>W2.153.Step</t>
  </si>
  <si>
    <t>Project/Program Manager I (S_243113)</t>
  </si>
  <si>
    <t>Project/Program Manager I (S_243115)</t>
  </si>
  <si>
    <t>F6A.53.Step</t>
  </si>
  <si>
    <t>Project/Program Manager I (S_243116)</t>
  </si>
  <si>
    <t>A8.53.Step</t>
  </si>
  <si>
    <t>Project/Program Manager II (S_243201)</t>
  </si>
  <si>
    <t>Project/Program Manager II (S_243202)</t>
  </si>
  <si>
    <t>B3.58.Step</t>
  </si>
  <si>
    <t>Project/Program Manager II (S_243203)</t>
  </si>
  <si>
    <t>Project/Program Manager II (S_243204)</t>
  </si>
  <si>
    <t>Project/Program Manager II (S_243205)</t>
  </si>
  <si>
    <t>Project/Program Manager II (S_243206)</t>
  </si>
  <si>
    <t>Project/Program Manager II (S_243207)</t>
  </si>
  <si>
    <t>Project/Program Manager II (S_243208)</t>
  </si>
  <si>
    <t>Project/Program Manager II (S_243209)</t>
  </si>
  <si>
    <t>Project/Program Manager II (S_243212)</t>
  </si>
  <si>
    <t>Project/Program Manager II (S_243214)</t>
  </si>
  <si>
    <t>Project/Program Manager II (S_243215)</t>
  </si>
  <si>
    <t>Project/Program Manager II (S_243217)</t>
  </si>
  <si>
    <t>W2.58.Step</t>
  </si>
  <si>
    <t>Project/Program Manager II (S_243218)</t>
  </si>
  <si>
    <t>Project/Program Manager II (S_243221)</t>
  </si>
  <si>
    <t>Project/Program Manager II (S_243222)</t>
  </si>
  <si>
    <t>F6A.58.Step</t>
  </si>
  <si>
    <t>Project/Program Manager II (S_243223)</t>
  </si>
  <si>
    <t>Project/Program Manager II (S_243224)</t>
  </si>
  <si>
    <t>Project/Program Manager II (S_243225)</t>
  </si>
  <si>
    <t>Q3.58.Step</t>
  </si>
  <si>
    <t>Project/Program Manager III (S_243301)</t>
  </si>
  <si>
    <t>Project/Program Manager III (S_243302)</t>
  </si>
  <si>
    <t>Project/Program Manager III (S_243303)</t>
  </si>
  <si>
    <t>Project/Program Manager III (S_243304)</t>
  </si>
  <si>
    <t>Project/Program Manager III (S_243306)</t>
  </si>
  <si>
    <t>B3.63.Step</t>
  </si>
  <si>
    <t>Project/Program Manager III (S_243308)</t>
  </si>
  <si>
    <t>Project/Program Manager III (S_243309)</t>
  </si>
  <si>
    <t>Project/Program Manager III (S_243310)</t>
  </si>
  <si>
    <t>N5.60.Step</t>
  </si>
  <si>
    <t>Project/Program Manager III (S_243312)</t>
  </si>
  <si>
    <t>Project/Program Manager III (S_243313)</t>
  </si>
  <si>
    <t>W2.47.Step</t>
  </si>
  <si>
    <t>Project/Program Manager III (S_243317)</t>
  </si>
  <si>
    <t>M3.63.Step</t>
  </si>
  <si>
    <t>Project/Program Manager III (S_243318)</t>
  </si>
  <si>
    <t>H9.63.Step</t>
  </si>
  <si>
    <t>Project/Program Manager III (S_243320)</t>
  </si>
  <si>
    <t>N3.63.Step</t>
  </si>
  <si>
    <t>Project/Program Manager III (S_243321)</t>
  </si>
  <si>
    <t>F6A.63.Step</t>
  </si>
  <si>
    <t>Project/Program Manager III (S_243322)</t>
  </si>
  <si>
    <t>A8.63.Step</t>
  </si>
  <si>
    <t>Project/Program Manager III (S_243323)</t>
  </si>
  <si>
    <t>Project/Program Manager III (S_243324)</t>
  </si>
  <si>
    <t>AD1.63.Step</t>
  </si>
  <si>
    <t>Project/Program Manager III (S_243325)</t>
  </si>
  <si>
    <t>Project/Program Manager III (S_243326)</t>
  </si>
  <si>
    <t>F6D.163.Step</t>
  </si>
  <si>
    <t>Project/Program Manager III-SC (S_007818)</t>
  </si>
  <si>
    <t>Project/Program Manager II-SC (S_007815)</t>
  </si>
  <si>
    <t>Project/Program Manager IV (S_243401)</t>
  </si>
  <si>
    <t>Project/Program Manager IV (S_243402)</t>
  </si>
  <si>
    <t>Project/Program Manager IV (S_243403)</t>
  </si>
  <si>
    <t>Project/Program Manager IV (S_243404)</t>
  </si>
  <si>
    <t>W4.68.Step</t>
  </si>
  <si>
    <t>Project/Program Manager IV (S_243405)</t>
  </si>
  <si>
    <t>C9.68.Step</t>
  </si>
  <si>
    <t>Project/Program Manager IV (S_243406)</t>
  </si>
  <si>
    <t>D1.68.Step</t>
  </si>
  <si>
    <t>Project/Program Manager IV (S_243407)</t>
  </si>
  <si>
    <t>Project/Program Manager IV (S_243409)</t>
  </si>
  <si>
    <t>W2.48.Step</t>
  </si>
  <si>
    <t>Project/Program Manager IV (S_243410)</t>
  </si>
  <si>
    <t>Project/Program Manager IV (S_243412)</t>
  </si>
  <si>
    <t>H9.68.Step</t>
  </si>
  <si>
    <t>Project/Program Manager IV (S_243413)</t>
  </si>
  <si>
    <t>F5A.168.Step</t>
  </si>
  <si>
    <t>Project/Program Manager IV (S_243414)</t>
  </si>
  <si>
    <t>A8.68.Step</t>
  </si>
  <si>
    <t>Project/Program Manager IV (S_243415)</t>
  </si>
  <si>
    <t>AD1.68.Step</t>
  </si>
  <si>
    <t>Project/Program Manager IV (S_243416)</t>
  </si>
  <si>
    <t>H11.68.Step</t>
  </si>
  <si>
    <t>Project/Program Manager IV -SC (S_007819)</t>
  </si>
  <si>
    <t>Project/Program Mgr III-PAO (S_007289)</t>
  </si>
  <si>
    <t>Property Services Manager (S_150201)</t>
  </si>
  <si>
    <t>Prosecuting Attorney (S_007201)</t>
  </si>
  <si>
    <t>Z8.3.Step</t>
  </si>
  <si>
    <t>Psychiatric Evaluation Spec (S_311602)</t>
  </si>
  <si>
    <t>D1.60.Step</t>
  </si>
  <si>
    <t>Psychiatric Evaluation Spec-Sr (S_311901)</t>
  </si>
  <si>
    <t>D1.65.Step</t>
  </si>
  <si>
    <t>Psychiatric Services Manager (S_311701)</t>
  </si>
  <si>
    <t>Psychiatrist (S_321501)</t>
  </si>
  <si>
    <t>Z3.99.Step</t>
  </si>
  <si>
    <t>Public Defense Attorney I (S_516101)</t>
  </si>
  <si>
    <t>A8A.200.Step</t>
  </si>
  <si>
    <t>SEIU L925-DPD-Attorney (S_A8A)</t>
  </si>
  <si>
    <t>Public Defense Attorney-Supv (S_641301)</t>
  </si>
  <si>
    <t>AD2.200.Step</t>
  </si>
  <si>
    <t>PDMG-DPD-Sups &amp; Mgrs-Attorney (S_AD2)</t>
  </si>
  <si>
    <t>Public Defense Coordinator (S_621201)</t>
  </si>
  <si>
    <t>Public Defense Coordinator (S_621202)</t>
  </si>
  <si>
    <t>Public Defense Interpreter (S_344202)</t>
  </si>
  <si>
    <t>Public Defense Interviewer (S_621101)</t>
  </si>
  <si>
    <t>Public Defense Interviewer (S_621102)</t>
  </si>
  <si>
    <t>Public Defense Investigator (S_518101)</t>
  </si>
  <si>
    <t>Public Defense Investigator (S_518102)</t>
  </si>
  <si>
    <t>Public Defense Invstgatr Supv (S_314301)</t>
  </si>
  <si>
    <t>AD1.55.Step</t>
  </si>
  <si>
    <t>Public Defense Mitigtn Spc I (S_313001)</t>
  </si>
  <si>
    <t>Public Defense Mitigtn Spc I (S_313002)</t>
  </si>
  <si>
    <t>Public Defense Mitigtn Spc II (S_313101)</t>
  </si>
  <si>
    <t>A8.60.Step</t>
  </si>
  <si>
    <t>Public Defense Mitigtn Spc Sup (S_314201)</t>
  </si>
  <si>
    <t>Public Defense Paralegal (S_635101)</t>
  </si>
  <si>
    <t>A8.49.Step</t>
  </si>
  <si>
    <t>Public Defense Paralegal (S_635102)</t>
  </si>
  <si>
    <t>Public Disclosure Investgr-PAO (S_007290)</t>
  </si>
  <si>
    <t>Public Health Admin Supp. Supv (S_427102)</t>
  </si>
  <si>
    <t>PTE L17-DPH-Admin Support Sup (S_C9B)</t>
  </si>
  <si>
    <t>Public Health Dental Director (S_326110)</t>
  </si>
  <si>
    <t>Public Health Lab Mgr - Asst (S_755801)</t>
  </si>
  <si>
    <t>Public Health Laboratory Mgr (S_755901)</t>
  </si>
  <si>
    <t>Public Health Nurse (S_331402)</t>
  </si>
  <si>
    <t>R2.104.Step</t>
  </si>
  <si>
    <t>Public Health Nurse (S_331406)</t>
  </si>
  <si>
    <t>Public Health Nurse-Jail (S_331403)</t>
  </si>
  <si>
    <t>R2.204.Step</t>
  </si>
  <si>
    <t>Public Health Nurse-Juvenile (S_331501)</t>
  </si>
  <si>
    <t>Public Health Officer (S_103501)</t>
  </si>
  <si>
    <t>Z3.109.Step</t>
  </si>
  <si>
    <t>Public Health Veterinarian (S_324101)</t>
  </si>
  <si>
    <t>Public Records Manager-PAO (S_007314)</t>
  </si>
  <si>
    <t>Public Records Spec - PAO (S_007264)</t>
  </si>
  <si>
    <t>Public Relations Spec - Ccl (S_007085)</t>
  </si>
  <si>
    <t>Pump Plant Operator (S_853501)</t>
  </si>
  <si>
    <t>Y1.145.Step</t>
  </si>
  <si>
    <t>Purchasing&amp;Fiscal Spec-SC (S_007890)</t>
  </si>
  <si>
    <t>Quality Assr&amp;Imprv Crd-Electns (S_244901)</t>
  </si>
  <si>
    <t>Quality Assur &amp; Improv. Anlyst (S_244801)</t>
  </si>
  <si>
    <t>Quality Assur&amp;Impr Crd-Soc Svc (S_332801)</t>
  </si>
  <si>
    <t>Quality Improvement Manager (S_110701)</t>
  </si>
  <si>
    <t>Quality Improvement Mgr-Elctns (S_110702)</t>
  </si>
  <si>
    <t>Z9.71.Step</t>
  </si>
  <si>
    <t>Rail Electrical Wkr -2nd/3rdSh (S_823103)</t>
  </si>
  <si>
    <t>E2.33.Step</t>
  </si>
  <si>
    <t>Rail Electrical Wkr-2nd/3rd-Ld (S_823202)</t>
  </si>
  <si>
    <t>E2.34.Step</t>
  </si>
  <si>
    <t>Rail Electrical Worker - Lead (S_823201)</t>
  </si>
  <si>
    <t>E2.30.Step</t>
  </si>
  <si>
    <t>Rail Electrical Worker (S_823102)</t>
  </si>
  <si>
    <t>E2.27.Step</t>
  </si>
  <si>
    <t>Rail Electro-Mech Trainee-2dsh (S_836002)</t>
  </si>
  <si>
    <t>J2.200.Step</t>
  </si>
  <si>
    <t>Rail Electro-Mechanic - Lead (S_836201)</t>
  </si>
  <si>
    <t>J2.49.Step</t>
  </si>
  <si>
    <t>Rail Electro-Mechanic (S_836102)</t>
  </si>
  <si>
    <t>J2.35.Step</t>
  </si>
  <si>
    <t>Rail Electro-Mechanic -2nd Shf (S_836103)</t>
  </si>
  <si>
    <t>J2.170.Step</t>
  </si>
  <si>
    <t>Rail Electro-Mechanic -3rd Shf (S_836104)</t>
  </si>
  <si>
    <t>J2.171.Step</t>
  </si>
  <si>
    <t>Rail Electro-Mechanic Trainee (S_836001)</t>
  </si>
  <si>
    <t>J2.199.Step</t>
  </si>
  <si>
    <t>Rail Electro-Mech-Lead-2ndShf (S_836202)</t>
  </si>
  <si>
    <t>J2.56.Step</t>
  </si>
  <si>
    <t>Rail Electro-Mech-Lead-3rdShf (S_836203)</t>
  </si>
  <si>
    <t>J2.57.Step</t>
  </si>
  <si>
    <t>Rail Fac. Custn -2ndShf- Ld (S_914202)</t>
  </si>
  <si>
    <t>J2.189.Step</t>
  </si>
  <si>
    <t>Rail Fac. Custn -3rdShf- Ld (S_914203)</t>
  </si>
  <si>
    <t>J2.190.Step</t>
  </si>
  <si>
    <t>Rail Facilities Custn -2nd Shf (S_914103)</t>
  </si>
  <si>
    <t>J2.172.Step</t>
  </si>
  <si>
    <t>Rail Facilities Custn -3rd Shf (S_914104)</t>
  </si>
  <si>
    <t>J2.173.Step</t>
  </si>
  <si>
    <t>Rail Facilities Custodian - Ld (S_914201)</t>
  </si>
  <si>
    <t>J2.174.Step</t>
  </si>
  <si>
    <t>Rail Facilities Custodian (S_914102)</t>
  </si>
  <si>
    <t>J2.10.Step</t>
  </si>
  <si>
    <t>Rail Facilities Mech -2ndShf (S_847103)</t>
  </si>
  <si>
    <t>J2.175.Step</t>
  </si>
  <si>
    <t>Rail Facilities Mech -3rdShf (S_847104)</t>
  </si>
  <si>
    <t>J2.176.Step</t>
  </si>
  <si>
    <t>Rail Facilities Mech -Lead (S_847201)</t>
  </si>
  <si>
    <t>J2.205.Step</t>
  </si>
  <si>
    <t>Rail Facilities Mech -Lead2dSh (S_847202)</t>
  </si>
  <si>
    <t>J2.206.Step</t>
  </si>
  <si>
    <t>Rail Facilities Mech -Lead3dSh (S_847203)</t>
  </si>
  <si>
    <t>J2.207.Step</t>
  </si>
  <si>
    <t>Rail Facilities Mechanic (S_847102)</t>
  </si>
  <si>
    <t>Rail Laborer - 2nd Shift (S_946103)</t>
  </si>
  <si>
    <t>J2.177.Step</t>
  </si>
  <si>
    <t>Rail Laborer - 3rd Shift (S_946104)</t>
  </si>
  <si>
    <t>J2.178.Step</t>
  </si>
  <si>
    <t>Rail Laborer - Lead (S_946201)</t>
  </si>
  <si>
    <t>J2.208.Step</t>
  </si>
  <si>
    <t>Rail Laborer - Lead 2ndSh (S_946202)</t>
  </si>
  <si>
    <t>J2.209.Step</t>
  </si>
  <si>
    <t>Rail Laborer - Lead 3rdSh (S_946203)</t>
  </si>
  <si>
    <t>J2.210.Step</t>
  </si>
  <si>
    <t>Rail Laborer (S_946102)</t>
  </si>
  <si>
    <t>J2.19.Step</t>
  </si>
  <si>
    <t>Rail Maint Svc Ctr Wkr -2ndShf (S_947103)</t>
  </si>
  <si>
    <t>J2.179.Step</t>
  </si>
  <si>
    <t>Rail Maint Svc Ctr Wkr -3rdShf (S_947104)</t>
  </si>
  <si>
    <t>J2.191.Step</t>
  </si>
  <si>
    <t>Rail Maint Svc Ctr Worker (S_947102)</t>
  </si>
  <si>
    <t>J2.31.Step</t>
  </si>
  <si>
    <t>Rail Operator - Trainee (S_963103)</t>
  </si>
  <si>
    <t>J2.32.Step</t>
  </si>
  <si>
    <t>Rail Operator (S_963102)</t>
  </si>
  <si>
    <t>Rail SCADA Sys Spec -2nd Shf (S_839103)</t>
  </si>
  <si>
    <t>Rail SCADA Sys Spec -3rd Shf (S_839104)</t>
  </si>
  <si>
    <t>Rail SCADA Systems Spec (S_839102)</t>
  </si>
  <si>
    <t>Rail SCADA Systems Spec Sr (S_839202)</t>
  </si>
  <si>
    <t>Rail Service Wker-Lead-2ndShf (S_945106)</t>
  </si>
  <si>
    <t>J2.65.Step</t>
  </si>
  <si>
    <t>Rail Service Wker-Lead-3rdShf (S_945107)</t>
  </si>
  <si>
    <t>J2.66.Step</t>
  </si>
  <si>
    <t>Rail Service Worker - 2nd Shf (S_945103)</t>
  </si>
  <si>
    <t>J2.180.Step</t>
  </si>
  <si>
    <t>Rail Service Worker - 3rd Shf (S_945104)</t>
  </si>
  <si>
    <t>J2.192.Step</t>
  </si>
  <si>
    <t>Rail Service Worker - Lead (S_945105)</t>
  </si>
  <si>
    <t>J2.43.Step</t>
  </si>
  <si>
    <t>Rail Service Worker (S_945102)</t>
  </si>
  <si>
    <t>J2.26.Step</t>
  </si>
  <si>
    <t>Rail Signal &amp; Com Tech (S_837102)</t>
  </si>
  <si>
    <t>J2.36.Step</t>
  </si>
  <si>
    <t>Rail Signal &amp; Com Tech -2ndShf (S_837103)</t>
  </si>
  <si>
    <t>J2.181.Step</t>
  </si>
  <si>
    <t>Rail Signal &amp; Com Tech -3rdShf (S_837104)</t>
  </si>
  <si>
    <t>J2.182.Step</t>
  </si>
  <si>
    <t>Rail Signal &amp; Com Tech-Ld (S_837201)</t>
  </si>
  <si>
    <t>J2.211.Step</t>
  </si>
  <si>
    <t>Rail Signal &amp; Com Tech-Ld2dSh (S_837202)</t>
  </si>
  <si>
    <t>J2.212.Step</t>
  </si>
  <si>
    <t>Rail Signal &amp; Com Tech-Ld3dSh (S_837203)</t>
  </si>
  <si>
    <t>J2.213.Step</t>
  </si>
  <si>
    <t>Rail Station Custn -2nd Shf (S_915103)</t>
  </si>
  <si>
    <t>J2.183.Step</t>
  </si>
  <si>
    <t>Rail Station Custn -2ndShf- Ld (S_915202)</t>
  </si>
  <si>
    <t>J2.188.Step</t>
  </si>
  <si>
    <t>Rail Station Custn -3rd Shf (S_915104)</t>
  </si>
  <si>
    <t>J2.184.Step</t>
  </si>
  <si>
    <t>Rail Station Custn -3rdShf- Ld (S_915203)</t>
  </si>
  <si>
    <t>J2.193.Step</t>
  </si>
  <si>
    <t>Rail Station Custodian - Ld (S_915201)</t>
  </si>
  <si>
    <t>J2.185.Step</t>
  </si>
  <si>
    <t>Rail Station Custodian (S_915102)</t>
  </si>
  <si>
    <t>J2.16.Step</t>
  </si>
  <si>
    <t>Rail Supervisor - Ops Control (S_872152)</t>
  </si>
  <si>
    <t>J2.48.Step</t>
  </si>
  <si>
    <t>Rail Supervisor - Trainee (S_872103)</t>
  </si>
  <si>
    <t>J2.203.Step</t>
  </si>
  <si>
    <t>Rail Supervisor (S_872102)</t>
  </si>
  <si>
    <t>J2.47.Step</t>
  </si>
  <si>
    <t>Rail Technical Trainer (S_963001)</t>
  </si>
  <si>
    <t>Rail Technical Trainer (S_963002)</t>
  </si>
  <si>
    <t>J2.198.Step</t>
  </si>
  <si>
    <t>Rail Track &amp; ROW Maint.-Ld (S_816201)</t>
  </si>
  <si>
    <t>J2.214.Step</t>
  </si>
  <si>
    <t>Rail Track &amp; ROW Maint.-Ld2dSh (S_816202)</t>
  </si>
  <si>
    <t>J2.215.Step</t>
  </si>
  <si>
    <t>Rail Track &amp; ROW Maint.-Ld3dSh (S_816203)</t>
  </si>
  <si>
    <t>J2.216.Step</t>
  </si>
  <si>
    <t>Rail Track &amp; ROW Mnt -2ndShf (S_816103)</t>
  </si>
  <si>
    <t>J2.186.Step</t>
  </si>
  <si>
    <t>Rail Track &amp; ROW Mnt -3rdShf (S_816104)</t>
  </si>
  <si>
    <t>J2.187.Step</t>
  </si>
  <si>
    <t>Rail Track and ROW Maintainer (S_816102)</t>
  </si>
  <si>
    <t>Real Est Lnd Use Env Plan Supv (S_263303)</t>
  </si>
  <si>
    <t>Real Property Agent I (S_264801)</t>
  </si>
  <si>
    <t>Real Property Agent I (S_264802)</t>
  </si>
  <si>
    <t>W4.49.Step</t>
  </si>
  <si>
    <t>Real Property Agent I (S_264803)</t>
  </si>
  <si>
    <t>W2.14.Step</t>
  </si>
  <si>
    <t>Real Property Agent I (S_264804)</t>
  </si>
  <si>
    <t>Real Property Agent I (S_264805)</t>
  </si>
  <si>
    <t>Real Property Agent II (S_264901)</t>
  </si>
  <si>
    <t>Real Property Agent II (S_264902)</t>
  </si>
  <si>
    <t>Real Property Agent II (S_264903)</t>
  </si>
  <si>
    <t>Real Property Agent II (S_264904)</t>
  </si>
  <si>
    <t>Real Property Agent II (S_264905)</t>
  </si>
  <si>
    <t>H9.55.Step</t>
  </si>
  <si>
    <t>Real Property Agent III (S_265001)</t>
  </si>
  <si>
    <t>Real Property Agent III (S_265002)</t>
  </si>
  <si>
    <t>Real Property Agent III (S_265003)</t>
  </si>
  <si>
    <t>W2.21.Step</t>
  </si>
  <si>
    <t>Real Property Agent III (S_265004)</t>
  </si>
  <si>
    <t>Real Property Agent III (S_265005)</t>
  </si>
  <si>
    <t>Real Property Agent IV (S_265101)</t>
  </si>
  <si>
    <t>Real Property Agent IV (S_265102)</t>
  </si>
  <si>
    <t>Real Property Agent IV (S_265103)</t>
  </si>
  <si>
    <t>W2.23.Step</t>
  </si>
  <si>
    <t>Real Property Agent IV (S_265104)</t>
  </si>
  <si>
    <t>Real Property Agent IV (S_265105)</t>
  </si>
  <si>
    <t>Real Property Agent Supervisor (S_265201)</t>
  </si>
  <si>
    <t>Real Property Agent Supervisor (S_265204)</t>
  </si>
  <si>
    <t>F3A.71.Step</t>
  </si>
  <si>
    <t>Receptionist - KCSC (S_000071)</t>
  </si>
  <si>
    <t>CNR.31.Step</t>
  </si>
  <si>
    <t>Receptionist-Coordinator-SC (S_007522)</t>
  </si>
  <si>
    <t>CNR.34.Step</t>
  </si>
  <si>
    <t>Records &amp; Information Sys Mgr (S_225102)</t>
  </si>
  <si>
    <t>Records &amp; Information Sys Mgr (S_225202)</t>
  </si>
  <si>
    <t>Records &amp; Information Sys Mgr (S_225204)</t>
  </si>
  <si>
    <t>H11.61.Step</t>
  </si>
  <si>
    <t>Records &amp; Information Sys Mgr (S_225205)</t>
  </si>
  <si>
    <t>S1.61.Step</t>
  </si>
  <si>
    <t>Records and Licensing Manager (S_229101)</t>
  </si>
  <si>
    <t>Records Center Supervisor (S_225502)</t>
  </si>
  <si>
    <t>S1.50.Step</t>
  </si>
  <si>
    <t>Records Center Supervisor (S_225504)</t>
  </si>
  <si>
    <t>Records Center Technician (S_225401)</t>
  </si>
  <si>
    <t>F3A.36.Step</t>
  </si>
  <si>
    <t>Records Management Specialist (S_225301)</t>
  </si>
  <si>
    <t>Records Management Specialist (S_225302)</t>
  </si>
  <si>
    <t>Records Management Specialist (S_225303)</t>
  </si>
  <si>
    <t>W4.46.Step</t>
  </si>
  <si>
    <t>Records Management Specialist (S_225304)</t>
  </si>
  <si>
    <t>Records Management Specialist (S_225305)</t>
  </si>
  <si>
    <t>H7.46.Step</t>
  </si>
  <si>
    <t>Records Management Specialist (S_225306)</t>
  </si>
  <si>
    <t>Recreation Asst- Teen Prgm (S_354701)</t>
  </si>
  <si>
    <t>Recreation Coordinator (S_351201)</t>
  </si>
  <si>
    <t>Recreation Coordinator (S_351202)</t>
  </si>
  <si>
    <t>D2.49.Step</t>
  </si>
  <si>
    <t>Recreation Coordinator (S_351203)</t>
  </si>
  <si>
    <t>Q3.49.Step</t>
  </si>
  <si>
    <t>Recreation Prg Asst IV - STT (S_354201)</t>
  </si>
  <si>
    <t>Recreation Prg Asst V - STT (S_354301)</t>
  </si>
  <si>
    <t>Recreation Program Supervisor (S_351301)</t>
  </si>
  <si>
    <t>Recreation Programs Manager (S_351401)</t>
  </si>
  <si>
    <t>Recreation Specialist (S_351101)</t>
  </si>
  <si>
    <t>Recycling &amp; Environ.  Svcs Mgr (S_107201)</t>
  </si>
  <si>
    <t>Regional Animal Services Mgr (S_160001)</t>
  </si>
  <si>
    <t>Regional Aquatic Ctr Coord (S_352601)</t>
  </si>
  <si>
    <t>Regional Fingerprint Ident Mgr (S_140001)</t>
  </si>
  <si>
    <t>Regional Health Administrator (S_244201)</t>
  </si>
  <si>
    <t>Registered Nurse - Jail (S_331303)</t>
  </si>
  <si>
    <t>R2.205.Step</t>
  </si>
  <si>
    <t>Registered Nurse - Jail (S_331305)</t>
  </si>
  <si>
    <t>Registered Nurse - Juvenile (S_331304)</t>
  </si>
  <si>
    <t>Registered Nurse (S_331302)</t>
  </si>
  <si>
    <t>R2.105.Step</t>
  </si>
  <si>
    <t>Registered Nurse (S_331306)</t>
  </si>
  <si>
    <t>Research &amp; Technology Supv (S_736903)</t>
  </si>
  <si>
    <t>Research Assistant (S_271101)</t>
  </si>
  <si>
    <t>Residential Appraiser I (S_261401)</t>
  </si>
  <si>
    <t>K1.50.Step</t>
  </si>
  <si>
    <t>Residential Appraiser II (S_261501)</t>
  </si>
  <si>
    <t>K1.56.Step</t>
  </si>
  <si>
    <t>Residential Services Supv (S_313801)</t>
  </si>
  <si>
    <t>Revenue Processor (S_414103)</t>
  </si>
  <si>
    <t>Revenue Processor (S_414105)</t>
  </si>
  <si>
    <t>Rideshare Services Rep (S_283101)</t>
  </si>
  <si>
    <t>Rideshare Services Rep (S_283102)</t>
  </si>
  <si>
    <t>River and Water Resources Mgr (S_108101)</t>
  </si>
  <si>
    <t>River and Water Resources Mgr (S_108103)</t>
  </si>
  <si>
    <t>Road Use Investigator (S_512101)</t>
  </si>
  <si>
    <t>L117-JUA-Road Use Investigator (S_T3F)</t>
  </si>
  <si>
    <t>Roads Maintenance Manager (S_113801)</t>
  </si>
  <si>
    <t>Safety &amp; Health Admin I (S_234101)</t>
  </si>
  <si>
    <t>Safety &amp; Health Admin I (S_234102)</t>
  </si>
  <si>
    <t>Safety &amp; Health Admin I (S_234103)</t>
  </si>
  <si>
    <t>C4.43.Step</t>
  </si>
  <si>
    <t>Safety &amp; Health Admin II (S_234201)</t>
  </si>
  <si>
    <t>Safety &amp; Health Admin II (S_234202)</t>
  </si>
  <si>
    <t>Safety &amp; Health Admin II (S_234203)</t>
  </si>
  <si>
    <t>Safety &amp; Health Admin III (S_234301)</t>
  </si>
  <si>
    <t>A2.54.Step</t>
  </si>
  <si>
    <t>Safety &amp; Health Admin III (S_234302)</t>
  </si>
  <si>
    <t>Safety &amp; Health Admin III (S_234303)</t>
  </si>
  <si>
    <t>Safety &amp; Health Admin IV (S_234401)</t>
  </si>
  <si>
    <t>Safety &amp; Health Admin IV (S_234403)</t>
  </si>
  <si>
    <t>Safety &amp; Health Admin IV (S_234405)</t>
  </si>
  <si>
    <t>A2.63.Step</t>
  </si>
  <si>
    <t>Safety &amp; Health Admin IV (S_234406)</t>
  </si>
  <si>
    <t>Safety &amp; Health Prof-Certified (S_234701)</t>
  </si>
  <si>
    <t>Safety and Claims Manager (S_234601)</t>
  </si>
  <si>
    <t>Safety and Health Supervisor (S_234501)</t>
  </si>
  <si>
    <t>Safety and Health Supervisor (S_234504)</t>
  </si>
  <si>
    <t>F5.169.Step</t>
  </si>
  <si>
    <t>Scale Operator - Cedar Falls (S_413103)</t>
  </si>
  <si>
    <t>G1.140.Step</t>
  </si>
  <si>
    <t>L174-DNRP, DOT (S_G1)</t>
  </si>
  <si>
    <t>Scale Operator - Cedar Hills (S_413104)</t>
  </si>
  <si>
    <t>G1.143.Step</t>
  </si>
  <si>
    <t>Scale Operator - Lead - CH (S_413105)</t>
  </si>
  <si>
    <t>G1.147.Step</t>
  </si>
  <si>
    <t>Scale Operator (S_413202)</t>
  </si>
  <si>
    <t>G1.137.Step</t>
  </si>
  <si>
    <t>Seasonal Pool Manager - STT (S_354601)</t>
  </si>
  <si>
    <t>Security Chief (S_522701)</t>
  </si>
  <si>
    <t>Security Chief (S_522702)</t>
  </si>
  <si>
    <t>Security Officer - Dispatch (S_520502)</t>
  </si>
  <si>
    <t>T2I.38.Step</t>
  </si>
  <si>
    <t>KCSG-Security Officers DES-FMD (S_T2I)</t>
  </si>
  <si>
    <t>Security Officer (S_522502)</t>
  </si>
  <si>
    <t>T2I.36.Step</t>
  </si>
  <si>
    <t>Security Officer (S_522503)</t>
  </si>
  <si>
    <t>Security Screener - Lead (S_522102)</t>
  </si>
  <si>
    <t>F18.33.Step</t>
  </si>
  <si>
    <t>L117-Security Screeners - KCSO (S_F18)</t>
  </si>
  <si>
    <t>Security Screener (S_522002)</t>
  </si>
  <si>
    <t>F18.30.Step</t>
  </si>
  <si>
    <t>Security Sergeant (S_522901)</t>
  </si>
  <si>
    <t>T2I.41.Step</t>
  </si>
  <si>
    <t>Security Supervisor (S_522601)</t>
  </si>
  <si>
    <t>Security Systems Specialist (S_701101)</t>
  </si>
  <si>
    <t>C10.64.Step</t>
  </si>
  <si>
    <t>Security Systems Technician (S_701201)</t>
  </si>
  <si>
    <t>Senior Administrator to HE-Ccl (S_007043)</t>
  </si>
  <si>
    <t>Senior Deputy Pros. Attny I (S_007222)</t>
  </si>
  <si>
    <t>Z7S.105.Step</t>
  </si>
  <si>
    <t>Senior Deputy Pros. Attny II (S_007221)</t>
  </si>
  <si>
    <t>Z7S.106.Step</t>
  </si>
  <si>
    <t>Senior Deputy Pros. Attny III (S_007220)</t>
  </si>
  <si>
    <t>Z7S.107.Step</t>
  </si>
  <si>
    <t>Senior Deputy Pros. Attny IV (S_007219)</t>
  </si>
  <si>
    <t>Z7S.108.Step</t>
  </si>
  <si>
    <t>Senior Deputy Pros. Attny V (S_007261)</t>
  </si>
  <si>
    <t>Z7S.109.Step</t>
  </si>
  <si>
    <t>Senior HR Busn Partner - Ccl (S_007009)</t>
  </si>
  <si>
    <t>Senior Law Enforcmnt Anlst-Ccl (S_007107)</t>
  </si>
  <si>
    <t>Senior Legislative Anlst-Ccl (S_246401)</t>
  </si>
  <si>
    <t>F15.172.Step</t>
  </si>
  <si>
    <t>Senior Management Auditor -Ccl (S_007029)</t>
  </si>
  <si>
    <t>Senior Principal Legisl An-CCL (S_246301)</t>
  </si>
  <si>
    <t>F15.179.Step</t>
  </si>
  <si>
    <t>SEP Associate I (S_426101)</t>
  </si>
  <si>
    <t>SEP Associate I (S_426102)</t>
  </si>
  <si>
    <t>A6.25.Step</t>
  </si>
  <si>
    <t>SEP Associate I (S_426103)</t>
  </si>
  <si>
    <t>C9.25.Step</t>
  </si>
  <si>
    <t>SEP Associate I (S_426104)</t>
  </si>
  <si>
    <t>F1A.25.Step</t>
  </si>
  <si>
    <t>SEP Associate I (S_426105)</t>
  </si>
  <si>
    <t>F6E.125.Step</t>
  </si>
  <si>
    <t>SEP Associate I (S_426106)</t>
  </si>
  <si>
    <t>A1.25.Step</t>
  </si>
  <si>
    <t>SEP Associate I (S_426107)</t>
  </si>
  <si>
    <t>A2.25.Step</t>
  </si>
  <si>
    <t>SEP Associate I (S_426108)</t>
  </si>
  <si>
    <t>A8.25.Step</t>
  </si>
  <si>
    <t>SEP Associate I (S_426109)</t>
  </si>
  <si>
    <t>C1.25.Step</t>
  </si>
  <si>
    <t>SEP Associate I (S_426110)</t>
  </si>
  <si>
    <t>SEP Associate I (S_426111)</t>
  </si>
  <si>
    <t>SEP Associate I (S_426112)</t>
  </si>
  <si>
    <t>SEP Associate I (S_426113)</t>
  </si>
  <si>
    <t>C19.25.Step</t>
  </si>
  <si>
    <t>SEP Associate I (S_426114)</t>
  </si>
  <si>
    <t>C18.25.Step</t>
  </si>
  <si>
    <t>SEP Associate I (S_426115)</t>
  </si>
  <si>
    <t>C7.25.Step</t>
  </si>
  <si>
    <t>SEP Associate I (S_426116)</t>
  </si>
  <si>
    <t>C11.25.Step</t>
  </si>
  <si>
    <t>SEP Associate I (S_426117)</t>
  </si>
  <si>
    <t>C10.25.Step</t>
  </si>
  <si>
    <t>SEP Associate I (S_426118)</t>
  </si>
  <si>
    <t>T2E.125.Step</t>
  </si>
  <si>
    <t>L117-JUA-Utility Worker II (S_T2E)</t>
  </si>
  <si>
    <t>SEP Associate I (S_426119)</t>
  </si>
  <si>
    <t>T2F.25.Step</t>
  </si>
  <si>
    <t>SEP Associate I (S_426120)</t>
  </si>
  <si>
    <t>L1.25.Step</t>
  </si>
  <si>
    <t>SEP Associate I (S_426121)</t>
  </si>
  <si>
    <t>F3A.25.Step</t>
  </si>
  <si>
    <t>SEP Associate I (S_426122)</t>
  </si>
  <si>
    <t>F6.125.Step</t>
  </si>
  <si>
    <t>SEP Associate I (S_426123)</t>
  </si>
  <si>
    <t>P1.25.Step</t>
  </si>
  <si>
    <t>SEP Associate I (S_426124)</t>
  </si>
  <si>
    <t>Q3.25.Step</t>
  </si>
  <si>
    <t>SEP Associate I (S_426125)</t>
  </si>
  <si>
    <t>E1.25.Step</t>
  </si>
  <si>
    <t>SEP Associate I (S_426126)</t>
  </si>
  <si>
    <t>H7.25.Step</t>
  </si>
  <si>
    <t>SEP Associate I (S_426127)</t>
  </si>
  <si>
    <t>A7.25.Step</t>
  </si>
  <si>
    <t>SEP Associate I (S_426128)</t>
  </si>
  <si>
    <t>H8.25.Step</t>
  </si>
  <si>
    <t>PSEU-Non-Comm's DCHS (S_H8)</t>
  </si>
  <si>
    <t>SEP Associate I (S_426129)</t>
  </si>
  <si>
    <t>H9.25.Step</t>
  </si>
  <si>
    <t>SEP Associate I (S_426130)</t>
  </si>
  <si>
    <t>H6.25.Step</t>
  </si>
  <si>
    <t>SEP Associate II (S_426201)</t>
  </si>
  <si>
    <t>Z3.30.Step</t>
  </si>
  <si>
    <t>SEP Associate II (S_426202)</t>
  </si>
  <si>
    <t>SEP Associate II (S_426203)</t>
  </si>
  <si>
    <t>C9.30.Step</t>
  </si>
  <si>
    <t>SEP Associate II (S_426204)</t>
  </si>
  <si>
    <t>F1A.30.Step</t>
  </si>
  <si>
    <t>SEP Associate II (S_426205)</t>
  </si>
  <si>
    <t>F6E.130.Step</t>
  </si>
  <si>
    <t>SEP Associate II (S_426206)</t>
  </si>
  <si>
    <t>SEP Associate II (S_426207)</t>
  </si>
  <si>
    <t>SEP Associate II (S_426208)</t>
  </si>
  <si>
    <t>A8.30.Step</t>
  </si>
  <si>
    <t>SEP Associate II (S_426209)</t>
  </si>
  <si>
    <t>C1.30.Step</t>
  </si>
  <si>
    <t>SEP Associate II (S_426210)</t>
  </si>
  <si>
    <t>SEP Associate II (S_426211)</t>
  </si>
  <si>
    <t>SEP Associate II (S_426212)</t>
  </si>
  <si>
    <t>SEP Associate II (S_426213)</t>
  </si>
  <si>
    <t>C19.30.Step</t>
  </si>
  <si>
    <t>SEP Associate II (S_426214)</t>
  </si>
  <si>
    <t>C18.30.Step</t>
  </si>
  <si>
    <t>SEP Associate II (S_426215)</t>
  </si>
  <si>
    <t>C7.30.Step</t>
  </si>
  <si>
    <t>SEP Associate II (S_426216)</t>
  </si>
  <si>
    <t>C11.30.Step</t>
  </si>
  <si>
    <t>SEP Associate II (S_426217)</t>
  </si>
  <si>
    <t>C10.30.Step</t>
  </si>
  <si>
    <t>SEP Associate II (S_426218)</t>
  </si>
  <si>
    <t>T2E.130.Step</t>
  </si>
  <si>
    <t>SEP Associate II (S_426219)</t>
  </si>
  <si>
    <t>T2F.30.Step</t>
  </si>
  <si>
    <t>SEP Associate II (S_426220)</t>
  </si>
  <si>
    <t>L1.30.Step</t>
  </si>
  <si>
    <t>SEP Associate II (S_426221)</t>
  </si>
  <si>
    <t>F3A.30.Step</t>
  </si>
  <si>
    <t>SEP Associate II (S_426222)</t>
  </si>
  <si>
    <t>F6.130.Step</t>
  </si>
  <si>
    <t>SEP Associate II (S_426223)</t>
  </si>
  <si>
    <t>P1.30.Step</t>
  </si>
  <si>
    <t>SEP Associate II (S_426224)</t>
  </si>
  <si>
    <t>Q3.30.Step</t>
  </si>
  <si>
    <t>SEP Associate II (S_426225)</t>
  </si>
  <si>
    <t>E1.30.Step</t>
  </si>
  <si>
    <t>SEP Associate II (S_426226)</t>
  </si>
  <si>
    <t>H7.30.Step</t>
  </si>
  <si>
    <t>SEP Associate II (S_426227)</t>
  </si>
  <si>
    <t>A7.30.Step</t>
  </si>
  <si>
    <t>SEP Associate II (S_426228)</t>
  </si>
  <si>
    <t>H8.30.Step</t>
  </si>
  <si>
    <t>SEP Associate II (S_426229)</t>
  </si>
  <si>
    <t>H9.30.Step</t>
  </si>
  <si>
    <t>SEP Associate II (S_426230)</t>
  </si>
  <si>
    <t>H6.30.Step</t>
  </si>
  <si>
    <t>SEP Associate III (S_426301)</t>
  </si>
  <si>
    <t>SEP Associate III (S_426302)</t>
  </si>
  <si>
    <t>A6.33.Step</t>
  </si>
  <si>
    <t>SEP Associate III (S_426303)</t>
  </si>
  <si>
    <t>SEP Associate III (S_426304)</t>
  </si>
  <si>
    <t>SEP Associate III (S_426305)</t>
  </si>
  <si>
    <t>F6E.133.Step</t>
  </si>
  <si>
    <t>SEP Associate III (S_426306)</t>
  </si>
  <si>
    <t>A1.33.Step</t>
  </si>
  <si>
    <t>SEP Associate III (S_426307)</t>
  </si>
  <si>
    <t>A2.33.Step</t>
  </si>
  <si>
    <t>SEP Associate III (S_426308)</t>
  </si>
  <si>
    <t>SEP Associate III (S_426309)</t>
  </si>
  <si>
    <t>SEP Associate III (S_426310)</t>
  </si>
  <si>
    <t>SEP Associate III (S_426311)</t>
  </si>
  <si>
    <t>SEP Associate III (S_426312)</t>
  </si>
  <si>
    <t>SEP Associate III (S_426313)</t>
  </si>
  <si>
    <t>C19.33.Step</t>
  </si>
  <si>
    <t>SEP Associate III (S_426314)</t>
  </si>
  <si>
    <t>C18.33.Step</t>
  </si>
  <si>
    <t>SEP Associate III (S_426315)</t>
  </si>
  <si>
    <t>C7.33.Step</t>
  </si>
  <si>
    <t>SEP Associate III (S_426316)</t>
  </si>
  <si>
    <t>C11.33.Step</t>
  </si>
  <si>
    <t>SEP Associate III (S_426317)</t>
  </si>
  <si>
    <t>C10.33.Step</t>
  </si>
  <si>
    <t>SEP Associate III (S_426318)</t>
  </si>
  <si>
    <t>T2E.133.Step</t>
  </si>
  <si>
    <t>SEP Associate III (S_426319)</t>
  </si>
  <si>
    <t>T2F.33.Step</t>
  </si>
  <si>
    <t>SEP Associate III (S_426320)</t>
  </si>
  <si>
    <t>L1.33.Step</t>
  </si>
  <si>
    <t>SEP Associate III (S_426321)</t>
  </si>
  <si>
    <t>F3A.33.Step</t>
  </si>
  <si>
    <t>SEP Associate III (S_426322)</t>
  </si>
  <si>
    <t>SEP Associate III (S_426323)</t>
  </si>
  <si>
    <t>P1.33.Step</t>
  </si>
  <si>
    <t>SEP Associate III (S_426324)</t>
  </si>
  <si>
    <t>SEP Associate III (S_426325)</t>
  </si>
  <si>
    <t>E1.33.Step</t>
  </si>
  <si>
    <t>SEP Associate III (S_426326)</t>
  </si>
  <si>
    <t>SEP Associate III (S_426327)</t>
  </si>
  <si>
    <t>SEP Associate III (S_426328)</t>
  </si>
  <si>
    <t>H8.33.Step</t>
  </si>
  <si>
    <t>SEP Associate III (S_426329)</t>
  </si>
  <si>
    <t>SEP Associate III (S_426330)</t>
  </si>
  <si>
    <t>H6.33.Step</t>
  </si>
  <si>
    <t>SEP Parks Specialist (S_426001)</t>
  </si>
  <si>
    <t>Z3.35.Step</t>
  </si>
  <si>
    <t>SEP Parks Specialist (S_426002)</t>
  </si>
  <si>
    <t>Sergeant (S_007404)</t>
  </si>
  <si>
    <t>Q1.120.Step</t>
  </si>
  <si>
    <t>Service/Maintenance Supv (S_971010)</t>
  </si>
  <si>
    <t>Sheriff (S_000669)</t>
  </si>
  <si>
    <t>Z8.4.Step</t>
  </si>
  <si>
    <t>Sheriff's Data Technician (S_415203)</t>
  </si>
  <si>
    <t>Sheriff's Data/Records Supv (S_415303)</t>
  </si>
  <si>
    <t>H11.50.Step</t>
  </si>
  <si>
    <t>Sheriff's Records Specialist (S_441703)</t>
  </si>
  <si>
    <t>Sign and Marking Spec - Lead (S_813303)</t>
  </si>
  <si>
    <t>G1.151.Step</t>
  </si>
  <si>
    <t>Sign and Marking Specialist I (S_813101)</t>
  </si>
  <si>
    <t>G1.144.Step</t>
  </si>
  <si>
    <t>Sign and Marking Specialist II (S_813202)</t>
  </si>
  <si>
    <t>Sign Language Interpreter-PAO (S_007355)</t>
  </si>
  <si>
    <t>Sign Painter I (S_813401)</t>
  </si>
  <si>
    <t>JCC Council 5-Sign Painters (S_T2M)</t>
  </si>
  <si>
    <t>Sign Painter II (S_813501)</t>
  </si>
  <si>
    <t>Site Development Specialist I (S_532801)</t>
  </si>
  <si>
    <t>Site Development Specialist II (S_532901)</t>
  </si>
  <si>
    <t>Small Fac Food Svcs Supv (S_951501)</t>
  </si>
  <si>
    <t>Social Research Scientist - Sr (S_751702)</t>
  </si>
  <si>
    <t>Social Research Scientist (S_751602)</t>
  </si>
  <si>
    <t>Social Services Director - SC (S_007508)</t>
  </si>
  <si>
    <t>Social Services Professional (S_315101)</t>
  </si>
  <si>
    <t>H8.52.Step</t>
  </si>
  <si>
    <t>Social Services Professional (S_315102)</t>
  </si>
  <si>
    <t>M4.52.Step</t>
  </si>
  <si>
    <t>Social Services Professnl - Sr (S_315201)</t>
  </si>
  <si>
    <t>H8.57.Step</t>
  </si>
  <si>
    <t>Social Services Professnl - Sr (S_315202)</t>
  </si>
  <si>
    <t>M4.57.Step</t>
  </si>
  <si>
    <t>Social Services Specialist (S_312201)</t>
  </si>
  <si>
    <t>Social Services Specialist (S_312202)</t>
  </si>
  <si>
    <t>Social Worker - SC (S_007538)</t>
  </si>
  <si>
    <t>Social Worker - Senior (S_213402)</t>
  </si>
  <si>
    <t>Social Worker - Senior (S_213403)</t>
  </si>
  <si>
    <t>Social Worker - Senior (S_213404)</t>
  </si>
  <si>
    <t>C9.57.Step</t>
  </si>
  <si>
    <t>Social Worker - Senior (S_213406)</t>
  </si>
  <si>
    <t>Social Worker - Senior (S_213407)</t>
  </si>
  <si>
    <t>A8.57.Step</t>
  </si>
  <si>
    <t>Social Worker (S_312303)</t>
  </si>
  <si>
    <t>Social Worker (S_312305)</t>
  </si>
  <si>
    <t>Social Worker (S_312307)</t>
  </si>
  <si>
    <t>Social Worker (S_312308)</t>
  </si>
  <si>
    <t>Social Worker 2 (S_008062)</t>
  </si>
  <si>
    <t>Solid Waste Electronics Tech (S_832102)</t>
  </si>
  <si>
    <t>Solid Waste Prevnt Maint Spec (S_941002)</t>
  </si>
  <si>
    <t>Y1.146.Step</t>
  </si>
  <si>
    <t>Solid Waste Prevnt Maint-OnCal (S_941003)</t>
  </si>
  <si>
    <t>Y1A.201.Step</t>
  </si>
  <si>
    <t>Solid Waste Program Plng Mgr (S_107301)</t>
  </si>
  <si>
    <t>C11.71.Step</t>
  </si>
  <si>
    <t>Solution Architect - App (S_742301)</t>
  </si>
  <si>
    <t>Solution Architect - Data (S_742201)</t>
  </si>
  <si>
    <t>Solution Architect - Tech (S_742101)</t>
  </si>
  <si>
    <t>Special Proj Mgr:GendrNeut-CCL (S_007106)</t>
  </si>
  <si>
    <t>Special Projects Manager I (S_252601)</t>
  </si>
  <si>
    <t>Special Projects Manager I (S_252602)</t>
  </si>
  <si>
    <t>Special Projects Manager I (S_252603)</t>
  </si>
  <si>
    <t>W2.24.Step</t>
  </si>
  <si>
    <t>Special Projects Manager I (S_252604)</t>
  </si>
  <si>
    <t>Special Projects Manager I (S_252605)</t>
  </si>
  <si>
    <t>Special Projects Manager II (S_252701)</t>
  </si>
  <si>
    <t>Special Projects Manager II (S_252702)</t>
  </si>
  <si>
    <t>W2.70.Step</t>
  </si>
  <si>
    <t>Special Projects Manager III (S_252801)</t>
  </si>
  <si>
    <t>Special Projects Manager III (S_252802)</t>
  </si>
  <si>
    <t>Special Projects Manager III (S_252803)</t>
  </si>
  <si>
    <t>Special Projects Manager III (S_252804)</t>
  </si>
  <si>
    <t>Special Projects Manager IV (S_253101)</t>
  </si>
  <si>
    <t>Special Projects Mgr -Fac Mgmt (S_106601)</t>
  </si>
  <si>
    <t>Sr. Law Enforcemnt Anlst - Ccl (S_007060)</t>
  </si>
  <si>
    <t>Staff Guardian GAL Specialist (S_662101)</t>
  </si>
  <si>
    <t>Staff Interpreter - KCDC (S_007758)</t>
  </si>
  <si>
    <t>NR4.53.Step</t>
  </si>
  <si>
    <t>Staff Physician - Senior (S_323301)</t>
  </si>
  <si>
    <t>Z3.95.Step</t>
  </si>
  <si>
    <t>Staff Physician (S_323201)</t>
  </si>
  <si>
    <t>Station Manager-CTV- Ccl (S_007092)</t>
  </si>
  <si>
    <t>Statistician (S_271701)</t>
  </si>
  <si>
    <t>Strategic Development Analyst (S_246101)</t>
  </si>
  <si>
    <t>Strategic Info Resources Mgr (S_124101)</t>
  </si>
  <si>
    <t>Strategic Info Resources Mgr (S_124102)</t>
  </si>
  <si>
    <t>Strategic Planning Mgr I (S_249101)</t>
  </si>
  <si>
    <t>Strategic Planning Mgr I (S_249102)</t>
  </si>
  <si>
    <t>C11.73.Step</t>
  </si>
  <si>
    <t>Strategic Planning Mgr II (S_249201)</t>
  </si>
  <si>
    <t>Strategic Planning Mgr II (S_249203)</t>
  </si>
  <si>
    <t>Streetcar Maintainer (S_948102)</t>
  </si>
  <si>
    <t>Streetcar Maintainer 2nd (S_948202)</t>
  </si>
  <si>
    <t>J2.53.Step</t>
  </si>
  <si>
    <t>Streetcar Maintainer 3rd (S_948302)</t>
  </si>
  <si>
    <t>J2.54.Step</t>
  </si>
  <si>
    <t>Streetcar Operator (S_964102)</t>
  </si>
  <si>
    <t>Streetcar Ops and Maint Supv (S_871601)</t>
  </si>
  <si>
    <t>Summer Aide-Youth Training (S_290101)</t>
  </si>
  <si>
    <t>Z3.23.Step</t>
  </si>
  <si>
    <t>Summer Legal Intern - PAO (S_009991)</t>
  </si>
  <si>
    <t>Superintendent of Elections (S_282201)</t>
  </si>
  <si>
    <t>Z9.76.Step</t>
  </si>
  <si>
    <t>Superior Court Judge  - KCSC (S_007501)</t>
  </si>
  <si>
    <t>Z5J.1.Step</t>
  </si>
  <si>
    <t>Superior Court Judges (S_Z5J)</t>
  </si>
  <si>
    <t>"No Benefits Assigned"</t>
  </si>
  <si>
    <t>Supervising Legistve Anlst-Ccl (S_246701)</t>
  </si>
  <si>
    <t>F15.181.Step</t>
  </si>
  <si>
    <t>Supervisor I (S_871101)</t>
  </si>
  <si>
    <t>Supervisor I (S_871102)</t>
  </si>
  <si>
    <t>S1.58.Step</t>
  </si>
  <si>
    <t>Supervisor I (S_871104)</t>
  </si>
  <si>
    <t>Supervisor I (S_871106)</t>
  </si>
  <si>
    <t>F5.158.Step</t>
  </si>
  <si>
    <t>Supervisor I (S_871107)</t>
  </si>
  <si>
    <t>PTE L17: Supervisors (S_C10)</t>
  </si>
  <si>
    <t>Supervisor I (S_877104)</t>
  </si>
  <si>
    <t>Supervisor I (S_877105)</t>
  </si>
  <si>
    <t>Supervisor I-Fam Crt CASA-SC (S_007591)</t>
  </si>
  <si>
    <t>Supervisor I-Fam Crt Ops-SC (S_007594)</t>
  </si>
  <si>
    <t>Supervisor II (S_871201)</t>
  </si>
  <si>
    <t>Supervisor II (S_871202)</t>
  </si>
  <si>
    <t>S1.64.Step</t>
  </si>
  <si>
    <t>Supervisor II (S_871203)</t>
  </si>
  <si>
    <t>Supervisor II (S_871204)</t>
  </si>
  <si>
    <t>E1.64.Step</t>
  </si>
  <si>
    <t>Supervisor II (S_871205)</t>
  </si>
  <si>
    <t>Supervisor II (S_871207)</t>
  </si>
  <si>
    <t>F5.164.Step</t>
  </si>
  <si>
    <t>Supervisor II (S_871208)</t>
  </si>
  <si>
    <t>A1.64.Step</t>
  </si>
  <si>
    <t>Supervisor III (S_871301)</t>
  </si>
  <si>
    <t>Supervisor III (S_871302)</t>
  </si>
  <si>
    <t>Supervisor III (S_871303)</t>
  </si>
  <si>
    <t>Supervisor III (S_871305)</t>
  </si>
  <si>
    <t>F5.168.Step</t>
  </si>
  <si>
    <t>Supv I-Court Ops Civil&amp;Arb-SC (S_007518)</t>
  </si>
  <si>
    <t>Supv I-Court Ops Civil-SC (S_007583)</t>
  </si>
  <si>
    <t>Supv I-Court Ops Criminal-SC (S_007511)</t>
  </si>
  <si>
    <t>Supv II - Court Ops Jury - SC (S_007578)</t>
  </si>
  <si>
    <t>Supv II - IT Applications-SC (S_007875)</t>
  </si>
  <si>
    <t>CNR.75.Step</t>
  </si>
  <si>
    <t>Supv II - Juvenile Crt Ops-SC (S_007584)</t>
  </si>
  <si>
    <t>Supv II- Family Trtmnt Crt-SC (S_007828)</t>
  </si>
  <si>
    <t>Supv II-Depncy CASA Prg-SC (S_007590)</t>
  </si>
  <si>
    <t>Supv II-Family Court Svcs-SC (S_007855)</t>
  </si>
  <si>
    <t>Supv I-Interpreter Svcs-SC (S_007579)</t>
  </si>
  <si>
    <t>SVP - Investigator - PAO (S_007293)</t>
  </si>
  <si>
    <t>Systems Architect - PAO (S_007308)</t>
  </si>
  <si>
    <t>Systems Architect (S_732901)</t>
  </si>
  <si>
    <t>Systems Architect (S_732902)</t>
  </si>
  <si>
    <t>Systems Architect (S_732904)</t>
  </si>
  <si>
    <t>Systems Architect (S_732905)</t>
  </si>
  <si>
    <t>Systems Architect (S_732906)</t>
  </si>
  <si>
    <t>Systems Architect (S_732908)</t>
  </si>
  <si>
    <t>H9.72.Step</t>
  </si>
  <si>
    <t>Systems Engineer - Journey (S_732701)</t>
  </si>
  <si>
    <t>Systems Engineer - Journey (S_732702)</t>
  </si>
  <si>
    <t>Systems Engineer - Journey (S_732704)</t>
  </si>
  <si>
    <t>Systems Engineer - Journey (S_732706)</t>
  </si>
  <si>
    <t>Systems Engineer - Journey (S_732708)</t>
  </si>
  <si>
    <t>Systems Engineer - Journey (S_732709)</t>
  </si>
  <si>
    <t>Systems Engineer - Senior - SC (S_007874)</t>
  </si>
  <si>
    <t>Systems Engineer - Senior (S_732801)</t>
  </si>
  <si>
    <t>Systems Engineer - Senior (S_732802)</t>
  </si>
  <si>
    <t>Systems Engineer - Senior (S_732804)</t>
  </si>
  <si>
    <t>Systems Engineer - Senior (S_732805)</t>
  </si>
  <si>
    <t>Systems Engineer - Senior (S_732806)</t>
  </si>
  <si>
    <t>Systems Engineer - Senior (S_732808)</t>
  </si>
  <si>
    <t>TAS Manager - PAO (S_007235)</t>
  </si>
  <si>
    <t>Tech Info Process Spec II-KCSC (S_001803)</t>
  </si>
  <si>
    <t>Tech Info Process Spec I-KCSC (S_001801)</t>
  </si>
  <si>
    <t>Technical Info Prc Spec III-SC (S_007845)</t>
  </si>
  <si>
    <t>Technical Info Prc Spec I-SC (S_007844)</t>
  </si>
  <si>
    <t>Technical Info Proc Spec I (S_441101)</t>
  </si>
  <si>
    <t>Technical Info Proc Spec I (S_441102)</t>
  </si>
  <si>
    <t>C1.32.Step</t>
  </si>
  <si>
    <t>Technical Info Proc Spec I (S_441103)</t>
  </si>
  <si>
    <t>Technical Info Proc Spec I (S_441105)</t>
  </si>
  <si>
    <t>Technical Info Proc Spec I (S_441107)</t>
  </si>
  <si>
    <t>Technical Info Proc Spec II (S_441201)</t>
  </si>
  <si>
    <t>Technical Info Proc Spec II (S_441202)</t>
  </si>
  <si>
    <t>C1.36.Step</t>
  </si>
  <si>
    <t>Technical Info Proc Spec II (S_441204)</t>
  </si>
  <si>
    <t>Technical Info Proc Spec II (S_441208)</t>
  </si>
  <si>
    <t>Technical Info Proc Spec II (S_441210)</t>
  </si>
  <si>
    <t>Technical Info Proc Spec II (S_441211)</t>
  </si>
  <si>
    <t>Technical Info Proc Spec III (S_441301)</t>
  </si>
  <si>
    <t>Technical Info Proc Spec III (S_441302)</t>
  </si>
  <si>
    <t>C1.40.Step</t>
  </si>
  <si>
    <t>Technical Info Proc Spec III (S_441303)</t>
  </si>
  <si>
    <t>Technical Info Proc Spec III (S_441305)</t>
  </si>
  <si>
    <t>Technical Info Proc Spec III (S_441309)</t>
  </si>
  <si>
    <t>Technical Info Proc Spec IV (S_441401)</t>
  </si>
  <si>
    <t>Technical Info Proc Spec IV (S_441402)</t>
  </si>
  <si>
    <t>B1.45.Step</t>
  </si>
  <si>
    <t>Technical Info Proc Spec IV (S_441403)</t>
  </si>
  <si>
    <t>Technical Info Proc Spec IV (S_441405)</t>
  </si>
  <si>
    <t>Teen Program Leader (S_356501)</t>
  </si>
  <si>
    <t>Telecommunications Spec - Jrny (S_733001)</t>
  </si>
  <si>
    <t>Telecommunications Spec - Jrny (S_733002)</t>
  </si>
  <si>
    <t>C19.59.Step</t>
  </si>
  <si>
    <t>Telecommunications Spec - Jrny (S_733004)</t>
  </si>
  <si>
    <t>Telecommunications Spec - Jrny (S_733006)</t>
  </si>
  <si>
    <t>Telecommunications Spec - Sr (S_733601)</t>
  </si>
  <si>
    <t>Telecommunications Spec - Sr (S_733602)</t>
  </si>
  <si>
    <t>C19.64.Step</t>
  </si>
  <si>
    <t>Telecommunications Spec - Sr (S_733604)</t>
  </si>
  <si>
    <t>Telecommunications Spec - Sr (S_733606)</t>
  </si>
  <si>
    <t>Temporary-General-Ccl (S_007095)</t>
  </si>
  <si>
    <t>Temporary-General-DC (S_007799)</t>
  </si>
  <si>
    <t>Temporary-General-KCSC (S_007599)</t>
  </si>
  <si>
    <t>CNR.100.Step</t>
  </si>
  <si>
    <t>Temporary-General-PAO (S_007298)</t>
  </si>
  <si>
    <t>Tenprint Examiner (S_523702)</t>
  </si>
  <si>
    <t>Tenprint Information Spec (S_441504)</t>
  </si>
  <si>
    <t>AC1.41.Step</t>
  </si>
  <si>
    <t>Tenprint Information Supv (S_441605)</t>
  </si>
  <si>
    <t>Tort Claims Investgr -Sr -PAO (S_007291)</t>
  </si>
  <si>
    <t>Tort Claims Investigator (S_626301)</t>
  </si>
  <si>
    <t>Tort Claims Investigator-PAO (S_007228)</t>
  </si>
  <si>
    <t>Traffic Engineering Manager (S_114001)</t>
  </si>
  <si>
    <t>Traffic Signal Technician (S_835302)</t>
  </si>
  <si>
    <t>Traffic Signal Technician I (S_835301)</t>
  </si>
  <si>
    <t>Traffic Signal Technician II (S_835501)</t>
  </si>
  <si>
    <t>E1.59.Step</t>
  </si>
  <si>
    <t>Training Coordinator (S_524702)</t>
  </si>
  <si>
    <t>Transfer Station Operator (S_933301)</t>
  </si>
  <si>
    <t>Transit Accounting Rep -Senior (S_841270)</t>
  </si>
  <si>
    <t>J2.152.Step</t>
  </si>
  <si>
    <t>Transit Accounting Spec I (S_411601)</t>
  </si>
  <si>
    <t>Transit Accounting Spec I (S_411602)</t>
  </si>
  <si>
    <t>Transit Accounting Spec II (S_411701)</t>
  </si>
  <si>
    <t>Transit Accounting Spec II (S_411702)</t>
  </si>
  <si>
    <t>Transit Admin Support Spec I (S_421601)</t>
  </si>
  <si>
    <t>C2.35.Step</t>
  </si>
  <si>
    <t>Transit Admin Support Spec I (S_421602)</t>
  </si>
  <si>
    <t>Transit Admin Support Spec II (S_421701)</t>
  </si>
  <si>
    <t>C2.39.Step</t>
  </si>
  <si>
    <t>Transit Admin Support Spec II (S_421702)</t>
  </si>
  <si>
    <t>Transit Admin Support Spec III (S_421801)</t>
  </si>
  <si>
    <t>C2.43.Step</t>
  </si>
  <si>
    <t>Transit Admin Support Spec III (S_421802)</t>
  </si>
  <si>
    <t>Transit Base Dispatch/Planner (S_250100)</t>
  </si>
  <si>
    <t>Transit BaseDispch/Plnr-Prem (S_250150)</t>
  </si>
  <si>
    <t>J2.219.Step</t>
  </si>
  <si>
    <t>Transit Bldg Opr Engr -2d Sh (S_763180)</t>
  </si>
  <si>
    <t>Transit Bldg Opr Engr -3d Sh (S_763190)</t>
  </si>
  <si>
    <t>J2.58.Step</t>
  </si>
  <si>
    <t>Transit Bldg Opr Engr-Ld-2dSh (S_763580)</t>
  </si>
  <si>
    <t>J2.121.Step</t>
  </si>
  <si>
    <t>Transit Bldg Opr Engr-Ld-3dSh (S_763590)</t>
  </si>
  <si>
    <t>J2.122.Step</t>
  </si>
  <si>
    <t>Transit Building Opr Engineer (S_763170)</t>
  </si>
  <si>
    <t>Transit Building Opr Engr-Ld (S_763570)</t>
  </si>
  <si>
    <t>J2.120.Step</t>
  </si>
  <si>
    <t>Transit Carpenter - 2nd Sh (S_761080)</t>
  </si>
  <si>
    <t>Transit Carpenter - 3rd Sh (S_761090)</t>
  </si>
  <si>
    <t>Transit Carpenter - Ld -2d Sh (S_761280)</t>
  </si>
  <si>
    <t>Transit Carpenter - Ld -3d Sh (S_761290)</t>
  </si>
  <si>
    <t>Transit Carpenter - Lead (S_761270)</t>
  </si>
  <si>
    <t>Transit Carpenter (S_761070)</t>
  </si>
  <si>
    <t>Transit Chief -Customer Svcs (S_223650)</t>
  </si>
  <si>
    <t>C3.68.Step</t>
  </si>
  <si>
    <t>PTE L17-Transit Chiefs (S_C3)</t>
  </si>
  <si>
    <t>Transit Chief -Facility Maint (S_874010)</t>
  </si>
  <si>
    <t>Transit Chief -Market&amp;Svc Info (S_203101)</t>
  </si>
  <si>
    <t>Transit Chief -Operations (S_874020)</t>
  </si>
  <si>
    <t>Transit Chief -Power Distribtn (S_874060)</t>
  </si>
  <si>
    <t>C3.168.Step</t>
  </si>
  <si>
    <t>Transit Chief -Radio Maint. (S_833301)</t>
  </si>
  <si>
    <t>Transit Chief -Rail Ops (S_874030)</t>
  </si>
  <si>
    <t>Transit Chief -Rail Tract. Pwr (S_874070)</t>
  </si>
  <si>
    <t>Transit Chief -Rail Veh Maint. (S_874080)</t>
  </si>
  <si>
    <t>Transit Chief -Railway,Sig&amp;Fac (S_874040)</t>
  </si>
  <si>
    <t>Transit Chief -Rideshare Ops (S_283250)</t>
  </si>
  <si>
    <t>Transit Chief -Vehicle Maint. (S_874050)</t>
  </si>
  <si>
    <t>Transit Claims Manager (S_626601)</t>
  </si>
  <si>
    <t>Transit Comm Coord-Premium (S_253650)</t>
  </si>
  <si>
    <t>Transit Communications Coord. (S_253600)</t>
  </si>
  <si>
    <t>Transit Construction Mgmt I (S_717302)</t>
  </si>
  <si>
    <t>Transit Construction Mgmt II (S_717402)</t>
  </si>
  <si>
    <t>W2.17.Step</t>
  </si>
  <si>
    <t>Transit Construction Mgmt III (S_717502)</t>
  </si>
  <si>
    <t>Transit Construction Mgmt IV (S_717602)</t>
  </si>
  <si>
    <t>Transit Construction Mgmt V (S_717703)</t>
  </si>
  <si>
    <t>W2.25.Step</t>
  </si>
  <si>
    <t>Transit Construction Mgmt VI (S_717803)</t>
  </si>
  <si>
    <t>W2.26.Step</t>
  </si>
  <si>
    <t>Transit Cust Info Spc -2nd Sh (S_432320)</t>
  </si>
  <si>
    <t>J2.163.Step</t>
  </si>
  <si>
    <t>Transit Cust Info Spc -3rd Sh (S_432330)</t>
  </si>
  <si>
    <t>J2.164.Step</t>
  </si>
  <si>
    <t>Transit Cust Info Spc-Asgnd (S_432350)</t>
  </si>
  <si>
    <t>J2.160.Step</t>
  </si>
  <si>
    <t>Transit Cust Info Spc-Asgnd-2d (S_432360)</t>
  </si>
  <si>
    <t>Transit Cust Info Spc-Asgnd-3d (S_432370)</t>
  </si>
  <si>
    <t>Transit Cust.Comm &amp; Svcs Mgr (S_113602)</t>
  </si>
  <si>
    <t>Transit Custmr Info Spc-Sr-2nd (S_432220)</t>
  </si>
  <si>
    <t>J2.165.Step</t>
  </si>
  <si>
    <t>Transit Custodian - Lead (S_940400)</t>
  </si>
  <si>
    <t>J2.39.Step</t>
  </si>
  <si>
    <t>Transit Custodian -2nd Shf- Ld (S_940420)</t>
  </si>
  <si>
    <t>J2.76.Step</t>
  </si>
  <si>
    <t>Transit Custodian -3rd Shf- Ld (S_940430)</t>
  </si>
  <si>
    <t>J2.77.Step</t>
  </si>
  <si>
    <t>Transit Custodian I - 2nd Shf (S_961080)</t>
  </si>
  <si>
    <t>J2.80.Step</t>
  </si>
  <si>
    <t>Transit Custodian I (S_961070)</t>
  </si>
  <si>
    <t>Transit Custodian II (S_940370)</t>
  </si>
  <si>
    <t>Transit Custodian II -2nd Shf (S_940380)</t>
  </si>
  <si>
    <t>J2.74.Step</t>
  </si>
  <si>
    <t>Transit Custodian II -3rd Shf (S_940390)</t>
  </si>
  <si>
    <t>J2.75.Step</t>
  </si>
  <si>
    <t>Transit Customer Info Spc (S_432310)</t>
  </si>
  <si>
    <t>Transit Customer Info Spc -Sr (S_432210)</t>
  </si>
  <si>
    <t>J2.161.Step</t>
  </si>
  <si>
    <t>Transit Customer Service Spec (S_435101)</t>
  </si>
  <si>
    <t>C2.42.Step</t>
  </si>
  <si>
    <t>Transit Customer Service Spec (S_435102)</t>
  </si>
  <si>
    <t>Transit Design &amp; Constrn. Mgr (S_113403)</t>
  </si>
  <si>
    <t>Transit Designer I (S_717902)</t>
  </si>
  <si>
    <t>W2.42.Step</t>
  </si>
  <si>
    <t>Transit Designer II (S_718002)</t>
  </si>
  <si>
    <t>W2.43.Step</t>
  </si>
  <si>
    <t>Transit Designer III (S_718102)</t>
  </si>
  <si>
    <t>W2.16.Step</t>
  </si>
  <si>
    <t>Transit Designer IV (S_718202)</t>
  </si>
  <si>
    <t>Transit Designer V (S_718302)</t>
  </si>
  <si>
    <t>Transit Designer VI (S_718402)</t>
  </si>
  <si>
    <t>Transit Electr. Tech-Ld-2d Sh (S_754180)</t>
  </si>
  <si>
    <t>Transit Electr. Tech-Ld-3d Sh (S_754190)</t>
  </si>
  <si>
    <t>Transit Electro Comm Tech-2dSh (S_833120)</t>
  </si>
  <si>
    <t>J2.201.Step</t>
  </si>
  <si>
    <t>Transit Electro Comm Tech-3dSh (S_833130)</t>
  </si>
  <si>
    <t>J2.202.Step</t>
  </si>
  <si>
    <t>Transit Electronic Comm Tech (S_833110)</t>
  </si>
  <si>
    <t>J2.158.Step</t>
  </si>
  <si>
    <t>Transit Electronic Tech - Lead (S_754100)</t>
  </si>
  <si>
    <t>Transit Electronic Tech -2d Sh (S_754080)</t>
  </si>
  <si>
    <t>Transit Electronic Tech -3d Sh (S_754090)</t>
  </si>
  <si>
    <t>Transit Electronic Technician (S_754070)</t>
  </si>
  <si>
    <t>Transit Engineer I (S_714202)</t>
  </si>
  <si>
    <t>Transit Engineer II (S_714302)</t>
  </si>
  <si>
    <t>Transit Engineer III (S_714402)</t>
  </si>
  <si>
    <t>Transit Engineer IV (S_714502)</t>
  </si>
  <si>
    <t>Transit Engineer V (S_714602)</t>
  </si>
  <si>
    <t>Transit Engineer V (S_714604)</t>
  </si>
  <si>
    <t>F7.200.Step</t>
  </si>
  <si>
    <t>Transit Engineer VI (S_714702)</t>
  </si>
  <si>
    <t>Transit Engineer VI (S_714704)</t>
  </si>
  <si>
    <t>Transit Environ Planner (S_242602)</t>
  </si>
  <si>
    <t>Transit Equip Operator-2d Sh (S_763280)</t>
  </si>
  <si>
    <t>J2.94.Step</t>
  </si>
  <si>
    <t>Transit Equip Operator-3d Sh (S_763290)</t>
  </si>
  <si>
    <t>J2.59.Step</t>
  </si>
  <si>
    <t>Transit Equip Painter - Lead (S_760370)</t>
  </si>
  <si>
    <t>Transit Equip Painter -2d Sh (S_760080)</t>
  </si>
  <si>
    <t>Transit Equip Painter -3d Sh (S_760090)</t>
  </si>
  <si>
    <t>Transit Equip Painter-Ld-2d Sh (S_760380)</t>
  </si>
  <si>
    <t>Transit Equip Painter-Ld-3d Sh (S_760390)</t>
  </si>
  <si>
    <t>Transit Equip Svc Wkr-2d Sh (S_930280)</t>
  </si>
  <si>
    <t>J2.62.Step</t>
  </si>
  <si>
    <t>Transit Equip Svc Wkr-3d Sh (S_930290)</t>
  </si>
  <si>
    <t>J2.63.Step</t>
  </si>
  <si>
    <t>Transit Equip Svc Wkr-Ld-2d Sh (S_930680)</t>
  </si>
  <si>
    <t>Transit Equip Svc Wkr-Ld-3d Sh (S_930690)</t>
  </si>
  <si>
    <t>Transit Equip Svc Wkr-StDr-2Sh (S_930220)</t>
  </si>
  <si>
    <t>Transit Equip Svc Wkr-StDr-3Sh (S_930230)</t>
  </si>
  <si>
    <t>Transit Equip Svc Wkr-Strs Drv (S_930210)</t>
  </si>
  <si>
    <t>Transit Equip Svc Worker (S_930270)</t>
  </si>
  <si>
    <t>Transit Equip. Dispatch-2d Sh (S_930580)</t>
  </si>
  <si>
    <t>J2.146.Step</t>
  </si>
  <si>
    <t>Transit Equip. Dispatch-3d Sh (S_930590)</t>
  </si>
  <si>
    <t>J2.64.Step</t>
  </si>
  <si>
    <t>Transit Equip. Svc Wkr - Lead (S_930670)</t>
  </si>
  <si>
    <t>Transit Equipment Dispatcher (S_930570)</t>
  </si>
  <si>
    <t>J2.42.Step</t>
  </si>
  <si>
    <t>Transit Equipment Operator (S_763270)</t>
  </si>
  <si>
    <t>J2.33.Step</t>
  </si>
  <si>
    <t>Transit Equipment Painter (S_760070)</t>
  </si>
  <si>
    <t>Transit Fac Elec-Ld-2nd/3rdShf (S_824202)</t>
  </si>
  <si>
    <t>Transit Fac. Electn -2ndShf (S_824102)</t>
  </si>
  <si>
    <t>E2.32.Step</t>
  </si>
  <si>
    <t>Transit Fac. Electn -3rdShf (S_824103)</t>
  </si>
  <si>
    <t>Transit Fac. Electrician-Lead (S_824201)</t>
  </si>
  <si>
    <t>Transit Fac. Maint. Wkr-2d Sh (S_930780)</t>
  </si>
  <si>
    <t>J2.113.Step</t>
  </si>
  <si>
    <t>Transit Fac. Maint. Wkr-3d Sh (S_930790)</t>
  </si>
  <si>
    <t>J2.67.Step</t>
  </si>
  <si>
    <t>Transit Facilities Electrician (S_824101)</t>
  </si>
  <si>
    <t>E2.31.Step</t>
  </si>
  <si>
    <t>Transit Facilities Maint. Wkr (S_930770)</t>
  </si>
  <si>
    <t>J2.9.Step</t>
  </si>
  <si>
    <t>Transit Grounds Spc - Lead (S_763770)</t>
  </si>
  <si>
    <t>J2.126.Step</t>
  </si>
  <si>
    <t>Transit Grounds Spc -2d Sh (S_960180)</t>
  </si>
  <si>
    <t>J2.144.Step</t>
  </si>
  <si>
    <t>Transit Grounds Spc -3rd Sh (S_960190)</t>
  </si>
  <si>
    <t>J2.100.Step</t>
  </si>
  <si>
    <t>Transit Grounds Spc -Ld-2d Sh (S_763780)</t>
  </si>
  <si>
    <t>J2.127.Step</t>
  </si>
  <si>
    <t>Transit Grounds Spc -Ld-3d Sh (S_763790)</t>
  </si>
  <si>
    <t>J2.128.Step</t>
  </si>
  <si>
    <t>Transit Grounds Specialist (S_960170)</t>
  </si>
  <si>
    <t>J2.29.Step</t>
  </si>
  <si>
    <t>Transit Info Distributor (S_850370)</t>
  </si>
  <si>
    <t>J2.17.Step</t>
  </si>
  <si>
    <t>Transit Information Planner (S_272500)</t>
  </si>
  <si>
    <t>J2.41.Step</t>
  </si>
  <si>
    <t>Transit Instructor (S_252200)</t>
  </si>
  <si>
    <t>Industrial Insurance - 141</t>
  </si>
  <si>
    <t>Transit Instructor-Premium (S_252250)</t>
  </si>
  <si>
    <t>Transit Light Rail Manager (S_114502)</t>
  </si>
  <si>
    <t>F8.182.Step</t>
  </si>
  <si>
    <t>Transit Maint Constr-2d Sh (S_750880)</t>
  </si>
  <si>
    <t>Transit Maint Constr-3d Sh (S_750890)</t>
  </si>
  <si>
    <t>Transit Maint Constr-Ld2dSh (S_750811)</t>
  </si>
  <si>
    <t>Transit Maint Constr-Ld3dSh (S_750812)</t>
  </si>
  <si>
    <t>Transit Maint Constructor (S_750870)</t>
  </si>
  <si>
    <t>Transit Maint Constructor-Ld (S_750810)</t>
  </si>
  <si>
    <t>Transit Maint Machinist - Lead (S_750670)</t>
  </si>
  <si>
    <t>Transit Maint Machinist-2d Sh (S_750180)</t>
  </si>
  <si>
    <t>Transit Maint Machinist-3d Sh (S_750190)</t>
  </si>
  <si>
    <t>Transit Maint Machnst-Ld-2d Sh (S_750680)</t>
  </si>
  <si>
    <t>Transit Maint Machnst-Ld-3d Sh (S_750690)</t>
  </si>
  <si>
    <t>Transit Maint Painter - Lead (S_760300)</t>
  </si>
  <si>
    <t>Transit Maint Painter-2d Sh (S_760280)</t>
  </si>
  <si>
    <t>Transit Maint Painter-3d Sh (S_760290)</t>
  </si>
  <si>
    <t>Transit Maint Painter-Ld-2d Sh (S_760320)</t>
  </si>
  <si>
    <t>J2.194.Step</t>
  </si>
  <si>
    <t>Transit Maint Painter-Ld-3d Sh (S_760330)</t>
  </si>
  <si>
    <t>J2.195.Step</t>
  </si>
  <si>
    <t>Transit Maint Sign Spc-Ld-2dSh (S_763980)</t>
  </si>
  <si>
    <t>J2.133.Step</t>
  </si>
  <si>
    <t>Transit Maint Sign Spc-Ld-3dSh (S_763990)</t>
  </si>
  <si>
    <t>J2.134.Step</t>
  </si>
  <si>
    <t>Transit Maint Sign. Spc - Lead (S_763970)</t>
  </si>
  <si>
    <t>J2.132.Step</t>
  </si>
  <si>
    <t>Transit Maint Sign. Spc-2d Sh (S_940080)</t>
  </si>
  <si>
    <t>J2.168.Step</t>
  </si>
  <si>
    <t>Transit Maint Sign. Spc-3d Sh (S_940090)</t>
  </si>
  <si>
    <t>J2.167.Step</t>
  </si>
  <si>
    <t>Transit Maint Signage Spc (S_940070)</t>
  </si>
  <si>
    <t>J2.159.Step</t>
  </si>
  <si>
    <t>Transit Maintenance Analyst (S_240102)</t>
  </si>
  <si>
    <t>Transit Maintenance Machinist (S_750170)</t>
  </si>
  <si>
    <t>Transit Maintenance Painter (S_760270)</t>
  </si>
  <si>
    <t>Transit Mechanic - Apprentice (S_750370)</t>
  </si>
  <si>
    <t>Transit Mechanic - Lead (S_750400)</t>
  </si>
  <si>
    <t>Transit Mechanic (S_750270)</t>
  </si>
  <si>
    <t>Transit Mechanic -2d Sh (S_750280)</t>
  </si>
  <si>
    <t>Transit Mechanic -3d Sh (S_750290)</t>
  </si>
  <si>
    <t>Transit Mechanic -Ld-2d Sh (S_750420)</t>
  </si>
  <si>
    <t>Transit Mechanic -Ld-3d Sh (S_750430)</t>
  </si>
  <si>
    <t>Transit Mechanic-Apprtce-2d Sh (S_750380)</t>
  </si>
  <si>
    <t>Transit Mechanic-Apprtce-3d Sh (S_750390)</t>
  </si>
  <si>
    <t>Transit Metal Constr -2d Sh (S_752080)</t>
  </si>
  <si>
    <t>Transit Metal Constructor (S_752070)</t>
  </si>
  <si>
    <t>Transit Millwright (S_750570)</t>
  </si>
  <si>
    <t>Transit Millwright -2d Sh (S_750580)</t>
  </si>
  <si>
    <t>Transit Millwright -3d Sh (S_750590)</t>
  </si>
  <si>
    <t>Transit Operations Manager (S_113002)</t>
  </si>
  <si>
    <t>Transit Operations Manager (S_113003)</t>
  </si>
  <si>
    <t>Transit Operator (S_251070)</t>
  </si>
  <si>
    <t>Transit Operator -System Board (S_961200)</t>
  </si>
  <si>
    <t>Transit Operator Trainee - FT (S_251040)</t>
  </si>
  <si>
    <t>J2.8.Step</t>
  </si>
  <si>
    <t>Transit Operator Trainee (S_961010)</t>
  </si>
  <si>
    <t>Z3.18.Step</t>
  </si>
  <si>
    <t>Transit Ops Manager - Asst (S_113011)</t>
  </si>
  <si>
    <t>F8.175.Step</t>
  </si>
  <si>
    <t>Transit Ops Security Liaison (S_250400)</t>
  </si>
  <si>
    <t>J2.37.Step</t>
  </si>
  <si>
    <t>Transit Ops Support Sys Coord (S_250600)</t>
  </si>
  <si>
    <t>J2.45.Step</t>
  </si>
  <si>
    <t>Local 587 MOA Article 23 (S_J2C)</t>
  </si>
  <si>
    <t>Transit Oriented Dev Prog Mgr (S_113402)</t>
  </si>
  <si>
    <t>Transit Paint Prep Tech (S_930470)</t>
  </si>
  <si>
    <t>J2.30.Step</t>
  </si>
  <si>
    <t>Transit Paint Prep Tech-2d Sh (S_930480)</t>
  </si>
  <si>
    <t>J2.106.Step</t>
  </si>
  <si>
    <t>Transit Paint Prep Tech-3d Sh (S_930490)</t>
  </si>
  <si>
    <t>J2.107.Step</t>
  </si>
  <si>
    <t>Transit Parts Spc - 2d Sh (S_950080)</t>
  </si>
  <si>
    <t>J2.78.Step</t>
  </si>
  <si>
    <t>Transit Parts Spc - 3d Sh (S_950090)</t>
  </si>
  <si>
    <t>J2.79.Step</t>
  </si>
  <si>
    <t>Transit Parts Spc-Lead-2d Sh (S_950580)</t>
  </si>
  <si>
    <t>J2.116.Step</t>
  </si>
  <si>
    <t>Transit Parts Spc-Lead-3d Sh (S_950590)</t>
  </si>
  <si>
    <t>J2.117.Step</t>
  </si>
  <si>
    <t>Transit Parts Spec - Lead (S_950570)</t>
  </si>
  <si>
    <t>J2.115.Step</t>
  </si>
  <si>
    <t>Transit Parts Specialist (S_950070)</t>
  </si>
  <si>
    <t>J2.28.Step</t>
  </si>
  <si>
    <t>Transit Pass Sales Rep (S_432410)</t>
  </si>
  <si>
    <t>Transit Pass Sales Rep -Asgnd (S_432420)</t>
  </si>
  <si>
    <t>Transit Police Officer (S_990200)</t>
  </si>
  <si>
    <t>Z6.19.Step</t>
  </si>
  <si>
    <t>Transit Police (S_Z6)</t>
  </si>
  <si>
    <t>Transit Power &amp; Facilities Mgr (S_113202)</t>
  </si>
  <si>
    <t>F8.179.Step</t>
  </si>
  <si>
    <t>Transit Proj Control Engr I (S_718502)</t>
  </si>
  <si>
    <t>Transit Proj Control Engr II (S_718602)</t>
  </si>
  <si>
    <t>Transit Proj Control Engr III (S_718702)</t>
  </si>
  <si>
    <t>Transit Proj Control Engr IV (S_718802)</t>
  </si>
  <si>
    <t>Transit Purchasing Spc - Lead (S_950370)</t>
  </si>
  <si>
    <t>J2.153.Step</t>
  </si>
  <si>
    <t>Transit Purchasing Spc -2d Sh (S_950220)</t>
  </si>
  <si>
    <t>J2.101.Step</t>
  </si>
  <si>
    <t>Transit Purchasing Spc -2d Sh (S_950280)</t>
  </si>
  <si>
    <t>Transit Purchasing Spc -3d Sh (S_950230)</t>
  </si>
  <si>
    <t>J2.102.Step</t>
  </si>
  <si>
    <t>Transit Purchasing Spc -3d Sh (S_950290)</t>
  </si>
  <si>
    <t>Transit Purchasing Spc-Ld-2dSh (S_950380)</t>
  </si>
  <si>
    <t>J2.154.Step</t>
  </si>
  <si>
    <t>Transit Purchasing Spc-Ld-3dSh (S_950390)</t>
  </si>
  <si>
    <t>J2.155.Step</t>
  </si>
  <si>
    <t>Transit Purchasing Specialist (S_950210)</t>
  </si>
  <si>
    <t>Transit Purchasing Specialist (S_950270)</t>
  </si>
  <si>
    <t>Transit Radio &amp; Comm Sys Spc (S_271500)</t>
  </si>
  <si>
    <t>Transit Radio&amp;Cm Sys Spc-2d Sh (S_271510)</t>
  </si>
  <si>
    <t>J2.196.Step</t>
  </si>
  <si>
    <t>Transit Radio&amp;Cm Sys Spc-3d Sh (S_271511)</t>
  </si>
  <si>
    <t>J2.197.Step</t>
  </si>
  <si>
    <t>Transit Radio&amp;Comm Spc-Ld-2nd (S_763880)</t>
  </si>
  <si>
    <t>J2.130.Step</t>
  </si>
  <si>
    <t>Transit Radio&amp;Comm Spc-Ld-3rd (S_763890)</t>
  </si>
  <si>
    <t>J2.131.Step</t>
  </si>
  <si>
    <t>Transit Radio&amp;Comm Sys Spc-Ld (S_763870)</t>
  </si>
  <si>
    <t>J2.129.Step</t>
  </si>
  <si>
    <t>Transit Revenue Coordinator (S_543100)</t>
  </si>
  <si>
    <t>J2.44.Step</t>
  </si>
  <si>
    <t>Transit Safety &amp; Security Mgr (S_114801)</t>
  </si>
  <si>
    <t>Transit Schedule Plnr - Senior (S_241806)</t>
  </si>
  <si>
    <t>Transit Service Dev. Mgr (S_113502)</t>
  </si>
  <si>
    <t>Transit Service Dev. Mgr (S_113503)</t>
  </si>
  <si>
    <t>Transit Service Supervisor (S_253200)</t>
  </si>
  <si>
    <t>Transit Service Supv-Premium (S_253250)</t>
  </si>
  <si>
    <t>Transit Sheet Met Wkr -Ld-2dSh (S_752220)</t>
  </si>
  <si>
    <t>Transit Sheet Met Wkr-Ld-3dSh (S_752230)</t>
  </si>
  <si>
    <t>Transit Sheet Metal Wkr - Lead (S_752200)</t>
  </si>
  <si>
    <t>Transit Sheet Metal Wkr-2d Sh (S_752180)</t>
  </si>
  <si>
    <t>Transit Sheet Metal Wkr-3d Sh (S_752190)</t>
  </si>
  <si>
    <t>Transit Sheet Metal Worker (S_752170)</t>
  </si>
  <si>
    <t>Transit Supervisor inTrng-Prem (S_250350)</t>
  </si>
  <si>
    <t>J2.220.Step</t>
  </si>
  <si>
    <t>Transit Supervisor-in-Training (S_250300)</t>
  </si>
  <si>
    <t>J2.46.Step</t>
  </si>
  <si>
    <t>Transit Supt. - Streetcar (S_873340)</t>
  </si>
  <si>
    <t>C5.72.Step</t>
  </si>
  <si>
    <t>PTE L17-Transit Sups &amp; Supts (S_C5)</t>
  </si>
  <si>
    <t>Transit Supt. -Base Operations (S_873101)</t>
  </si>
  <si>
    <t>Transit Supt. -Control Center (S_873110)</t>
  </si>
  <si>
    <t>Transit Supt. -Fac Maint. (S_873180)</t>
  </si>
  <si>
    <t>Transit Supt. -Fleet Eng. (S_873190)</t>
  </si>
  <si>
    <t>Transit Supt. -Ops Training (S_873120)</t>
  </si>
  <si>
    <t>Transit Supt. -Plng &amp; Tech Sup (S_873130)</t>
  </si>
  <si>
    <t>Transit Supt. -Power (S_873140)</t>
  </si>
  <si>
    <t>C5.172.Step</t>
  </si>
  <si>
    <t>Transit Supt. -Rail Fac Maint. (S_873350)</t>
  </si>
  <si>
    <t>Transit Supt. -Rail Operations (S_873310)</t>
  </si>
  <si>
    <t>Transit Supt. -Rail Training (S_873360)</t>
  </si>
  <si>
    <t>Transit Supt. -Rail Veh Maint. (S_873320)</t>
  </si>
  <si>
    <t>Transit Supt. -RailWay,Pwr&amp;Sig (S_873330)</t>
  </si>
  <si>
    <t>Transit Supt. -Safety&amp;Security (S_873370)</t>
  </si>
  <si>
    <t>Transit Supt. -Service Quality (S_873160)</t>
  </si>
  <si>
    <t>Transit Supt. -Veh.Procurement (S_873150)</t>
  </si>
  <si>
    <t>Transit Supt. -Vehicle Maint. (S_873170)</t>
  </si>
  <si>
    <t>Transit Supv -Accessible Svcs (S_871520)</t>
  </si>
  <si>
    <t>Transit Supv -Commute Trip Rdn (S_871530)</t>
  </si>
  <si>
    <t>Transit Supv -Customer Svcs (S_871540)</t>
  </si>
  <si>
    <t>Transit Supv -Market &amp;Svc Info (S_871550)</t>
  </si>
  <si>
    <t>Transit Supv -Rideshare Ops (S_871560)</t>
  </si>
  <si>
    <t>Transit Supv -Safety (S_871570)</t>
  </si>
  <si>
    <t>Transit Supv -Service Dev. (S_871580)</t>
  </si>
  <si>
    <t>Transit Supv -Systems Dev (S_871710)</t>
  </si>
  <si>
    <t>C5.75.Step</t>
  </si>
  <si>
    <t>Transit Supv -Systems Ops (S_871720)</t>
  </si>
  <si>
    <t>Transit Transf Rm/WarehouseWkr (S_950300)</t>
  </si>
  <si>
    <t>Transit Utility Laborer - Lead (S_764070)</t>
  </si>
  <si>
    <t>J2.135.Step</t>
  </si>
  <si>
    <t>Transit Utility Laborer (S_940170)</t>
  </si>
  <si>
    <t>Transit Utility Laborer-2d Sh (S_940180)</t>
  </si>
  <si>
    <t>J2.72.Step</t>
  </si>
  <si>
    <t>Transit Utility Laborer-3d Sh (S_940190)</t>
  </si>
  <si>
    <t>J2.73.Step</t>
  </si>
  <si>
    <t>Transit Utility Labor-Ld-2d Sh (S_764080)</t>
  </si>
  <si>
    <t>J2.136.Step</t>
  </si>
  <si>
    <t>Transit Utility Labor-Ld-3d Sh (S_764090)</t>
  </si>
  <si>
    <t>J2.137.Step</t>
  </si>
  <si>
    <t>Transit Utility Svc Wkr - Asst (S_931200)</t>
  </si>
  <si>
    <t>J2.3.Step</t>
  </si>
  <si>
    <t>Transit Utility Svc Wkr (S_931370)</t>
  </si>
  <si>
    <t>J2.11.Step</t>
  </si>
  <si>
    <t>Transit Utility Svc Wkr-2d Sh (S_931380)</t>
  </si>
  <si>
    <t>J2.70.Step</t>
  </si>
  <si>
    <t>Transit Utility Svc Wkr-3d Sh (S_931390)</t>
  </si>
  <si>
    <t>J2.169.Step</t>
  </si>
  <si>
    <t>Transit Utility Svc Wkr-CDL2Sh (S_931480)</t>
  </si>
  <si>
    <t>J2.156.Step</t>
  </si>
  <si>
    <t>Transit Utility Svc Wkr-CDL3Sh (S_931490)</t>
  </si>
  <si>
    <t>J2.157.Step</t>
  </si>
  <si>
    <t>Transit Utility Svc Wkr-CDLDrv (S_931470)</t>
  </si>
  <si>
    <t>J2.71.Step</t>
  </si>
  <si>
    <t>Transit Utility Svc Wkr-Grd2Sh (S_930880)</t>
  </si>
  <si>
    <t>J2.68.Step</t>
  </si>
  <si>
    <t>Transit Utility Svc Wkr-Grd3Sh (S_930890)</t>
  </si>
  <si>
    <t>J2.69.Step</t>
  </si>
  <si>
    <t>Transit Utility Svc Wkr-Grfd (S_930870)</t>
  </si>
  <si>
    <t>J2.14.Step</t>
  </si>
  <si>
    <t>Transit Utility SvcWkr-Ast-2Sh (S_931280)</t>
  </si>
  <si>
    <t>J2.105.Step</t>
  </si>
  <si>
    <t>Transit Utility SvcWkr-Ast-3Sh (S_931290)</t>
  </si>
  <si>
    <t>J2.104.Step</t>
  </si>
  <si>
    <t>Transit Veh Damage Estimator (S_762270)</t>
  </si>
  <si>
    <t>J2.38.Step</t>
  </si>
  <si>
    <t>Transit Veh Damage Estr-2d Sh (S_762280)</t>
  </si>
  <si>
    <t>J2.151.Step</t>
  </si>
  <si>
    <t>Transit Veh Damage Estr-3d Sh (S_762290)</t>
  </si>
  <si>
    <t>J2.147.Step</t>
  </si>
  <si>
    <t>Transit Veh Maint TIP Spc (S_840470)</t>
  </si>
  <si>
    <t>J2.148.Step</t>
  </si>
  <si>
    <t>Transit Veh Maint TIP Spc-2dSh (S_840480)</t>
  </si>
  <si>
    <t>J2.60.Step</t>
  </si>
  <si>
    <t>Transit Veh Maint TIP Spc-3dSh (S_840490)</t>
  </si>
  <si>
    <t>J2.61.Step</t>
  </si>
  <si>
    <t>Transit Veh Maint TIP Spc-Strs (S_840410)</t>
  </si>
  <si>
    <t>Transit Veh Maint TIPSpcStr2Sh (S_840420)</t>
  </si>
  <si>
    <t>Transit Veh Maint TIPSpcStr3Sh (S_840430)</t>
  </si>
  <si>
    <t>Transit Veh Upholster-2d Sh (S_762080)</t>
  </si>
  <si>
    <t>Transit Veh Upholster-3d Sh (S_762090)</t>
  </si>
  <si>
    <t>Transit Veh Upholster-Ld-2d Sh (S_762180)</t>
  </si>
  <si>
    <t>Transit Veh Upholster-Ld-3d Sh (S_762190)</t>
  </si>
  <si>
    <t>Transit Veh. Maint. Mgr - Asst (S_113331)</t>
  </si>
  <si>
    <t>Transit Vehicle Maint. Manager (S_113302)</t>
  </si>
  <si>
    <t>Transit Vehicle Procure Admin (S_228102)</t>
  </si>
  <si>
    <t>Transit Vehicle Upholsterer (S_762070)</t>
  </si>
  <si>
    <t>Transit Vehicle Upholster-Ld (S_762170)</t>
  </si>
  <si>
    <t>Transit Warranty Claims Anlyst (S_228200)</t>
  </si>
  <si>
    <t>C2.46.Step</t>
  </si>
  <si>
    <t>Transit Warranty Claims Anlyst (S_228201)</t>
  </si>
  <si>
    <t>Transportation Compl. Admstr (S_245201)</t>
  </si>
  <si>
    <t>Transportation Compl. Admstr (S_245202)</t>
  </si>
  <si>
    <t>Transportation Planner I (S_241602)</t>
  </si>
  <si>
    <t>Transportation Planner I (S_241603)</t>
  </si>
  <si>
    <t>Transportation Planner I (S_241604)</t>
  </si>
  <si>
    <t>Transportation Planner II (S_241701)</t>
  </si>
  <si>
    <t>Transportation Planner II (S_241704)</t>
  </si>
  <si>
    <t>Transportation Planner II (S_241706)</t>
  </si>
  <si>
    <t>Transportation Planner III (S_241801)</t>
  </si>
  <si>
    <t>Transportation Planner III (S_241803)</t>
  </si>
  <si>
    <t>Transportation Planner III (S_241804)</t>
  </si>
  <si>
    <t>Transportation Planner IV (S_241901)</t>
  </si>
  <si>
    <t>Transportation Planner IV (S_241905)</t>
  </si>
  <si>
    <t>Transportation Planner IV (S_241906)</t>
  </si>
  <si>
    <t>Transportation Sys Plng Mgr (S_114101)</t>
  </si>
  <si>
    <t>Transportation Sys Plng Mgr (S_114102)</t>
  </si>
  <si>
    <t>Treasury Manager (S_213901)</t>
  </si>
  <si>
    <t>Truancy Project Coord-PAO (S_007269)</t>
  </si>
  <si>
    <t>Truck Driver - On Call (S_932199)</t>
  </si>
  <si>
    <t>G1C.200.Step</t>
  </si>
  <si>
    <t>L174-Union Hall (S_G1C)</t>
  </si>
  <si>
    <t>Truck Driver I (S_932102)</t>
  </si>
  <si>
    <t>Truck Driver I (S_932103)</t>
  </si>
  <si>
    <t>Truck Driver I (S_932104)</t>
  </si>
  <si>
    <t>Truck Driver I (S_932105)</t>
  </si>
  <si>
    <t>G1B.144.Step</t>
  </si>
  <si>
    <t>Truck Driver I (S_932106)</t>
  </si>
  <si>
    <t>G1D.144.Step</t>
  </si>
  <si>
    <t>Truck Driver I (S_932107)</t>
  </si>
  <si>
    <t>G1E.144.Step</t>
  </si>
  <si>
    <t>Truck Driver II (S_932202)</t>
  </si>
  <si>
    <t>Truck Driver II (S_932203)</t>
  </si>
  <si>
    <t>G1B.147.Step</t>
  </si>
  <si>
    <t>Truck Driver II (S_932204)</t>
  </si>
  <si>
    <t>G1E.147.Step</t>
  </si>
  <si>
    <t>Truck Driver III - Lead (S_932401)</t>
  </si>
  <si>
    <t>G1.152.Step</t>
  </si>
  <si>
    <t>Truck Driver III (S_932301)</t>
  </si>
  <si>
    <t>G1.148.Step</t>
  </si>
  <si>
    <t>Truck Driver III (S_932302)</t>
  </si>
  <si>
    <t>G1B.148.Step</t>
  </si>
  <si>
    <t>Truck Driver III (S_932303)</t>
  </si>
  <si>
    <t>G1D.148.Step</t>
  </si>
  <si>
    <t>Truck Driver III (S_932304)</t>
  </si>
  <si>
    <t>G1E.148.Step</t>
  </si>
  <si>
    <t>Utilities Economist (S_271801)</t>
  </si>
  <si>
    <t>F6D.169.Step</t>
  </si>
  <si>
    <t>Utility Line Wkr-Helper 2d/3rd (S_730320)</t>
  </si>
  <si>
    <t>E2.11.Step</t>
  </si>
  <si>
    <t>Utility Line Worker - Helper (S_730300)</t>
  </si>
  <si>
    <t>E2.1.Step</t>
  </si>
  <si>
    <t>Utility Line Worker (S_730200)</t>
  </si>
  <si>
    <t>E2.35.Step</t>
  </si>
  <si>
    <t>Utility Line Wrkr 2nd/3rd (S_730220)</t>
  </si>
  <si>
    <t>E2.38.Step</t>
  </si>
  <si>
    <t>Utility Worker - Assistant (S_944001)</t>
  </si>
  <si>
    <t>T2F.29.Step</t>
  </si>
  <si>
    <t>Utility Worker I (S_942101)</t>
  </si>
  <si>
    <t>Utility Worker I (S_942103)</t>
  </si>
  <si>
    <t>T2S.35.Step</t>
  </si>
  <si>
    <t>JCC L1239-Utility Worker (S_T2S)</t>
  </si>
  <si>
    <t>Utility Worker I (S_942104)</t>
  </si>
  <si>
    <t>A6.35.Step</t>
  </si>
  <si>
    <t>Utility Worker I (S_942106)</t>
  </si>
  <si>
    <t>G1A.135.Step</t>
  </si>
  <si>
    <t>L174-DNRP, DOT Utility Worker1 (S_G1A)</t>
  </si>
  <si>
    <t>Utility Worker II - Lead (S_942302)</t>
  </si>
  <si>
    <t>T2E.142.Step</t>
  </si>
  <si>
    <t>Utility Worker II - Lead (S_942303)</t>
  </si>
  <si>
    <t>T3E.242.Step</t>
  </si>
  <si>
    <t>Utility Worker II (S_942202)</t>
  </si>
  <si>
    <t>T2E.139.Step</t>
  </si>
  <si>
    <t>Utility Worker II (S_942203)</t>
  </si>
  <si>
    <t>T3E.239.Step</t>
  </si>
  <si>
    <t>Utility Worker II (S_942210)</t>
  </si>
  <si>
    <t>A6.39.Step</t>
  </si>
  <si>
    <t>Van Pool Risk Specialist (S_656501)</t>
  </si>
  <si>
    <t>Vegetation Specialist (S_924101)</t>
  </si>
  <si>
    <t>Veteran Fellow I (S_299010)</t>
  </si>
  <si>
    <t>Veteran Fellow I (S_299011)</t>
  </si>
  <si>
    <t>F3A.26.Step</t>
  </si>
  <si>
    <t>Veteran Fellow II (S_299020)</t>
  </si>
  <si>
    <t>Veteran Fellow III (S_299030)</t>
  </si>
  <si>
    <t>Veteran Parent - SC (S_007899)</t>
  </si>
  <si>
    <t>Veterinary Technician (S_324201)</t>
  </si>
  <si>
    <t>P1.143.Step</t>
  </si>
  <si>
    <t>Victim Advocate  POAP - PAO (S_007242)</t>
  </si>
  <si>
    <t>Victim Advocate (S_623302)</t>
  </si>
  <si>
    <t>F4.48.Step</t>
  </si>
  <si>
    <t>Victim Information Ofcr - PAO (S_007211)</t>
  </si>
  <si>
    <t>Video Specialist - Ccl (S_000794)</t>
  </si>
  <si>
    <t>X1.110.Step</t>
  </si>
  <si>
    <t>PSEU-Civic TV (S_X1)</t>
  </si>
  <si>
    <t>Video Specialist - Ccl (S_000796)</t>
  </si>
  <si>
    <t>Z2.50.Step</t>
  </si>
  <si>
    <t>Volunteer Coordinator (S_007753)</t>
  </si>
  <si>
    <t>Volunteer Coordinator (S_524210)</t>
  </si>
  <si>
    <t>Q3.56.Step</t>
  </si>
  <si>
    <t>Volunteer Coordinator (S_524211)</t>
  </si>
  <si>
    <t>Volunteer Coordinator (S_524212)</t>
  </si>
  <si>
    <t>D2.56.Step</t>
  </si>
  <si>
    <t>WACIC Data Coordinator (S_611201)</t>
  </si>
  <si>
    <t>N5.40.Step</t>
  </si>
  <si>
    <t>Warehouse Supervisor (S_265302)</t>
  </si>
  <si>
    <t>T2F.53.Step</t>
  </si>
  <si>
    <t>Warranty Administrator (S_243601)</t>
  </si>
  <si>
    <t>Warranty Administrator (S_243602)</t>
  </si>
  <si>
    <t>Wastewater Cap. Proj Mng Supv (S_712802)</t>
  </si>
  <si>
    <t>W3.74.Step</t>
  </si>
  <si>
    <t>Wastewater Capital Proj Mgr I (S_712302)</t>
  </si>
  <si>
    <t>Wastewater Capital Proj Mgr II (S_712402)</t>
  </si>
  <si>
    <t>Wastewater Capital Proj MgrIII (S_712502)</t>
  </si>
  <si>
    <t>Wastewater Capital Proj MgrIV (S_712602)</t>
  </si>
  <si>
    <t>W4.71.Step</t>
  </si>
  <si>
    <t>Wastewater Construct. Mgmt I (S_715102)</t>
  </si>
  <si>
    <t>Wastewater Construct. Mgmt II (S_715202)</t>
  </si>
  <si>
    <t>Wastewater Construct. Mgmt III (S_715302)</t>
  </si>
  <si>
    <t>Wastewater Construct. Mgmt IV (S_715402)</t>
  </si>
  <si>
    <t>Wastewater Construct. Mgmt V (S_715502)</t>
  </si>
  <si>
    <t>Wastewater Construct. Mgmt VI (S_715602)</t>
  </si>
  <si>
    <t>Wastewater Construct. Mgmt VI (S_715603)</t>
  </si>
  <si>
    <t>W4.73.Step</t>
  </si>
  <si>
    <t>Wastewater Engineer - Entry (S_713702)</t>
  </si>
  <si>
    <t>Wastewater Engineer - Journey (S_713802)</t>
  </si>
  <si>
    <t>Wastewater Engineer - Senior (S_713902)</t>
  </si>
  <si>
    <t>Wastewater Engineer -Principal (S_714002)</t>
  </si>
  <si>
    <t>Wastewater Engineer Supervisor (S_714102)</t>
  </si>
  <si>
    <t>Wastewater Engineer VI (S_714103)</t>
  </si>
  <si>
    <t>Wastewater Maintenance Supv (S_756802)</t>
  </si>
  <si>
    <t>Wastewater Plant Mgr - Asst (S_712711)</t>
  </si>
  <si>
    <t>Wastewater Plant Mgr - Asst (S_712712)</t>
  </si>
  <si>
    <t>Wastewater Plant Ops Mgr (S_712701)</t>
  </si>
  <si>
    <t>Wastewater Process Analyst I (S_713102)</t>
  </si>
  <si>
    <t>Wastewater Process Analyst II (S_713202)</t>
  </si>
  <si>
    <t>Wastewater Process Analyst III (S_713301)</t>
  </si>
  <si>
    <t>A2.64.Step</t>
  </si>
  <si>
    <t>Wastewater Process Engineer I (S_711204)</t>
  </si>
  <si>
    <t>Wastewater Process Engineer II (S_711303)</t>
  </si>
  <si>
    <t>A2.66.Step</t>
  </si>
  <si>
    <t>Wastewater Process Engr III (S_711404)</t>
  </si>
  <si>
    <t>A2.70.Step</t>
  </si>
  <si>
    <t>Wastewater Support Specialist (S_421309)</t>
  </si>
  <si>
    <t>Wastewater Treatment Operator (S_756201)</t>
  </si>
  <si>
    <t>Wastewater Treatment Supv (S_756501)</t>
  </si>
  <si>
    <t>Wastewater Treatment Supv (S_756502)</t>
  </si>
  <si>
    <t>Wastewater Trmt Operator (S_756202)</t>
  </si>
  <si>
    <t>Wastewater Trmt Opr - Sr (S_753602)</t>
  </si>
  <si>
    <t>Wastewater Trmt Opr -SIC (S_756401)</t>
  </si>
  <si>
    <t>Wastewater Trmt Opr -SIC (S_756402)</t>
  </si>
  <si>
    <t>A2.60.Step</t>
  </si>
  <si>
    <t>Wastewater Trmt Opr-in-Tr (S_756101)</t>
  </si>
  <si>
    <t>A2.38.Step</t>
  </si>
  <si>
    <t>Wastewater Trmt Utility Wkr I (S_756601)</t>
  </si>
  <si>
    <t>Wastewater Trmt Utility Wkr II (S_756902)</t>
  </si>
  <si>
    <t>Water Pollution Cntr Maint Mgr (S_108301)</t>
  </si>
  <si>
    <t>Water Pollution Cntr Maint Mgr (S_108903)</t>
  </si>
  <si>
    <t>W4.75.Step</t>
  </si>
  <si>
    <t>Water Quality Plnr/Prj Mgr I (S_242101)</t>
  </si>
  <si>
    <t>Water Quality Plnr/Prj Mgr I (S_242102)</t>
  </si>
  <si>
    <t>Water Quality Plnr/Prj Mgr I (S_242103)</t>
  </si>
  <si>
    <t>Water Quality Plnr/Prj Mgr II (S_242201)</t>
  </si>
  <si>
    <t>Water Quality Plnr/Prj Mgr II (S_242202)</t>
  </si>
  <si>
    <t>Water Quality Plnr/Prj Mgr II (S_242205)</t>
  </si>
  <si>
    <t>Water Quality Plnr/Prj Mgr III (S_242303)</t>
  </si>
  <si>
    <t>Water Quality Plnr/Prj Mgr III (S_242304)</t>
  </si>
  <si>
    <t>Water Quality Plnr/Prj Mgr III (S_242305)</t>
  </si>
  <si>
    <t>Water Quality Plnr/Prj Mgr IV (S_242402)</t>
  </si>
  <si>
    <t>Water Quality Plnr/Prj Mgr IV (S_242404)</t>
  </si>
  <si>
    <t>Water Quality Plnr/Prj MgrIV (S_242401)</t>
  </si>
  <si>
    <t>Water SafetyInst/Ld Lifeguard (S_356301)</t>
  </si>
  <si>
    <t>Z3.27.Step</t>
  </si>
  <si>
    <t>Website Developer - Journey (S_733901)</t>
  </si>
  <si>
    <t>Website Developer - Journey (S_733902)</t>
  </si>
  <si>
    <t>Website Developer - Journey (S_733904)</t>
  </si>
  <si>
    <t>Website Developer - Journey (S_733905)</t>
  </si>
  <si>
    <t>Website Developer - Journey (S_733906)</t>
  </si>
  <si>
    <t>Website Developer - Journey (S_733908)</t>
  </si>
  <si>
    <t>Website Developer - Master (S_734101)</t>
  </si>
  <si>
    <t>Website Developer - Master (S_734102)</t>
  </si>
  <si>
    <t>C19.68.Step</t>
  </si>
  <si>
    <t>Website Developer - Master (S_734104)</t>
  </si>
  <si>
    <t>Website Developer - Master (S_734105)</t>
  </si>
  <si>
    <t>Website Developer - Master (S_734106)</t>
  </si>
  <si>
    <t>Website Developer - Master (S_734108)</t>
  </si>
  <si>
    <t>Website Developer - Senior (S_734001)</t>
  </si>
  <si>
    <t>Website Developer - Senior (S_734002)</t>
  </si>
  <si>
    <t>Website Developer - Senior (S_734004)</t>
  </si>
  <si>
    <t>Website Developer - Senior (S_734005)</t>
  </si>
  <si>
    <t>Website Developer - Senior (S_734006)</t>
  </si>
  <si>
    <t>Website Developer - Senior (S_734008)</t>
  </si>
  <si>
    <t>Website Developer - Senior (S_734009)</t>
  </si>
  <si>
    <t>WEX Participant - STT (S_299501)</t>
  </si>
  <si>
    <t>WEX.1.Step</t>
  </si>
  <si>
    <t>WEX Participants (S_WEX)</t>
  </si>
  <si>
    <t>WIC Breastfeeding Peer Counslr (S_349101)</t>
  </si>
  <si>
    <t>Word Processing Operator (S_422401)</t>
  </si>
  <si>
    <t>F4.42.Step</t>
  </si>
  <si>
    <t>Word Processing Operator (S_422402)</t>
  </si>
  <si>
    <t>Work Experience Participant I (S_294401)</t>
  </si>
  <si>
    <t>Work Experience Participant II (S_294501)</t>
  </si>
  <si>
    <t>WEX.2.Step</t>
  </si>
  <si>
    <t>Work Experience ParticipantIII (S_294601)</t>
  </si>
  <si>
    <t>WEX.3.Step</t>
  </si>
  <si>
    <t>Work Study - Administrative (S_294301)</t>
  </si>
  <si>
    <t>Work Study - Graduate (S_294201)</t>
  </si>
  <si>
    <t>Work Study - Undergraduate (S_294101)</t>
  </si>
  <si>
    <t>Z3.21.Step</t>
  </si>
  <si>
    <t>Workers Comp Investgr -PAO (S_007294)</t>
  </si>
  <si>
    <t>Workforce Dev Svcs Adminstr (S_310901)</t>
  </si>
  <si>
    <t>WPCD Facilities Project Spec (S_243901)</t>
  </si>
  <si>
    <t>X-Ray Technician (S_344302)</t>
  </si>
  <si>
    <t>Youth Prgm Specialist - KCSC (S_001348)</t>
  </si>
  <si>
    <t>Youth Program Coordinator (S_524402)</t>
  </si>
  <si>
    <t>Per PSB caluclator, 2019 is bumped by:</t>
  </si>
  <si>
    <t>Per PSB caluclator, 2020 is bumped by another:</t>
  </si>
  <si>
    <t>OASI/FICA Calculated Values</t>
  </si>
  <si>
    <t>Rate</t>
  </si>
  <si>
    <t>OASI/FICA Threshold</t>
  </si>
  <si>
    <t>Salary Below Threshold</t>
  </si>
  <si>
    <t>Salary Above Threshold</t>
  </si>
  <si>
    <t>2019 Base Salary</t>
  </si>
  <si>
    <t>2020 Base Salary</t>
  </si>
  <si>
    <t>OASI/FICA (51320)</t>
  </si>
  <si>
    <t>Paid Parental Leave (51360)</t>
  </si>
  <si>
    <t>Industrial Insurance (51340)</t>
  </si>
  <si>
    <t>Retirement (51330)</t>
  </si>
  <si>
    <t xml:space="preserve">Medical/Dental Benefits (51315) </t>
  </si>
  <si>
    <t>2019 Burden</t>
  </si>
  <si>
    <t>2020 Burden</t>
  </si>
  <si>
    <t>2019 Loaded Rate</t>
  </si>
  <si>
    <t>2020 Loaded Rate</t>
  </si>
  <si>
    <t>Agency Proposed</t>
  </si>
  <si>
    <t>SERVICE SYSTEM IMPACTS (EN_464161)</t>
  </si>
  <si>
    <t>FA - FACILITIES AND SGR (EN_464268)</t>
  </si>
  <si>
    <t>IN-PLANT INSPECTORS (EN_464274)</t>
  </si>
  <si>
    <t>REAL ESTATE AND ENVIRONMENTAL (EN_464269)</t>
  </si>
  <si>
    <t>INTEGRATED PLANNING - CIP (EN_464267)</t>
  </si>
  <si>
    <t>CAP PLANNING MGMT (EN_464271)</t>
  </si>
  <si>
    <t>CAPITAL DIVISION DIRECTOR (EN_464270)</t>
  </si>
  <si>
    <t>IT PROJECTS (EN_464272)</t>
  </si>
  <si>
    <t>CIVIL ENGINEERING (EN_464275)</t>
  </si>
  <si>
    <t>STRUCTURAL AND ARCH ENG (EN_464276)</t>
  </si>
  <si>
    <t>ELECTRICAL ENGINEERING (EN_464277)</t>
  </si>
  <si>
    <t>MECHANICAL ENGINEERING (EN_464278)</t>
  </si>
  <si>
    <t>TRAFFIC ENGINEERING (EN_464279)</t>
  </si>
  <si>
    <t>CAPITAL PROGRAM PERFORMANCE (EN_464273)</t>
  </si>
  <si>
    <t>PROJECT CONTROL MGMT (EN_464295)</t>
  </si>
  <si>
    <t>PCE PROJECT SERVICES (EN_464296)</t>
  </si>
  <si>
    <t>ASSET MANAGEMENT (EN_464114)</t>
  </si>
  <si>
    <t>TRANSIT ENTERPRISE SERVICES (EN_464115)</t>
  </si>
  <si>
    <t>CHIEF OF STAFF (EN_464116)</t>
  </si>
  <si>
    <t>STRATEGIC COMM AND BRAND MGMT (EN_464117)</t>
  </si>
  <si>
    <t>RESEARCH AND INNOVATION (EN_464290)</t>
  </si>
  <si>
    <t>FARE MEDIA SALES (EN_464291)</t>
  </si>
  <si>
    <t>ORCA BUSINESS OPS (EN_464292)</t>
  </si>
  <si>
    <t>MOBILITY DIVISION DIRECTOR (EN_464293)</t>
  </si>
  <si>
    <t>RAIL BUSINESS AND ADMIN (EN_464421)</t>
  </si>
  <si>
    <t>No</t>
  </si>
  <si>
    <t>DS_001</t>
  </si>
  <si>
    <t>Direct Bus Service Operations</t>
  </si>
  <si>
    <t>Included in Transit Business Plan Narrative?</t>
  </si>
  <si>
    <t>List one or more business planning requests this decision package reflects:</t>
  </si>
  <si>
    <t>2019-2020 FISCAL NOTE</t>
  </si>
  <si>
    <t>Affected Agency and/or Agencies:   Metro Transit</t>
  </si>
  <si>
    <t>Date Prepared:</t>
  </si>
  <si>
    <t xml:space="preserve">Note Reviewed By:   </t>
  </si>
  <si>
    <t>Date Reviewed:</t>
  </si>
  <si>
    <t>Description of request:</t>
  </si>
  <si>
    <t>Revenue to:</t>
  </si>
  <si>
    <t>Agency</t>
  </si>
  <si>
    <t>Fund Code</t>
  </si>
  <si>
    <t>Revenue Source</t>
  </si>
  <si>
    <t>2019-2020</t>
  </si>
  <si>
    <t>2021-2022</t>
  </si>
  <si>
    <t>2023-2024</t>
  </si>
  <si>
    <t>Metro Transit</t>
  </si>
  <si>
    <t xml:space="preserve">TOTAL </t>
  </si>
  <si>
    <t>Expenditures from:</t>
  </si>
  <si>
    <t>Department</t>
  </si>
  <si>
    <t>TOTAL</t>
  </si>
  <si>
    <t xml:space="preserve">Expenditures by Categories </t>
  </si>
  <si>
    <t>Does this legislation require a budget supplemental?</t>
  </si>
  <si>
    <t>Notes and Assumptions:</t>
  </si>
  <si>
    <t>Note Prepared By:  Tom Moran</t>
  </si>
  <si>
    <t>Jill Krecklow</t>
  </si>
  <si>
    <t xml:space="preserve"> </t>
  </si>
  <si>
    <t>no</t>
  </si>
  <si>
    <t>Title:   Special Rates of Fare Adjustment</t>
  </si>
  <si>
    <t>Ordinance/Motion:  2019-2020 Executive Proposed Biennial Budget</t>
  </si>
  <si>
    <t xml:space="preserve">This request would provide authority for lost fare revenue up to $600,000 annually in the 2019-2020 biennium in order to pilot fare programs associated with income based fare programs.  This request is similar to, but will be distinct from, the authority currently provided for lost revenue from programs and promotions pursuant to section 4A.700.610 of the King County Code.       </t>
  </si>
  <si>
    <t xml:space="preserve">This change is associated with a 2019-2020 budget proposal to evaluate income based fares.   The timing and specific form of the pilot programs are not yet determined, so this legislation provides authority to forego fare revenue in both years of the biennium.   This proposal is established separately from the existing Special Rates of Fare authority in order to provide transparency for the pilot efforts.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</si>
</sst>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mmm\-yyyy"/>
    <numFmt numFmtId="165" formatCode="_(&quot;$&quot;* #,##0_);_(&quot;$&quot;* \(#,##0\);_(&quot;$&quot;* &quot;-&quot;??_);_(@_)"/>
    <numFmt numFmtId="166" formatCode="m/d/yy;@"/>
    <numFmt numFmtId="167" formatCode="_(* #,##0_);_(* \(#,##0\);_(* &quot;-&quot;??_);_(@_)"/>
    <numFmt numFmtId="168" formatCode="&quot;$&quot;#,##0"/>
    <numFmt numFmtId="169" formatCode="_(* #,##0.0000_);_(* \(#,##0.0000\);_(* &quot;-&quot;??_);_(@_)"/>
    <numFmt numFmtId="170" formatCode="0000"/>
  </numFmts>
  <fonts count="36">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9"/>
      <color theme="1"/>
      <name val="Calibri"/>
      <family val="2"/>
      <scheme val="minor"/>
    </font>
    <font>
      <b/>
      <u val="single"/>
      <sz val="10"/>
      <color theme="1"/>
      <name val="Calibri"/>
      <family val="2"/>
      <scheme val="minor"/>
    </font>
    <font>
      <sz val="9"/>
      <name val="Tahoma"/>
      <family val="2"/>
    </font>
    <font>
      <b/>
      <sz val="9"/>
      <name val="Tahoma"/>
      <family val="2"/>
    </font>
    <font>
      <sz val="11"/>
      <color theme="1"/>
      <name val="Calibri"/>
      <family val="2"/>
    </font>
    <font>
      <sz val="10"/>
      <color theme="1"/>
      <name val="Calibri"/>
      <family val="2"/>
    </font>
    <font>
      <b/>
      <sz val="14"/>
      <name val="Arial"/>
      <family val="2"/>
    </font>
    <font>
      <i/>
      <sz val="10"/>
      <name val="Arial"/>
      <family val="2"/>
    </font>
    <font>
      <b/>
      <sz val="10"/>
      <name val="Arial"/>
      <family val="2"/>
    </font>
    <font>
      <sz val="11"/>
      <color rgb="FF0061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name val="Arial"/>
      <family val="2"/>
    </font>
    <font>
      <sz val="10.5"/>
      <name val="Univers"/>
      <family val="2"/>
    </font>
    <font>
      <sz val="10.5"/>
      <name val="Arial"/>
      <family val="2"/>
    </font>
    <font>
      <sz val="8"/>
      <name val="Univers"/>
      <family val="2"/>
    </font>
    <font>
      <b/>
      <sz val="10.5"/>
      <name val="Arial"/>
      <family val="2"/>
    </font>
    <font>
      <b/>
      <sz val="10.5"/>
      <name val="Univers"/>
      <family val="2"/>
    </font>
    <font>
      <sz val="11"/>
      <name val="Calibri"/>
      <family val="2"/>
      <scheme val="minor"/>
    </font>
    <font>
      <b/>
      <sz val="8"/>
      <name val="Calibri"/>
      <family val="2"/>
    </font>
  </fonts>
  <fills count="40">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s>
  <borders count="6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hair"/>
      <right style="hair"/>
      <top style="hair"/>
      <bottom style="hair"/>
    </border>
    <border>
      <left style="hair"/>
      <right style="hair"/>
      <top style="hair"/>
      <bottom/>
    </border>
    <border>
      <left style="thin">
        <color rgb="FFC0C0C0"/>
      </left>
      <right style="thin">
        <color rgb="FFC0C0C0"/>
      </right>
      <top style="thin">
        <color rgb="FFC0C0C0"/>
      </top>
      <bottom style="thin">
        <color rgb="FFC0C0C0"/>
      </bottom>
    </border>
    <border>
      <left/>
      <right style="thin"/>
      <top/>
      <bottom/>
    </border>
    <border>
      <left/>
      <right/>
      <top/>
      <bottom style="medium"/>
    </border>
    <border>
      <left/>
      <right/>
      <top/>
      <bottom style="thin"/>
    </border>
    <border>
      <left style="thin"/>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8" fillId="0" borderId="0">
      <alignment/>
      <protection/>
    </xf>
    <xf numFmtId="0" fontId="13" fillId="2" borderId="0" applyNumberFormat="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25" fillId="0" borderId="0" applyNumberFormat="0" applyFill="0" applyBorder="0" applyAlignment="0" applyProtection="0"/>
    <xf numFmtId="0" fontId="0" fillId="8" borderId="8" applyNumberFormat="0" applyFont="0" applyAlignment="0" applyProtection="0"/>
    <xf numFmtId="0" fontId="26" fillId="0" borderId="0" applyNumberFormat="0" applyFill="0" applyBorder="0" applyAlignment="0" applyProtection="0"/>
    <xf numFmtId="0" fontId="2" fillId="0" borderId="9" applyNumberFormat="0" applyFill="0" applyAlignment="0" applyProtection="0"/>
    <xf numFmtId="0" fontId="2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12">
    <xf numFmtId="0" fontId="0" fillId="0" borderId="0" xfId="0"/>
    <xf numFmtId="0" fontId="3" fillId="0" borderId="0" xfId="0" applyFont="1"/>
    <xf numFmtId="0" fontId="5" fillId="0" borderId="0" xfId="0" applyFont="1"/>
    <xf numFmtId="0" fontId="3" fillId="0" borderId="0" xfId="0" applyFont="1" applyAlignment="1">
      <alignment wrapText="1"/>
    </xf>
    <xf numFmtId="0" fontId="3" fillId="30" borderId="10" xfId="0" applyFont="1" applyFill="1" applyBorder="1"/>
    <xf numFmtId="49" fontId="3" fillId="30" borderId="10" xfId="0" applyNumberFormat="1" applyFont="1" applyFill="1" applyBorder="1"/>
    <xf numFmtId="49" fontId="3" fillId="0" borderId="0" xfId="0" applyNumberFormat="1" applyFont="1" applyAlignment="1">
      <alignment horizontal="center"/>
    </xf>
    <xf numFmtId="3" fontId="3" fillId="30" borderId="10" xfId="0" applyNumberFormat="1" applyFont="1" applyFill="1" applyBorder="1" applyAlignment="1">
      <alignment horizontal="center" vertical="center"/>
    </xf>
    <xf numFmtId="0" fontId="3" fillId="11" borderId="10" xfId="0" applyFont="1" applyFill="1" applyBorder="1" applyAlignment="1">
      <alignment horizontal="center" vertical="center" wrapText="1"/>
    </xf>
    <xf numFmtId="49" fontId="3" fillId="11" borderId="10" xfId="0" applyNumberFormat="1" applyFont="1" applyFill="1" applyBorder="1" applyAlignment="1">
      <alignment horizontal="center" vertical="center" wrapText="1"/>
    </xf>
    <xf numFmtId="164" fontId="3" fillId="11" borderId="10" xfId="0" applyNumberFormat="1" applyFont="1" applyFill="1" applyBorder="1" applyAlignment="1">
      <alignment horizontal="center" vertical="center" wrapText="1"/>
    </xf>
    <xf numFmtId="0" fontId="3" fillId="11" borderId="11" xfId="0" applyFont="1" applyFill="1" applyBorder="1" applyAlignment="1">
      <alignment horizontal="center" vertical="center" wrapText="1"/>
    </xf>
    <xf numFmtId="49" fontId="3" fillId="11" borderId="11" xfId="0" applyNumberFormat="1" applyFont="1" applyFill="1" applyBorder="1" applyAlignment="1">
      <alignment horizontal="center" vertical="center" wrapText="1"/>
    </xf>
    <xf numFmtId="0" fontId="3" fillId="30" borderId="10" xfId="0" applyFont="1" applyFill="1" applyBorder="1" applyAlignment="1">
      <alignment horizontal="center" vertical="center"/>
    </xf>
    <xf numFmtId="165" fontId="3" fillId="30" borderId="10" xfId="16" applyNumberFormat="1" applyFont="1" applyFill="1" applyBorder="1"/>
    <xf numFmtId="164" fontId="3" fillId="0" borderId="0" xfId="0" applyNumberFormat="1" applyFont="1" applyAlignment="1">
      <alignment vertical="center"/>
    </xf>
    <xf numFmtId="165" fontId="3" fillId="30" borderId="10" xfId="16" applyNumberFormat="1" applyFont="1" applyFill="1" applyBorder="1" applyAlignment="1">
      <alignment vertical="center"/>
    </xf>
    <xf numFmtId="164" fontId="3" fillId="30" borderId="10" xfId="0" applyNumberFormat="1" applyFont="1" applyFill="1" applyBorder="1" applyAlignment="1">
      <alignment horizontal="center" vertical="center"/>
    </xf>
    <xf numFmtId="0" fontId="3" fillId="0" borderId="0" xfId="0" applyNumberFormat="1" applyFont="1"/>
    <xf numFmtId="165" fontId="3" fillId="33" borderId="10" xfId="16" applyNumberFormat="1" applyFont="1" applyFill="1" applyBorder="1"/>
    <xf numFmtId="0" fontId="3" fillId="30" borderId="10" xfId="0" applyNumberFormat="1" applyFont="1" applyFill="1" applyBorder="1" applyAlignment="1">
      <alignment horizontal="center"/>
    </xf>
    <xf numFmtId="0" fontId="3" fillId="11" borderId="10" xfId="0" applyFont="1" applyFill="1" applyBorder="1"/>
    <xf numFmtId="0" fontId="0" fillId="0" borderId="12" xfId="0" applyNumberFormat="1" applyFill="1" applyBorder="1" applyProtection="1">
      <protection locked="0"/>
    </xf>
    <xf numFmtId="0" fontId="0" fillId="0" borderId="0" xfId="0" applyNumberFormat="1" applyFill="1"/>
    <xf numFmtId="0" fontId="0" fillId="0" borderId="12" xfId="0" applyNumberFormat="1" applyFill="1" applyBorder="1" applyAlignment="1" applyProtection="1">
      <alignment vertical="top"/>
      <protection locked="0"/>
    </xf>
    <xf numFmtId="0" fontId="0" fillId="34" borderId="0" xfId="0" applyNumberFormat="1" applyFill="1"/>
    <xf numFmtId="0" fontId="0" fillId="34" borderId="12" xfId="0" applyNumberFormat="1" applyFill="1" applyBorder="1" applyAlignment="1" applyProtection="1">
      <alignment/>
      <protection locked="0"/>
    </xf>
    <xf numFmtId="0" fontId="0" fillId="34" borderId="12" xfId="0" applyNumberFormat="1" applyFill="1" applyBorder="1" applyProtection="1">
      <protection locked="0"/>
    </xf>
    <xf numFmtId="0" fontId="0" fillId="0" borderId="12" xfId="0" applyNumberFormat="1" applyFill="1" applyBorder="1" applyAlignment="1" applyProtection="1">
      <alignment horizontal="center" vertical="top"/>
      <protection locked="0"/>
    </xf>
    <xf numFmtId="0" fontId="0" fillId="35" borderId="0" xfId="0" applyNumberFormat="1" applyFill="1"/>
    <xf numFmtId="0" fontId="0" fillId="35" borderId="12" xfId="0" applyNumberFormat="1" applyFill="1" applyBorder="1" applyAlignment="1" applyProtection="1">
      <alignment/>
      <protection locked="0"/>
    </xf>
    <xf numFmtId="0" fontId="0" fillId="35" borderId="12" xfId="0" applyNumberFormat="1" applyFill="1" applyBorder="1" applyProtection="1">
      <protection locked="0"/>
    </xf>
    <xf numFmtId="0" fontId="0" fillId="16" borderId="12" xfId="0" applyNumberFormat="1" applyFill="1" applyBorder="1" applyAlignment="1" applyProtection="1">
      <alignment vertical="top"/>
      <protection locked="0"/>
    </xf>
    <xf numFmtId="0" fontId="4" fillId="30" borderId="10" xfId="0" applyFont="1" applyFill="1" applyBorder="1" applyAlignment="1">
      <alignment horizontal="center" vertical="center"/>
    </xf>
    <xf numFmtId="0" fontId="0" fillId="0" borderId="0" xfId="0" applyBorder="1"/>
    <xf numFmtId="0" fontId="3" fillId="0" borderId="0" xfId="0" applyFont="1" applyAlignment="1">
      <alignment horizontal="center"/>
    </xf>
    <xf numFmtId="0" fontId="3" fillId="0" borderId="0" xfId="0" applyNumberFormat="1" applyFont="1" applyFill="1" applyBorder="1" applyAlignment="1">
      <alignment horizontal="center"/>
    </xf>
    <xf numFmtId="166" fontId="3" fillId="30" borderId="10" xfId="0" applyNumberFormat="1" applyFont="1" applyFill="1" applyBorder="1" applyAlignment="1">
      <alignment horizontal="center" vertical="center"/>
    </xf>
    <xf numFmtId="166" fontId="3" fillId="30" borderId="10" xfId="0" applyNumberFormat="1" applyFont="1" applyFill="1" applyBorder="1" applyAlignment="1">
      <alignment horizontal="center"/>
    </xf>
    <xf numFmtId="167" fontId="0" fillId="0" borderId="13" xfId="18" applyNumberFormat="1" applyFont="1" applyBorder="1"/>
    <xf numFmtId="167" fontId="0" fillId="0" borderId="0" xfId="18" applyNumberFormat="1" applyFont="1" applyFill="1" applyBorder="1"/>
    <xf numFmtId="3" fontId="0" fillId="0" borderId="0" xfId="0" applyNumberFormat="1" applyBorder="1"/>
    <xf numFmtId="3" fontId="3" fillId="0" borderId="0" xfId="0" applyNumberFormat="1" applyFont="1"/>
    <xf numFmtId="165" fontId="3" fillId="0" borderId="0" xfId="0" applyNumberFormat="1" applyFont="1"/>
    <xf numFmtId="0" fontId="10" fillId="0" borderId="0" xfId="0" applyFont="1"/>
    <xf numFmtId="0" fontId="0" fillId="0" borderId="0" xfId="0" applyAlignment="1">
      <alignment horizontal="center"/>
    </xf>
    <xf numFmtId="0" fontId="11" fillId="36" borderId="0" xfId="0" applyFont="1" applyFill="1"/>
    <xf numFmtId="0" fontId="1" fillId="0" borderId="0" xfId="0" applyFont="1" applyFill="1"/>
    <xf numFmtId="0" fontId="12" fillId="0" borderId="0" xfId="0" applyFont="1" applyFill="1" applyAlignment="1">
      <alignment horizontal="center"/>
    </xf>
    <xf numFmtId="0" fontId="1" fillId="0" borderId="0" xfId="0" applyFont="1" applyFill="1" applyAlignment="1">
      <alignment horizontal="center"/>
    </xf>
    <xf numFmtId="0" fontId="11" fillId="0" borderId="0" xfId="0" applyFont="1"/>
    <xf numFmtId="0" fontId="11" fillId="0" borderId="14" xfId="0" applyFont="1" applyBorder="1" applyAlignment="1">
      <alignment horizontal="center"/>
    </xf>
    <xf numFmtId="0" fontId="12" fillId="0" borderId="15" xfId="0" applyFont="1" applyBorder="1" applyAlignment="1">
      <alignment horizontal="center"/>
    </xf>
    <xf numFmtId="168" fontId="0" fillId="0" borderId="0" xfId="0" applyNumberFormat="1"/>
    <xf numFmtId="2" fontId="0" fillId="0" borderId="0" xfId="0" applyNumberFormat="1" applyAlignment="1">
      <alignment horizontal="center"/>
    </xf>
    <xf numFmtId="0" fontId="0" fillId="15" borderId="0" xfId="0" applyFill="1"/>
    <xf numFmtId="0" fontId="0" fillId="15" borderId="0" xfId="0" applyFill="1" applyAlignment="1">
      <alignment horizontal="center"/>
    </xf>
    <xf numFmtId="10" fontId="0" fillId="15" borderId="0" xfId="15" applyNumberFormat="1" applyFont="1" applyFill="1" applyAlignment="1">
      <alignment horizontal="center"/>
    </xf>
    <xf numFmtId="43" fontId="0" fillId="0" borderId="0" xfId="18" applyFont="1"/>
    <xf numFmtId="43" fontId="11" fillId="0" borderId="0" xfId="18" applyFont="1" applyFill="1" applyBorder="1" applyAlignment="1">
      <alignment horizontal="center"/>
    </xf>
    <xf numFmtId="0" fontId="3" fillId="35" borderId="10" xfId="0" applyNumberFormat="1" applyFont="1" applyFill="1" applyBorder="1" applyAlignment="1">
      <alignment horizontal="center"/>
    </xf>
    <xf numFmtId="0" fontId="3" fillId="35" borderId="10" xfId="0" applyNumberFormat="1" applyFont="1" applyFill="1" applyBorder="1"/>
    <xf numFmtId="0" fontId="3" fillId="35" borderId="10" xfId="0" applyFont="1" applyFill="1" applyBorder="1"/>
    <xf numFmtId="43" fontId="0" fillId="0" borderId="0" xfId="0" applyNumberFormat="1"/>
    <xf numFmtId="0" fontId="0" fillId="37" borderId="0" xfId="0" applyFill="1" applyAlignment="1">
      <alignment horizontal="center"/>
    </xf>
    <xf numFmtId="0" fontId="0" fillId="37" borderId="0" xfId="0" applyFill="1"/>
    <xf numFmtId="43" fontId="0" fillId="37" borderId="0" xfId="18" applyFont="1" applyFill="1"/>
    <xf numFmtId="0" fontId="0" fillId="37" borderId="0" xfId="0" applyFill="1" applyAlignment="1">
      <alignment horizontal="right"/>
    </xf>
    <xf numFmtId="43" fontId="0" fillId="37" borderId="0" xfId="18" applyFont="1" applyFill="1" applyAlignment="1">
      <alignment horizontal="right"/>
    </xf>
    <xf numFmtId="44" fontId="0" fillId="37" borderId="0" xfId="16" applyFont="1" applyFill="1"/>
    <xf numFmtId="0" fontId="0" fillId="0" borderId="0" xfId="0" applyAlignment="1">
      <alignment wrapText="1"/>
    </xf>
    <xf numFmtId="44" fontId="0" fillId="0" borderId="0" xfId="0" applyNumberFormat="1"/>
    <xf numFmtId="169" fontId="0" fillId="37" borderId="0" xfId="18" applyNumberFormat="1" applyFont="1" applyFill="1"/>
    <xf numFmtId="167" fontId="0" fillId="0" borderId="0" xfId="18" applyNumberFormat="1" applyFont="1"/>
    <xf numFmtId="167" fontId="0" fillId="0" borderId="0" xfId="18" applyNumberFormat="1" applyFont="1" applyBorder="1"/>
    <xf numFmtId="0" fontId="0" fillId="0" borderId="16" xfId="0" applyBorder="1" applyAlignment="1">
      <alignment wrapText="1"/>
    </xf>
    <xf numFmtId="43" fontId="0" fillId="0" borderId="16" xfId="18" applyFont="1" applyBorder="1" applyAlignment="1">
      <alignment wrapText="1"/>
    </xf>
    <xf numFmtId="43" fontId="12" fillId="10" borderId="0" xfId="18" applyFont="1" applyFill="1" applyBorder="1" applyAlignment="1">
      <alignment horizontal="center"/>
    </xf>
    <xf numFmtId="0" fontId="2" fillId="38" borderId="0" xfId="0" applyFont="1" applyFill="1" applyAlignment="1">
      <alignment wrapText="1"/>
    </xf>
    <xf numFmtId="0" fontId="0" fillId="0" borderId="0" xfId="0" applyFill="1"/>
    <xf numFmtId="2" fontId="0" fillId="0" borderId="0" xfId="0" applyNumberFormat="1" applyFill="1" applyAlignment="1">
      <alignment horizontal="center"/>
    </xf>
    <xf numFmtId="0" fontId="0" fillId="0" borderId="0" xfId="0" applyFill="1" applyAlignment="1">
      <alignment horizontal="center"/>
    </xf>
    <xf numFmtId="168" fontId="0" fillId="0" borderId="0" xfId="0" applyNumberFormat="1" applyFill="1"/>
    <xf numFmtId="43" fontId="0" fillId="0" borderId="0" xfId="18" applyFont="1" applyFill="1"/>
    <xf numFmtId="167" fontId="0" fillId="0" borderId="13" xfId="18" applyNumberFormat="1" applyFont="1" applyFill="1" applyBorder="1"/>
    <xf numFmtId="167" fontId="0" fillId="0" borderId="0" xfId="18" applyNumberFormat="1" applyFont="1" applyFill="1"/>
    <xf numFmtId="43" fontId="0" fillId="0" borderId="0" xfId="0" applyNumberFormat="1" applyFill="1"/>
    <xf numFmtId="0" fontId="3" fillId="30" borderId="10" xfId="0" applyFont="1" applyFill="1" applyBorder="1" applyAlignment="1">
      <alignment horizontal="left" vertical="center"/>
    </xf>
    <xf numFmtId="0" fontId="0" fillId="0" borderId="0" xfId="0"/>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0" fillId="0" borderId="0" xfId="0" applyAlignment="1">
      <alignment/>
    </xf>
    <xf numFmtId="0" fontId="31" fillId="0" borderId="0" xfId="0" applyFont="1" applyAlignment="1">
      <alignment horizontal="left"/>
    </xf>
    <xf numFmtId="0" fontId="30" fillId="0" borderId="17" xfId="0" applyFont="1" applyBorder="1" applyAlignment="1">
      <alignment horizontal="left"/>
    </xf>
    <xf numFmtId="0" fontId="29" fillId="0" borderId="18" xfId="0" applyFont="1" applyBorder="1" applyAlignment="1">
      <alignment horizontal="left"/>
    </xf>
    <xf numFmtId="0" fontId="29" fillId="0" borderId="18" xfId="0" applyFont="1" applyBorder="1" applyAlignment="1">
      <alignment horizontal="centerContinuous"/>
    </xf>
    <xf numFmtId="0" fontId="29" fillId="0" borderId="19" xfId="0" applyFont="1" applyBorder="1" applyAlignment="1">
      <alignment horizontal="centerContinuous"/>
    </xf>
    <xf numFmtId="0" fontId="30" fillId="0" borderId="20" xfId="0" applyFont="1" applyBorder="1" applyAlignment="1">
      <alignment horizontal="left"/>
    </xf>
    <xf numFmtId="0" fontId="29" fillId="0" borderId="0" xfId="0" applyFont="1" applyBorder="1" applyAlignment="1">
      <alignment horizontal="left"/>
    </xf>
    <xf numFmtId="0" fontId="29" fillId="0" borderId="0" xfId="0" applyFont="1" applyBorder="1" applyAlignment="1">
      <alignment horizontal="centerContinuous"/>
    </xf>
    <xf numFmtId="0" fontId="29" fillId="0" borderId="21" xfId="0" applyFont="1" applyBorder="1" applyAlignment="1">
      <alignment horizontal="centerContinuous"/>
    </xf>
    <xf numFmtId="0" fontId="30" fillId="0" borderId="20" xfId="0" applyFont="1" applyBorder="1"/>
    <xf numFmtId="0" fontId="30" fillId="0" borderId="0" xfId="0" applyFont="1" applyBorder="1"/>
    <xf numFmtId="0" fontId="29" fillId="0" borderId="0" xfId="0" applyFont="1" applyBorder="1"/>
    <xf numFmtId="0" fontId="29" fillId="0" borderId="21" xfId="0" applyFont="1" applyBorder="1"/>
    <xf numFmtId="14" fontId="29" fillId="0" borderId="0" xfId="0" applyNumberFormat="1" applyFont="1" applyBorder="1"/>
    <xf numFmtId="0" fontId="30" fillId="0" borderId="22" xfId="0" applyFont="1" applyBorder="1"/>
    <xf numFmtId="14" fontId="29" fillId="0" borderId="23" xfId="0" applyNumberFormat="1" applyFont="1" applyBorder="1"/>
    <xf numFmtId="0" fontId="29" fillId="0" borderId="23" xfId="0" applyFont="1" applyBorder="1"/>
    <xf numFmtId="0" fontId="29" fillId="0" borderId="24" xfId="0" applyFont="1" applyBorder="1"/>
    <xf numFmtId="0" fontId="29" fillId="0" borderId="0" xfId="0" applyFont="1"/>
    <xf numFmtId="0" fontId="32" fillId="0" borderId="0" xfId="0" applyFont="1" applyBorder="1"/>
    <xf numFmtId="0" fontId="1" fillId="0" borderId="0" xfId="0" applyFont="1"/>
    <xf numFmtId="0" fontId="29" fillId="39" borderId="0" xfId="0" applyFont="1" applyFill="1" applyBorder="1" applyAlignment="1">
      <alignment horizontal="left" wrapText="1"/>
    </xf>
    <xf numFmtId="0" fontId="32" fillId="0" borderId="0" xfId="0" applyFont="1"/>
    <xf numFmtId="0" fontId="30" fillId="0" borderId="25" xfId="0" applyFont="1" applyBorder="1"/>
    <xf numFmtId="0" fontId="29" fillId="0" borderId="26" xfId="0" applyFont="1" applyBorder="1"/>
    <xf numFmtId="0" fontId="30" fillId="0" borderId="27" xfId="0" applyFont="1" applyBorder="1" applyAlignment="1">
      <alignment horizontal="center" wrapText="1"/>
    </xf>
    <xf numFmtId="0" fontId="30" fillId="0" borderId="28" xfId="0" applyFont="1" applyBorder="1" applyAlignment="1">
      <alignment horizontal="center" wrapText="1"/>
    </xf>
    <xf numFmtId="0" fontId="30" fillId="39" borderId="29" xfId="0" applyFont="1" applyFill="1" applyBorder="1" applyAlignment="1">
      <alignment horizontal="center" wrapText="1"/>
    </xf>
    <xf numFmtId="0" fontId="29" fillId="0" borderId="0" xfId="0" applyFont="1" applyFill="1" applyBorder="1" applyAlignment="1">
      <alignment horizontal="left"/>
    </xf>
    <xf numFmtId="0" fontId="29" fillId="0" borderId="30" xfId="0" applyFont="1" applyBorder="1"/>
    <xf numFmtId="0" fontId="29" fillId="0" borderId="31" xfId="0" applyFont="1" applyBorder="1"/>
    <xf numFmtId="0" fontId="29" fillId="0" borderId="16" xfId="0" applyFont="1" applyBorder="1" applyAlignment="1">
      <alignment horizontal="center" wrapText="1"/>
    </xf>
    <xf numFmtId="3" fontId="29" fillId="0" borderId="16" xfId="0" applyNumberFormat="1" applyFont="1" applyBorder="1"/>
    <xf numFmtId="3" fontId="29" fillId="0" borderId="32" xfId="0" applyNumberFormat="1" applyFont="1" applyBorder="1"/>
    <xf numFmtId="170" fontId="29" fillId="0" borderId="16" xfId="0" applyNumberFormat="1" applyFont="1" applyBorder="1" applyAlignment="1">
      <alignment horizontal="center" wrapText="1"/>
    </xf>
    <xf numFmtId="3" fontId="29" fillId="0" borderId="16" xfId="0" applyNumberFormat="1" applyFont="1" applyBorder="1" applyAlignment="1">
      <alignment horizontal="right"/>
    </xf>
    <xf numFmtId="3" fontId="29" fillId="0" borderId="32" xfId="0" applyNumberFormat="1" applyFont="1" applyBorder="1" applyAlignment="1">
      <alignment horizontal="right"/>
    </xf>
    <xf numFmtId="0" fontId="29" fillId="0" borderId="33" xfId="0" applyFont="1" applyBorder="1"/>
    <xf numFmtId="0" fontId="30" fillId="0" borderId="34" xfId="0" applyFont="1" applyBorder="1"/>
    <xf numFmtId="0" fontId="29" fillId="0" borderId="35" xfId="0" applyFont="1" applyBorder="1" applyAlignment="1">
      <alignment horizontal="center" wrapText="1"/>
    </xf>
    <xf numFmtId="3" fontId="32" fillId="0" borderId="35" xfId="0" applyNumberFormat="1" applyFont="1" applyBorder="1"/>
    <xf numFmtId="3" fontId="32" fillId="0" borderId="36" xfId="0" applyNumberFormat="1" applyFont="1" applyBorder="1"/>
    <xf numFmtId="0" fontId="29" fillId="0" borderId="0" xfId="0" applyFont="1" applyAlignment="1">
      <alignment horizontal="center"/>
    </xf>
    <xf numFmtId="3" fontId="29" fillId="0" borderId="0" xfId="0" applyNumberFormat="1" applyFont="1"/>
    <xf numFmtId="0" fontId="29" fillId="0" borderId="0" xfId="0" applyFont="1" applyBorder="1" applyAlignment="1">
      <alignment horizontal="center"/>
    </xf>
    <xf numFmtId="0" fontId="30" fillId="0" borderId="27" xfId="0" applyFont="1" applyBorder="1" applyAlignment="1">
      <alignment horizontal="center"/>
    </xf>
    <xf numFmtId="0" fontId="30" fillId="0" borderId="29" xfId="0" applyFont="1" applyBorder="1" applyAlignment="1">
      <alignment horizontal="center" wrapText="1"/>
    </xf>
    <xf numFmtId="0" fontId="29" fillId="0" borderId="37" xfId="0" applyFont="1" applyBorder="1"/>
    <xf numFmtId="3" fontId="29" fillId="0" borderId="16" xfId="0" applyNumberFormat="1" applyFont="1" applyFill="1" applyBorder="1" applyAlignment="1">
      <alignment wrapText="1"/>
    </xf>
    <xf numFmtId="3" fontId="29" fillId="0" borderId="32" xfId="0" applyNumberFormat="1" applyFont="1" applyFill="1" applyBorder="1" applyAlignment="1">
      <alignment wrapText="1"/>
    </xf>
    <xf numFmtId="0" fontId="29" fillId="0" borderId="16" xfId="0" applyFont="1" applyBorder="1" applyAlignment="1" quotePrefix="1">
      <alignment horizontal="center" wrapText="1"/>
    </xf>
    <xf numFmtId="0" fontId="29" fillId="0" borderId="25" xfId="0" applyFont="1" applyBorder="1"/>
    <xf numFmtId="0" fontId="29" fillId="0" borderId="26" xfId="0" applyFont="1" applyBorder="1" applyAlignment="1">
      <alignment horizontal="center"/>
    </xf>
    <xf numFmtId="0" fontId="29" fillId="0" borderId="38" xfId="0" applyFont="1" applyBorder="1" applyAlignment="1">
      <alignment horizontal="center"/>
    </xf>
    <xf numFmtId="0" fontId="30" fillId="0" borderId="29" xfId="0" applyFont="1" applyBorder="1" applyAlignment="1">
      <alignment horizontal="center"/>
    </xf>
    <xf numFmtId="0" fontId="29" fillId="0" borderId="31" xfId="0" applyFont="1" applyBorder="1" applyAlignment="1">
      <alignment horizontal="center"/>
    </xf>
    <xf numFmtId="0" fontId="29" fillId="0" borderId="37" xfId="0" applyFont="1" applyBorder="1" applyAlignment="1">
      <alignment horizontal="center"/>
    </xf>
    <xf numFmtId="3" fontId="29" fillId="0" borderId="16" xfId="0" applyNumberFormat="1" applyFont="1" applyFill="1" applyBorder="1"/>
    <xf numFmtId="3" fontId="29" fillId="0" borderId="32" xfId="0" applyNumberFormat="1" applyFont="1" applyFill="1" applyBorder="1"/>
    <xf numFmtId="167" fontId="29" fillId="0" borderId="16" xfId="18" applyNumberFormat="1" applyFont="1" applyBorder="1"/>
    <xf numFmtId="0" fontId="29" fillId="0" borderId="39" xfId="0" applyFont="1" applyBorder="1"/>
    <xf numFmtId="0" fontId="29" fillId="0" borderId="40" xfId="0" applyFont="1" applyBorder="1"/>
    <xf numFmtId="0" fontId="29" fillId="0" borderId="41" xfId="0" applyFont="1" applyBorder="1"/>
    <xf numFmtId="3" fontId="29" fillId="0" borderId="42" xfId="0" applyNumberFormat="1" applyFont="1" applyBorder="1"/>
    <xf numFmtId="3" fontId="29" fillId="0" borderId="43" xfId="0" applyNumberFormat="1" applyFont="1" applyBorder="1"/>
    <xf numFmtId="0" fontId="30" fillId="0" borderId="33" xfId="0" applyFont="1" applyBorder="1"/>
    <xf numFmtId="0" fontId="29" fillId="0" borderId="34" xfId="0" applyFont="1" applyBorder="1"/>
    <xf numFmtId="0" fontId="29" fillId="0" borderId="44" xfId="0" applyFont="1" applyBorder="1"/>
    <xf numFmtId="3" fontId="0" fillId="0" borderId="0" xfId="0" applyNumberFormat="1"/>
    <xf numFmtId="3" fontId="33" fillId="0" borderId="0" xfId="0" applyNumberFormat="1" applyFont="1" applyBorder="1"/>
    <xf numFmtId="0" fontId="34" fillId="39" borderId="45" xfId="0" applyFont="1" applyFill="1" applyBorder="1" applyAlignment="1">
      <alignment horizontal="left" wrapText="1"/>
    </xf>
    <xf numFmtId="0" fontId="34" fillId="39" borderId="46" xfId="0" applyFont="1" applyFill="1" applyBorder="1" applyAlignment="1">
      <alignment horizontal="left" wrapText="1"/>
    </xf>
    <xf numFmtId="0" fontId="34" fillId="39" borderId="47" xfId="0" applyFont="1" applyFill="1" applyBorder="1" applyAlignment="1">
      <alignment horizontal="left" wrapText="1"/>
    </xf>
    <xf numFmtId="0" fontId="34" fillId="39" borderId="48" xfId="0" applyFont="1" applyFill="1" applyBorder="1" applyAlignment="1">
      <alignment horizontal="left" wrapText="1"/>
    </xf>
    <xf numFmtId="0" fontId="34" fillId="39" borderId="14" xfId="0" applyFont="1" applyFill="1" applyBorder="1" applyAlignment="1">
      <alignment horizontal="left" wrapText="1"/>
    </xf>
    <xf numFmtId="0" fontId="34" fillId="39" borderId="49" xfId="0" applyFont="1" applyFill="1" applyBorder="1" applyAlignment="1">
      <alignment horizontal="left" wrapText="1"/>
    </xf>
    <xf numFmtId="0" fontId="29" fillId="0" borderId="0" xfId="0" applyFont="1" applyBorder="1" applyAlignment="1">
      <alignment horizontal="left" vertical="top" wrapText="1"/>
    </xf>
    <xf numFmtId="0" fontId="0" fillId="0" borderId="16" xfId="0" applyBorder="1" applyAlignment="1">
      <alignment horizontal="center"/>
    </xf>
    <xf numFmtId="0" fontId="3" fillId="30" borderId="10" xfId="0" applyFont="1" applyFill="1" applyBorder="1" applyAlignment="1">
      <alignment horizontal="center"/>
    </xf>
    <xf numFmtId="0" fontId="3" fillId="30" borderId="50" xfId="0" applyFont="1" applyFill="1" applyBorder="1" applyAlignment="1">
      <alignment horizontal="center"/>
    </xf>
    <xf numFmtId="0" fontId="3" fillId="30" borderId="51" xfId="0" applyFont="1" applyFill="1" applyBorder="1" applyAlignment="1">
      <alignment horizontal="center"/>
    </xf>
    <xf numFmtId="0" fontId="3" fillId="30" borderId="52" xfId="0" applyFont="1" applyFill="1" applyBorder="1" applyAlignment="1">
      <alignment horizontal="center"/>
    </xf>
    <xf numFmtId="0" fontId="3" fillId="30" borderId="53" xfId="0" applyFont="1" applyFill="1" applyBorder="1" applyAlignment="1">
      <alignment horizontal="left" vertical="top" wrapText="1"/>
    </xf>
    <xf numFmtId="0" fontId="3" fillId="30" borderId="54" xfId="0" applyFont="1" applyFill="1" applyBorder="1" applyAlignment="1">
      <alignment horizontal="left" vertical="top" wrapText="1"/>
    </xf>
    <xf numFmtId="0" fontId="3" fillId="30" borderId="55" xfId="0" applyFont="1" applyFill="1" applyBorder="1" applyAlignment="1">
      <alignment horizontal="left" vertical="top" wrapText="1"/>
    </xf>
    <xf numFmtId="0" fontId="3" fillId="30" borderId="56" xfId="0" applyFont="1" applyFill="1" applyBorder="1" applyAlignment="1">
      <alignment horizontal="left" vertical="top" wrapText="1"/>
    </xf>
    <xf numFmtId="0" fontId="3" fillId="30" borderId="0" xfId="0" applyFont="1" applyFill="1" applyBorder="1" applyAlignment="1">
      <alignment horizontal="left" vertical="top" wrapText="1"/>
    </xf>
    <xf numFmtId="0" fontId="3" fillId="30" borderId="57" xfId="0" applyFont="1" applyFill="1" applyBorder="1" applyAlignment="1">
      <alignment horizontal="left" vertical="top" wrapText="1"/>
    </xf>
    <xf numFmtId="0" fontId="3" fillId="30" borderId="58" xfId="0" applyFont="1" applyFill="1" applyBorder="1" applyAlignment="1">
      <alignment horizontal="left" vertical="top" wrapText="1"/>
    </xf>
    <xf numFmtId="0" fontId="3" fillId="30" borderId="59" xfId="0" applyFont="1" applyFill="1" applyBorder="1" applyAlignment="1">
      <alignment horizontal="left" vertical="top" wrapText="1"/>
    </xf>
    <xf numFmtId="0" fontId="3" fillId="30" borderId="60" xfId="0" applyFont="1" applyFill="1" applyBorder="1" applyAlignment="1">
      <alignment horizontal="left" vertical="top" wrapText="1"/>
    </xf>
    <xf numFmtId="49" fontId="3" fillId="30" borderId="53" xfId="0" applyNumberFormat="1" applyFont="1" applyFill="1" applyBorder="1" applyAlignment="1">
      <alignment horizontal="left" vertical="top" wrapText="1"/>
    </xf>
    <xf numFmtId="49" fontId="3" fillId="30" borderId="54" xfId="0" applyNumberFormat="1" applyFont="1" applyFill="1" applyBorder="1" applyAlignment="1">
      <alignment horizontal="left" vertical="top" wrapText="1"/>
    </xf>
    <xf numFmtId="49" fontId="3" fillId="30" borderId="55" xfId="0" applyNumberFormat="1" applyFont="1" applyFill="1" applyBorder="1" applyAlignment="1">
      <alignment horizontal="left" vertical="top" wrapText="1"/>
    </xf>
    <xf numFmtId="49" fontId="3" fillId="30" borderId="56" xfId="0" applyNumberFormat="1" applyFont="1" applyFill="1" applyBorder="1" applyAlignment="1">
      <alignment horizontal="left" vertical="top" wrapText="1"/>
    </xf>
    <xf numFmtId="49" fontId="3" fillId="30" borderId="0" xfId="0" applyNumberFormat="1" applyFont="1" applyFill="1" applyBorder="1" applyAlignment="1">
      <alignment horizontal="left" vertical="top" wrapText="1"/>
    </xf>
    <xf numFmtId="49" fontId="3" fillId="30" borderId="57" xfId="0" applyNumberFormat="1" applyFont="1" applyFill="1" applyBorder="1" applyAlignment="1">
      <alignment horizontal="left" vertical="top" wrapText="1"/>
    </xf>
    <xf numFmtId="49" fontId="3" fillId="30" borderId="58" xfId="0" applyNumberFormat="1" applyFont="1" applyFill="1" applyBorder="1" applyAlignment="1">
      <alignment horizontal="left" vertical="top" wrapText="1"/>
    </xf>
    <xf numFmtId="49" fontId="3" fillId="30" borderId="59" xfId="0" applyNumberFormat="1" applyFont="1" applyFill="1" applyBorder="1" applyAlignment="1">
      <alignment horizontal="left" vertical="top" wrapText="1"/>
    </xf>
    <xf numFmtId="49" fontId="3" fillId="30" borderId="60" xfId="0" applyNumberFormat="1" applyFont="1" applyFill="1" applyBorder="1" applyAlignment="1">
      <alignment horizontal="left" vertical="top" wrapText="1"/>
    </xf>
    <xf numFmtId="0" fontId="3" fillId="30" borderId="10" xfId="0" applyFont="1" applyFill="1" applyBorder="1" applyAlignment="1">
      <alignment horizontal="left" vertical="center"/>
    </xf>
    <xf numFmtId="0" fontId="4" fillId="30" borderId="50" xfId="0" applyFont="1" applyFill="1" applyBorder="1" applyAlignment="1">
      <alignment horizontal="left" vertical="top"/>
    </xf>
    <xf numFmtId="0" fontId="4" fillId="30" borderId="51" xfId="0" applyFont="1" applyFill="1" applyBorder="1" applyAlignment="1">
      <alignment horizontal="left" vertical="top"/>
    </xf>
    <xf numFmtId="0" fontId="4" fillId="30" borderId="52" xfId="0" applyFont="1" applyFill="1" applyBorder="1" applyAlignment="1">
      <alignment horizontal="left" vertical="top"/>
    </xf>
    <xf numFmtId="0" fontId="3" fillId="11" borderId="10" xfId="0" applyFont="1" applyFill="1" applyBorder="1" applyAlignment="1">
      <alignment horizontal="center"/>
    </xf>
    <xf numFmtId="0" fontId="3" fillId="11" borderId="50" xfId="0" applyFont="1" applyFill="1" applyBorder="1" applyAlignment="1">
      <alignment horizontal="center"/>
    </xf>
    <xf numFmtId="0" fontId="3" fillId="11" borderId="51" xfId="0" applyFont="1" applyFill="1" applyBorder="1" applyAlignment="1">
      <alignment horizontal="center"/>
    </xf>
    <xf numFmtId="0" fontId="3" fillId="11" borderId="52" xfId="0" applyFont="1" applyFill="1" applyBorder="1" applyAlignment="1">
      <alignment horizontal="center"/>
    </xf>
    <xf numFmtId="0" fontId="3" fillId="30" borderId="50" xfId="0" applyNumberFormat="1" applyFont="1" applyFill="1" applyBorder="1" applyAlignment="1">
      <alignment horizontal="left" vertical="center"/>
    </xf>
    <xf numFmtId="0" fontId="3" fillId="30" borderId="51" xfId="0" applyNumberFormat="1" applyFont="1" applyFill="1" applyBorder="1" applyAlignment="1">
      <alignment horizontal="left" vertical="center"/>
    </xf>
    <xf numFmtId="0" fontId="3" fillId="30" borderId="52" xfId="0" applyNumberFormat="1" applyFont="1" applyFill="1" applyBorder="1" applyAlignment="1">
      <alignment horizontal="left" vertical="center"/>
    </xf>
    <xf numFmtId="0" fontId="3" fillId="30" borderId="50" xfId="0" applyFont="1" applyFill="1" applyBorder="1" applyAlignment="1">
      <alignment horizontal="left" vertical="center"/>
    </xf>
    <xf numFmtId="0" fontId="3" fillId="30" borderId="51" xfId="0" applyFont="1" applyFill="1" applyBorder="1" applyAlignment="1">
      <alignment horizontal="left" vertical="center"/>
    </xf>
    <xf numFmtId="0" fontId="3" fillId="30" borderId="52" xfId="0" applyFont="1" applyFill="1" applyBorder="1" applyAlignment="1">
      <alignment horizontal="left" vertical="center"/>
    </xf>
    <xf numFmtId="0" fontId="3" fillId="11" borderId="56"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3" fillId="11" borderId="57" xfId="0" applyFont="1" applyFill="1" applyBorder="1" applyAlignment="1">
      <alignment horizontal="center" vertical="center" wrapText="1"/>
    </xf>
    <xf numFmtId="0" fontId="3" fillId="11" borderId="56" xfId="0" applyFont="1" applyFill="1" applyBorder="1" applyAlignment="1">
      <alignment horizontal="center" wrapText="1"/>
    </xf>
    <xf numFmtId="0" fontId="3" fillId="11" borderId="0" xfId="0" applyFont="1" applyFill="1" applyAlignment="1">
      <alignment horizontal="center" wrapText="1"/>
    </xf>
  </cellXfs>
  <cellStyles count="48">
    <cellStyle name="Normal" xfId="0"/>
    <cellStyle name="Percent" xfId="15"/>
    <cellStyle name="Currency" xfId="16"/>
    <cellStyle name="Currency [0]" xfId="17"/>
    <cellStyle name="Comma" xfId="18"/>
    <cellStyle name="Comma [0]" xfId="19"/>
    <cellStyle name="Normal 2" xfId="20"/>
    <cellStyle name="Good" xfId="21"/>
    <cellStyle name="Title" xfId="22"/>
    <cellStyle name="Heading 1" xfId="23"/>
    <cellStyle name="Heading 2" xfId="24"/>
    <cellStyle name="Heading 3" xfId="25"/>
    <cellStyle name="Heading 4"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s>
  <dxfs count="1">
    <dxf>
      <fill>
        <patternFill>
          <bgColor theme="5"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oranT\AppData\Local\Microsoft\Windows\Temporary%20Internet%20Files\Content.Outlook\C8GHL8UA\2017%20Decision%20Packages%20TB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T\Transit\budget\Sound%20T%202014%20Reconciliation\Copy%20of%202014%20F30%20Summary%203-3-1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T\Transit\budget\Sound%20T%202007%20Reconciliation\2007%20Rec%20F30Report%2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O sheet"/>
      <sheetName val="Tables"/>
      <sheetName val="TBO sheet recon"/>
      <sheetName val="Lookup"/>
    </sheetNames>
    <sheetDataSet>
      <sheetData sheetId="0"/>
      <sheetData sheetId="1">
        <row r="6">
          <cell r="C6" t="str">
            <v>Deliver_great_service</v>
          </cell>
        </row>
        <row r="7">
          <cell r="C7" t="str">
            <v>Improve_Service_Reliability</v>
          </cell>
        </row>
        <row r="8">
          <cell r="C8" t="str">
            <v>Keep_our_system_safe_and_make_it_safer</v>
          </cell>
        </row>
        <row r="9">
          <cell r="C9" t="str">
            <v>Make_Metro_a_good_place_to_work</v>
          </cell>
        </row>
        <row r="10">
          <cell r="C10" t="str">
            <v>Other</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X DSTT LINK ACCRUAL Estimate"/>
      <sheetName val="Totals Check"/>
      <sheetName val="Functions- ST MB Total NTD"/>
      <sheetName val="Functions- ST DSTT NTD"/>
      <sheetName val="Functions- ST LR LINK NTD"/>
      <sheetName val="Functions- ST ACC NTD"/>
      <sheetName val="Functions- KC MB+RR Tot NTD w  "/>
      <sheetName val="Functions- KC MB Tot NTD w DSTT"/>
      <sheetName val="Functions- KC RR Tot NTD w DSTT"/>
      <sheetName val="Functions- KC TB Tot NTD w DSTT"/>
      <sheetName val="Functions- KC DART NTD"/>
      <sheetName val="Functions- KC Pierce NTD"/>
      <sheetName val="Functions- KC ACC NTD"/>
      <sheetName val="Functions- KC VP NTD"/>
      <sheetName val="Functions- KC LR NTD"/>
      <sheetName val="Functions- KC MB Total NTD"/>
      <sheetName val="Functions- KC TB Total NTD"/>
      <sheetName val="Functions- KC DSTT NTD"/>
      <sheetName val="Functions- ST MB Total"/>
      <sheetName val="Functions- KC MB Total"/>
      <sheetName val="Functions- KC NT"/>
      <sheetName val="Functions- KC DSTT"/>
      <sheetName val="Functions- FHS"/>
      <sheetName val="SLU Reconciliation"/>
      <sheetName val="Functions- KC SLU"/>
      <sheetName val="Functions- KC VP"/>
      <sheetName val="Functions- KC WT"/>
      <sheetName val="Functions- KC DART"/>
      <sheetName val="Functions- ST ACC"/>
      <sheetName val="Functions- KC ACC"/>
      <sheetName val="Functions- KC LR WFSC"/>
      <sheetName val="Functions- ST LR LINK"/>
      <sheetName val="Functions- KC MB Fleets"/>
      <sheetName val="Functions- KC MB VAN"/>
      <sheetName val="Functions- KC MB 30"/>
      <sheetName val="Functions- KC MB 40"/>
      <sheetName val="Functions- KC MB 60"/>
      <sheetName val="Functions- KC MB HYB"/>
      <sheetName val="Functions- KC RR"/>
      <sheetName val="Functions- KC TB Total"/>
      <sheetName val="Functions- KC TB 40"/>
      <sheetName val="Functions- KC TB 60"/>
      <sheetName val="Functions- ST MB Fleets"/>
      <sheetName val="Functions- ST MB 40"/>
      <sheetName val="Functions- ST MB 60"/>
      <sheetName val="Functions- ST MB HYB"/>
      <sheetName val="Functions- ST DSTT"/>
      <sheetName val="2013 HRS Miles"/>
      <sheetName val="2012 HRS Miles"/>
      <sheetName val="Exhibit G 2010 ST Hours Est"/>
      <sheetName val="Exhibit G 2009 Revised"/>
      <sheetName val="F30 Summary Rpt 3-4-15"/>
      <sheetName val="F30 Detail Rpt 3-4-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A3" t="str">
            <v>Sound TransitDSTT (STDSTT08)</v>
          </cell>
        </row>
        <row r="4">
          <cell r="A4" t="str">
            <v>50102</v>
          </cell>
          <cell r="B4" t="str">
            <v>Labor</v>
          </cell>
          <cell r="C4">
            <v>1026002.56</v>
          </cell>
          <cell r="D4">
            <v>0</v>
          </cell>
          <cell r="E4">
            <v>930359.53</v>
          </cell>
          <cell r="F4">
            <v>30460.07</v>
          </cell>
          <cell r="G4">
            <v>1986822.1600000001</v>
          </cell>
        </row>
        <row r="5">
          <cell r="A5" t="str">
            <v>502</v>
          </cell>
          <cell r="B5" t="str">
            <v>Fringes</v>
          </cell>
          <cell r="C5">
            <v>377628.59</v>
          </cell>
          <cell r="D5">
            <v>0</v>
          </cell>
          <cell r="E5">
            <v>490902.24</v>
          </cell>
          <cell r="F5">
            <v>774.3</v>
          </cell>
          <cell r="G5">
            <v>869305.1300000001</v>
          </cell>
        </row>
        <row r="6">
          <cell r="A6" t="str">
            <v>503</v>
          </cell>
          <cell r="B6" t="str">
            <v>Services</v>
          </cell>
          <cell r="C6">
            <v>2856090.3</v>
          </cell>
          <cell r="D6">
            <v>0</v>
          </cell>
          <cell r="E6">
            <v>292052.34</v>
          </cell>
          <cell r="F6">
            <v>368104.26</v>
          </cell>
          <cell r="G6">
            <v>3516246.8999999994</v>
          </cell>
        </row>
        <row r="7">
          <cell r="A7" t="str">
            <v>50401</v>
          </cell>
          <cell r="B7" t="str">
            <v>Fuel</v>
          </cell>
          <cell r="C7">
            <v>1198.55</v>
          </cell>
          <cell r="D7">
            <v>0</v>
          </cell>
          <cell r="E7">
            <v>0</v>
          </cell>
          <cell r="F7">
            <v>0</v>
          </cell>
          <cell r="G7">
            <v>1198.55</v>
          </cell>
        </row>
        <row r="8">
          <cell r="A8" t="str">
            <v>50499</v>
          </cell>
          <cell r="B8" t="str">
            <v>Materials Other</v>
          </cell>
          <cell r="C8">
            <v>10193.36</v>
          </cell>
          <cell r="D8">
            <v>0</v>
          </cell>
          <cell r="E8">
            <v>187904</v>
          </cell>
          <cell r="F8">
            <v>150.6</v>
          </cell>
          <cell r="G8">
            <v>198247.96</v>
          </cell>
        </row>
        <row r="9">
          <cell r="A9" t="str">
            <v>505</v>
          </cell>
          <cell r="B9" t="str">
            <v>Utilities</v>
          </cell>
          <cell r="C9">
            <v>3049.08</v>
          </cell>
          <cell r="D9">
            <v>0</v>
          </cell>
          <cell r="E9">
            <v>418547.41</v>
          </cell>
          <cell r="F9">
            <v>13687.58</v>
          </cell>
          <cell r="G9">
            <v>435284.07</v>
          </cell>
        </row>
        <row r="10">
          <cell r="A10" t="str">
            <v>507</v>
          </cell>
          <cell r="B10" t="str">
            <v>Taxes</v>
          </cell>
          <cell r="C10">
            <v>0</v>
          </cell>
          <cell r="D10">
            <v>0</v>
          </cell>
          <cell r="E10">
            <v>4436.96</v>
          </cell>
          <cell r="F10">
            <v>1.36</v>
          </cell>
          <cell r="G10">
            <v>4438.32</v>
          </cell>
        </row>
        <row r="11">
          <cell r="A11" t="str">
            <v>508</v>
          </cell>
          <cell r="B11" t="str">
            <v>Purch Trans</v>
          </cell>
          <cell r="C11">
            <v>0</v>
          </cell>
          <cell r="D11">
            <v>0</v>
          </cell>
          <cell r="E11">
            <v>0</v>
          </cell>
          <cell r="F11">
            <v>0</v>
          </cell>
          <cell r="G11">
            <v>0</v>
          </cell>
        </row>
        <row r="12">
          <cell r="A12" t="str">
            <v>509</v>
          </cell>
          <cell r="B12" t="str">
            <v>Misc</v>
          </cell>
          <cell r="C12">
            <v>115.44000000000001</v>
          </cell>
          <cell r="D12">
            <v>0</v>
          </cell>
          <cell r="E12">
            <v>6649.29</v>
          </cell>
          <cell r="F12">
            <v>144.59</v>
          </cell>
          <cell r="G12">
            <v>6909.32</v>
          </cell>
        </row>
        <row r="13">
          <cell r="A13" t="str">
            <v>510</v>
          </cell>
          <cell r="B13" t="str">
            <v>Exp Transfer</v>
          </cell>
          <cell r="C13">
            <v>0</v>
          </cell>
          <cell r="D13">
            <v>0</v>
          </cell>
          <cell r="E13">
            <v>-36184.42</v>
          </cell>
          <cell r="F13">
            <v>0</v>
          </cell>
          <cell r="G13">
            <v>-36184.42</v>
          </cell>
        </row>
        <row r="14">
          <cell r="A14" t="str">
            <v>511</v>
          </cell>
          <cell r="B14" t="str">
            <v>Interest</v>
          </cell>
          <cell r="C14">
            <v>0</v>
          </cell>
          <cell r="D14">
            <v>0</v>
          </cell>
          <cell r="E14">
            <v>0</v>
          </cell>
          <cell r="F14">
            <v>0</v>
          </cell>
          <cell r="G14">
            <v>0</v>
          </cell>
        </row>
        <row r="15">
          <cell r="A15" t="str">
            <v>512</v>
          </cell>
          <cell r="B15" t="str">
            <v>Leases/Rent</v>
          </cell>
          <cell r="C15">
            <v>3284.72</v>
          </cell>
          <cell r="D15">
            <v>0</v>
          </cell>
          <cell r="E15">
            <v>2175.52</v>
          </cell>
          <cell r="F15">
            <v>5403.42</v>
          </cell>
          <cell r="G15">
            <v>10863.66</v>
          </cell>
        </row>
        <row r="16">
          <cell r="A16" t="str">
            <v>999</v>
          </cell>
          <cell r="B16" t="str">
            <v>None Specified</v>
          </cell>
          <cell r="C16">
            <v>0</v>
          </cell>
          <cell r="D16">
            <v>0</v>
          </cell>
          <cell r="E16">
            <v>456.88</v>
          </cell>
          <cell r="F16">
            <v>0</v>
          </cell>
          <cell r="G16">
            <v>456.88</v>
          </cell>
        </row>
        <row r="17">
          <cell r="A17" t="str">
            <v>580</v>
          </cell>
          <cell r="B17" t="str">
            <v>Transfers</v>
          </cell>
          <cell r="C17">
            <v>0</v>
          </cell>
          <cell r="D17">
            <v>0</v>
          </cell>
          <cell r="E17">
            <v>0</v>
          </cell>
          <cell r="F17">
            <v>9990.56</v>
          </cell>
          <cell r="G17">
            <v>9990.56</v>
          </cell>
        </row>
        <row r="18">
          <cell r="A18" t="str">
            <v>Total Modal Expenses</v>
          </cell>
          <cell r="C18">
            <v>4277562.600000001</v>
          </cell>
          <cell r="D18">
            <v>0</v>
          </cell>
          <cell r="E18">
            <v>2297299.75</v>
          </cell>
          <cell r="F18">
            <v>428716.74</v>
          </cell>
          <cell r="G18">
            <v>7003579.09</v>
          </cell>
        </row>
        <row r="20">
          <cell r="A20" t="str">
            <v>50102</v>
          </cell>
          <cell r="B20" t="str">
            <v>Labor</v>
          </cell>
          <cell r="C20">
            <v>6433082.85</v>
          </cell>
          <cell r="D20">
            <v>2949076.78</v>
          </cell>
          <cell r="E20">
            <v>5666667.19</v>
          </cell>
          <cell r="F20">
            <v>997406.08</v>
          </cell>
          <cell r="G20">
            <v>16046232.9</v>
          </cell>
        </row>
        <row r="21">
          <cell r="A21" t="str">
            <v>502</v>
          </cell>
          <cell r="B21" t="str">
            <v>Fringes</v>
          </cell>
          <cell r="C21">
            <v>2789882.92</v>
          </cell>
          <cell r="D21">
            <v>1290916.86</v>
          </cell>
          <cell r="E21">
            <v>2311566.05</v>
          </cell>
          <cell r="F21">
            <v>352956.55</v>
          </cell>
          <cell r="G21">
            <v>6745322.38</v>
          </cell>
        </row>
        <row r="22">
          <cell r="A22" t="str">
            <v>503</v>
          </cell>
          <cell r="B22" t="str">
            <v>Services</v>
          </cell>
          <cell r="C22">
            <v>211703.4</v>
          </cell>
          <cell r="D22">
            <v>198688.76</v>
          </cell>
          <cell r="E22">
            <v>1241060.8</v>
          </cell>
          <cell r="F22">
            <v>935828.62</v>
          </cell>
          <cell r="G22">
            <v>2587281.58</v>
          </cell>
        </row>
        <row r="23">
          <cell r="A23" t="str">
            <v>50401</v>
          </cell>
          <cell r="B23" t="str">
            <v>Fuel</v>
          </cell>
          <cell r="C23">
            <v>0</v>
          </cell>
          <cell r="D23">
            <v>26.7</v>
          </cell>
          <cell r="E23">
            <v>0</v>
          </cell>
          <cell r="F23">
            <v>0</v>
          </cell>
          <cell r="G23">
            <v>26.7</v>
          </cell>
        </row>
        <row r="24">
          <cell r="A24" t="str">
            <v>50402</v>
          </cell>
          <cell r="B24" t="str">
            <v>Tires/Tubes</v>
          </cell>
          <cell r="C24">
            <v>0</v>
          </cell>
          <cell r="D24">
            <v>0</v>
          </cell>
          <cell r="E24">
            <v>0</v>
          </cell>
          <cell r="F24">
            <v>0</v>
          </cell>
          <cell r="G24">
            <v>0</v>
          </cell>
        </row>
        <row r="25">
          <cell r="A25" t="str">
            <v>50499</v>
          </cell>
          <cell r="B25" t="str">
            <v>Materials Other</v>
          </cell>
          <cell r="C25">
            <v>10936.23</v>
          </cell>
          <cell r="D25">
            <v>192967.97</v>
          </cell>
          <cell r="E25">
            <v>267791.42</v>
          </cell>
          <cell r="F25">
            <v>8978.4</v>
          </cell>
          <cell r="G25">
            <v>480674.02</v>
          </cell>
        </row>
        <row r="26">
          <cell r="A26" t="str">
            <v>505</v>
          </cell>
          <cell r="B26" t="str">
            <v>Utilities</v>
          </cell>
          <cell r="C26">
            <v>64.83</v>
          </cell>
          <cell r="D26">
            <v>0</v>
          </cell>
          <cell r="E26">
            <v>20.55</v>
          </cell>
          <cell r="F26">
            <v>245.02</v>
          </cell>
          <cell r="G26">
            <v>330.4</v>
          </cell>
        </row>
        <row r="27">
          <cell r="A27" t="str">
            <v>506</v>
          </cell>
          <cell r="B27" t="str">
            <v>Casualty/Ins</v>
          </cell>
          <cell r="C27">
            <v>0</v>
          </cell>
          <cell r="D27">
            <v>0</v>
          </cell>
          <cell r="E27">
            <v>0</v>
          </cell>
          <cell r="F27">
            <v>272342</v>
          </cell>
          <cell r="G27">
            <v>272342</v>
          </cell>
        </row>
        <row r="28">
          <cell r="A28" t="str">
            <v>507</v>
          </cell>
          <cell r="B28" t="str">
            <v>Taxes</v>
          </cell>
          <cell r="C28">
            <v>0</v>
          </cell>
          <cell r="D28">
            <v>287.8</v>
          </cell>
          <cell r="E28">
            <v>581.17</v>
          </cell>
          <cell r="F28">
            <v>37.25</v>
          </cell>
          <cell r="G28">
            <v>906.22</v>
          </cell>
        </row>
        <row r="29">
          <cell r="A29" t="str">
            <v>508</v>
          </cell>
          <cell r="B29" t="str">
            <v>Purch Trans</v>
          </cell>
          <cell r="C29">
            <v>0</v>
          </cell>
          <cell r="D29">
            <v>0</v>
          </cell>
          <cell r="E29">
            <v>0</v>
          </cell>
          <cell r="F29">
            <v>0</v>
          </cell>
          <cell r="G29">
            <v>0</v>
          </cell>
        </row>
        <row r="30">
          <cell r="A30" t="str">
            <v>509</v>
          </cell>
          <cell r="B30" t="str">
            <v>Misc</v>
          </cell>
          <cell r="C30">
            <v>2317.8100000000004</v>
          </cell>
          <cell r="D30">
            <v>416</v>
          </cell>
          <cell r="E30">
            <v>4678.16</v>
          </cell>
          <cell r="F30">
            <v>18598.36</v>
          </cell>
          <cell r="G30">
            <v>26010.33</v>
          </cell>
        </row>
        <row r="31">
          <cell r="A31" t="str">
            <v>510</v>
          </cell>
          <cell r="B31" t="str">
            <v>Exp Transfer</v>
          </cell>
          <cell r="C31">
            <v>0</v>
          </cell>
          <cell r="D31">
            <v>1394.06</v>
          </cell>
          <cell r="E31">
            <v>22917.85</v>
          </cell>
          <cell r="F31">
            <v>0</v>
          </cell>
          <cell r="G31">
            <v>24311.91</v>
          </cell>
        </row>
        <row r="32">
          <cell r="A32" t="str">
            <v>511</v>
          </cell>
          <cell r="B32" t="str">
            <v>Interest</v>
          </cell>
          <cell r="C32">
            <v>0</v>
          </cell>
          <cell r="D32">
            <v>0</v>
          </cell>
          <cell r="E32">
            <v>0</v>
          </cell>
          <cell r="F32">
            <v>0</v>
          </cell>
          <cell r="G32">
            <v>0</v>
          </cell>
        </row>
        <row r="33">
          <cell r="A33" t="str">
            <v>512</v>
          </cell>
          <cell r="B33" t="str">
            <v>Leases/Rent</v>
          </cell>
          <cell r="C33">
            <v>0</v>
          </cell>
          <cell r="D33">
            <v>0</v>
          </cell>
          <cell r="E33">
            <v>38995.31</v>
          </cell>
          <cell r="F33">
            <v>171</v>
          </cell>
          <cell r="G33">
            <v>39166.31</v>
          </cell>
        </row>
        <row r="34">
          <cell r="A34" t="str">
            <v>Total Modal Expenses</v>
          </cell>
          <cell r="C34">
            <v>9447988.040000001</v>
          </cell>
          <cell r="D34">
            <v>4633774.929999999</v>
          </cell>
          <cell r="E34">
            <v>9554278.500000002</v>
          </cell>
          <cell r="F34">
            <v>2586563.28</v>
          </cell>
          <cell r="G34">
            <v>26222604.749999993</v>
          </cell>
        </row>
        <row r="36">
          <cell r="A36" t="str">
            <v>50102</v>
          </cell>
          <cell r="B36" t="str">
            <v>Labor</v>
          </cell>
          <cell r="C36">
            <v>6865657.51</v>
          </cell>
          <cell r="D36">
            <v>2893623.27</v>
          </cell>
          <cell r="E36">
            <v>374222.27</v>
          </cell>
          <cell r="F36">
            <v>478606.73</v>
          </cell>
          <cell r="G36">
            <v>10612109.78</v>
          </cell>
        </row>
        <row r="37">
          <cell r="A37" t="str">
            <v>502</v>
          </cell>
          <cell r="B37" t="str">
            <v>Fringes</v>
          </cell>
          <cell r="C37">
            <v>3256739.19</v>
          </cell>
          <cell r="D37">
            <v>1339928.63</v>
          </cell>
          <cell r="E37">
            <v>155116.97</v>
          </cell>
          <cell r="F37">
            <v>130553.77</v>
          </cell>
          <cell r="G37">
            <v>4882338.56</v>
          </cell>
        </row>
        <row r="38">
          <cell r="A38" t="str">
            <v>503</v>
          </cell>
          <cell r="B38" t="str">
            <v>Services</v>
          </cell>
          <cell r="C38">
            <v>566323.97</v>
          </cell>
          <cell r="D38">
            <v>41370.32</v>
          </cell>
          <cell r="E38">
            <v>92278.66</v>
          </cell>
          <cell r="F38">
            <v>1466713.81</v>
          </cell>
          <cell r="G38">
            <v>2166686.76</v>
          </cell>
        </row>
        <row r="39">
          <cell r="A39" t="str">
            <v>50401</v>
          </cell>
          <cell r="B39" t="str">
            <v>Fuel</v>
          </cell>
          <cell r="C39">
            <v>1844905.02</v>
          </cell>
          <cell r="D39">
            <v>78260.22</v>
          </cell>
          <cell r="E39">
            <v>-0.46</v>
          </cell>
          <cell r="F39">
            <v>0</v>
          </cell>
          <cell r="G39">
            <v>1923164.78</v>
          </cell>
        </row>
        <row r="40">
          <cell r="A40" t="str">
            <v>50402</v>
          </cell>
          <cell r="B40" t="str">
            <v>Tires/Tubes</v>
          </cell>
          <cell r="C40">
            <v>245023.41</v>
          </cell>
          <cell r="D40">
            <v>0</v>
          </cell>
          <cell r="E40">
            <v>0</v>
          </cell>
          <cell r="F40">
            <v>0</v>
          </cell>
          <cell r="G40">
            <v>245023.41</v>
          </cell>
        </row>
        <row r="41">
          <cell r="A41" t="str">
            <v>50499</v>
          </cell>
          <cell r="B41" t="str">
            <v>Materials Other</v>
          </cell>
          <cell r="C41">
            <v>30435.43</v>
          </cell>
          <cell r="D41">
            <v>2213071.01</v>
          </cell>
          <cell r="E41">
            <v>72768.37</v>
          </cell>
          <cell r="F41">
            <v>18280.03</v>
          </cell>
          <cell r="G41">
            <v>2334554.84</v>
          </cell>
        </row>
        <row r="42">
          <cell r="A42" t="str">
            <v>505</v>
          </cell>
          <cell r="B42" t="str">
            <v>Utilities</v>
          </cell>
          <cell r="C42">
            <v>11034.66</v>
          </cell>
          <cell r="D42">
            <v>5672.3</v>
          </cell>
          <cell r="E42">
            <v>99786.2</v>
          </cell>
          <cell r="F42">
            <v>28397.05</v>
          </cell>
          <cell r="G42">
            <v>144890.21</v>
          </cell>
        </row>
        <row r="43">
          <cell r="A43" t="str">
            <v>506</v>
          </cell>
          <cell r="B43" t="str">
            <v>Casualty/Ins</v>
          </cell>
          <cell r="C43">
            <v>0</v>
          </cell>
          <cell r="D43">
            <v>-7792.3</v>
          </cell>
          <cell r="E43">
            <v>0</v>
          </cell>
          <cell r="F43">
            <v>679929.76</v>
          </cell>
          <cell r="G43">
            <v>672137.46</v>
          </cell>
        </row>
        <row r="44">
          <cell r="A44" t="str">
            <v>507</v>
          </cell>
          <cell r="B44" t="str">
            <v>Taxes</v>
          </cell>
          <cell r="C44">
            <v>20.080000000000002</v>
          </cell>
          <cell r="D44">
            <v>886.83</v>
          </cell>
          <cell r="E44">
            <v>7220.48</v>
          </cell>
          <cell r="F44">
            <v>12.26</v>
          </cell>
          <cell r="G44">
            <v>8139.65</v>
          </cell>
        </row>
        <row r="45">
          <cell r="A45" t="str">
            <v>508</v>
          </cell>
          <cell r="B45" t="str">
            <v>Purch Trans</v>
          </cell>
          <cell r="C45">
            <v>0</v>
          </cell>
          <cell r="D45">
            <v>0</v>
          </cell>
          <cell r="E45">
            <v>0</v>
          </cell>
          <cell r="F45">
            <v>0</v>
          </cell>
          <cell r="G45">
            <v>0</v>
          </cell>
        </row>
        <row r="46">
          <cell r="A46" t="str">
            <v>509</v>
          </cell>
          <cell r="B46" t="str">
            <v>Misc</v>
          </cell>
          <cell r="C46">
            <v>1808.9</v>
          </cell>
          <cell r="D46">
            <v>2341.99</v>
          </cell>
          <cell r="E46">
            <v>14012.58</v>
          </cell>
          <cell r="F46">
            <v>32047.04</v>
          </cell>
          <cell r="G46">
            <v>50210.51</v>
          </cell>
        </row>
        <row r="47">
          <cell r="A47" t="str">
            <v>510</v>
          </cell>
          <cell r="B47" t="str">
            <v>Exp Transfer</v>
          </cell>
          <cell r="C47">
            <v>31.1</v>
          </cell>
          <cell r="D47">
            <v>-596478.76</v>
          </cell>
          <cell r="E47">
            <v>-14161.03</v>
          </cell>
          <cell r="F47">
            <v>2259.8</v>
          </cell>
          <cell r="G47">
            <v>-608348.89</v>
          </cell>
        </row>
        <row r="48">
          <cell r="A48" t="str">
            <v>511</v>
          </cell>
          <cell r="B48" t="str">
            <v>Interest</v>
          </cell>
          <cell r="C48">
            <v>0</v>
          </cell>
          <cell r="D48">
            <v>0</v>
          </cell>
          <cell r="E48">
            <v>0</v>
          </cell>
          <cell r="F48">
            <v>0</v>
          </cell>
          <cell r="G48">
            <v>0</v>
          </cell>
        </row>
        <row r="49">
          <cell r="A49" t="str">
            <v>512</v>
          </cell>
          <cell r="B49" t="str">
            <v>Leases/Rent</v>
          </cell>
          <cell r="C49">
            <v>14939.09</v>
          </cell>
          <cell r="D49">
            <v>6631.27</v>
          </cell>
          <cell r="E49">
            <v>2495.95</v>
          </cell>
          <cell r="F49">
            <v>11852.75</v>
          </cell>
          <cell r="G49">
            <v>35919.06</v>
          </cell>
        </row>
        <row r="50">
          <cell r="A50" t="str">
            <v>516</v>
          </cell>
          <cell r="B50" t="str">
            <v>Other Reconc.</v>
          </cell>
          <cell r="C50">
            <v>0</v>
          </cell>
          <cell r="D50">
            <v>6.09</v>
          </cell>
          <cell r="E50">
            <v>0</v>
          </cell>
          <cell r="F50">
            <v>0</v>
          </cell>
          <cell r="G50">
            <v>6.09</v>
          </cell>
        </row>
        <row r="51">
          <cell r="A51" t="str">
            <v>999</v>
          </cell>
          <cell r="B51" t="str">
            <v>None Specified</v>
          </cell>
          <cell r="C51">
            <v>0</v>
          </cell>
          <cell r="D51">
            <v>5.38</v>
          </cell>
          <cell r="E51">
            <v>13.2</v>
          </cell>
          <cell r="F51">
            <v>4273.99</v>
          </cell>
          <cell r="G51">
            <v>4292.57</v>
          </cell>
        </row>
        <row r="52">
          <cell r="A52" t="str">
            <v>580</v>
          </cell>
          <cell r="B52" t="str">
            <v>Transfers</v>
          </cell>
          <cell r="C52">
            <v>0</v>
          </cell>
          <cell r="D52">
            <v>0</v>
          </cell>
          <cell r="E52">
            <v>0</v>
          </cell>
          <cell r="F52">
            <v>53687</v>
          </cell>
          <cell r="G52">
            <v>53687</v>
          </cell>
        </row>
        <row r="55">
          <cell r="A55" t="str">
            <v>50102</v>
          </cell>
          <cell r="B55" t="str">
            <v>Labor</v>
          </cell>
          <cell r="C55">
            <v>749731.71</v>
          </cell>
          <cell r="D55">
            <v>346816.24</v>
          </cell>
          <cell r="E55">
            <v>44107.98</v>
          </cell>
          <cell r="F55">
            <v>60400.03</v>
          </cell>
          <cell r="G55">
            <v>1201055.96</v>
          </cell>
        </row>
        <row r="56">
          <cell r="A56" t="str">
            <v>502</v>
          </cell>
          <cell r="B56" t="str">
            <v>Fringes</v>
          </cell>
          <cell r="C56">
            <v>355573.86</v>
          </cell>
          <cell r="D56">
            <v>160597.52</v>
          </cell>
          <cell r="E56">
            <v>18345.45</v>
          </cell>
          <cell r="F56">
            <v>11310.42</v>
          </cell>
          <cell r="G56">
            <v>545827.25</v>
          </cell>
        </row>
        <row r="57">
          <cell r="A57" t="str">
            <v>503</v>
          </cell>
          <cell r="B57" t="str">
            <v>Services</v>
          </cell>
          <cell r="C57">
            <v>61800.82</v>
          </cell>
          <cell r="D57">
            <v>4393.73</v>
          </cell>
          <cell r="E57">
            <v>10194.16</v>
          </cell>
          <cell r="F57">
            <v>339298.5</v>
          </cell>
          <cell r="G57">
            <v>415687.21</v>
          </cell>
        </row>
        <row r="58">
          <cell r="A58" t="str">
            <v>50401</v>
          </cell>
          <cell r="B58" t="str">
            <v>Fuel</v>
          </cell>
          <cell r="C58">
            <v>176341.46</v>
          </cell>
          <cell r="D58">
            <v>8479.6</v>
          </cell>
          <cell r="E58">
            <v>-0.06</v>
          </cell>
          <cell r="F58">
            <v>0</v>
          </cell>
          <cell r="G58">
            <v>184821</v>
          </cell>
        </row>
        <row r="59">
          <cell r="A59" t="str">
            <v>50402</v>
          </cell>
          <cell r="B59" t="str">
            <v>Tires/Tubes</v>
          </cell>
          <cell r="C59">
            <v>17941.56</v>
          </cell>
          <cell r="D59">
            <v>0</v>
          </cell>
          <cell r="E59">
            <v>0</v>
          </cell>
          <cell r="F59">
            <v>0</v>
          </cell>
          <cell r="G59">
            <v>17941.56</v>
          </cell>
        </row>
        <row r="60">
          <cell r="A60" t="str">
            <v>50499</v>
          </cell>
          <cell r="B60" t="str">
            <v>Materials Other</v>
          </cell>
          <cell r="C60">
            <v>3234</v>
          </cell>
          <cell r="D60">
            <v>74642.22</v>
          </cell>
          <cell r="E60">
            <v>8023.51</v>
          </cell>
          <cell r="F60">
            <v>2045.04</v>
          </cell>
          <cell r="G60">
            <v>87944.76999999999</v>
          </cell>
        </row>
        <row r="61">
          <cell r="A61" t="str">
            <v>505</v>
          </cell>
          <cell r="B61" t="str">
            <v>Utilities</v>
          </cell>
          <cell r="C61">
            <v>1213.39</v>
          </cell>
          <cell r="D61">
            <v>614.62</v>
          </cell>
          <cell r="E61">
            <v>10966.87</v>
          </cell>
          <cell r="F61">
            <v>4216.22</v>
          </cell>
          <cell r="G61">
            <v>17011.100000000002</v>
          </cell>
        </row>
        <row r="62">
          <cell r="A62" t="str">
            <v>506</v>
          </cell>
          <cell r="B62" t="str">
            <v>Casualty/Ins</v>
          </cell>
          <cell r="C62">
            <v>0</v>
          </cell>
          <cell r="D62">
            <v>-844.3</v>
          </cell>
          <cell r="E62">
            <v>0</v>
          </cell>
          <cell r="F62">
            <v>73671.25</v>
          </cell>
          <cell r="G62">
            <v>72826.95</v>
          </cell>
        </row>
        <row r="63">
          <cell r="A63" t="str">
            <v>507</v>
          </cell>
          <cell r="B63" t="str">
            <v>Taxes</v>
          </cell>
          <cell r="C63">
            <v>2.19</v>
          </cell>
          <cell r="D63">
            <v>96.09</v>
          </cell>
          <cell r="E63">
            <v>787.9</v>
          </cell>
          <cell r="F63">
            <v>1.8</v>
          </cell>
          <cell r="G63">
            <v>887.9799999999999</v>
          </cell>
        </row>
        <row r="64">
          <cell r="A64" t="str">
            <v>508</v>
          </cell>
          <cell r="B64" t="str">
            <v>Purch Trans</v>
          </cell>
          <cell r="C64">
            <v>0</v>
          </cell>
          <cell r="D64">
            <v>0</v>
          </cell>
          <cell r="E64">
            <v>0</v>
          </cell>
          <cell r="F64">
            <v>0</v>
          </cell>
          <cell r="G64">
            <v>0</v>
          </cell>
        </row>
        <row r="65">
          <cell r="A65" t="str">
            <v>509</v>
          </cell>
          <cell r="B65" t="str">
            <v>Misc</v>
          </cell>
          <cell r="C65">
            <v>198.98</v>
          </cell>
          <cell r="D65">
            <v>253.8</v>
          </cell>
          <cell r="E65">
            <v>1561.81</v>
          </cell>
          <cell r="F65">
            <v>3538.57</v>
          </cell>
          <cell r="G65">
            <v>5553.16</v>
          </cell>
        </row>
        <row r="66">
          <cell r="A66" t="str">
            <v>510</v>
          </cell>
          <cell r="B66" t="str">
            <v>Exp Transfer</v>
          </cell>
          <cell r="C66">
            <v>3.39</v>
          </cell>
          <cell r="D66">
            <v>-71491.14</v>
          </cell>
          <cell r="E66">
            <v>-1615.73</v>
          </cell>
          <cell r="F66">
            <v>244.94</v>
          </cell>
          <cell r="G66">
            <v>-72858.54</v>
          </cell>
        </row>
        <row r="67">
          <cell r="A67" t="str">
            <v>511</v>
          </cell>
          <cell r="B67" t="str">
            <v>Interest</v>
          </cell>
          <cell r="C67">
            <v>0</v>
          </cell>
          <cell r="D67">
            <v>0</v>
          </cell>
          <cell r="E67">
            <v>0</v>
          </cell>
          <cell r="F67">
            <v>0</v>
          </cell>
          <cell r="G67">
            <v>0</v>
          </cell>
        </row>
        <row r="68">
          <cell r="A68" t="str">
            <v>512</v>
          </cell>
          <cell r="B68" t="str">
            <v>Leases/Rent</v>
          </cell>
          <cell r="C68">
            <v>1836.31</v>
          </cell>
          <cell r="D68">
            <v>696.83</v>
          </cell>
          <cell r="E68">
            <v>297.77</v>
          </cell>
          <cell r="F68">
            <v>1744.13</v>
          </cell>
          <cell r="G68">
            <v>4575.04</v>
          </cell>
        </row>
        <row r="69">
          <cell r="A69" t="str">
            <v>516</v>
          </cell>
          <cell r="B69" t="str">
            <v>Other Reconc.</v>
          </cell>
          <cell r="C69">
            <v>0</v>
          </cell>
          <cell r="D69">
            <v>0.66</v>
          </cell>
          <cell r="E69">
            <v>0</v>
          </cell>
          <cell r="F69">
            <v>0</v>
          </cell>
          <cell r="G69">
            <v>0.66</v>
          </cell>
        </row>
        <row r="70">
          <cell r="A70" t="str">
            <v>999</v>
          </cell>
          <cell r="B70" t="str">
            <v>None Specified</v>
          </cell>
          <cell r="C70">
            <v>0</v>
          </cell>
          <cell r="D70">
            <v>0.58</v>
          </cell>
          <cell r="E70">
            <v>1.43</v>
          </cell>
          <cell r="F70">
            <v>465.73</v>
          </cell>
          <cell r="G70">
            <v>467.74</v>
          </cell>
        </row>
        <row r="71">
          <cell r="A71" t="str">
            <v>580</v>
          </cell>
          <cell r="B71" t="str">
            <v>Transfers</v>
          </cell>
          <cell r="C71">
            <v>0</v>
          </cell>
          <cell r="D71">
            <v>0</v>
          </cell>
          <cell r="E71">
            <v>0</v>
          </cell>
          <cell r="F71">
            <v>8166.3</v>
          </cell>
          <cell r="G71">
            <v>8166.3</v>
          </cell>
        </row>
        <row r="72">
          <cell r="A72" t="str">
            <v>Total Modal Expenses</v>
          </cell>
          <cell r="C72">
            <v>1367877.6699999997</v>
          </cell>
          <cell r="D72">
            <v>524256.4499999999</v>
          </cell>
          <cell r="E72">
            <v>92671.09</v>
          </cell>
          <cell r="F72">
            <v>505102.92999999993</v>
          </cell>
          <cell r="G72">
            <v>2489908.1400000006</v>
          </cell>
        </row>
        <row r="74">
          <cell r="A74" t="str">
            <v>50102</v>
          </cell>
          <cell r="B74" t="str">
            <v>Labor</v>
          </cell>
          <cell r="C74">
            <v>4146867.84</v>
          </cell>
          <cell r="D74">
            <v>1666810.72</v>
          </cell>
          <cell r="E74">
            <v>215995.79</v>
          </cell>
          <cell r="F74">
            <v>273771.24000000005</v>
          </cell>
          <cell r="G74">
            <v>6303445.59</v>
          </cell>
        </row>
        <row r="75">
          <cell r="A75" t="str">
            <v>502</v>
          </cell>
          <cell r="B75" t="str">
            <v>Fringes</v>
          </cell>
          <cell r="C75">
            <v>1967071.21</v>
          </cell>
          <cell r="D75">
            <v>771837.78</v>
          </cell>
          <cell r="E75">
            <v>89339.89</v>
          </cell>
          <cell r="F75">
            <v>77176.85</v>
          </cell>
          <cell r="G75">
            <v>2905425.7300000004</v>
          </cell>
        </row>
        <row r="76">
          <cell r="A76" t="str">
            <v>503</v>
          </cell>
          <cell r="B76" t="str">
            <v>Services</v>
          </cell>
          <cell r="C76">
            <v>342036.5</v>
          </cell>
          <cell r="D76">
            <v>26814.19</v>
          </cell>
          <cell r="E76">
            <v>55353.37</v>
          </cell>
          <cell r="F76">
            <v>750899.37</v>
          </cell>
          <cell r="G76">
            <v>1175103.43</v>
          </cell>
        </row>
        <row r="77">
          <cell r="A77" t="str">
            <v>50401</v>
          </cell>
          <cell r="B77" t="str">
            <v>Fuel</v>
          </cell>
          <cell r="C77">
            <v>1348525.79</v>
          </cell>
          <cell r="D77">
            <v>51244.91</v>
          </cell>
          <cell r="E77">
            <v>-0.28</v>
          </cell>
          <cell r="F77">
            <v>0</v>
          </cell>
          <cell r="G77">
            <v>1399770.42</v>
          </cell>
        </row>
        <row r="78">
          <cell r="A78" t="str">
            <v>50402</v>
          </cell>
          <cell r="B78" t="str">
            <v>Tires/Tubes</v>
          </cell>
          <cell r="C78">
            <v>160447.63</v>
          </cell>
          <cell r="D78">
            <v>0</v>
          </cell>
          <cell r="E78">
            <v>0</v>
          </cell>
          <cell r="F78">
            <v>0</v>
          </cell>
          <cell r="G78">
            <v>160447.63</v>
          </cell>
        </row>
        <row r="79">
          <cell r="A79" t="str">
            <v>50499</v>
          </cell>
          <cell r="B79" t="str">
            <v>Materials Other</v>
          </cell>
          <cell r="C79">
            <v>19540.03</v>
          </cell>
          <cell r="D79">
            <v>937444.47</v>
          </cell>
          <cell r="E79">
            <v>43697.18</v>
          </cell>
          <cell r="F79">
            <v>10926.69</v>
          </cell>
          <cell r="G79">
            <v>1011608.37</v>
          </cell>
        </row>
        <row r="80">
          <cell r="A80" t="str">
            <v>505</v>
          </cell>
          <cell r="B80" t="str">
            <v>Utilities</v>
          </cell>
          <cell r="C80">
            <v>6665.74</v>
          </cell>
          <cell r="D80">
            <v>3714.25</v>
          </cell>
          <cell r="E80">
            <v>60030.47</v>
          </cell>
          <cell r="F80">
            <v>15403.32</v>
          </cell>
          <cell r="G80">
            <v>85813.78</v>
          </cell>
        </row>
        <row r="81">
          <cell r="A81" t="str">
            <v>506</v>
          </cell>
          <cell r="B81" t="str">
            <v>Casualty/Ins</v>
          </cell>
          <cell r="C81">
            <v>0</v>
          </cell>
          <cell r="D81">
            <v>-5102.41</v>
          </cell>
          <cell r="E81">
            <v>0</v>
          </cell>
          <cell r="F81">
            <v>445219.02</v>
          </cell>
          <cell r="G81">
            <v>440116.61000000004</v>
          </cell>
        </row>
        <row r="82">
          <cell r="A82" t="str">
            <v>507</v>
          </cell>
          <cell r="B82" t="str">
            <v>Taxes</v>
          </cell>
          <cell r="C82">
            <v>12.13</v>
          </cell>
          <cell r="D82">
            <v>580.69</v>
          </cell>
          <cell r="E82">
            <v>4361.14</v>
          </cell>
          <cell r="F82">
            <v>6.42</v>
          </cell>
          <cell r="G82">
            <v>4960.38</v>
          </cell>
        </row>
        <row r="83">
          <cell r="A83" t="str">
            <v>508</v>
          </cell>
          <cell r="B83" t="str">
            <v>Purch Trans</v>
          </cell>
          <cell r="C83">
            <v>0</v>
          </cell>
          <cell r="D83">
            <v>0</v>
          </cell>
          <cell r="E83">
            <v>0</v>
          </cell>
          <cell r="F83">
            <v>0</v>
          </cell>
          <cell r="G83">
            <v>0</v>
          </cell>
        </row>
        <row r="84">
          <cell r="A84" t="str">
            <v>509</v>
          </cell>
          <cell r="B84" t="str">
            <v>Misc</v>
          </cell>
          <cell r="C84">
            <v>1092.69</v>
          </cell>
          <cell r="D84">
            <v>1533.53</v>
          </cell>
          <cell r="E84">
            <v>8363.05</v>
          </cell>
          <cell r="F84">
            <v>19259.440000000002</v>
          </cell>
          <cell r="G84">
            <v>30248.710000000003</v>
          </cell>
        </row>
        <row r="85">
          <cell r="A85" t="str">
            <v>510</v>
          </cell>
          <cell r="B85" t="str">
            <v>Exp Transfer</v>
          </cell>
          <cell r="C85">
            <v>18.78</v>
          </cell>
          <cell r="D85">
            <v>-343589.22</v>
          </cell>
          <cell r="E85">
            <v>-8337.14</v>
          </cell>
          <cell r="F85">
            <v>1472.12</v>
          </cell>
          <cell r="G85">
            <v>-350435.45999999996</v>
          </cell>
        </row>
        <row r="86">
          <cell r="A86" t="str">
            <v>511</v>
          </cell>
          <cell r="B86" t="str">
            <v>Interest</v>
          </cell>
          <cell r="C86">
            <v>0</v>
          </cell>
          <cell r="D86">
            <v>0</v>
          </cell>
          <cell r="E86">
            <v>0</v>
          </cell>
          <cell r="F86">
            <v>0</v>
          </cell>
          <cell r="G86">
            <v>0</v>
          </cell>
        </row>
        <row r="87">
          <cell r="A87" t="str">
            <v>512</v>
          </cell>
          <cell r="B87" t="str">
            <v>Leases/Rent</v>
          </cell>
          <cell r="C87">
            <v>9042.88</v>
          </cell>
          <cell r="D87">
            <v>4275.04</v>
          </cell>
          <cell r="E87">
            <v>1429.58</v>
          </cell>
          <cell r="F87">
            <v>6456.61</v>
          </cell>
          <cell r="G87">
            <v>21204.109999999997</v>
          </cell>
        </row>
        <row r="88">
          <cell r="A88" t="str">
            <v>516</v>
          </cell>
          <cell r="B88" t="str">
            <v>Other Reconc.</v>
          </cell>
          <cell r="C88">
            <v>0</v>
          </cell>
          <cell r="D88">
            <v>3.99</v>
          </cell>
          <cell r="E88">
            <v>0</v>
          </cell>
          <cell r="F88">
            <v>0</v>
          </cell>
          <cell r="G88">
            <v>3.99</v>
          </cell>
        </row>
        <row r="89">
          <cell r="A89" t="str">
            <v>999</v>
          </cell>
          <cell r="B89" t="str">
            <v>None Specified</v>
          </cell>
          <cell r="C89">
            <v>0</v>
          </cell>
          <cell r="D89">
            <v>3.52</v>
          </cell>
          <cell r="E89">
            <v>8.05</v>
          </cell>
          <cell r="F89">
            <v>2581.31</v>
          </cell>
          <cell r="G89">
            <v>2592.88</v>
          </cell>
        </row>
        <row r="90">
          <cell r="A90" t="str">
            <v>580</v>
          </cell>
          <cell r="B90" t="str">
            <v>Transfers</v>
          </cell>
          <cell r="C90">
            <v>0</v>
          </cell>
          <cell r="D90">
            <v>0</v>
          </cell>
          <cell r="E90">
            <v>0</v>
          </cell>
          <cell r="F90">
            <v>28502.47</v>
          </cell>
          <cell r="G90">
            <v>28502.47</v>
          </cell>
        </row>
        <row r="91">
          <cell r="A91" t="str">
            <v>Total Modal Expenses</v>
          </cell>
          <cell r="C91">
            <v>8001321.220000001</v>
          </cell>
          <cell r="D91">
            <v>3115571.4600000004</v>
          </cell>
          <cell r="E91">
            <v>470241.0999999999</v>
          </cell>
          <cell r="F91">
            <v>1631674.86</v>
          </cell>
          <cell r="G91">
            <v>13218808.640000002</v>
          </cell>
        </row>
        <row r="93">
          <cell r="A93" t="str">
            <v>50102</v>
          </cell>
          <cell r="B93" t="str">
            <v>Labor</v>
          </cell>
          <cell r="C93">
            <v>0</v>
          </cell>
          <cell r="D93">
            <v>0</v>
          </cell>
          <cell r="E93">
            <v>2479.15</v>
          </cell>
          <cell r="F93">
            <v>2143707.17</v>
          </cell>
          <cell r="G93">
            <v>2146186.32</v>
          </cell>
        </row>
        <row r="94">
          <cell r="A94" t="str">
            <v>502</v>
          </cell>
          <cell r="B94" t="str">
            <v>Fringes</v>
          </cell>
          <cell r="C94">
            <v>0</v>
          </cell>
          <cell r="D94">
            <v>0</v>
          </cell>
          <cell r="E94">
            <v>1074.92</v>
          </cell>
          <cell r="F94">
            <v>683896.1</v>
          </cell>
          <cell r="G94">
            <v>684971.02</v>
          </cell>
        </row>
        <row r="95">
          <cell r="A95" t="str">
            <v>503</v>
          </cell>
          <cell r="B95" t="str">
            <v>Services</v>
          </cell>
          <cell r="C95">
            <v>221151.89</v>
          </cell>
          <cell r="D95">
            <v>0</v>
          </cell>
          <cell r="E95">
            <v>94.54</v>
          </cell>
          <cell r="F95">
            <v>5648361.68</v>
          </cell>
          <cell r="G95">
            <v>5869608.109999999</v>
          </cell>
        </row>
        <row r="96">
          <cell r="A96" t="str">
            <v>50401</v>
          </cell>
          <cell r="B96" t="str">
            <v>Fuel</v>
          </cell>
          <cell r="C96">
            <v>3428979.58</v>
          </cell>
          <cell r="D96">
            <v>0</v>
          </cell>
          <cell r="E96">
            <v>0</v>
          </cell>
          <cell r="F96">
            <v>0</v>
          </cell>
          <cell r="G96">
            <v>3428979.58</v>
          </cell>
        </row>
        <row r="97">
          <cell r="A97" t="str">
            <v>50499</v>
          </cell>
          <cell r="B97" t="str">
            <v>Materials Other</v>
          </cell>
          <cell r="C97">
            <v>0</v>
          </cell>
          <cell r="D97">
            <v>0</v>
          </cell>
          <cell r="E97">
            <v>62.94</v>
          </cell>
          <cell r="F97">
            <v>380968.97</v>
          </cell>
          <cell r="G97">
            <v>381031.91</v>
          </cell>
        </row>
        <row r="98">
          <cell r="A98" t="str">
            <v>505</v>
          </cell>
          <cell r="B98" t="str">
            <v>Utilities</v>
          </cell>
          <cell r="C98">
            <v>0</v>
          </cell>
          <cell r="D98">
            <v>0</v>
          </cell>
          <cell r="E98">
            <v>59.3</v>
          </cell>
          <cell r="F98">
            <v>119330.12</v>
          </cell>
          <cell r="G98">
            <v>119389.42</v>
          </cell>
        </row>
        <row r="99">
          <cell r="A99" t="str">
            <v>507</v>
          </cell>
          <cell r="B99" t="str">
            <v>Taxes</v>
          </cell>
          <cell r="C99">
            <v>0</v>
          </cell>
          <cell r="D99">
            <v>0</v>
          </cell>
          <cell r="E99">
            <v>0</v>
          </cell>
          <cell r="F99">
            <v>4.64</v>
          </cell>
          <cell r="G99">
            <v>4.64</v>
          </cell>
        </row>
        <row r="100">
          <cell r="A100" t="str">
            <v>508</v>
          </cell>
          <cell r="B100" t="str">
            <v>Purch Trans</v>
          </cell>
          <cell r="C100">
            <v>48637457.77</v>
          </cell>
          <cell r="D100">
            <v>0</v>
          </cell>
          <cell r="E100">
            <v>0</v>
          </cell>
          <cell r="F100">
            <v>0</v>
          </cell>
          <cell r="G100">
            <v>48637457.77</v>
          </cell>
        </row>
        <row r="101">
          <cell r="A101" t="str">
            <v>509</v>
          </cell>
          <cell r="B101" t="str">
            <v>Misc</v>
          </cell>
          <cell r="C101">
            <v>0</v>
          </cell>
          <cell r="D101">
            <v>0</v>
          </cell>
          <cell r="E101">
            <v>24.840000000000003</v>
          </cell>
          <cell r="F101">
            <v>8962.78</v>
          </cell>
          <cell r="G101">
            <v>8987.62</v>
          </cell>
        </row>
        <row r="102">
          <cell r="A102" t="str">
            <v>510</v>
          </cell>
          <cell r="B102" t="str">
            <v>Exp Transfer</v>
          </cell>
          <cell r="C102">
            <v>0</v>
          </cell>
          <cell r="D102">
            <v>0</v>
          </cell>
          <cell r="E102">
            <v>-53.39</v>
          </cell>
          <cell r="F102">
            <v>0</v>
          </cell>
          <cell r="G102">
            <v>-53.39</v>
          </cell>
        </row>
        <row r="103">
          <cell r="A103" t="str">
            <v>511</v>
          </cell>
          <cell r="B103" t="str">
            <v>Interest</v>
          </cell>
          <cell r="C103">
            <v>0</v>
          </cell>
          <cell r="D103">
            <v>0</v>
          </cell>
          <cell r="E103">
            <v>0</v>
          </cell>
          <cell r="F103">
            <v>0</v>
          </cell>
          <cell r="G103">
            <v>0</v>
          </cell>
        </row>
        <row r="104">
          <cell r="A104" t="str">
            <v>512</v>
          </cell>
          <cell r="B104" t="str">
            <v>Leases/Rent</v>
          </cell>
          <cell r="C104">
            <v>0</v>
          </cell>
          <cell r="D104">
            <v>0</v>
          </cell>
          <cell r="E104">
            <v>19.270000000000003</v>
          </cell>
          <cell r="F104">
            <v>288194.74</v>
          </cell>
          <cell r="G104">
            <v>288214.01</v>
          </cell>
        </row>
        <row r="105">
          <cell r="A105" t="str">
            <v>999</v>
          </cell>
          <cell r="B105" t="str">
            <v>None Specified</v>
          </cell>
          <cell r="C105">
            <v>0</v>
          </cell>
          <cell r="D105">
            <v>0</v>
          </cell>
          <cell r="E105">
            <v>-0.02</v>
          </cell>
          <cell r="F105">
            <v>1210695.56</v>
          </cell>
          <cell r="G105">
            <v>1210695.54</v>
          </cell>
        </row>
        <row r="106">
          <cell r="A106" t="str">
            <v>580</v>
          </cell>
          <cell r="B106" t="str">
            <v>Transfers</v>
          </cell>
          <cell r="C106">
            <v>0</v>
          </cell>
          <cell r="D106">
            <v>0</v>
          </cell>
          <cell r="E106">
            <v>0</v>
          </cell>
          <cell r="F106">
            <v>7754.68</v>
          </cell>
          <cell r="G106">
            <v>7754.68</v>
          </cell>
        </row>
        <row r="107">
          <cell r="A107" t="str">
            <v>Total Modal Expenses</v>
          </cell>
          <cell r="C107">
            <v>52287589.24</v>
          </cell>
          <cell r="D107">
            <v>0</v>
          </cell>
          <cell r="E107">
            <v>3761.5500000000006</v>
          </cell>
          <cell r="F107">
            <v>10491876.44</v>
          </cell>
          <cell r="G107">
            <v>62783227.23</v>
          </cell>
        </row>
        <row r="109">
          <cell r="A109" t="str">
            <v>50102</v>
          </cell>
          <cell r="B109" t="str">
            <v>Labor</v>
          </cell>
          <cell r="C109">
            <v>158341.03</v>
          </cell>
          <cell r="D109">
            <v>0</v>
          </cell>
          <cell r="E109">
            <v>105885.41</v>
          </cell>
          <cell r="F109">
            <v>406028.37</v>
          </cell>
          <cell r="G109">
            <v>670254.81</v>
          </cell>
        </row>
        <row r="110">
          <cell r="A110" t="str">
            <v>502</v>
          </cell>
          <cell r="B110" t="str">
            <v>Fringes</v>
          </cell>
          <cell r="C110">
            <v>56033.75</v>
          </cell>
          <cell r="D110">
            <v>0</v>
          </cell>
          <cell r="E110">
            <v>51716.91</v>
          </cell>
          <cell r="F110">
            <v>120248.6</v>
          </cell>
          <cell r="G110">
            <v>227999.26</v>
          </cell>
        </row>
        <row r="111">
          <cell r="A111" t="str">
            <v>503</v>
          </cell>
          <cell r="B111" t="str">
            <v>Services</v>
          </cell>
          <cell r="C111">
            <v>248370.91</v>
          </cell>
          <cell r="D111">
            <v>0</v>
          </cell>
          <cell r="E111">
            <v>17063.93</v>
          </cell>
          <cell r="F111">
            <v>410925.01</v>
          </cell>
          <cell r="G111">
            <v>676359.8500000001</v>
          </cell>
        </row>
        <row r="112">
          <cell r="A112" t="str">
            <v>50401</v>
          </cell>
          <cell r="B112" t="str">
            <v>Fuel</v>
          </cell>
          <cell r="C112">
            <v>-111497.71</v>
          </cell>
          <cell r="D112">
            <v>0</v>
          </cell>
          <cell r="E112">
            <v>61.63</v>
          </cell>
          <cell r="F112">
            <v>0</v>
          </cell>
          <cell r="G112">
            <v>-111436.08</v>
          </cell>
        </row>
        <row r="113">
          <cell r="A113" t="str">
            <v>50499</v>
          </cell>
          <cell r="B113" t="str">
            <v>Materials Other</v>
          </cell>
          <cell r="C113">
            <v>6922.81</v>
          </cell>
          <cell r="D113">
            <v>0</v>
          </cell>
          <cell r="E113">
            <v>12387.26</v>
          </cell>
          <cell r="F113">
            <v>3169.19</v>
          </cell>
          <cell r="G113">
            <v>22479.26</v>
          </cell>
        </row>
        <row r="114">
          <cell r="A114" t="str">
            <v>505</v>
          </cell>
          <cell r="B114" t="str">
            <v>Utilities</v>
          </cell>
          <cell r="C114">
            <v>499.12</v>
          </cell>
          <cell r="D114">
            <v>0</v>
          </cell>
          <cell r="E114">
            <v>14132.61</v>
          </cell>
          <cell r="F114">
            <v>9202.17</v>
          </cell>
          <cell r="G114">
            <v>23833.9</v>
          </cell>
        </row>
        <row r="115">
          <cell r="A115" t="str">
            <v>506</v>
          </cell>
          <cell r="B115" t="str">
            <v>Casualty/Ins</v>
          </cell>
          <cell r="C115">
            <v>0</v>
          </cell>
          <cell r="D115">
            <v>0</v>
          </cell>
          <cell r="E115">
            <v>-1352.89</v>
          </cell>
          <cell r="F115">
            <v>0</v>
          </cell>
          <cell r="G115">
            <v>-1352.89</v>
          </cell>
        </row>
        <row r="116">
          <cell r="A116" t="str">
            <v>507</v>
          </cell>
          <cell r="B116" t="str">
            <v>Taxes</v>
          </cell>
          <cell r="C116">
            <v>0.48</v>
          </cell>
          <cell r="D116">
            <v>0</v>
          </cell>
          <cell r="E116">
            <v>5118.84</v>
          </cell>
          <cell r="F116">
            <v>6.76</v>
          </cell>
          <cell r="G116">
            <v>5126.08</v>
          </cell>
        </row>
        <row r="117">
          <cell r="A117" t="str">
            <v>508</v>
          </cell>
          <cell r="B117" t="str">
            <v>Purch Trans</v>
          </cell>
          <cell r="C117">
            <v>6862669.91</v>
          </cell>
          <cell r="D117">
            <v>0</v>
          </cell>
          <cell r="E117">
            <v>0</v>
          </cell>
          <cell r="F117">
            <v>112533.69</v>
          </cell>
          <cell r="G117">
            <v>6975203.600000001</v>
          </cell>
        </row>
        <row r="118">
          <cell r="A118" t="str">
            <v>509</v>
          </cell>
          <cell r="B118" t="str">
            <v>Misc</v>
          </cell>
          <cell r="C118">
            <v>23.19</v>
          </cell>
          <cell r="D118">
            <v>0</v>
          </cell>
          <cell r="E118">
            <v>344.08</v>
          </cell>
          <cell r="F118">
            <v>3619.6</v>
          </cell>
          <cell r="G118">
            <v>3986.87</v>
          </cell>
        </row>
        <row r="119">
          <cell r="A119" t="str">
            <v>510</v>
          </cell>
          <cell r="B119" t="str">
            <v>Exp Transfer</v>
          </cell>
          <cell r="C119">
            <v>0</v>
          </cell>
          <cell r="D119">
            <v>0</v>
          </cell>
          <cell r="E119">
            <v>-22351.3</v>
          </cell>
          <cell r="F119">
            <v>-27124.13</v>
          </cell>
          <cell r="G119">
            <v>-49475.43</v>
          </cell>
        </row>
        <row r="120">
          <cell r="A120" t="str">
            <v>511</v>
          </cell>
          <cell r="B120" t="str">
            <v>Interest</v>
          </cell>
          <cell r="C120">
            <v>0</v>
          </cell>
          <cell r="D120">
            <v>0</v>
          </cell>
          <cell r="E120">
            <v>0</v>
          </cell>
          <cell r="F120">
            <v>0</v>
          </cell>
          <cell r="G120">
            <v>0</v>
          </cell>
        </row>
        <row r="121">
          <cell r="A121" t="str">
            <v>512</v>
          </cell>
          <cell r="B121" t="str">
            <v>Leases/Rent</v>
          </cell>
          <cell r="C121">
            <v>2278.09</v>
          </cell>
          <cell r="D121">
            <v>0</v>
          </cell>
          <cell r="E121">
            <v>365.29</v>
          </cell>
          <cell r="F121">
            <v>8258.42</v>
          </cell>
          <cell r="G121">
            <v>10901.8</v>
          </cell>
        </row>
        <row r="122">
          <cell r="A122" t="str">
            <v>999</v>
          </cell>
          <cell r="B122" t="str">
            <v>None Specified</v>
          </cell>
          <cell r="C122">
            <v>0</v>
          </cell>
          <cell r="D122">
            <v>0</v>
          </cell>
          <cell r="E122">
            <v>-0.19</v>
          </cell>
          <cell r="F122">
            <v>33.09</v>
          </cell>
          <cell r="G122">
            <v>32.900000000000006</v>
          </cell>
        </row>
        <row r="123">
          <cell r="A123" t="str">
            <v>580</v>
          </cell>
          <cell r="B123" t="str">
            <v>Transfers</v>
          </cell>
          <cell r="C123">
            <v>0</v>
          </cell>
          <cell r="D123">
            <v>0</v>
          </cell>
          <cell r="E123">
            <v>0</v>
          </cell>
          <cell r="F123">
            <v>3128.86</v>
          </cell>
          <cell r="G123">
            <v>3128.86</v>
          </cell>
        </row>
        <row r="124">
          <cell r="A124" t="str">
            <v>Total Modal Expenses</v>
          </cell>
          <cell r="C124">
            <v>7223641.58</v>
          </cell>
          <cell r="D124">
            <v>0</v>
          </cell>
          <cell r="E124">
            <v>183371.58</v>
          </cell>
          <cell r="F124">
            <v>1050029.6300000001</v>
          </cell>
          <cell r="G124">
            <v>8457042.790000001</v>
          </cell>
        </row>
        <row r="126">
          <cell r="A126" t="str">
            <v>50102</v>
          </cell>
          <cell r="B126" t="str">
            <v>Labor</v>
          </cell>
          <cell r="C126">
            <v>0</v>
          </cell>
          <cell r="D126">
            <v>0</v>
          </cell>
          <cell r="E126">
            <v>0</v>
          </cell>
          <cell r="F126">
            <v>1032051.98</v>
          </cell>
          <cell r="G126">
            <v>1032051.98</v>
          </cell>
        </row>
        <row r="127">
          <cell r="A127" t="str">
            <v>502</v>
          </cell>
          <cell r="B127" t="str">
            <v>Fringes</v>
          </cell>
          <cell r="C127">
            <v>0</v>
          </cell>
          <cell r="D127">
            <v>0</v>
          </cell>
          <cell r="E127">
            <v>0</v>
          </cell>
          <cell r="F127">
            <v>370113.39</v>
          </cell>
          <cell r="G127">
            <v>370113.39</v>
          </cell>
        </row>
        <row r="128">
          <cell r="A128" t="str">
            <v>503</v>
          </cell>
          <cell r="B128" t="str">
            <v>Services</v>
          </cell>
          <cell r="C128">
            <v>0</v>
          </cell>
          <cell r="D128">
            <v>0</v>
          </cell>
          <cell r="E128">
            <v>0</v>
          </cell>
          <cell r="F128">
            <v>390161.95</v>
          </cell>
          <cell r="G128">
            <v>390161.95</v>
          </cell>
        </row>
        <row r="129">
          <cell r="A129" t="str">
            <v>50499</v>
          </cell>
          <cell r="B129" t="str">
            <v>Materials Other</v>
          </cell>
          <cell r="C129">
            <v>0</v>
          </cell>
          <cell r="D129">
            <v>0</v>
          </cell>
          <cell r="E129">
            <v>0</v>
          </cell>
          <cell r="F129">
            <v>12550.31</v>
          </cell>
          <cell r="G129">
            <v>12550.31</v>
          </cell>
        </row>
        <row r="130">
          <cell r="A130" t="str">
            <v>505</v>
          </cell>
          <cell r="B130" t="str">
            <v>Utilities</v>
          </cell>
          <cell r="C130">
            <v>0</v>
          </cell>
          <cell r="D130">
            <v>0</v>
          </cell>
          <cell r="E130">
            <v>0</v>
          </cell>
          <cell r="F130">
            <v>3313.09</v>
          </cell>
          <cell r="G130">
            <v>3313.09</v>
          </cell>
        </row>
        <row r="131">
          <cell r="A131" t="str">
            <v>507</v>
          </cell>
          <cell r="B131" t="str">
            <v>Taxes</v>
          </cell>
          <cell r="C131">
            <v>0</v>
          </cell>
          <cell r="D131">
            <v>0</v>
          </cell>
          <cell r="E131">
            <v>0</v>
          </cell>
          <cell r="F131">
            <v>267.28000000000003</v>
          </cell>
          <cell r="G131">
            <v>267.28000000000003</v>
          </cell>
        </row>
        <row r="132">
          <cell r="A132" t="str">
            <v>508</v>
          </cell>
          <cell r="B132" t="str">
            <v>Purch Trans</v>
          </cell>
          <cell r="C132">
            <v>0</v>
          </cell>
          <cell r="D132">
            <v>0</v>
          </cell>
          <cell r="E132">
            <v>0</v>
          </cell>
          <cell r="F132">
            <v>0</v>
          </cell>
          <cell r="G132">
            <v>0</v>
          </cell>
        </row>
        <row r="133">
          <cell r="A133" t="str">
            <v>509</v>
          </cell>
          <cell r="B133" t="str">
            <v>Misc</v>
          </cell>
          <cell r="C133">
            <v>0</v>
          </cell>
          <cell r="D133">
            <v>0</v>
          </cell>
          <cell r="E133">
            <v>0</v>
          </cell>
          <cell r="F133">
            <v>30671.27</v>
          </cell>
          <cell r="G133">
            <v>30671.27</v>
          </cell>
        </row>
        <row r="134">
          <cell r="A134" t="str">
            <v>512</v>
          </cell>
          <cell r="B134" t="str">
            <v>Leases/Rent</v>
          </cell>
          <cell r="C134">
            <v>0</v>
          </cell>
          <cell r="D134">
            <v>0</v>
          </cell>
          <cell r="E134">
            <v>0</v>
          </cell>
          <cell r="F134">
            <v>4692.72</v>
          </cell>
          <cell r="G134">
            <v>4692.72</v>
          </cell>
        </row>
        <row r="135">
          <cell r="A135" t="str">
            <v>999</v>
          </cell>
          <cell r="B135" t="str">
            <v>None Specified</v>
          </cell>
          <cell r="C135">
            <v>0</v>
          </cell>
          <cell r="D135">
            <v>0</v>
          </cell>
          <cell r="E135">
            <v>0</v>
          </cell>
          <cell r="F135">
            <v>3945.66</v>
          </cell>
          <cell r="G135">
            <v>3945.66</v>
          </cell>
        </row>
        <row r="136">
          <cell r="A136" t="str">
            <v>580</v>
          </cell>
          <cell r="B136" t="str">
            <v>Transfers</v>
          </cell>
          <cell r="C136">
            <v>0</v>
          </cell>
          <cell r="D136">
            <v>0</v>
          </cell>
          <cell r="E136">
            <v>0</v>
          </cell>
          <cell r="F136">
            <v>1393.76</v>
          </cell>
          <cell r="G136">
            <v>1393.76</v>
          </cell>
        </row>
        <row r="137">
          <cell r="A137" t="str">
            <v>Total Modal Expenses</v>
          </cell>
          <cell r="C137">
            <v>0</v>
          </cell>
          <cell r="D137">
            <v>0</v>
          </cell>
          <cell r="E137">
            <v>0</v>
          </cell>
          <cell r="F137">
            <v>1849161.4100000001</v>
          </cell>
          <cell r="G137">
            <v>1849161.4100000001</v>
          </cell>
        </row>
        <row r="139">
          <cell r="A139" t="str">
            <v>50102</v>
          </cell>
          <cell r="B139" t="str">
            <v>Labor</v>
          </cell>
          <cell r="C139">
            <v>1204428.73</v>
          </cell>
          <cell r="D139">
            <v>0</v>
          </cell>
          <cell r="E139">
            <v>1181061.66</v>
          </cell>
          <cell r="F139">
            <v>64591.66</v>
          </cell>
          <cell r="G139">
            <v>2450082.05</v>
          </cell>
        </row>
        <row r="140">
          <cell r="A140" t="str">
            <v>502</v>
          </cell>
          <cell r="B140" t="str">
            <v>Fringes</v>
          </cell>
          <cell r="C140">
            <v>443299.68</v>
          </cell>
          <cell r="D140">
            <v>0</v>
          </cell>
          <cell r="E140">
            <v>625903.96</v>
          </cell>
          <cell r="F140">
            <v>10389.94</v>
          </cell>
          <cell r="G140">
            <v>1079593.5799999998</v>
          </cell>
        </row>
        <row r="141">
          <cell r="A141" t="str">
            <v>503</v>
          </cell>
          <cell r="B141" t="str">
            <v>Services</v>
          </cell>
          <cell r="C141">
            <v>3352745.79</v>
          </cell>
          <cell r="D141">
            <v>0</v>
          </cell>
          <cell r="E141">
            <v>378724.21</v>
          </cell>
          <cell r="F141">
            <v>484117.54</v>
          </cell>
          <cell r="G141">
            <v>4215587.54</v>
          </cell>
        </row>
        <row r="142">
          <cell r="A142" t="str">
            <v>50401</v>
          </cell>
          <cell r="B142" t="str">
            <v>Fuel</v>
          </cell>
          <cell r="C142">
            <v>1406.93</v>
          </cell>
          <cell r="D142">
            <v>0</v>
          </cell>
          <cell r="E142">
            <v>0</v>
          </cell>
          <cell r="F142">
            <v>0</v>
          </cell>
          <cell r="G142">
            <v>1406.93</v>
          </cell>
        </row>
        <row r="143">
          <cell r="A143" t="str">
            <v>50499</v>
          </cell>
          <cell r="B143" t="str">
            <v>Materials Other</v>
          </cell>
          <cell r="C143">
            <v>11965.84</v>
          </cell>
          <cell r="D143">
            <v>0</v>
          </cell>
          <cell r="E143">
            <v>243643.62</v>
          </cell>
          <cell r="F143">
            <v>497.14</v>
          </cell>
          <cell r="G143">
            <v>256106.6</v>
          </cell>
        </row>
        <row r="144">
          <cell r="A144" t="str">
            <v>505</v>
          </cell>
          <cell r="B144" t="str">
            <v>Utilities</v>
          </cell>
          <cell r="C144">
            <v>3579.26</v>
          </cell>
          <cell r="D144">
            <v>0</v>
          </cell>
          <cell r="E144">
            <v>543647.3</v>
          </cell>
          <cell r="F144">
            <v>16224.44</v>
          </cell>
          <cell r="G144">
            <v>563451</v>
          </cell>
        </row>
        <row r="145">
          <cell r="A145" t="str">
            <v>507</v>
          </cell>
          <cell r="B145" t="str">
            <v>Taxes</v>
          </cell>
          <cell r="C145">
            <v>0</v>
          </cell>
          <cell r="D145">
            <v>0</v>
          </cell>
          <cell r="E145">
            <v>5770.44</v>
          </cell>
          <cell r="F145">
            <v>6.64</v>
          </cell>
          <cell r="G145">
            <v>5777.08</v>
          </cell>
        </row>
        <row r="146">
          <cell r="A146" t="str">
            <v>508</v>
          </cell>
          <cell r="B146" t="str">
            <v>Purch Trans</v>
          </cell>
          <cell r="C146">
            <v>0</v>
          </cell>
          <cell r="D146">
            <v>0</v>
          </cell>
          <cell r="E146">
            <v>0</v>
          </cell>
          <cell r="F146">
            <v>0</v>
          </cell>
          <cell r="G146">
            <v>0</v>
          </cell>
        </row>
        <row r="147">
          <cell r="A147" t="str">
            <v>509</v>
          </cell>
          <cell r="B147" t="str">
            <v>Misc</v>
          </cell>
          <cell r="C147">
            <v>135.52</v>
          </cell>
          <cell r="D147">
            <v>0</v>
          </cell>
          <cell r="E147">
            <v>8358.13</v>
          </cell>
          <cell r="F147">
            <v>2584.59</v>
          </cell>
          <cell r="G147">
            <v>11078.24</v>
          </cell>
        </row>
        <row r="148">
          <cell r="A148" t="str">
            <v>510</v>
          </cell>
          <cell r="B148" t="str">
            <v>Exp Transfer</v>
          </cell>
          <cell r="C148">
            <v>0</v>
          </cell>
          <cell r="D148">
            <v>0</v>
          </cell>
          <cell r="E148">
            <v>-46436.74</v>
          </cell>
          <cell r="F148">
            <v>0</v>
          </cell>
          <cell r="G148">
            <v>-46436.74</v>
          </cell>
        </row>
        <row r="149">
          <cell r="A149" t="str">
            <v>511</v>
          </cell>
          <cell r="B149" t="str">
            <v>Interest</v>
          </cell>
          <cell r="C149">
            <v>0</v>
          </cell>
          <cell r="D149">
            <v>0</v>
          </cell>
          <cell r="E149">
            <v>0</v>
          </cell>
          <cell r="F149">
            <v>0</v>
          </cell>
          <cell r="G149">
            <v>0</v>
          </cell>
        </row>
        <row r="150">
          <cell r="A150" t="str">
            <v>512</v>
          </cell>
          <cell r="B150" t="str">
            <v>Leases/Rent</v>
          </cell>
          <cell r="C150">
            <v>3855.86</v>
          </cell>
          <cell r="D150">
            <v>0</v>
          </cell>
          <cell r="E150">
            <v>2604.71</v>
          </cell>
          <cell r="F150">
            <v>6446.78</v>
          </cell>
          <cell r="G150">
            <v>12907.349999999999</v>
          </cell>
        </row>
        <row r="151">
          <cell r="A151" t="str">
            <v>999</v>
          </cell>
          <cell r="B151" t="str">
            <v>None Specified</v>
          </cell>
          <cell r="C151">
            <v>0</v>
          </cell>
          <cell r="D151">
            <v>0</v>
          </cell>
          <cell r="E151">
            <v>594.38</v>
          </cell>
          <cell r="F151">
            <v>86.45</v>
          </cell>
          <cell r="G151">
            <v>680.83</v>
          </cell>
        </row>
        <row r="152">
          <cell r="A152" t="str">
            <v>580</v>
          </cell>
          <cell r="B152" t="str">
            <v>Transfers</v>
          </cell>
          <cell r="C152">
            <v>0</v>
          </cell>
          <cell r="D152">
            <v>0</v>
          </cell>
          <cell r="E152">
            <v>0</v>
          </cell>
          <cell r="F152">
            <v>11754.74</v>
          </cell>
          <cell r="G152">
            <v>11754.74</v>
          </cell>
        </row>
        <row r="153">
          <cell r="A153" t="str">
            <v>Total Modal Expenses</v>
          </cell>
          <cell r="C153">
            <v>5021417.609999999</v>
          </cell>
          <cell r="D153">
            <v>0</v>
          </cell>
          <cell r="E153">
            <v>2943871.6699999995</v>
          </cell>
          <cell r="F153">
            <v>596699.9199999999</v>
          </cell>
          <cell r="G153">
            <v>8561989.2</v>
          </cell>
        </row>
        <row r="154">
          <cell r="A154" t="str">
            <v>Metro Transit Light Rail FHS (FHS)</v>
          </cell>
        </row>
        <row r="155">
          <cell r="A155" t="str">
            <v>50102</v>
          </cell>
          <cell r="B155" t="str">
            <v>Labor</v>
          </cell>
          <cell r="C155">
            <v>1869.25</v>
          </cell>
          <cell r="D155">
            <v>10409.89</v>
          </cell>
          <cell r="E155">
            <v>125396.05</v>
          </cell>
          <cell r="F155">
            <v>210474.08</v>
          </cell>
          <cell r="G155">
            <v>348149.27</v>
          </cell>
        </row>
        <row r="156">
          <cell r="A156" t="str">
            <v>502</v>
          </cell>
          <cell r="B156" t="str">
            <v>Fringes</v>
          </cell>
          <cell r="C156">
            <v>123139.93</v>
          </cell>
          <cell r="D156">
            <v>19068.96</v>
          </cell>
          <cell r="E156">
            <v>61103.14</v>
          </cell>
          <cell r="F156">
            <v>64129.4</v>
          </cell>
          <cell r="G156">
            <v>267441.43</v>
          </cell>
        </row>
        <row r="157">
          <cell r="A157" t="str">
            <v>503</v>
          </cell>
          <cell r="B157" t="str">
            <v>Services</v>
          </cell>
          <cell r="C157">
            <v>0</v>
          </cell>
          <cell r="D157">
            <v>0</v>
          </cell>
          <cell r="E157">
            <v>2401.83</v>
          </cell>
          <cell r="F157">
            <v>166602.17</v>
          </cell>
          <cell r="G157">
            <v>169004</v>
          </cell>
        </row>
        <row r="158">
          <cell r="A158" t="str">
            <v>50499</v>
          </cell>
          <cell r="B158" t="str">
            <v>Materials Other</v>
          </cell>
          <cell r="C158">
            <v>0</v>
          </cell>
          <cell r="D158">
            <v>53941.61</v>
          </cell>
          <cell r="E158">
            <v>4096.91</v>
          </cell>
          <cell r="F158">
            <v>193010.6</v>
          </cell>
          <cell r="G158">
            <v>251049.12</v>
          </cell>
        </row>
        <row r="159">
          <cell r="A159" t="str">
            <v>505</v>
          </cell>
          <cell r="B159" t="str">
            <v>Utilities</v>
          </cell>
          <cell r="C159">
            <v>0</v>
          </cell>
          <cell r="D159">
            <v>0</v>
          </cell>
          <cell r="E159">
            <v>0</v>
          </cell>
          <cell r="F159">
            <v>8529.92</v>
          </cell>
          <cell r="G159">
            <v>8529.92</v>
          </cell>
        </row>
        <row r="160">
          <cell r="A160" t="str">
            <v>507</v>
          </cell>
          <cell r="B160" t="str">
            <v>Taxes</v>
          </cell>
          <cell r="C160">
            <v>0</v>
          </cell>
          <cell r="D160">
            <v>0</v>
          </cell>
          <cell r="E160">
            <v>0</v>
          </cell>
          <cell r="F160">
            <v>5.91</v>
          </cell>
          <cell r="G160">
            <v>5.91</v>
          </cell>
        </row>
        <row r="161">
          <cell r="A161" t="str">
            <v>508</v>
          </cell>
          <cell r="B161" t="str">
            <v>Purch Trans</v>
          </cell>
          <cell r="C161">
            <v>0</v>
          </cell>
          <cell r="D161">
            <v>0</v>
          </cell>
          <cell r="E161">
            <v>0</v>
          </cell>
          <cell r="F161">
            <v>0</v>
          </cell>
          <cell r="G161">
            <v>0</v>
          </cell>
        </row>
        <row r="162">
          <cell r="A162" t="str">
            <v>509</v>
          </cell>
          <cell r="B162" t="str">
            <v>Misc</v>
          </cell>
          <cell r="C162">
            <v>0</v>
          </cell>
          <cell r="D162">
            <v>0</v>
          </cell>
          <cell r="E162">
            <v>0</v>
          </cell>
          <cell r="F162">
            <v>2267.04</v>
          </cell>
          <cell r="G162">
            <v>2267.04</v>
          </cell>
        </row>
        <row r="163">
          <cell r="A163" t="str">
            <v>510</v>
          </cell>
          <cell r="B163" t="str">
            <v>Exp Transfer</v>
          </cell>
          <cell r="C163">
            <v>0</v>
          </cell>
          <cell r="D163">
            <v>0</v>
          </cell>
          <cell r="E163">
            <v>25488.07</v>
          </cell>
          <cell r="F163">
            <v>0</v>
          </cell>
          <cell r="G163">
            <v>25488.07</v>
          </cell>
        </row>
        <row r="164">
          <cell r="A164" t="str">
            <v>511</v>
          </cell>
          <cell r="B164" t="str">
            <v>Interest</v>
          </cell>
          <cell r="C164">
            <v>0</v>
          </cell>
          <cell r="D164">
            <v>0</v>
          </cell>
          <cell r="E164">
            <v>0</v>
          </cell>
          <cell r="F164">
            <v>0</v>
          </cell>
          <cell r="G164">
            <v>0</v>
          </cell>
        </row>
        <row r="165">
          <cell r="A165" t="str">
            <v>512</v>
          </cell>
          <cell r="B165" t="str">
            <v>Leases/Rent</v>
          </cell>
          <cell r="C165">
            <v>0</v>
          </cell>
          <cell r="D165">
            <v>0</v>
          </cell>
          <cell r="E165">
            <v>0</v>
          </cell>
          <cell r="F165">
            <v>4443.48</v>
          </cell>
          <cell r="G165">
            <v>4443.48</v>
          </cell>
        </row>
        <row r="166">
          <cell r="A166" t="str">
            <v>516</v>
          </cell>
          <cell r="B166" t="str">
            <v>Other Reconc.</v>
          </cell>
          <cell r="C166">
            <v>0</v>
          </cell>
          <cell r="D166">
            <v>0</v>
          </cell>
          <cell r="E166">
            <v>0</v>
          </cell>
          <cell r="F166">
            <v>104896.14</v>
          </cell>
          <cell r="G166">
            <v>104896.14</v>
          </cell>
        </row>
        <row r="167">
          <cell r="A167" t="str">
            <v>999</v>
          </cell>
          <cell r="B167" t="str">
            <v>None Specified</v>
          </cell>
          <cell r="C167">
            <v>0</v>
          </cell>
          <cell r="D167">
            <v>0</v>
          </cell>
          <cell r="E167">
            <v>0</v>
          </cell>
          <cell r="F167">
            <v>63.98</v>
          </cell>
          <cell r="G167">
            <v>63.98</v>
          </cell>
        </row>
        <row r="168">
          <cell r="A168" t="str">
            <v>580</v>
          </cell>
          <cell r="B168" t="str">
            <v>Transfers</v>
          </cell>
          <cell r="C168">
            <v>0</v>
          </cell>
          <cell r="D168">
            <v>0</v>
          </cell>
          <cell r="E168">
            <v>0</v>
          </cell>
          <cell r="F168">
            <v>10233.26</v>
          </cell>
          <cell r="G168">
            <v>10233.26</v>
          </cell>
        </row>
        <row r="169">
          <cell r="A169" t="str">
            <v>Total Modal Expenses</v>
          </cell>
          <cell r="C169">
            <v>125009.18</v>
          </cell>
          <cell r="D169">
            <v>83420.45999999999</v>
          </cell>
          <cell r="E169">
            <v>218486</v>
          </cell>
          <cell r="F169">
            <v>764655.9800000001</v>
          </cell>
          <cell r="G169">
            <v>1191571.6199999999</v>
          </cell>
        </row>
        <row r="171">
          <cell r="A171" t="str">
            <v>50102</v>
          </cell>
          <cell r="B171" t="str">
            <v>Labor</v>
          </cell>
          <cell r="C171">
            <v>1104134.96</v>
          </cell>
          <cell r="D171">
            <v>232665.01</v>
          </cell>
          <cell r="E171">
            <v>85828.53</v>
          </cell>
          <cell r="F171">
            <v>239260.24</v>
          </cell>
          <cell r="G171">
            <v>1661888.74</v>
          </cell>
        </row>
        <row r="172">
          <cell r="A172" t="str">
            <v>502</v>
          </cell>
          <cell r="B172" t="str">
            <v>Fringes</v>
          </cell>
          <cell r="C172">
            <v>486998.99</v>
          </cell>
          <cell r="D172">
            <v>117739.2</v>
          </cell>
          <cell r="E172">
            <v>52003.31</v>
          </cell>
          <cell r="F172">
            <v>88401.63</v>
          </cell>
          <cell r="G172">
            <v>745143.13</v>
          </cell>
        </row>
        <row r="173">
          <cell r="A173" t="str">
            <v>503</v>
          </cell>
          <cell r="B173" t="str">
            <v>Services</v>
          </cell>
          <cell r="C173">
            <v>14357.79</v>
          </cell>
          <cell r="D173">
            <v>22525.7</v>
          </cell>
          <cell r="E173">
            <v>2763.39</v>
          </cell>
          <cell r="F173">
            <v>211065.8</v>
          </cell>
          <cell r="G173">
            <v>250712.68</v>
          </cell>
        </row>
        <row r="174">
          <cell r="A174" t="str">
            <v>50401</v>
          </cell>
          <cell r="B174" t="str">
            <v>Fuel</v>
          </cell>
          <cell r="C174">
            <v>2.09</v>
          </cell>
          <cell r="D174">
            <v>78.88</v>
          </cell>
          <cell r="E174">
            <v>0</v>
          </cell>
          <cell r="F174">
            <v>2741.54</v>
          </cell>
          <cell r="G174">
            <v>2822.5099999999998</v>
          </cell>
        </row>
        <row r="175">
          <cell r="A175" t="str">
            <v>50499</v>
          </cell>
          <cell r="B175" t="str">
            <v>Materials Other</v>
          </cell>
          <cell r="C175">
            <v>1912.34</v>
          </cell>
          <cell r="D175">
            <v>82974.58</v>
          </cell>
          <cell r="E175">
            <v>314.8</v>
          </cell>
          <cell r="F175">
            <v>5854.99</v>
          </cell>
          <cell r="G175">
            <v>91056.71</v>
          </cell>
        </row>
        <row r="176">
          <cell r="A176" t="str">
            <v>505</v>
          </cell>
          <cell r="B176" t="str">
            <v>Utilities</v>
          </cell>
          <cell r="C176">
            <v>5.24</v>
          </cell>
          <cell r="D176">
            <v>0</v>
          </cell>
          <cell r="E176">
            <v>37591.61</v>
          </cell>
          <cell r="F176">
            <v>19324.9</v>
          </cell>
          <cell r="G176">
            <v>56921.75</v>
          </cell>
        </row>
        <row r="177">
          <cell r="A177" t="str">
            <v>506</v>
          </cell>
          <cell r="B177" t="str">
            <v>Casualty/Ins</v>
          </cell>
          <cell r="C177">
            <v>0</v>
          </cell>
          <cell r="D177">
            <v>0</v>
          </cell>
          <cell r="E177">
            <v>0</v>
          </cell>
          <cell r="F177">
            <v>46707</v>
          </cell>
          <cell r="G177">
            <v>46707</v>
          </cell>
        </row>
        <row r="178">
          <cell r="A178" t="str">
            <v>507</v>
          </cell>
          <cell r="B178" t="str">
            <v>Taxes</v>
          </cell>
          <cell r="C178">
            <v>21.18</v>
          </cell>
          <cell r="D178">
            <v>28.5</v>
          </cell>
          <cell r="E178">
            <v>0</v>
          </cell>
          <cell r="F178">
            <v>4.04</v>
          </cell>
          <cell r="G178">
            <v>53.72</v>
          </cell>
        </row>
        <row r="179">
          <cell r="A179" t="str">
            <v>508</v>
          </cell>
          <cell r="B179" t="str">
            <v>Purch Trans</v>
          </cell>
          <cell r="C179">
            <v>0</v>
          </cell>
          <cell r="D179">
            <v>0</v>
          </cell>
          <cell r="E179">
            <v>0</v>
          </cell>
          <cell r="F179">
            <v>0</v>
          </cell>
          <cell r="G179">
            <v>0</v>
          </cell>
        </row>
        <row r="180">
          <cell r="A180" t="str">
            <v>509</v>
          </cell>
          <cell r="B180" t="str">
            <v>Misc</v>
          </cell>
          <cell r="C180">
            <v>85.27</v>
          </cell>
          <cell r="D180">
            <v>343</v>
          </cell>
          <cell r="E180">
            <v>100</v>
          </cell>
          <cell r="F180">
            <v>4081.33</v>
          </cell>
          <cell r="G180">
            <v>4609.6</v>
          </cell>
        </row>
        <row r="181">
          <cell r="A181" t="str">
            <v>510</v>
          </cell>
          <cell r="B181" t="str">
            <v>Exp Transfer</v>
          </cell>
          <cell r="C181">
            <v>0</v>
          </cell>
          <cell r="D181">
            <v>0</v>
          </cell>
          <cell r="E181">
            <v>7442.02</v>
          </cell>
          <cell r="F181">
            <v>12.49</v>
          </cell>
          <cell r="G181">
            <v>7454.51</v>
          </cell>
        </row>
        <row r="182">
          <cell r="A182" t="str">
            <v>511</v>
          </cell>
          <cell r="B182" t="str">
            <v>Interest</v>
          </cell>
          <cell r="C182">
            <v>0</v>
          </cell>
          <cell r="D182">
            <v>0</v>
          </cell>
          <cell r="E182">
            <v>0</v>
          </cell>
          <cell r="F182">
            <v>0</v>
          </cell>
          <cell r="G182">
            <v>0</v>
          </cell>
        </row>
        <row r="183">
          <cell r="A183" t="str">
            <v>512</v>
          </cell>
          <cell r="B183" t="str">
            <v>Leases/Rent</v>
          </cell>
          <cell r="C183">
            <v>19.42</v>
          </cell>
          <cell r="D183">
            <v>0</v>
          </cell>
          <cell r="E183">
            <v>0</v>
          </cell>
          <cell r="F183">
            <v>5586.42</v>
          </cell>
          <cell r="G183">
            <v>5605.84</v>
          </cell>
        </row>
        <row r="184">
          <cell r="A184" t="str">
            <v>999</v>
          </cell>
          <cell r="B184" t="str">
            <v>None Specified</v>
          </cell>
          <cell r="C184">
            <v>0</v>
          </cell>
          <cell r="D184">
            <v>0</v>
          </cell>
          <cell r="E184">
            <v>0</v>
          </cell>
          <cell r="F184">
            <v>403.2</v>
          </cell>
          <cell r="G184">
            <v>403.2</v>
          </cell>
        </row>
        <row r="185">
          <cell r="A185" t="str">
            <v>580</v>
          </cell>
          <cell r="B185" t="str">
            <v>Transfers</v>
          </cell>
          <cell r="C185">
            <v>0</v>
          </cell>
          <cell r="D185">
            <v>0</v>
          </cell>
          <cell r="E185">
            <v>0</v>
          </cell>
          <cell r="F185">
            <v>6724</v>
          </cell>
          <cell r="G185">
            <v>6724</v>
          </cell>
        </row>
        <row r="186">
          <cell r="A186" t="str">
            <v>Total Modal Expenses</v>
          </cell>
          <cell r="C186">
            <v>1607537.28</v>
          </cell>
          <cell r="D186">
            <v>456354.87000000005</v>
          </cell>
          <cell r="E186">
            <v>186043.66</v>
          </cell>
          <cell r="F186">
            <v>630167.58</v>
          </cell>
          <cell r="G186">
            <v>2880103.39</v>
          </cell>
        </row>
        <row r="188">
          <cell r="A188" t="str">
            <v>50102</v>
          </cell>
          <cell r="B188" t="str">
            <v>Labor</v>
          </cell>
          <cell r="C188">
            <v>0</v>
          </cell>
          <cell r="D188">
            <v>0</v>
          </cell>
          <cell r="E188">
            <v>17578.94</v>
          </cell>
          <cell r="F188">
            <v>2602.6200000000003</v>
          </cell>
          <cell r="G188">
            <v>20181.559999999998</v>
          </cell>
        </row>
        <row r="189">
          <cell r="A189" t="str">
            <v>502</v>
          </cell>
          <cell r="B189" t="str">
            <v>Fringes</v>
          </cell>
          <cell r="C189">
            <v>0</v>
          </cell>
          <cell r="D189">
            <v>0</v>
          </cell>
          <cell r="E189">
            <v>7887.95</v>
          </cell>
          <cell r="F189">
            <v>821.02</v>
          </cell>
          <cell r="G189">
            <v>8708.97</v>
          </cell>
        </row>
        <row r="190">
          <cell r="A190" t="str">
            <v>503</v>
          </cell>
          <cell r="B190" t="str">
            <v>Services</v>
          </cell>
          <cell r="C190">
            <v>0</v>
          </cell>
          <cell r="D190">
            <v>0</v>
          </cell>
          <cell r="E190">
            <v>638.48</v>
          </cell>
          <cell r="F190">
            <v>8329.81</v>
          </cell>
          <cell r="G190">
            <v>8968.289999999999</v>
          </cell>
        </row>
        <row r="191">
          <cell r="A191" t="str">
            <v>50401</v>
          </cell>
          <cell r="B191" t="str">
            <v>Fuel</v>
          </cell>
          <cell r="C191">
            <v>0</v>
          </cell>
          <cell r="D191">
            <v>0</v>
          </cell>
          <cell r="E191">
            <v>0</v>
          </cell>
          <cell r="F191">
            <v>0</v>
          </cell>
          <cell r="G191">
            <v>0</v>
          </cell>
        </row>
        <row r="192">
          <cell r="A192" t="str">
            <v>50499</v>
          </cell>
          <cell r="B192" t="str">
            <v>Materials Other</v>
          </cell>
          <cell r="C192">
            <v>0</v>
          </cell>
          <cell r="D192">
            <v>0</v>
          </cell>
          <cell r="E192">
            <v>498.63</v>
          </cell>
          <cell r="F192">
            <v>19.59</v>
          </cell>
          <cell r="G192">
            <v>518.22</v>
          </cell>
        </row>
        <row r="193">
          <cell r="A193" t="str">
            <v>505</v>
          </cell>
          <cell r="B193" t="str">
            <v>Utilities</v>
          </cell>
          <cell r="C193">
            <v>0</v>
          </cell>
          <cell r="D193">
            <v>0</v>
          </cell>
          <cell r="E193">
            <v>897.57</v>
          </cell>
          <cell r="F193">
            <v>10.9</v>
          </cell>
          <cell r="G193">
            <v>908.47</v>
          </cell>
        </row>
        <row r="194">
          <cell r="A194" t="str">
            <v>507</v>
          </cell>
          <cell r="B194" t="str">
            <v>Taxes</v>
          </cell>
          <cell r="C194">
            <v>0</v>
          </cell>
          <cell r="D194">
            <v>0</v>
          </cell>
          <cell r="E194">
            <v>0.01</v>
          </cell>
          <cell r="F194">
            <v>0.28</v>
          </cell>
          <cell r="G194">
            <v>0.29000000000000004</v>
          </cell>
        </row>
        <row r="195">
          <cell r="A195" t="str">
            <v>508</v>
          </cell>
          <cell r="B195" t="str">
            <v>Purch Trans</v>
          </cell>
          <cell r="C195">
            <v>0</v>
          </cell>
          <cell r="D195">
            <v>0</v>
          </cell>
          <cell r="E195">
            <v>0</v>
          </cell>
          <cell r="F195">
            <v>0</v>
          </cell>
          <cell r="G195">
            <v>0</v>
          </cell>
        </row>
        <row r="196">
          <cell r="A196" t="str">
            <v>509</v>
          </cell>
          <cell r="B196" t="str">
            <v>Misc</v>
          </cell>
          <cell r="C196">
            <v>0</v>
          </cell>
          <cell r="D196">
            <v>0</v>
          </cell>
          <cell r="E196">
            <v>717.82</v>
          </cell>
          <cell r="F196">
            <v>106.02</v>
          </cell>
          <cell r="G196">
            <v>823.84</v>
          </cell>
        </row>
        <row r="197">
          <cell r="A197" t="str">
            <v>510</v>
          </cell>
          <cell r="B197" t="str">
            <v>Exp Transfer</v>
          </cell>
          <cell r="C197">
            <v>0</v>
          </cell>
          <cell r="D197">
            <v>0</v>
          </cell>
          <cell r="E197">
            <v>-360.62</v>
          </cell>
          <cell r="F197">
            <v>0</v>
          </cell>
          <cell r="G197">
            <v>-360.62</v>
          </cell>
        </row>
        <row r="198">
          <cell r="A198" t="str">
            <v>511</v>
          </cell>
          <cell r="B198" t="str">
            <v>Interest</v>
          </cell>
          <cell r="C198">
            <v>0</v>
          </cell>
          <cell r="D198">
            <v>0</v>
          </cell>
          <cell r="E198">
            <v>0</v>
          </cell>
          <cell r="F198">
            <v>0</v>
          </cell>
          <cell r="G198">
            <v>0</v>
          </cell>
        </row>
        <row r="199">
          <cell r="A199" t="str">
            <v>512</v>
          </cell>
          <cell r="B199" t="str">
            <v>Leases/Rent</v>
          </cell>
          <cell r="C199">
            <v>0</v>
          </cell>
          <cell r="D199">
            <v>0</v>
          </cell>
          <cell r="E199">
            <v>130.12</v>
          </cell>
          <cell r="F199">
            <v>8.54</v>
          </cell>
          <cell r="G199">
            <v>138.66</v>
          </cell>
        </row>
        <row r="200">
          <cell r="A200" t="str">
            <v>999</v>
          </cell>
          <cell r="B200" t="str">
            <v>None Specified</v>
          </cell>
          <cell r="C200">
            <v>0</v>
          </cell>
          <cell r="D200">
            <v>0</v>
          </cell>
          <cell r="E200">
            <v>-0.11</v>
          </cell>
          <cell r="F200">
            <v>3.01</v>
          </cell>
          <cell r="G200">
            <v>2.9</v>
          </cell>
        </row>
        <row r="201">
          <cell r="A201" t="str">
            <v>580</v>
          </cell>
          <cell r="B201" t="str">
            <v>Transfers</v>
          </cell>
          <cell r="C201">
            <v>0</v>
          </cell>
          <cell r="D201">
            <v>0</v>
          </cell>
          <cell r="E201">
            <v>0</v>
          </cell>
          <cell r="F201">
            <v>478.53</v>
          </cell>
          <cell r="G201">
            <v>478.53</v>
          </cell>
        </row>
        <row r="202">
          <cell r="A202" t="str">
            <v>Total Modal Expenses</v>
          </cell>
          <cell r="C202">
            <v>0</v>
          </cell>
          <cell r="D202">
            <v>0</v>
          </cell>
          <cell r="E202">
            <v>27988.789999999997</v>
          </cell>
          <cell r="F202">
            <v>12380.320000000003</v>
          </cell>
          <cell r="G202">
            <v>40369.11</v>
          </cell>
        </row>
        <row r="204">
          <cell r="A204" t="str">
            <v>50102</v>
          </cell>
          <cell r="B204" t="str">
            <v>Labor</v>
          </cell>
          <cell r="C204">
            <v>46978901.65</v>
          </cell>
          <cell r="D204">
            <v>15265395.01</v>
          </cell>
          <cell r="E204">
            <v>4944869.750000001</v>
          </cell>
          <cell r="F204">
            <v>5198478.590000001</v>
          </cell>
          <cell r="G204">
            <v>72387645</v>
          </cell>
        </row>
        <row r="205">
          <cell r="A205" t="str">
            <v>502</v>
          </cell>
          <cell r="B205" t="str">
            <v>Fringes</v>
          </cell>
          <cell r="C205">
            <v>22236872.71</v>
          </cell>
          <cell r="D205">
            <v>7068833.26</v>
          </cell>
          <cell r="E205">
            <v>1809486.45</v>
          </cell>
          <cell r="F205">
            <v>1613685.76</v>
          </cell>
          <cell r="G205">
            <v>32728878.18</v>
          </cell>
        </row>
        <row r="206">
          <cell r="A206" t="str">
            <v>503</v>
          </cell>
          <cell r="B206" t="str">
            <v>Services</v>
          </cell>
          <cell r="C206">
            <v>3856775.73</v>
          </cell>
          <cell r="D206">
            <v>229254.78</v>
          </cell>
          <cell r="E206">
            <v>915420.76</v>
          </cell>
          <cell r="F206">
            <v>11403618.1</v>
          </cell>
          <cell r="G206">
            <v>16405069.37</v>
          </cell>
        </row>
        <row r="207">
          <cell r="A207" t="str">
            <v>50401</v>
          </cell>
          <cell r="B207" t="str">
            <v>Fuel</v>
          </cell>
          <cell r="C207">
            <v>11120040.24</v>
          </cell>
          <cell r="D207">
            <v>434204.26</v>
          </cell>
          <cell r="E207">
            <v>911.79</v>
          </cell>
          <cell r="F207">
            <v>0</v>
          </cell>
          <cell r="G207">
            <v>11555156.29</v>
          </cell>
        </row>
        <row r="208">
          <cell r="A208" t="str">
            <v>50402</v>
          </cell>
          <cell r="B208" t="str">
            <v>Tires/Tubes</v>
          </cell>
          <cell r="C208">
            <v>1359411.91</v>
          </cell>
          <cell r="D208">
            <v>0</v>
          </cell>
          <cell r="E208">
            <v>0</v>
          </cell>
          <cell r="F208">
            <v>0</v>
          </cell>
          <cell r="G208">
            <v>1359411.91</v>
          </cell>
        </row>
        <row r="209">
          <cell r="A209" t="str">
            <v>50499</v>
          </cell>
          <cell r="B209" t="str">
            <v>Materials Other</v>
          </cell>
          <cell r="C209">
            <v>200197.96</v>
          </cell>
          <cell r="D209">
            <v>11764765.88</v>
          </cell>
          <cell r="E209">
            <v>682251.98</v>
          </cell>
          <cell r="F209">
            <v>226364.18</v>
          </cell>
          <cell r="G209">
            <v>12873580.000000002</v>
          </cell>
        </row>
        <row r="210">
          <cell r="A210" t="str">
            <v>505</v>
          </cell>
          <cell r="B210" t="str">
            <v>Utilities</v>
          </cell>
          <cell r="C210">
            <v>75154.36</v>
          </cell>
          <cell r="D210">
            <v>31471.24</v>
          </cell>
          <cell r="E210">
            <v>893186.12</v>
          </cell>
          <cell r="F210">
            <v>221598.87</v>
          </cell>
          <cell r="G210">
            <v>1221410.5899999999</v>
          </cell>
        </row>
        <row r="211">
          <cell r="A211" t="str">
            <v>506</v>
          </cell>
          <cell r="B211" t="str">
            <v>Casualty/Ins</v>
          </cell>
          <cell r="C211">
            <v>0</v>
          </cell>
          <cell r="D211">
            <v>-43233.34</v>
          </cell>
          <cell r="E211">
            <v>-19602.11</v>
          </cell>
          <cell r="F211">
            <v>3772393.38</v>
          </cell>
          <cell r="G211">
            <v>3709557.9299999997</v>
          </cell>
        </row>
        <row r="212">
          <cell r="A212" t="str">
            <v>507</v>
          </cell>
          <cell r="B212" t="str">
            <v>Taxes</v>
          </cell>
          <cell r="C212">
            <v>136.81</v>
          </cell>
          <cell r="D212">
            <v>4920.24</v>
          </cell>
          <cell r="E212">
            <v>125167.09</v>
          </cell>
          <cell r="F212">
            <v>208.22</v>
          </cell>
          <cell r="G212">
            <v>130432.36</v>
          </cell>
        </row>
        <row r="213">
          <cell r="A213" t="str">
            <v>508</v>
          </cell>
          <cell r="B213" t="str">
            <v>Purch Trans</v>
          </cell>
          <cell r="C213">
            <v>0</v>
          </cell>
          <cell r="D213">
            <v>0</v>
          </cell>
          <cell r="E213">
            <v>0</v>
          </cell>
          <cell r="F213">
            <v>0</v>
          </cell>
          <cell r="G213">
            <v>0</v>
          </cell>
        </row>
        <row r="214">
          <cell r="A214" t="str">
            <v>509</v>
          </cell>
          <cell r="B214" t="str">
            <v>Misc</v>
          </cell>
          <cell r="C214">
            <v>12319.85</v>
          </cell>
          <cell r="D214">
            <v>12993.84</v>
          </cell>
          <cell r="E214">
            <v>101349.55</v>
          </cell>
          <cell r="F214">
            <v>441589.8</v>
          </cell>
          <cell r="G214">
            <v>568253.04</v>
          </cell>
        </row>
        <row r="215">
          <cell r="A215" t="str">
            <v>510</v>
          </cell>
          <cell r="B215" t="str">
            <v>Exp Transfer</v>
          </cell>
          <cell r="C215">
            <v>211.77</v>
          </cell>
          <cell r="D215">
            <v>-3146741.95</v>
          </cell>
          <cell r="E215">
            <v>-1036240.46</v>
          </cell>
          <cell r="F215">
            <v>-366995.61</v>
          </cell>
          <cell r="G215">
            <v>-4549766.25</v>
          </cell>
        </row>
        <row r="216">
          <cell r="A216" t="str">
            <v>511</v>
          </cell>
          <cell r="B216" t="str">
            <v>Interest</v>
          </cell>
          <cell r="C216">
            <v>0</v>
          </cell>
          <cell r="D216">
            <v>0</v>
          </cell>
          <cell r="E216">
            <v>0</v>
          </cell>
          <cell r="F216">
            <v>0</v>
          </cell>
          <cell r="G216">
            <v>0</v>
          </cell>
        </row>
        <row r="217">
          <cell r="A217" t="str">
            <v>512</v>
          </cell>
          <cell r="B217" t="str">
            <v>Leases/Rent</v>
          </cell>
          <cell r="C217">
            <v>101874.21</v>
          </cell>
          <cell r="D217">
            <v>36724.23</v>
          </cell>
          <cell r="E217">
            <v>130566.01</v>
          </cell>
          <cell r="F217">
            <v>138542.59</v>
          </cell>
          <cell r="G217">
            <v>407707.04000000004</v>
          </cell>
        </row>
        <row r="218">
          <cell r="A218" t="str">
            <v>516</v>
          </cell>
          <cell r="B218" t="str">
            <v>Other Reconc.</v>
          </cell>
          <cell r="C218">
            <v>0</v>
          </cell>
          <cell r="D218">
            <v>33.77</v>
          </cell>
          <cell r="E218">
            <v>0</v>
          </cell>
          <cell r="F218">
            <v>0</v>
          </cell>
          <cell r="G218">
            <v>33.77</v>
          </cell>
        </row>
        <row r="219">
          <cell r="A219" t="str">
            <v>999</v>
          </cell>
          <cell r="B219" t="str">
            <v>None Specified</v>
          </cell>
          <cell r="C219">
            <v>0</v>
          </cell>
          <cell r="D219">
            <v>29.86</v>
          </cell>
          <cell r="E219">
            <v>1409.78</v>
          </cell>
          <cell r="F219">
            <v>146156.01</v>
          </cell>
          <cell r="G219">
            <v>147595.65000000002</v>
          </cell>
        </row>
        <row r="220">
          <cell r="A220" t="str">
            <v>580</v>
          </cell>
          <cell r="B220" t="str">
            <v>Transfers</v>
          </cell>
          <cell r="C220">
            <v>0</v>
          </cell>
          <cell r="D220">
            <v>0</v>
          </cell>
          <cell r="E220">
            <v>0</v>
          </cell>
          <cell r="F220">
            <v>292444.96</v>
          </cell>
          <cell r="G220">
            <v>292444.96</v>
          </cell>
        </row>
        <row r="221">
          <cell r="A221" t="str">
            <v>Total Modal Expenses</v>
          </cell>
          <cell r="C221">
            <v>85941897.19999997</v>
          </cell>
          <cell r="D221">
            <v>31658651.08000001</v>
          </cell>
          <cell r="E221">
            <v>8548776.71</v>
          </cell>
          <cell r="F221">
            <v>23088084.85</v>
          </cell>
          <cell r="G221">
            <v>149237409.84000003</v>
          </cell>
        </row>
        <row r="223">
          <cell r="A223" t="str">
            <v>50102</v>
          </cell>
          <cell r="B223" t="str">
            <v>Labor</v>
          </cell>
          <cell r="C223">
            <v>10383133.86</v>
          </cell>
          <cell r="D223">
            <v>1707671.27</v>
          </cell>
          <cell r="E223">
            <v>1121400.57</v>
          </cell>
          <cell r="F223">
            <v>1185702.27</v>
          </cell>
          <cell r="G223">
            <v>14397907.969999999</v>
          </cell>
        </row>
        <row r="224">
          <cell r="A224" t="str">
            <v>502</v>
          </cell>
          <cell r="B224" t="str">
            <v>Fringes</v>
          </cell>
          <cell r="C224">
            <v>4914492.01</v>
          </cell>
          <cell r="D224">
            <v>790758.61</v>
          </cell>
          <cell r="E224">
            <v>412298.2</v>
          </cell>
          <cell r="F224">
            <v>375545.63</v>
          </cell>
          <cell r="G224">
            <v>6493094.45</v>
          </cell>
        </row>
        <row r="225">
          <cell r="A225" t="str">
            <v>503</v>
          </cell>
          <cell r="B225" t="str">
            <v>Services</v>
          </cell>
          <cell r="C225">
            <v>852261.27</v>
          </cell>
          <cell r="D225">
            <v>46804.47</v>
          </cell>
          <cell r="E225">
            <v>203376.11</v>
          </cell>
          <cell r="F225">
            <v>2415948.37</v>
          </cell>
          <cell r="G225">
            <v>3518390.22</v>
          </cell>
        </row>
        <row r="226">
          <cell r="A226" t="str">
            <v>50401</v>
          </cell>
          <cell r="B226" t="str">
            <v>Fuel</v>
          </cell>
          <cell r="C226">
            <v>1650734.53</v>
          </cell>
          <cell r="D226">
            <v>90459.22</v>
          </cell>
          <cell r="E226">
            <v>201.47</v>
          </cell>
          <cell r="F226">
            <v>0</v>
          </cell>
          <cell r="G226">
            <v>1741395.22</v>
          </cell>
        </row>
        <row r="227">
          <cell r="A227" t="str">
            <v>50402</v>
          </cell>
          <cell r="B227" t="str">
            <v>Tires/Tubes</v>
          </cell>
          <cell r="C227">
            <v>191404.02</v>
          </cell>
          <cell r="D227">
            <v>0</v>
          </cell>
          <cell r="E227">
            <v>0</v>
          </cell>
          <cell r="F227">
            <v>0</v>
          </cell>
          <cell r="G227">
            <v>191404.02</v>
          </cell>
        </row>
        <row r="228">
          <cell r="A228" t="str">
            <v>50499</v>
          </cell>
          <cell r="B228" t="str">
            <v>Materials Other</v>
          </cell>
          <cell r="C228">
            <v>40393.77</v>
          </cell>
          <cell r="D228">
            <v>671064.67</v>
          </cell>
          <cell r="E228">
            <v>151486.3</v>
          </cell>
          <cell r="F228">
            <v>50400.16</v>
          </cell>
          <cell r="G228">
            <v>913344.9</v>
          </cell>
        </row>
        <row r="229">
          <cell r="A229" t="str">
            <v>505</v>
          </cell>
          <cell r="B229" t="str">
            <v>Utilities</v>
          </cell>
          <cell r="C229">
            <v>16639.93</v>
          </cell>
          <cell r="D229">
            <v>6556.5</v>
          </cell>
          <cell r="E229">
            <v>198054.89</v>
          </cell>
          <cell r="F229">
            <v>51707.59</v>
          </cell>
          <cell r="G229">
            <v>272958.91000000003</v>
          </cell>
        </row>
        <row r="230">
          <cell r="A230" t="str">
            <v>506</v>
          </cell>
          <cell r="B230" t="str">
            <v>Casualty/Ins</v>
          </cell>
          <cell r="C230">
            <v>0</v>
          </cell>
          <cell r="D230">
            <v>-9006.95</v>
          </cell>
          <cell r="E230">
            <v>-4331.32</v>
          </cell>
          <cell r="F230">
            <v>785915.29</v>
          </cell>
          <cell r="G230">
            <v>772577.02</v>
          </cell>
        </row>
        <row r="231">
          <cell r="A231" t="str">
            <v>507</v>
          </cell>
          <cell r="B231" t="str">
            <v>Taxes</v>
          </cell>
          <cell r="C231">
            <v>30.24</v>
          </cell>
          <cell r="D231">
            <v>1025.04</v>
          </cell>
          <cell r="E231">
            <v>27657.72</v>
          </cell>
          <cell r="F231">
            <v>50.16</v>
          </cell>
          <cell r="G231">
            <v>28763.16</v>
          </cell>
        </row>
        <row r="232">
          <cell r="A232" t="str">
            <v>508</v>
          </cell>
          <cell r="B232" t="str">
            <v>Purch Trans</v>
          </cell>
          <cell r="C232">
            <v>0</v>
          </cell>
          <cell r="D232">
            <v>0</v>
          </cell>
          <cell r="E232">
            <v>0</v>
          </cell>
          <cell r="F232">
            <v>0</v>
          </cell>
          <cell r="G232">
            <v>0</v>
          </cell>
        </row>
        <row r="233">
          <cell r="A233" t="str">
            <v>509</v>
          </cell>
          <cell r="B233" t="str">
            <v>Misc</v>
          </cell>
          <cell r="C233">
            <v>2728</v>
          </cell>
          <cell r="D233">
            <v>2707.03</v>
          </cell>
          <cell r="E233">
            <v>22683.25</v>
          </cell>
          <cell r="F233">
            <v>98811.59</v>
          </cell>
          <cell r="G233">
            <v>126929.87</v>
          </cell>
        </row>
        <row r="234">
          <cell r="A234" t="str">
            <v>510</v>
          </cell>
          <cell r="B234" t="str">
            <v>Exp Transfer</v>
          </cell>
          <cell r="C234">
            <v>46.79</v>
          </cell>
          <cell r="D234">
            <v>-352013.29</v>
          </cell>
          <cell r="E234">
            <v>-229597.26</v>
          </cell>
          <cell r="F234">
            <v>-81239.77</v>
          </cell>
          <cell r="G234">
            <v>-662803.53</v>
          </cell>
        </row>
        <row r="235">
          <cell r="A235" t="str">
            <v>511</v>
          </cell>
          <cell r="B235" t="str">
            <v>Interest</v>
          </cell>
          <cell r="C235">
            <v>0</v>
          </cell>
          <cell r="D235">
            <v>0</v>
          </cell>
          <cell r="E235">
            <v>0</v>
          </cell>
          <cell r="F235">
            <v>0</v>
          </cell>
          <cell r="G235">
            <v>0</v>
          </cell>
        </row>
        <row r="236">
          <cell r="A236" t="str">
            <v>512</v>
          </cell>
          <cell r="B236" t="str">
            <v>Leases/Rent</v>
          </cell>
          <cell r="C236">
            <v>23240.12</v>
          </cell>
          <cell r="D236">
            <v>7417.36</v>
          </cell>
          <cell r="E236">
            <v>29074.91</v>
          </cell>
          <cell r="F236">
            <v>31816.19</v>
          </cell>
          <cell r="G236">
            <v>91548.58</v>
          </cell>
        </row>
        <row r="237">
          <cell r="A237" t="str">
            <v>516</v>
          </cell>
          <cell r="B237" t="str">
            <v>Other Reconc.</v>
          </cell>
          <cell r="C237">
            <v>0</v>
          </cell>
          <cell r="D237">
            <v>7.04</v>
          </cell>
          <cell r="E237">
            <v>0</v>
          </cell>
          <cell r="F237">
            <v>0</v>
          </cell>
          <cell r="G237">
            <v>7.04</v>
          </cell>
        </row>
        <row r="238">
          <cell r="A238" t="str">
            <v>999</v>
          </cell>
          <cell r="B238" t="str">
            <v>None Specified</v>
          </cell>
          <cell r="C238">
            <v>0</v>
          </cell>
          <cell r="D238">
            <v>6.22</v>
          </cell>
          <cell r="E238">
            <v>311.34000000000003</v>
          </cell>
          <cell r="F238">
            <v>32320.12</v>
          </cell>
          <cell r="G238">
            <v>32637.68</v>
          </cell>
        </row>
        <row r="239">
          <cell r="A239" t="str">
            <v>580</v>
          </cell>
          <cell r="B239" t="str">
            <v>Transfers</v>
          </cell>
          <cell r="C239">
            <v>0</v>
          </cell>
          <cell r="D239">
            <v>0</v>
          </cell>
          <cell r="E239">
            <v>0</v>
          </cell>
          <cell r="F239">
            <v>69902.59</v>
          </cell>
          <cell r="G239">
            <v>69902.59</v>
          </cell>
        </row>
        <row r="240">
          <cell r="A240" t="str">
            <v>Total Modal Expenses</v>
          </cell>
          <cell r="C240">
            <v>18075104.539999995</v>
          </cell>
          <cell r="D240">
            <v>2963457.19</v>
          </cell>
          <cell r="E240">
            <v>1932616.18</v>
          </cell>
          <cell r="F240">
            <v>5016880.190000001</v>
          </cell>
          <cell r="G240">
            <v>27988058.09999999</v>
          </cell>
        </row>
        <row r="242">
          <cell r="A242" t="str">
            <v>50102</v>
          </cell>
          <cell r="B242" t="str">
            <v>Labor</v>
          </cell>
          <cell r="C242">
            <v>54804327.67</v>
          </cell>
          <cell r="D242">
            <v>11429986.28</v>
          </cell>
          <cell r="E242">
            <v>5780624.97</v>
          </cell>
          <cell r="F242">
            <v>5984004.65</v>
          </cell>
          <cell r="G242">
            <v>77998943.57000001</v>
          </cell>
        </row>
        <row r="243">
          <cell r="A243" t="str">
            <v>502</v>
          </cell>
          <cell r="B243" t="str">
            <v>Fringes</v>
          </cell>
          <cell r="C243">
            <v>25940795.96</v>
          </cell>
          <cell r="D243">
            <v>5292798.79</v>
          </cell>
          <cell r="E243">
            <v>2116118.93</v>
          </cell>
          <cell r="F243">
            <v>1862717.49</v>
          </cell>
          <cell r="G243">
            <v>35212431.17</v>
          </cell>
        </row>
        <row r="244">
          <cell r="A244" t="str">
            <v>503</v>
          </cell>
          <cell r="B244" t="str">
            <v>Services</v>
          </cell>
          <cell r="C244">
            <v>4499638.46</v>
          </cell>
          <cell r="D244">
            <v>249719.18</v>
          </cell>
          <cell r="E244">
            <v>1068376.05</v>
          </cell>
          <cell r="F244">
            <v>12884077.99</v>
          </cell>
          <cell r="G244">
            <v>18701811.68</v>
          </cell>
        </row>
        <row r="245">
          <cell r="A245" t="str">
            <v>50401</v>
          </cell>
          <cell r="B245" t="str">
            <v>Fuel</v>
          </cell>
          <cell r="C245">
            <v>9042880.1</v>
          </cell>
          <cell r="D245">
            <v>480505.33</v>
          </cell>
          <cell r="E245">
            <v>1063.78</v>
          </cell>
          <cell r="F245">
            <v>0</v>
          </cell>
          <cell r="G245">
            <v>9524449.209999999</v>
          </cell>
        </row>
        <row r="246">
          <cell r="A246" t="str">
            <v>50402</v>
          </cell>
          <cell r="B246" t="str">
            <v>Tires/Tubes</v>
          </cell>
          <cell r="C246">
            <v>902620.6</v>
          </cell>
          <cell r="D246">
            <v>0</v>
          </cell>
          <cell r="E246">
            <v>0</v>
          </cell>
          <cell r="F246">
            <v>0</v>
          </cell>
          <cell r="G246">
            <v>902620.6</v>
          </cell>
        </row>
        <row r="247">
          <cell r="A247" t="str">
            <v>50499</v>
          </cell>
          <cell r="B247" t="str">
            <v>Materials Other</v>
          </cell>
          <cell r="C247">
            <v>214244.97</v>
          </cell>
          <cell r="D247">
            <v>5612488</v>
          </cell>
          <cell r="E247">
            <v>796208.69</v>
          </cell>
          <cell r="F247">
            <v>263521.47</v>
          </cell>
          <cell r="G247">
            <v>6886463.13</v>
          </cell>
        </row>
        <row r="248">
          <cell r="A248" t="str">
            <v>505</v>
          </cell>
          <cell r="B248" t="str">
            <v>Utilities</v>
          </cell>
          <cell r="C248">
            <v>87685.5</v>
          </cell>
          <cell r="D248">
            <v>34827.12</v>
          </cell>
          <cell r="E248">
            <v>1042260.03</v>
          </cell>
          <cell r="F248">
            <v>250224.86</v>
          </cell>
          <cell r="G248">
            <v>1414997.5099999998</v>
          </cell>
        </row>
        <row r="249">
          <cell r="A249" t="str">
            <v>506</v>
          </cell>
          <cell r="B249" t="str">
            <v>Casualty/Ins</v>
          </cell>
          <cell r="C249">
            <v>0</v>
          </cell>
          <cell r="D249">
            <v>-47843.5</v>
          </cell>
          <cell r="E249">
            <v>-22869.74</v>
          </cell>
          <cell r="F249">
            <v>4174659.66</v>
          </cell>
          <cell r="G249">
            <v>4103946.42</v>
          </cell>
        </row>
        <row r="250">
          <cell r="A250" t="str">
            <v>507</v>
          </cell>
          <cell r="B250" t="str">
            <v>Taxes</v>
          </cell>
          <cell r="C250">
            <v>159.59</v>
          </cell>
          <cell r="D250">
            <v>5444.92</v>
          </cell>
          <cell r="E250">
            <v>146024.68</v>
          </cell>
          <cell r="F250">
            <v>234.88</v>
          </cell>
          <cell r="G250">
            <v>151864.07</v>
          </cell>
        </row>
        <row r="251">
          <cell r="A251" t="str">
            <v>508</v>
          </cell>
          <cell r="B251" t="str">
            <v>Purch Trans</v>
          </cell>
          <cell r="C251">
            <v>0</v>
          </cell>
          <cell r="D251">
            <v>0</v>
          </cell>
          <cell r="E251">
            <v>0</v>
          </cell>
          <cell r="F251">
            <v>0</v>
          </cell>
          <cell r="G251">
            <v>0</v>
          </cell>
        </row>
        <row r="252">
          <cell r="A252" t="str">
            <v>509</v>
          </cell>
          <cell r="B252" t="str">
            <v>Misc</v>
          </cell>
          <cell r="C252">
            <v>14374.01</v>
          </cell>
          <cell r="D252">
            <v>14379.44</v>
          </cell>
          <cell r="E252">
            <v>118348.96</v>
          </cell>
          <cell r="F252">
            <v>511907.13</v>
          </cell>
          <cell r="G252">
            <v>659009.54</v>
          </cell>
        </row>
        <row r="253">
          <cell r="A253" t="str">
            <v>510</v>
          </cell>
          <cell r="B253" t="str">
            <v>Exp Transfer</v>
          </cell>
          <cell r="C253">
            <v>247.03</v>
          </cell>
          <cell r="D253">
            <v>-2356132.63</v>
          </cell>
          <cell r="E253">
            <v>-1209187.39</v>
          </cell>
          <cell r="F253">
            <v>-428876.87</v>
          </cell>
          <cell r="G253">
            <v>-3993949.8600000003</v>
          </cell>
        </row>
        <row r="254">
          <cell r="A254" t="str">
            <v>511</v>
          </cell>
          <cell r="B254" t="str">
            <v>Interest</v>
          </cell>
          <cell r="C254">
            <v>0</v>
          </cell>
          <cell r="D254">
            <v>0</v>
          </cell>
          <cell r="E254">
            <v>0</v>
          </cell>
          <cell r="F254">
            <v>0</v>
          </cell>
          <cell r="G254">
            <v>0</v>
          </cell>
        </row>
        <row r="255">
          <cell r="A255" t="str">
            <v>512</v>
          </cell>
          <cell r="B255" t="str">
            <v>Leases/Rent</v>
          </cell>
          <cell r="C255">
            <v>119141.64</v>
          </cell>
          <cell r="D255">
            <v>39668.66</v>
          </cell>
          <cell r="E255">
            <v>152414.99</v>
          </cell>
          <cell r="F255">
            <v>158248.49</v>
          </cell>
          <cell r="G255">
            <v>469473.77999999997</v>
          </cell>
        </row>
        <row r="256">
          <cell r="A256" t="str">
            <v>516</v>
          </cell>
          <cell r="B256" t="str">
            <v>Other Reconc.</v>
          </cell>
          <cell r="C256">
            <v>0</v>
          </cell>
          <cell r="D256">
            <v>37.37</v>
          </cell>
          <cell r="E256">
            <v>0</v>
          </cell>
          <cell r="F256">
            <v>0</v>
          </cell>
          <cell r="G256">
            <v>37.37</v>
          </cell>
        </row>
        <row r="257">
          <cell r="A257" t="str">
            <v>999</v>
          </cell>
          <cell r="B257" t="str">
            <v>None Specified</v>
          </cell>
          <cell r="C257">
            <v>0</v>
          </cell>
          <cell r="D257">
            <v>33.04</v>
          </cell>
          <cell r="E257">
            <v>1644.63</v>
          </cell>
          <cell r="F257">
            <v>170411.76</v>
          </cell>
          <cell r="G257">
            <v>172089.43000000002</v>
          </cell>
        </row>
        <row r="258">
          <cell r="A258" t="str">
            <v>580</v>
          </cell>
          <cell r="B258" t="str">
            <v>Transfers</v>
          </cell>
          <cell r="C258">
            <v>0</v>
          </cell>
          <cell r="D258">
            <v>0</v>
          </cell>
          <cell r="E258">
            <v>0</v>
          </cell>
          <cell r="F258">
            <v>326089.5</v>
          </cell>
          <cell r="G258">
            <v>326089.5</v>
          </cell>
        </row>
        <row r="259">
          <cell r="A259" t="str">
            <v>Total Modal Expenses</v>
          </cell>
          <cell r="C259">
            <v>95626115.52999999</v>
          </cell>
          <cell r="D259">
            <v>20755912.000000004</v>
          </cell>
          <cell r="E259">
            <v>9991028.58</v>
          </cell>
          <cell r="F259">
            <v>26157221.009999998</v>
          </cell>
          <cell r="G259">
            <v>152530277.11999997</v>
          </cell>
        </row>
        <row r="261">
          <cell r="A261" t="str">
            <v>50102</v>
          </cell>
          <cell r="B261" t="str">
            <v>Labor</v>
          </cell>
          <cell r="C261">
            <v>16020670.59</v>
          </cell>
          <cell r="D261">
            <v>5933746.48</v>
          </cell>
          <cell r="E261">
            <v>1774523.74</v>
          </cell>
          <cell r="F261">
            <v>1986416.53</v>
          </cell>
          <cell r="G261">
            <v>25715357.34</v>
          </cell>
        </row>
        <row r="262">
          <cell r="A262" t="str">
            <v>502</v>
          </cell>
          <cell r="B262" t="str">
            <v>Fringes</v>
          </cell>
          <cell r="C262">
            <v>7582453.58</v>
          </cell>
          <cell r="D262">
            <v>2747695.9</v>
          </cell>
          <cell r="E262">
            <v>655374.56</v>
          </cell>
          <cell r="F262">
            <v>605301.98</v>
          </cell>
          <cell r="G262">
            <v>11590826.020000001</v>
          </cell>
        </row>
        <row r="263">
          <cell r="A263" t="str">
            <v>503</v>
          </cell>
          <cell r="B263" t="str">
            <v>Services</v>
          </cell>
          <cell r="C263">
            <v>1314769.45</v>
          </cell>
          <cell r="D263">
            <v>80433.45</v>
          </cell>
          <cell r="E263">
            <v>315437.54</v>
          </cell>
          <cell r="F263">
            <v>4838123.25</v>
          </cell>
          <cell r="G263">
            <v>6548763.6899999995</v>
          </cell>
        </row>
        <row r="264">
          <cell r="A264" t="str">
            <v>50401</v>
          </cell>
          <cell r="B264" t="str">
            <v>Fuel</v>
          </cell>
          <cell r="C264">
            <v>4261416.48</v>
          </cell>
          <cell r="D264">
            <v>151836.81</v>
          </cell>
          <cell r="E264">
            <v>310.79</v>
          </cell>
          <cell r="F264">
            <v>0</v>
          </cell>
          <cell r="G264">
            <v>4413564.08</v>
          </cell>
        </row>
        <row r="265">
          <cell r="A265" t="str">
            <v>50402</v>
          </cell>
          <cell r="B265" t="str">
            <v>Tires/Tubes</v>
          </cell>
          <cell r="C265">
            <v>535496.05</v>
          </cell>
          <cell r="D265">
            <v>0</v>
          </cell>
          <cell r="E265">
            <v>0</v>
          </cell>
          <cell r="F265">
            <v>0</v>
          </cell>
          <cell r="G265">
            <v>535496.05</v>
          </cell>
        </row>
        <row r="266">
          <cell r="A266" t="str">
            <v>50499</v>
          </cell>
          <cell r="B266" t="str">
            <v>Materials Other</v>
          </cell>
          <cell r="C266">
            <v>70966.13</v>
          </cell>
          <cell r="D266">
            <v>4607674.57</v>
          </cell>
          <cell r="E266">
            <v>234821.65</v>
          </cell>
          <cell r="F266">
            <v>79095.62</v>
          </cell>
          <cell r="G266">
            <v>4992557.970000001</v>
          </cell>
        </row>
        <row r="267">
          <cell r="A267" t="str">
            <v>505</v>
          </cell>
          <cell r="B267" t="str">
            <v>Utilities</v>
          </cell>
          <cell r="C267">
            <v>25720.37</v>
          </cell>
          <cell r="D267">
            <v>11005.18</v>
          </cell>
          <cell r="E267">
            <v>306595.12</v>
          </cell>
          <cell r="F267">
            <v>93833.29</v>
          </cell>
          <cell r="G267">
            <v>437153.95999999996</v>
          </cell>
        </row>
        <row r="268">
          <cell r="A268" t="str">
            <v>506</v>
          </cell>
          <cell r="B268" t="str">
            <v>Casualty/Ins</v>
          </cell>
          <cell r="C268">
            <v>0</v>
          </cell>
          <cell r="D268">
            <v>-15118.27</v>
          </cell>
          <cell r="E268">
            <v>-6681.76</v>
          </cell>
          <cell r="F268">
            <v>1319167.45</v>
          </cell>
          <cell r="G268">
            <v>1297367.42</v>
          </cell>
        </row>
        <row r="269">
          <cell r="A269" t="str">
            <v>507</v>
          </cell>
          <cell r="B269" t="str">
            <v>Taxes</v>
          </cell>
          <cell r="C269">
            <v>46.65</v>
          </cell>
          <cell r="D269">
            <v>1720.57</v>
          </cell>
          <cell r="E269">
            <v>42666.2</v>
          </cell>
          <cell r="F269">
            <v>93.95</v>
          </cell>
          <cell r="G269">
            <v>44527.369999999995</v>
          </cell>
        </row>
        <row r="270">
          <cell r="A270" t="str">
            <v>508</v>
          </cell>
          <cell r="B270" t="str">
            <v>Purch Trans</v>
          </cell>
          <cell r="C270">
            <v>0</v>
          </cell>
          <cell r="D270">
            <v>0</v>
          </cell>
          <cell r="E270">
            <v>0</v>
          </cell>
          <cell r="F270">
            <v>0</v>
          </cell>
          <cell r="G270">
            <v>0</v>
          </cell>
        </row>
        <row r="271">
          <cell r="A271" t="str">
            <v>509</v>
          </cell>
          <cell r="B271" t="str">
            <v>Misc</v>
          </cell>
          <cell r="C271">
            <v>4217.11</v>
          </cell>
          <cell r="D271">
            <v>4543.83</v>
          </cell>
          <cell r="E271">
            <v>35438.96</v>
          </cell>
          <cell r="F271">
            <v>158305.32</v>
          </cell>
          <cell r="G271">
            <v>202505.22</v>
          </cell>
        </row>
        <row r="272">
          <cell r="A272" t="str">
            <v>510</v>
          </cell>
          <cell r="B272" t="str">
            <v>Exp Transfer</v>
          </cell>
          <cell r="C272">
            <v>72.19</v>
          </cell>
          <cell r="D272">
            <v>-1223156.07</v>
          </cell>
          <cell r="E272">
            <v>-355138.19</v>
          </cell>
          <cell r="F272">
            <v>-124994.28999999998</v>
          </cell>
          <cell r="G272">
            <v>-1703216.36</v>
          </cell>
        </row>
        <row r="273">
          <cell r="A273" t="str">
            <v>511</v>
          </cell>
          <cell r="B273" t="str">
            <v>Interest</v>
          </cell>
          <cell r="C273">
            <v>0</v>
          </cell>
          <cell r="D273">
            <v>0</v>
          </cell>
          <cell r="E273">
            <v>0</v>
          </cell>
          <cell r="F273">
            <v>0</v>
          </cell>
          <cell r="G273">
            <v>0</v>
          </cell>
        </row>
        <row r="274">
          <cell r="A274" t="str">
            <v>512</v>
          </cell>
          <cell r="B274" t="str">
            <v>Leases/Rent</v>
          </cell>
          <cell r="C274">
            <v>36982.5</v>
          </cell>
          <cell r="D274">
            <v>12906.84</v>
          </cell>
          <cell r="E274">
            <v>45197.07</v>
          </cell>
          <cell r="F274">
            <v>54985.9</v>
          </cell>
          <cell r="G274">
            <v>150072.31</v>
          </cell>
        </row>
        <row r="275">
          <cell r="A275" t="str">
            <v>516</v>
          </cell>
          <cell r="B275" t="str">
            <v>Other Reconc.</v>
          </cell>
          <cell r="C275">
            <v>0</v>
          </cell>
          <cell r="D275">
            <v>11.81</v>
          </cell>
          <cell r="E275">
            <v>0</v>
          </cell>
          <cell r="F275">
            <v>0</v>
          </cell>
          <cell r="G275">
            <v>11.81</v>
          </cell>
        </row>
        <row r="276">
          <cell r="A276" t="str">
            <v>999</v>
          </cell>
          <cell r="B276" t="str">
            <v>None Specified</v>
          </cell>
          <cell r="C276">
            <v>0</v>
          </cell>
          <cell r="D276">
            <v>10.44</v>
          </cell>
          <cell r="E276">
            <v>479.96</v>
          </cell>
          <cell r="F276">
            <v>50050.91</v>
          </cell>
          <cell r="G276">
            <v>50541.310000000005</v>
          </cell>
        </row>
        <row r="277">
          <cell r="A277" t="str">
            <v>580</v>
          </cell>
          <cell r="B277" t="str">
            <v>Transfers</v>
          </cell>
          <cell r="C277">
            <v>0</v>
          </cell>
          <cell r="D277">
            <v>0</v>
          </cell>
          <cell r="E277">
            <v>0</v>
          </cell>
          <cell r="F277">
            <v>133952.38</v>
          </cell>
          <cell r="G277">
            <v>133952.38</v>
          </cell>
        </row>
        <row r="278">
          <cell r="A278" t="str">
            <v>Total Modal Expenses</v>
          </cell>
          <cell r="C278">
            <v>29852811.1</v>
          </cell>
          <cell r="D278">
            <v>12313311.540000001</v>
          </cell>
          <cell r="E278">
            <v>3049025.64</v>
          </cell>
          <cell r="F278">
            <v>9194332.290000001</v>
          </cell>
          <cell r="G278">
            <v>54409480.57</v>
          </cell>
        </row>
        <row r="279">
          <cell r="A279" t="str">
            <v>Metro Transit Motor Bus RRBUS (RAPIDRIDE)</v>
          </cell>
        </row>
        <row r="280">
          <cell r="A280" t="str">
            <v>50102</v>
          </cell>
          <cell r="B280" t="str">
            <v>Labor</v>
          </cell>
          <cell r="C280">
            <v>16542752.03</v>
          </cell>
          <cell r="D280">
            <v>3992871.24</v>
          </cell>
          <cell r="E280">
            <v>1725942.44</v>
          </cell>
          <cell r="F280">
            <v>1784473.89</v>
          </cell>
          <cell r="G280">
            <v>24046039.6</v>
          </cell>
        </row>
        <row r="281">
          <cell r="A281" t="str">
            <v>502</v>
          </cell>
          <cell r="B281" t="str">
            <v>Fringes</v>
          </cell>
          <cell r="C281">
            <v>7845770.26</v>
          </cell>
          <cell r="D281">
            <v>1848949.31</v>
          </cell>
          <cell r="E281">
            <v>631163.69</v>
          </cell>
          <cell r="F281">
            <v>574081.78</v>
          </cell>
          <cell r="G281">
            <v>10899965.04</v>
          </cell>
        </row>
        <row r="282">
          <cell r="A282" t="str">
            <v>503</v>
          </cell>
          <cell r="B282" t="str">
            <v>Services</v>
          </cell>
          <cell r="C282">
            <v>2559784.98</v>
          </cell>
          <cell r="D282">
            <v>73177.37</v>
          </cell>
          <cell r="E282">
            <v>320420.78</v>
          </cell>
          <cell r="F282">
            <v>3332117.39</v>
          </cell>
          <cell r="G282">
            <v>6285500.52</v>
          </cell>
        </row>
        <row r="283">
          <cell r="A283" t="str">
            <v>50401</v>
          </cell>
          <cell r="B283" t="str">
            <v>Fuel</v>
          </cell>
          <cell r="C283">
            <v>3579152.85</v>
          </cell>
          <cell r="D283">
            <v>139148</v>
          </cell>
          <cell r="E283">
            <v>319.38999999999993</v>
          </cell>
          <cell r="F283">
            <v>0</v>
          </cell>
          <cell r="G283">
            <v>3718620.24</v>
          </cell>
        </row>
        <row r="284">
          <cell r="A284" t="str">
            <v>50402</v>
          </cell>
          <cell r="B284" t="str">
            <v>Tires/Tubes</v>
          </cell>
          <cell r="C284">
            <v>435647.34</v>
          </cell>
          <cell r="D284">
            <v>0</v>
          </cell>
          <cell r="E284">
            <v>0</v>
          </cell>
          <cell r="F284">
            <v>0</v>
          </cell>
          <cell r="G284">
            <v>435647.34</v>
          </cell>
        </row>
        <row r="285">
          <cell r="A285" t="str">
            <v>50499</v>
          </cell>
          <cell r="B285" t="str">
            <v>Materials Other</v>
          </cell>
          <cell r="C285">
            <v>91511.55</v>
          </cell>
          <cell r="D285">
            <v>3228650.69</v>
          </cell>
          <cell r="E285">
            <v>238824.65</v>
          </cell>
          <cell r="F285">
            <v>78986.41</v>
          </cell>
          <cell r="G285">
            <v>3637973.3</v>
          </cell>
        </row>
        <row r="286">
          <cell r="A286" t="str">
            <v>505</v>
          </cell>
          <cell r="B286" t="str">
            <v>Utilities</v>
          </cell>
          <cell r="C286">
            <v>26409.9</v>
          </cell>
          <cell r="D286">
            <v>10085.48</v>
          </cell>
          <cell r="E286">
            <v>312720.29</v>
          </cell>
          <cell r="F286">
            <v>73975.55</v>
          </cell>
          <cell r="G286">
            <v>423191.22</v>
          </cell>
        </row>
        <row r="287">
          <cell r="A287" t="str">
            <v>506</v>
          </cell>
          <cell r="B287" t="str">
            <v>Casualty/Ins</v>
          </cell>
          <cell r="C287">
            <v>0</v>
          </cell>
          <cell r="D287">
            <v>-13854.85</v>
          </cell>
          <cell r="E287">
            <v>-6866.18</v>
          </cell>
          <cell r="F287">
            <v>1208926.54</v>
          </cell>
          <cell r="G287">
            <v>1188205.51</v>
          </cell>
        </row>
        <row r="288">
          <cell r="A288" t="str">
            <v>507</v>
          </cell>
          <cell r="B288" t="str">
            <v>Taxes</v>
          </cell>
          <cell r="C288">
            <v>47.93</v>
          </cell>
          <cell r="D288">
            <v>1576.75</v>
          </cell>
          <cell r="E288">
            <v>43843.53</v>
          </cell>
          <cell r="F288">
            <v>69.09</v>
          </cell>
          <cell r="G288">
            <v>45537.299999999996</v>
          </cell>
        </row>
        <row r="289">
          <cell r="A289" t="str">
            <v>508</v>
          </cell>
          <cell r="B289" t="str">
            <v>Purch Trans</v>
          </cell>
          <cell r="C289">
            <v>0</v>
          </cell>
          <cell r="D289">
            <v>0</v>
          </cell>
          <cell r="E289">
            <v>0</v>
          </cell>
          <cell r="F289">
            <v>0</v>
          </cell>
          <cell r="G289">
            <v>0</v>
          </cell>
        </row>
        <row r="290">
          <cell r="A290" t="str">
            <v>509</v>
          </cell>
          <cell r="B290" t="str">
            <v>Misc</v>
          </cell>
          <cell r="C290">
            <v>4314.5</v>
          </cell>
          <cell r="D290">
            <v>4164.07</v>
          </cell>
          <cell r="E290">
            <v>35439.53</v>
          </cell>
          <cell r="F290">
            <v>153256.28</v>
          </cell>
          <cell r="G290">
            <v>197174.38</v>
          </cell>
        </row>
        <row r="291">
          <cell r="A291" t="str">
            <v>510</v>
          </cell>
          <cell r="B291" t="str">
            <v>Exp Transfer</v>
          </cell>
          <cell r="C291">
            <v>74.18</v>
          </cell>
          <cell r="D291">
            <v>-823073.91</v>
          </cell>
          <cell r="E291">
            <v>-362837.61</v>
          </cell>
          <cell r="F291">
            <v>-128899.33</v>
          </cell>
          <cell r="G291">
            <v>-1314736.67</v>
          </cell>
        </row>
        <row r="292">
          <cell r="A292" t="str">
            <v>511</v>
          </cell>
          <cell r="B292" t="str">
            <v>Interest</v>
          </cell>
          <cell r="C292">
            <v>0</v>
          </cell>
          <cell r="D292">
            <v>0</v>
          </cell>
          <cell r="E292">
            <v>0</v>
          </cell>
          <cell r="F292">
            <v>0</v>
          </cell>
          <cell r="G292">
            <v>0</v>
          </cell>
        </row>
        <row r="293">
          <cell r="A293" t="str">
            <v>512</v>
          </cell>
          <cell r="B293" t="str">
            <v>Leases/Rent</v>
          </cell>
          <cell r="C293">
            <v>35636.1</v>
          </cell>
          <cell r="D293">
            <v>11697.86</v>
          </cell>
          <cell r="E293">
            <v>45686.29</v>
          </cell>
          <cell r="F293">
            <v>47016.36</v>
          </cell>
          <cell r="G293">
            <v>140036.61</v>
          </cell>
        </row>
        <row r="294">
          <cell r="A294" t="str">
            <v>516</v>
          </cell>
          <cell r="B294" t="str">
            <v>Other Reconc.</v>
          </cell>
          <cell r="C294">
            <v>0</v>
          </cell>
          <cell r="D294">
            <v>10.82</v>
          </cell>
          <cell r="E294">
            <v>0</v>
          </cell>
          <cell r="F294">
            <v>0</v>
          </cell>
          <cell r="G294">
            <v>10.82</v>
          </cell>
        </row>
        <row r="295">
          <cell r="A295" t="str">
            <v>999</v>
          </cell>
          <cell r="B295" t="str">
            <v>None Specified</v>
          </cell>
          <cell r="C295">
            <v>0</v>
          </cell>
          <cell r="D295">
            <v>9.57</v>
          </cell>
          <cell r="E295">
            <v>493.85</v>
          </cell>
          <cell r="F295">
            <v>51129.69</v>
          </cell>
          <cell r="G295">
            <v>51633.11</v>
          </cell>
        </row>
        <row r="296">
          <cell r="A296" t="str">
            <v>580</v>
          </cell>
          <cell r="B296" t="str">
            <v>Transfers</v>
          </cell>
          <cell r="C296">
            <v>0</v>
          </cell>
          <cell r="D296">
            <v>0</v>
          </cell>
          <cell r="E296">
            <v>0</v>
          </cell>
          <cell r="F296">
            <v>96062.42</v>
          </cell>
          <cell r="G296">
            <v>96062.42</v>
          </cell>
        </row>
        <row r="297">
          <cell r="A297" t="str">
            <v>Total Modal Expenses</v>
          </cell>
          <cell r="C297">
            <v>31121101.62</v>
          </cell>
          <cell r="D297">
            <v>8473412.400000002</v>
          </cell>
          <cell r="E297">
            <v>2985150.65</v>
          </cell>
          <cell r="F297">
            <v>7271196.070000001</v>
          </cell>
          <cell r="G297">
            <v>49850860.739999995</v>
          </cell>
        </row>
        <row r="299">
          <cell r="A299" t="str">
            <v>50102</v>
          </cell>
          <cell r="B299" t="str">
            <v>Labor</v>
          </cell>
          <cell r="C299">
            <v>0</v>
          </cell>
          <cell r="D299">
            <v>0</v>
          </cell>
          <cell r="E299">
            <v>0</v>
          </cell>
          <cell r="F299">
            <v>0</v>
          </cell>
          <cell r="G299">
            <v>0</v>
          </cell>
        </row>
        <row r="300">
          <cell r="A300" t="str">
            <v>502</v>
          </cell>
          <cell r="B300" t="str">
            <v>Fringes</v>
          </cell>
          <cell r="C300">
            <v>0</v>
          </cell>
          <cell r="D300">
            <v>0</v>
          </cell>
          <cell r="E300">
            <v>0</v>
          </cell>
          <cell r="F300">
            <v>-167.71</v>
          </cell>
          <cell r="G300">
            <v>-167.71</v>
          </cell>
        </row>
        <row r="301">
          <cell r="A301" t="str">
            <v>503</v>
          </cell>
          <cell r="B301" t="str">
            <v>Services</v>
          </cell>
          <cell r="C301">
            <v>0</v>
          </cell>
          <cell r="D301">
            <v>0</v>
          </cell>
          <cell r="E301">
            <v>0</v>
          </cell>
          <cell r="F301">
            <v>4576.61</v>
          </cell>
          <cell r="G301">
            <v>4576.61</v>
          </cell>
        </row>
        <row r="302">
          <cell r="A302" t="str">
            <v>50499</v>
          </cell>
          <cell r="B302" t="str">
            <v>Materials Other</v>
          </cell>
          <cell r="C302">
            <v>0</v>
          </cell>
          <cell r="D302">
            <v>0</v>
          </cell>
          <cell r="E302">
            <v>0</v>
          </cell>
          <cell r="F302">
            <v>0</v>
          </cell>
          <cell r="G302">
            <v>0</v>
          </cell>
        </row>
        <row r="303">
          <cell r="A303" t="str">
            <v>505</v>
          </cell>
          <cell r="B303" t="str">
            <v>Utilities</v>
          </cell>
          <cell r="C303">
            <v>0</v>
          </cell>
          <cell r="D303">
            <v>0</v>
          </cell>
          <cell r="E303">
            <v>0</v>
          </cell>
          <cell r="F303">
            <v>0</v>
          </cell>
          <cell r="G303">
            <v>0</v>
          </cell>
        </row>
        <row r="304">
          <cell r="A304" t="str">
            <v>507</v>
          </cell>
          <cell r="B304" t="str">
            <v>Taxes</v>
          </cell>
          <cell r="C304">
            <v>0</v>
          </cell>
          <cell r="D304">
            <v>0</v>
          </cell>
          <cell r="E304">
            <v>0</v>
          </cell>
          <cell r="F304">
            <v>0</v>
          </cell>
          <cell r="G304">
            <v>0</v>
          </cell>
        </row>
        <row r="305">
          <cell r="A305" t="str">
            <v>508</v>
          </cell>
          <cell r="B305" t="str">
            <v>Purch Trans</v>
          </cell>
          <cell r="C305">
            <v>0</v>
          </cell>
          <cell r="D305">
            <v>0</v>
          </cell>
          <cell r="E305">
            <v>0</v>
          </cell>
          <cell r="F305">
            <v>0</v>
          </cell>
          <cell r="G305">
            <v>0</v>
          </cell>
        </row>
        <row r="306">
          <cell r="A306" t="str">
            <v>509</v>
          </cell>
          <cell r="B306" t="str">
            <v>Misc</v>
          </cell>
          <cell r="C306">
            <v>0</v>
          </cell>
          <cell r="D306">
            <v>0</v>
          </cell>
          <cell r="E306">
            <v>0</v>
          </cell>
          <cell r="F306">
            <v>0</v>
          </cell>
          <cell r="G306">
            <v>0</v>
          </cell>
        </row>
        <row r="307">
          <cell r="A307" t="str">
            <v>510</v>
          </cell>
          <cell r="B307" t="str">
            <v>Exp Transfer</v>
          </cell>
          <cell r="C307">
            <v>0</v>
          </cell>
          <cell r="D307">
            <v>0</v>
          </cell>
          <cell r="E307">
            <v>0</v>
          </cell>
          <cell r="F307">
            <v>0</v>
          </cell>
          <cell r="G307">
            <v>0</v>
          </cell>
        </row>
        <row r="308">
          <cell r="A308" t="str">
            <v>511</v>
          </cell>
          <cell r="B308" t="str">
            <v>Interest</v>
          </cell>
          <cell r="C308">
            <v>0</v>
          </cell>
          <cell r="D308">
            <v>0</v>
          </cell>
          <cell r="E308">
            <v>0</v>
          </cell>
          <cell r="F308">
            <v>0</v>
          </cell>
          <cell r="G308">
            <v>0</v>
          </cell>
        </row>
        <row r="309">
          <cell r="A309" t="str">
            <v>512</v>
          </cell>
          <cell r="B309" t="str">
            <v>Leases/Rent</v>
          </cell>
          <cell r="C309">
            <v>0</v>
          </cell>
          <cell r="D309">
            <v>0</v>
          </cell>
          <cell r="E309">
            <v>0</v>
          </cell>
          <cell r="F309">
            <v>0</v>
          </cell>
          <cell r="G309">
            <v>0</v>
          </cell>
        </row>
        <row r="310">
          <cell r="A310" t="str">
            <v>999</v>
          </cell>
          <cell r="B310" t="str">
            <v>None Specified</v>
          </cell>
          <cell r="C310">
            <v>0</v>
          </cell>
          <cell r="D310">
            <v>0</v>
          </cell>
          <cell r="E310">
            <v>0</v>
          </cell>
          <cell r="F310">
            <v>0.2</v>
          </cell>
          <cell r="G310">
            <v>0.2</v>
          </cell>
        </row>
        <row r="311">
          <cell r="A311" t="str">
            <v>580</v>
          </cell>
          <cell r="B311" t="str">
            <v>Transfers</v>
          </cell>
          <cell r="C311">
            <v>0</v>
          </cell>
          <cell r="D311">
            <v>0</v>
          </cell>
          <cell r="E311">
            <v>0</v>
          </cell>
          <cell r="F311">
            <v>0</v>
          </cell>
          <cell r="G311">
            <v>0</v>
          </cell>
        </row>
        <row r="312">
          <cell r="A312" t="str">
            <v>Total Modal Expenses</v>
          </cell>
          <cell r="C312">
            <v>0</v>
          </cell>
          <cell r="D312">
            <v>0</v>
          </cell>
          <cell r="E312">
            <v>0</v>
          </cell>
          <cell r="F312">
            <v>4409.099999999999</v>
          </cell>
          <cell r="G312">
            <v>4409.099999999999</v>
          </cell>
        </row>
        <row r="314">
          <cell r="A314" t="str">
            <v>50102</v>
          </cell>
          <cell r="B314" t="str">
            <v>Labor</v>
          </cell>
          <cell r="C314">
            <v>12618167.64</v>
          </cell>
          <cell r="D314">
            <v>3354051.7</v>
          </cell>
          <cell r="E314">
            <v>3198081.88</v>
          </cell>
          <cell r="F314">
            <v>1488773.9</v>
          </cell>
          <cell r="G314">
            <v>20659075.119999997</v>
          </cell>
        </row>
        <row r="315">
          <cell r="A315" t="str">
            <v>502</v>
          </cell>
          <cell r="B315" t="str">
            <v>Fringes</v>
          </cell>
          <cell r="C315">
            <v>5972438.37</v>
          </cell>
          <cell r="D315">
            <v>1553135.82</v>
          </cell>
          <cell r="E315">
            <v>1106280.08</v>
          </cell>
          <cell r="F315">
            <v>467754.83</v>
          </cell>
          <cell r="G315">
            <v>9099609.1</v>
          </cell>
        </row>
        <row r="316">
          <cell r="A316" t="str">
            <v>503</v>
          </cell>
          <cell r="B316" t="str">
            <v>Services</v>
          </cell>
          <cell r="C316">
            <v>1035792.35</v>
          </cell>
          <cell r="D316">
            <v>30771.94</v>
          </cell>
          <cell r="E316">
            <v>266717.79</v>
          </cell>
          <cell r="F316">
            <v>3202402.8</v>
          </cell>
          <cell r="G316">
            <v>4535684.88</v>
          </cell>
        </row>
        <row r="317">
          <cell r="A317" t="str">
            <v>50401</v>
          </cell>
          <cell r="B317" t="str">
            <v>Fuel</v>
          </cell>
          <cell r="C317">
            <v>975.38</v>
          </cell>
          <cell r="D317">
            <v>58545.96</v>
          </cell>
          <cell r="E317">
            <v>-4189.9</v>
          </cell>
          <cell r="F317">
            <v>0</v>
          </cell>
          <cell r="G317">
            <v>55331.439999999995</v>
          </cell>
        </row>
        <row r="318">
          <cell r="A318" t="str">
            <v>50402</v>
          </cell>
          <cell r="B318" t="str">
            <v>Tires/Tubes</v>
          </cell>
          <cell r="C318">
            <v>123866.55</v>
          </cell>
          <cell r="D318">
            <v>0</v>
          </cell>
          <cell r="E318">
            <v>0</v>
          </cell>
          <cell r="F318">
            <v>0</v>
          </cell>
          <cell r="G318">
            <v>123866.55</v>
          </cell>
        </row>
        <row r="319">
          <cell r="A319" t="str">
            <v>50499</v>
          </cell>
          <cell r="B319" t="str">
            <v>Materials Other</v>
          </cell>
          <cell r="C319">
            <v>39167.43</v>
          </cell>
          <cell r="D319">
            <v>1326632.1</v>
          </cell>
          <cell r="E319">
            <v>331774.06000000006</v>
          </cell>
          <cell r="F319">
            <v>61589.81</v>
          </cell>
          <cell r="G319">
            <v>1759163.4000000001</v>
          </cell>
        </row>
        <row r="320">
          <cell r="A320" t="str">
            <v>505</v>
          </cell>
          <cell r="B320" t="str">
            <v>Utilities</v>
          </cell>
          <cell r="C320">
            <v>510795.56</v>
          </cell>
          <cell r="D320">
            <v>4243.44</v>
          </cell>
          <cell r="E320">
            <v>255436.04</v>
          </cell>
          <cell r="F320">
            <v>74727.35</v>
          </cell>
          <cell r="G320">
            <v>845202.39</v>
          </cell>
        </row>
        <row r="321">
          <cell r="A321" t="str">
            <v>506</v>
          </cell>
          <cell r="B321" t="str">
            <v>Casualty/Ins</v>
          </cell>
          <cell r="C321">
            <v>0</v>
          </cell>
          <cell r="D321">
            <v>-5829.37</v>
          </cell>
          <cell r="E321">
            <v>-5264.63</v>
          </cell>
          <cell r="F321">
            <v>508650.76</v>
          </cell>
          <cell r="G321">
            <v>497556.76</v>
          </cell>
        </row>
        <row r="322">
          <cell r="A322" t="str">
            <v>507</v>
          </cell>
          <cell r="B322" t="str">
            <v>Taxes</v>
          </cell>
          <cell r="C322">
            <v>36.730000000000004</v>
          </cell>
          <cell r="D322">
            <v>663.43</v>
          </cell>
          <cell r="E322">
            <v>35103.44</v>
          </cell>
          <cell r="F322">
            <v>65.77</v>
          </cell>
          <cell r="G322">
            <v>35869.37</v>
          </cell>
        </row>
        <row r="323">
          <cell r="A323" t="str">
            <v>508</v>
          </cell>
          <cell r="B323" t="str">
            <v>Purch Trans</v>
          </cell>
          <cell r="C323">
            <v>0</v>
          </cell>
          <cell r="D323">
            <v>0</v>
          </cell>
          <cell r="E323">
            <v>0</v>
          </cell>
          <cell r="F323">
            <v>0</v>
          </cell>
          <cell r="G323">
            <v>0</v>
          </cell>
        </row>
        <row r="324">
          <cell r="A324" t="str">
            <v>509</v>
          </cell>
          <cell r="B324" t="str">
            <v>Misc</v>
          </cell>
          <cell r="C324">
            <v>3313.46</v>
          </cell>
          <cell r="D324">
            <v>1752.01</v>
          </cell>
          <cell r="E324">
            <v>30851.67</v>
          </cell>
          <cell r="F324">
            <v>122102.67</v>
          </cell>
          <cell r="G324">
            <v>158019.81</v>
          </cell>
        </row>
        <row r="325">
          <cell r="A325" t="str">
            <v>510</v>
          </cell>
          <cell r="B325" t="str">
            <v>Exp Transfer</v>
          </cell>
          <cell r="C325">
            <v>56.87</v>
          </cell>
          <cell r="D325">
            <v>-691388.37</v>
          </cell>
          <cell r="E325">
            <v>-292735.98</v>
          </cell>
          <cell r="F325">
            <v>-100131.65</v>
          </cell>
          <cell r="G325">
            <v>-1084199.13</v>
          </cell>
        </row>
        <row r="326">
          <cell r="A326" t="str">
            <v>511</v>
          </cell>
          <cell r="B326" t="str">
            <v>Interest</v>
          </cell>
          <cell r="C326">
            <v>0</v>
          </cell>
          <cell r="D326">
            <v>0</v>
          </cell>
          <cell r="E326">
            <v>0</v>
          </cell>
          <cell r="F326">
            <v>0</v>
          </cell>
          <cell r="G326">
            <v>0</v>
          </cell>
        </row>
        <row r="327">
          <cell r="A327" t="str">
            <v>512</v>
          </cell>
          <cell r="B327" t="str">
            <v>Leases/Rent</v>
          </cell>
          <cell r="C327">
            <v>27995.9</v>
          </cell>
          <cell r="D327">
            <v>4917.64</v>
          </cell>
          <cell r="E327">
            <v>172633.78</v>
          </cell>
          <cell r="F327">
            <v>43365.15</v>
          </cell>
          <cell r="G327">
            <v>248912.47</v>
          </cell>
        </row>
        <row r="328">
          <cell r="A328" t="str">
            <v>516</v>
          </cell>
          <cell r="B328" t="str">
            <v>Other Reconc.</v>
          </cell>
          <cell r="C328">
            <v>0</v>
          </cell>
          <cell r="D328">
            <v>4.55</v>
          </cell>
          <cell r="E328">
            <v>0</v>
          </cell>
          <cell r="F328">
            <v>0</v>
          </cell>
          <cell r="G328">
            <v>4.55</v>
          </cell>
        </row>
        <row r="329">
          <cell r="A329" t="str">
            <v>999</v>
          </cell>
          <cell r="B329" t="str">
            <v>None Specified</v>
          </cell>
          <cell r="C329">
            <v>0</v>
          </cell>
          <cell r="D329">
            <v>4.03</v>
          </cell>
          <cell r="E329">
            <v>3780.01</v>
          </cell>
          <cell r="F329">
            <v>39345.02</v>
          </cell>
          <cell r="G329">
            <v>43129.06</v>
          </cell>
        </row>
        <row r="330">
          <cell r="A330" t="str">
            <v>580</v>
          </cell>
          <cell r="B330" t="str">
            <v>Transfers</v>
          </cell>
          <cell r="C330">
            <v>0</v>
          </cell>
          <cell r="D330">
            <v>0</v>
          </cell>
          <cell r="E330">
            <v>0</v>
          </cell>
          <cell r="F330">
            <v>94172.83</v>
          </cell>
          <cell r="G330">
            <v>94172.83</v>
          </cell>
        </row>
        <row r="331">
          <cell r="A331" t="str">
            <v>Total Modal Expenses</v>
          </cell>
          <cell r="C331">
            <v>20332606.240000002</v>
          </cell>
          <cell r="D331">
            <v>5637504.880000001</v>
          </cell>
          <cell r="E331">
            <v>5098468.240000001</v>
          </cell>
          <cell r="F331">
            <v>6002819.239999997</v>
          </cell>
          <cell r="G331">
            <v>37071398.59999999</v>
          </cell>
        </row>
        <row r="333">
          <cell r="A333" t="str">
            <v>50102</v>
          </cell>
          <cell r="B333" t="str">
            <v>Labor</v>
          </cell>
          <cell r="C333">
            <v>7632912.17</v>
          </cell>
          <cell r="D333">
            <v>3238944.63</v>
          </cell>
          <cell r="E333">
            <v>1940434.05</v>
          </cell>
          <cell r="F333">
            <v>925711.53</v>
          </cell>
          <cell r="G333">
            <v>13738002.38</v>
          </cell>
        </row>
        <row r="334">
          <cell r="A334" t="str">
            <v>502</v>
          </cell>
          <cell r="B334" t="str">
            <v>Fringes</v>
          </cell>
          <cell r="C334">
            <v>3612797.29</v>
          </cell>
          <cell r="D334">
            <v>1499834.19</v>
          </cell>
          <cell r="E334">
            <v>671769.23</v>
          </cell>
          <cell r="F334">
            <v>287060.89</v>
          </cell>
          <cell r="G334">
            <v>6071461.600000001</v>
          </cell>
        </row>
        <row r="335">
          <cell r="A335" t="str">
            <v>503</v>
          </cell>
          <cell r="B335" t="str">
            <v>Services</v>
          </cell>
          <cell r="C335">
            <v>626468.53</v>
          </cell>
          <cell r="D335">
            <v>20310.27</v>
          </cell>
          <cell r="E335">
            <v>161561.55</v>
          </cell>
          <cell r="F335">
            <v>2119621.21</v>
          </cell>
          <cell r="G335">
            <v>2927961.56</v>
          </cell>
        </row>
        <row r="336">
          <cell r="A336" t="str">
            <v>50401</v>
          </cell>
          <cell r="B336" t="str">
            <v>Fuel</v>
          </cell>
          <cell r="C336">
            <v>589.95</v>
          </cell>
          <cell r="D336">
            <v>37928.57</v>
          </cell>
          <cell r="E336">
            <v>-2534.28</v>
          </cell>
          <cell r="F336">
            <v>0</v>
          </cell>
          <cell r="G336">
            <v>35984.24</v>
          </cell>
        </row>
        <row r="337">
          <cell r="A337" t="str">
            <v>50402</v>
          </cell>
          <cell r="B337" t="str">
            <v>Tires/Tubes</v>
          </cell>
          <cell r="C337">
            <v>133761.11000000002</v>
          </cell>
          <cell r="D337">
            <v>0</v>
          </cell>
          <cell r="E337">
            <v>0</v>
          </cell>
          <cell r="F337">
            <v>0</v>
          </cell>
          <cell r="G337">
            <v>133761.11000000002</v>
          </cell>
        </row>
        <row r="338">
          <cell r="A338" t="str">
            <v>50499</v>
          </cell>
          <cell r="B338" t="str">
            <v>Materials Other</v>
          </cell>
          <cell r="C338">
            <v>23701.73</v>
          </cell>
          <cell r="D338">
            <v>1556544.67</v>
          </cell>
          <cell r="E338">
            <v>200833.08</v>
          </cell>
          <cell r="F338">
            <v>37451.01</v>
          </cell>
          <cell r="G338">
            <v>1818530.49</v>
          </cell>
        </row>
        <row r="339">
          <cell r="A339" t="str">
            <v>505</v>
          </cell>
          <cell r="B339" t="str">
            <v>Utilities</v>
          </cell>
          <cell r="C339">
            <v>479143.22</v>
          </cell>
          <cell r="D339">
            <v>2749.07</v>
          </cell>
          <cell r="E339">
            <v>154653.19</v>
          </cell>
          <cell r="F339">
            <v>47676.71</v>
          </cell>
          <cell r="G339">
            <v>684222.19</v>
          </cell>
        </row>
        <row r="340">
          <cell r="A340" t="str">
            <v>506</v>
          </cell>
          <cell r="B340" t="str">
            <v>Casualty/Ins</v>
          </cell>
          <cell r="C340">
            <v>0</v>
          </cell>
          <cell r="D340">
            <v>-3776.52</v>
          </cell>
          <cell r="E340">
            <v>-3184.17</v>
          </cell>
          <cell r="F340">
            <v>329525.9</v>
          </cell>
          <cell r="G340">
            <v>322565.21</v>
          </cell>
        </row>
        <row r="341">
          <cell r="A341" t="str">
            <v>507</v>
          </cell>
          <cell r="B341" t="str">
            <v>Taxes</v>
          </cell>
          <cell r="C341">
            <v>22.22</v>
          </cell>
          <cell r="D341">
            <v>429.8</v>
          </cell>
          <cell r="E341">
            <v>21232.45</v>
          </cell>
          <cell r="F341">
            <v>42.37</v>
          </cell>
          <cell r="G341">
            <v>21726.84</v>
          </cell>
        </row>
        <row r="342">
          <cell r="A342" t="str">
            <v>508</v>
          </cell>
          <cell r="B342" t="str">
            <v>Purch Trans</v>
          </cell>
          <cell r="C342">
            <v>0</v>
          </cell>
          <cell r="D342">
            <v>0</v>
          </cell>
          <cell r="E342">
            <v>0</v>
          </cell>
          <cell r="F342">
            <v>0</v>
          </cell>
          <cell r="G342">
            <v>0</v>
          </cell>
        </row>
        <row r="343">
          <cell r="A343" t="str">
            <v>509</v>
          </cell>
          <cell r="B343" t="str">
            <v>Misc</v>
          </cell>
          <cell r="C343">
            <v>2004.79</v>
          </cell>
          <cell r="D343">
            <v>1135.02</v>
          </cell>
          <cell r="E343">
            <v>18722.56</v>
          </cell>
          <cell r="F343">
            <v>74833.73</v>
          </cell>
          <cell r="G343">
            <v>96696.1</v>
          </cell>
        </row>
        <row r="344">
          <cell r="A344" t="str">
            <v>510</v>
          </cell>
          <cell r="B344" t="str">
            <v>Exp Transfer</v>
          </cell>
          <cell r="C344">
            <v>34.4</v>
          </cell>
          <cell r="D344">
            <v>-667660.14</v>
          </cell>
          <cell r="E344">
            <v>-177183.92</v>
          </cell>
          <cell r="F344">
            <v>-60493.92</v>
          </cell>
          <cell r="G344">
            <v>-905303.5800000001</v>
          </cell>
        </row>
        <row r="345">
          <cell r="A345" t="str">
            <v>511</v>
          </cell>
          <cell r="B345" t="str">
            <v>Interest</v>
          </cell>
          <cell r="C345">
            <v>0</v>
          </cell>
          <cell r="D345">
            <v>0</v>
          </cell>
          <cell r="E345">
            <v>0</v>
          </cell>
          <cell r="F345">
            <v>0</v>
          </cell>
          <cell r="G345">
            <v>0</v>
          </cell>
        </row>
        <row r="346">
          <cell r="A346" t="str">
            <v>512</v>
          </cell>
          <cell r="B346" t="str">
            <v>Leases/Rent</v>
          </cell>
          <cell r="C346">
            <v>16995.93</v>
          </cell>
          <cell r="D346">
            <v>3277.32</v>
          </cell>
          <cell r="E346">
            <v>104464.02</v>
          </cell>
          <cell r="F346">
            <v>27253.36</v>
          </cell>
          <cell r="G346">
            <v>151990.63</v>
          </cell>
        </row>
        <row r="347">
          <cell r="A347" t="str">
            <v>516</v>
          </cell>
          <cell r="B347" t="str">
            <v>Other Reconc.</v>
          </cell>
          <cell r="C347">
            <v>0</v>
          </cell>
          <cell r="D347">
            <v>2.95</v>
          </cell>
          <cell r="E347">
            <v>0</v>
          </cell>
          <cell r="F347">
            <v>0</v>
          </cell>
          <cell r="G347">
            <v>2.95</v>
          </cell>
        </row>
        <row r="348">
          <cell r="A348" t="str">
            <v>999</v>
          </cell>
          <cell r="B348" t="str">
            <v>None Specified</v>
          </cell>
          <cell r="C348">
            <v>0</v>
          </cell>
          <cell r="D348">
            <v>2.61</v>
          </cell>
          <cell r="E348">
            <v>2286.31</v>
          </cell>
          <cell r="F348">
            <v>23829.44</v>
          </cell>
          <cell r="G348">
            <v>26118.36</v>
          </cell>
        </row>
        <row r="349">
          <cell r="A349" t="str">
            <v>580</v>
          </cell>
          <cell r="B349" t="str">
            <v>Transfers</v>
          </cell>
          <cell r="C349">
            <v>0</v>
          </cell>
          <cell r="D349">
            <v>0</v>
          </cell>
          <cell r="E349">
            <v>0</v>
          </cell>
          <cell r="F349">
            <v>61374.93</v>
          </cell>
          <cell r="G349">
            <v>61374.93</v>
          </cell>
        </row>
        <row r="350">
          <cell r="A350" t="str">
            <v>Total Modal Expenses</v>
          </cell>
          <cell r="C350">
            <v>12528431.34</v>
          </cell>
          <cell r="D350">
            <v>5689722.440000001</v>
          </cell>
          <cell r="E350">
            <v>3093054.0700000008</v>
          </cell>
          <cell r="F350">
            <v>3873887.1599999997</v>
          </cell>
          <cell r="G350">
            <v>25185095.009999998</v>
          </cell>
        </row>
        <row r="352">
          <cell r="A352" t="str">
            <v>50102</v>
          </cell>
          <cell r="B352" t="str">
            <v>Labor</v>
          </cell>
          <cell r="C352">
            <v>0</v>
          </cell>
          <cell r="D352">
            <v>0</v>
          </cell>
          <cell r="E352">
            <v>33058.22</v>
          </cell>
          <cell r="F352">
            <v>2919612.33</v>
          </cell>
          <cell r="G352">
            <v>2952670.5500000003</v>
          </cell>
        </row>
        <row r="353">
          <cell r="A353" t="str">
            <v>502</v>
          </cell>
          <cell r="B353" t="str">
            <v>Fringes</v>
          </cell>
          <cell r="C353">
            <v>0</v>
          </cell>
          <cell r="D353">
            <v>0</v>
          </cell>
          <cell r="E353">
            <v>22534.39</v>
          </cell>
          <cell r="F353">
            <v>1005221.79</v>
          </cell>
          <cell r="G353">
            <v>1027756.18</v>
          </cell>
        </row>
        <row r="354">
          <cell r="A354" t="str">
            <v>503</v>
          </cell>
          <cell r="B354" t="str">
            <v>Services</v>
          </cell>
          <cell r="C354">
            <v>1856685.65</v>
          </cell>
          <cell r="D354">
            <v>0</v>
          </cell>
          <cell r="E354">
            <v>4973.34</v>
          </cell>
          <cell r="F354">
            <v>708089.37</v>
          </cell>
          <cell r="G354">
            <v>2569748.36</v>
          </cell>
        </row>
        <row r="355">
          <cell r="A355" t="str">
            <v>50401</v>
          </cell>
          <cell r="B355" t="str">
            <v>Fuel</v>
          </cell>
          <cell r="C355">
            <v>2873746.83</v>
          </cell>
          <cell r="D355">
            <v>0</v>
          </cell>
          <cell r="E355">
            <v>0</v>
          </cell>
          <cell r="F355">
            <v>0</v>
          </cell>
          <cell r="G355">
            <v>2873746.83</v>
          </cell>
        </row>
        <row r="356">
          <cell r="A356" t="str">
            <v>50499</v>
          </cell>
          <cell r="B356" t="str">
            <v>Materials Other</v>
          </cell>
          <cell r="C356">
            <v>47717.7</v>
          </cell>
          <cell r="D356">
            <v>0</v>
          </cell>
          <cell r="E356">
            <v>1667.79</v>
          </cell>
          <cell r="F356">
            <v>9170.54</v>
          </cell>
          <cell r="G356">
            <v>58556.03</v>
          </cell>
        </row>
        <row r="357">
          <cell r="A357" t="str">
            <v>505</v>
          </cell>
          <cell r="B357" t="str">
            <v>Utilities</v>
          </cell>
          <cell r="C357">
            <v>0</v>
          </cell>
          <cell r="D357">
            <v>0</v>
          </cell>
          <cell r="E357">
            <v>0</v>
          </cell>
          <cell r="F357">
            <v>71484.58</v>
          </cell>
          <cell r="G357">
            <v>71484.58</v>
          </cell>
        </row>
        <row r="358">
          <cell r="A358" t="str">
            <v>506</v>
          </cell>
          <cell r="B358" t="str">
            <v>Casualty/Ins</v>
          </cell>
          <cell r="C358">
            <v>744719.41</v>
          </cell>
          <cell r="D358">
            <v>0</v>
          </cell>
          <cell r="E358">
            <v>0</v>
          </cell>
          <cell r="F358">
            <v>0</v>
          </cell>
          <cell r="G358">
            <v>744719.41</v>
          </cell>
        </row>
        <row r="359">
          <cell r="A359" t="str">
            <v>507</v>
          </cell>
          <cell r="B359" t="str">
            <v>Taxes</v>
          </cell>
          <cell r="C359">
            <v>0</v>
          </cell>
          <cell r="D359">
            <v>0</v>
          </cell>
          <cell r="E359">
            <v>8.38</v>
          </cell>
          <cell r="F359">
            <v>6.98</v>
          </cell>
          <cell r="G359">
            <v>15.360000000000001</v>
          </cell>
        </row>
        <row r="360">
          <cell r="A360" t="str">
            <v>508</v>
          </cell>
          <cell r="B360" t="str">
            <v>Purch Trans</v>
          </cell>
          <cell r="C360">
            <v>0</v>
          </cell>
          <cell r="D360">
            <v>0</v>
          </cell>
          <cell r="E360">
            <v>0</v>
          </cell>
          <cell r="F360">
            <v>0</v>
          </cell>
          <cell r="G360">
            <v>0</v>
          </cell>
        </row>
        <row r="361">
          <cell r="A361" t="str">
            <v>509</v>
          </cell>
          <cell r="B361" t="str">
            <v>Misc</v>
          </cell>
          <cell r="C361">
            <v>2511.52</v>
          </cell>
          <cell r="D361">
            <v>0</v>
          </cell>
          <cell r="E361">
            <v>125</v>
          </cell>
          <cell r="F361">
            <v>11855.34</v>
          </cell>
          <cell r="G361">
            <v>14491.86</v>
          </cell>
        </row>
        <row r="362">
          <cell r="A362" t="str">
            <v>510</v>
          </cell>
          <cell r="B362" t="str">
            <v>Exp Transfer</v>
          </cell>
          <cell r="C362">
            <v>0</v>
          </cell>
          <cell r="D362">
            <v>0</v>
          </cell>
          <cell r="E362">
            <v>-3472.07</v>
          </cell>
          <cell r="F362">
            <v>73.04</v>
          </cell>
          <cell r="G362">
            <v>-3399.03</v>
          </cell>
        </row>
        <row r="363">
          <cell r="A363" t="str">
            <v>511</v>
          </cell>
          <cell r="B363" t="str">
            <v>Interest</v>
          </cell>
          <cell r="C363">
            <v>0</v>
          </cell>
          <cell r="D363">
            <v>0</v>
          </cell>
          <cell r="E363">
            <v>0</v>
          </cell>
          <cell r="F363">
            <v>0</v>
          </cell>
          <cell r="G363">
            <v>0</v>
          </cell>
        </row>
        <row r="364">
          <cell r="A364" t="str">
            <v>512</v>
          </cell>
          <cell r="B364" t="str">
            <v>Leases/Rent</v>
          </cell>
          <cell r="C364">
            <v>0</v>
          </cell>
          <cell r="D364">
            <v>0</v>
          </cell>
          <cell r="E364">
            <v>0</v>
          </cell>
          <cell r="F364">
            <v>36515.36</v>
          </cell>
          <cell r="G364">
            <v>36515.36</v>
          </cell>
        </row>
        <row r="365">
          <cell r="A365" t="str">
            <v>999</v>
          </cell>
          <cell r="B365" t="str">
            <v>None Specified</v>
          </cell>
          <cell r="C365">
            <v>0</v>
          </cell>
          <cell r="D365">
            <v>0</v>
          </cell>
          <cell r="E365">
            <v>0</v>
          </cell>
          <cell r="F365">
            <v>92.96</v>
          </cell>
          <cell r="G365">
            <v>92.96</v>
          </cell>
        </row>
        <row r="366">
          <cell r="A366" t="str">
            <v>580</v>
          </cell>
          <cell r="B366" t="str">
            <v>Transfers</v>
          </cell>
          <cell r="C366">
            <v>0</v>
          </cell>
          <cell r="D366">
            <v>0</v>
          </cell>
          <cell r="E366">
            <v>0</v>
          </cell>
          <cell r="F366">
            <v>12368.22</v>
          </cell>
          <cell r="G366">
            <v>12368.22</v>
          </cell>
        </row>
        <row r="367">
          <cell r="A367" t="str">
            <v>Total Modal Expenses</v>
          </cell>
          <cell r="C367">
            <v>5525381.11</v>
          </cell>
          <cell r="D367">
            <v>0</v>
          </cell>
          <cell r="E367">
            <v>58895.049999999996</v>
          </cell>
          <cell r="F367">
            <v>4774490.510000001</v>
          </cell>
          <cell r="G367">
            <v>10358766.67</v>
          </cell>
        </row>
      </sheetData>
      <sheetData sheetId="5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ctions- ST DSTT"/>
      <sheetName val="ST MB Per Hr Comparison"/>
      <sheetName val="ST MB Total complete"/>
      <sheetName val="Issues-Questions"/>
      <sheetName val="Reconciliation"/>
      <sheetName val="ST MB Total w Dir Bill Adj+Dep"/>
      <sheetName val="Depreciation 2006"/>
      <sheetName val="Check MB Totals"/>
      <sheetName val="KC MB Total w Dir Bill Adj"/>
      <sheetName val="ST MB Total w Dir Bill Adj"/>
      <sheetName val="ST Oper Rev"/>
      <sheetName val="Functions- KC MB Total"/>
      <sheetName val="Functions- ST MB Total"/>
      <sheetName val="Functions- KC NT"/>
      <sheetName val="Functions- KC DSTT"/>
      <sheetName val="Functions- KC SLU"/>
      <sheetName val="Functions- KC VP"/>
      <sheetName val="Functions- KC WT"/>
      <sheetName val="Functions- KC DART"/>
      <sheetName val="Functions- KC ACC"/>
      <sheetName val="Functions- KC LR WFSC"/>
      <sheetName val="Functions- ST LR LINK"/>
      <sheetName val="Functions- KC MB Fleets"/>
      <sheetName val="Functions- KC MB VAN"/>
      <sheetName val="Functions- KC MB 30"/>
      <sheetName val="Functions- KC MB 40"/>
      <sheetName val="Functions- KC MB 60"/>
      <sheetName val="Functions- KC MB HYB"/>
      <sheetName val="Functions- KC TB Total"/>
      <sheetName val="Functions- KC TB 40"/>
      <sheetName val="Functions- KC TB 60"/>
      <sheetName val="Functions- ST MB Fleets"/>
      <sheetName val="Functions- ST MB 40"/>
      <sheetName val="Functions- ST MB 60"/>
      <sheetName val="Functions- ST MB HYB"/>
      <sheetName val="2007 Exhibit G"/>
      <sheetName val="2007 HRS Miles"/>
      <sheetName val="CHECK TOTALS"/>
      <sheetName val="NTD F30 DATA"/>
      <sheetName val="Oper Wages - Coach P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sheetData sheetId="36"/>
      <sheetData sheetId="37" refreshError="1"/>
      <sheetData sheetId="38">
        <row r="3">
          <cell r="A3" t="str">
            <v>50102</v>
          </cell>
          <cell r="B3" t="str">
            <v>Labor</v>
          </cell>
          <cell r="C3">
            <v>49429.09</v>
          </cell>
          <cell r="D3">
            <v>0</v>
          </cell>
          <cell r="E3">
            <v>174621.86</v>
          </cell>
          <cell r="F3">
            <v>0</v>
          </cell>
          <cell r="G3">
            <v>224050.95</v>
          </cell>
        </row>
        <row r="4">
          <cell r="A4" t="str">
            <v>502</v>
          </cell>
          <cell r="B4" t="str">
            <v>Fringes</v>
          </cell>
          <cell r="C4">
            <v>31821.92</v>
          </cell>
          <cell r="D4">
            <v>0</v>
          </cell>
          <cell r="E4">
            <v>120343.08</v>
          </cell>
          <cell r="F4">
            <v>0</v>
          </cell>
          <cell r="G4">
            <v>152165</v>
          </cell>
        </row>
        <row r="5">
          <cell r="A5" t="str">
            <v>503</v>
          </cell>
          <cell r="B5" t="str">
            <v>Services</v>
          </cell>
          <cell r="C5">
            <v>102842.37</v>
          </cell>
          <cell r="D5">
            <v>0</v>
          </cell>
          <cell r="E5">
            <v>44883.34</v>
          </cell>
          <cell r="F5">
            <v>12680.11</v>
          </cell>
          <cell r="G5">
            <v>160405.82</v>
          </cell>
        </row>
        <row r="6">
          <cell r="A6" t="str">
            <v>50401</v>
          </cell>
          <cell r="B6" t="str">
            <v>Fuel</v>
          </cell>
          <cell r="C6">
            <v>253.37</v>
          </cell>
          <cell r="D6">
            <v>0</v>
          </cell>
          <cell r="E6">
            <v>178.98</v>
          </cell>
          <cell r="F6">
            <v>0</v>
          </cell>
          <cell r="G6">
            <v>432.35</v>
          </cell>
        </row>
        <row r="7">
          <cell r="A7" t="str">
            <v>50499</v>
          </cell>
          <cell r="B7" t="str">
            <v>Materials Other</v>
          </cell>
          <cell r="C7">
            <v>2093.37</v>
          </cell>
          <cell r="D7">
            <v>0</v>
          </cell>
          <cell r="E7">
            <v>41130.41</v>
          </cell>
          <cell r="F7">
            <v>0</v>
          </cell>
          <cell r="G7">
            <v>43223.78</v>
          </cell>
        </row>
        <row r="8">
          <cell r="A8" t="str">
            <v>505</v>
          </cell>
          <cell r="B8" t="str">
            <v>Utilities</v>
          </cell>
          <cell r="C8">
            <v>227.55</v>
          </cell>
          <cell r="D8">
            <v>0</v>
          </cell>
          <cell r="E8">
            <v>37074.72</v>
          </cell>
          <cell r="F8">
            <v>0</v>
          </cell>
          <cell r="G8">
            <v>37302.27</v>
          </cell>
        </row>
        <row r="9">
          <cell r="A9" t="str">
            <v>507</v>
          </cell>
          <cell r="B9" t="str">
            <v>Taxes</v>
          </cell>
          <cell r="C9">
            <v>0</v>
          </cell>
          <cell r="D9">
            <v>0</v>
          </cell>
          <cell r="E9">
            <v>1068.98</v>
          </cell>
          <cell r="F9">
            <v>0</v>
          </cell>
          <cell r="G9">
            <v>1068.98</v>
          </cell>
        </row>
        <row r="10">
          <cell r="A10" t="str">
            <v>509</v>
          </cell>
          <cell r="B10" t="str">
            <v>Misc</v>
          </cell>
          <cell r="C10">
            <v>89925</v>
          </cell>
          <cell r="D10">
            <v>0</v>
          </cell>
          <cell r="E10">
            <v>5818.8</v>
          </cell>
          <cell r="F10">
            <v>0</v>
          </cell>
          <cell r="G10">
            <v>95743.8</v>
          </cell>
        </row>
        <row r="11">
          <cell r="A11" t="str">
            <v>510</v>
          </cell>
          <cell r="B11" t="str">
            <v>Exp Transfer</v>
          </cell>
          <cell r="C11">
            <v>-123.13</v>
          </cell>
          <cell r="D11">
            <v>0</v>
          </cell>
          <cell r="E11">
            <v>0</v>
          </cell>
          <cell r="F11">
            <v>0</v>
          </cell>
          <cell r="G11">
            <v>-123.13</v>
          </cell>
        </row>
        <row r="12">
          <cell r="A12" t="str">
            <v>512</v>
          </cell>
          <cell r="B12" t="str">
            <v>Leases/Rent</v>
          </cell>
          <cell r="C12">
            <v>203.57</v>
          </cell>
          <cell r="D12">
            <v>0</v>
          </cell>
          <cell r="E12">
            <v>2123.63</v>
          </cell>
          <cell r="F12">
            <v>0</v>
          </cell>
          <cell r="G12">
            <v>2327.2</v>
          </cell>
        </row>
        <row r="15">
          <cell r="A15" t="str">
            <v>50102</v>
          </cell>
          <cell r="B15" t="str">
            <v>Labor</v>
          </cell>
          <cell r="C15">
            <v>0</v>
          </cell>
          <cell r="D15">
            <v>0</v>
          </cell>
          <cell r="E15">
            <v>0</v>
          </cell>
          <cell r="F15">
            <v>1150561.25</v>
          </cell>
          <cell r="G15">
            <v>1150561.25</v>
          </cell>
        </row>
        <row r="16">
          <cell r="A16" t="str">
            <v>502</v>
          </cell>
          <cell r="B16" t="str">
            <v>Fringes</v>
          </cell>
          <cell r="C16">
            <v>0</v>
          </cell>
          <cell r="D16">
            <v>0</v>
          </cell>
          <cell r="E16">
            <v>0</v>
          </cell>
          <cell r="F16">
            <v>568967.64</v>
          </cell>
          <cell r="G16">
            <v>568967.64</v>
          </cell>
        </row>
        <row r="17">
          <cell r="A17" t="str">
            <v>503</v>
          </cell>
          <cell r="B17" t="str">
            <v>Services</v>
          </cell>
          <cell r="C17">
            <v>347362.93</v>
          </cell>
          <cell r="D17">
            <v>0</v>
          </cell>
          <cell r="E17">
            <v>0</v>
          </cell>
          <cell r="F17">
            <v>321988.92</v>
          </cell>
          <cell r="G17">
            <v>669351.85</v>
          </cell>
        </row>
        <row r="18">
          <cell r="A18" t="str">
            <v>50401</v>
          </cell>
          <cell r="B18" t="str">
            <v>Fuel</v>
          </cell>
          <cell r="C18">
            <v>0</v>
          </cell>
          <cell r="D18">
            <v>0</v>
          </cell>
          <cell r="E18">
            <v>0</v>
          </cell>
          <cell r="F18">
            <v>1598.18</v>
          </cell>
          <cell r="G18">
            <v>1598.18</v>
          </cell>
        </row>
        <row r="19">
          <cell r="A19" t="str">
            <v>50499</v>
          </cell>
          <cell r="B19" t="str">
            <v>Materials Other</v>
          </cell>
          <cell r="C19">
            <v>4866.74</v>
          </cell>
          <cell r="D19">
            <v>0</v>
          </cell>
          <cell r="E19">
            <v>0</v>
          </cell>
          <cell r="F19">
            <v>8307.99</v>
          </cell>
          <cell r="G19">
            <v>13174.73</v>
          </cell>
        </row>
        <row r="20">
          <cell r="A20" t="str">
            <v>505</v>
          </cell>
          <cell r="B20" t="str">
            <v>Utilities</v>
          </cell>
          <cell r="C20">
            <v>0</v>
          </cell>
          <cell r="D20">
            <v>0</v>
          </cell>
          <cell r="E20">
            <v>0</v>
          </cell>
          <cell r="F20">
            <v>77530.03</v>
          </cell>
          <cell r="G20">
            <v>77530.03</v>
          </cell>
        </row>
        <row r="21">
          <cell r="A21" t="str">
            <v>509</v>
          </cell>
          <cell r="B21" t="str">
            <v>Misc</v>
          </cell>
          <cell r="C21">
            <v>0</v>
          </cell>
          <cell r="D21">
            <v>0</v>
          </cell>
          <cell r="E21">
            <v>0</v>
          </cell>
          <cell r="F21">
            <v>67961.05</v>
          </cell>
          <cell r="G21">
            <v>67961.05</v>
          </cell>
        </row>
        <row r="22">
          <cell r="A22" t="str">
            <v>510</v>
          </cell>
          <cell r="B22" t="str">
            <v>Exp Transfer</v>
          </cell>
          <cell r="C22">
            <v>0</v>
          </cell>
          <cell r="D22">
            <v>0</v>
          </cell>
          <cell r="E22">
            <v>0</v>
          </cell>
          <cell r="F22">
            <v>-939.99</v>
          </cell>
          <cell r="G22">
            <v>-939.99</v>
          </cell>
        </row>
        <row r="23">
          <cell r="A23" t="str">
            <v>512</v>
          </cell>
          <cell r="B23" t="str">
            <v>Leases/Rent</v>
          </cell>
          <cell r="C23">
            <v>0</v>
          </cell>
          <cell r="D23">
            <v>0</v>
          </cell>
          <cell r="E23">
            <v>0</v>
          </cell>
          <cell r="F23">
            <v>1477.21</v>
          </cell>
          <cell r="G23">
            <v>1477.21</v>
          </cell>
        </row>
        <row r="24">
          <cell r="A24" t="str">
            <v>580</v>
          </cell>
          <cell r="B24" t="str">
            <v>Transfers</v>
          </cell>
          <cell r="C24">
            <v>0</v>
          </cell>
          <cell r="D24">
            <v>0</v>
          </cell>
          <cell r="E24">
            <v>0</v>
          </cell>
          <cell r="F24">
            <v>6779.81</v>
          </cell>
          <cell r="G24">
            <v>6779.81</v>
          </cell>
        </row>
        <row r="25">
          <cell r="A25" t="str">
            <v>999</v>
          </cell>
          <cell r="B25" t="str">
            <v>None Specified</v>
          </cell>
          <cell r="C25">
            <v>0</v>
          </cell>
          <cell r="D25">
            <v>0</v>
          </cell>
          <cell r="E25">
            <v>0</v>
          </cell>
          <cell r="F25">
            <v>0</v>
          </cell>
          <cell r="G25">
            <v>0</v>
          </cell>
        </row>
        <row r="28">
          <cell r="A28" t="str">
            <v>50102</v>
          </cell>
          <cell r="B28" t="str">
            <v>Labor</v>
          </cell>
          <cell r="C28">
            <v>2265423.63</v>
          </cell>
          <cell r="D28">
            <v>650910.19</v>
          </cell>
          <cell r="E28">
            <v>98861.1</v>
          </cell>
          <cell r="F28">
            <v>176911.29</v>
          </cell>
          <cell r="G28">
            <v>3192106.21</v>
          </cell>
        </row>
        <row r="29">
          <cell r="A29" t="str">
            <v>502</v>
          </cell>
          <cell r="B29" t="str">
            <v>Fringes</v>
          </cell>
          <cell r="C29">
            <v>1558902.41</v>
          </cell>
          <cell r="D29">
            <v>469544.77</v>
          </cell>
          <cell r="E29">
            <v>81324.36</v>
          </cell>
          <cell r="F29">
            <v>106355.8</v>
          </cell>
          <cell r="G29">
            <v>2216127.34</v>
          </cell>
        </row>
        <row r="30">
          <cell r="A30" t="str">
            <v>503</v>
          </cell>
          <cell r="B30" t="str">
            <v>Services</v>
          </cell>
          <cell r="C30">
            <v>119073.3</v>
          </cell>
          <cell r="D30">
            <v>19456.25</v>
          </cell>
          <cell r="E30">
            <v>8650.53</v>
          </cell>
          <cell r="F30">
            <v>316834.5</v>
          </cell>
          <cell r="G30">
            <v>464014.58</v>
          </cell>
        </row>
        <row r="31">
          <cell r="A31" t="str">
            <v>50401</v>
          </cell>
          <cell r="B31" t="str">
            <v>Fuel</v>
          </cell>
          <cell r="C31">
            <v>659227.43</v>
          </cell>
          <cell r="D31">
            <v>28496.27</v>
          </cell>
          <cell r="E31">
            <v>2775.73</v>
          </cell>
          <cell r="F31">
            <v>0</v>
          </cell>
          <cell r="G31">
            <v>690499.43</v>
          </cell>
        </row>
        <row r="32">
          <cell r="A32" t="str">
            <v>50402</v>
          </cell>
          <cell r="B32" t="str">
            <v>Tires/Tubes</v>
          </cell>
          <cell r="C32">
            <v>84986.47</v>
          </cell>
          <cell r="D32">
            <v>0</v>
          </cell>
          <cell r="E32">
            <v>0</v>
          </cell>
          <cell r="F32">
            <v>0</v>
          </cell>
          <cell r="G32">
            <v>84986.47</v>
          </cell>
        </row>
        <row r="33">
          <cell r="A33" t="str">
            <v>50499</v>
          </cell>
          <cell r="B33" t="str">
            <v>Materials Other</v>
          </cell>
          <cell r="C33">
            <v>4704.26</v>
          </cell>
          <cell r="D33">
            <v>470582.96</v>
          </cell>
          <cell r="E33">
            <v>15804.93</v>
          </cell>
          <cell r="F33">
            <v>19183.85</v>
          </cell>
          <cell r="G33">
            <v>510276</v>
          </cell>
        </row>
        <row r="34">
          <cell r="A34" t="str">
            <v>505</v>
          </cell>
          <cell r="B34" t="str">
            <v>Utilities</v>
          </cell>
          <cell r="C34">
            <v>252.74</v>
          </cell>
          <cell r="D34">
            <v>399.92</v>
          </cell>
          <cell r="E34">
            <v>51933.25</v>
          </cell>
          <cell r="F34">
            <v>20714.34</v>
          </cell>
          <cell r="G34">
            <v>73300.25</v>
          </cell>
        </row>
        <row r="35">
          <cell r="A35" t="str">
            <v>506</v>
          </cell>
          <cell r="B35" t="str">
            <v>Casualty/Ins</v>
          </cell>
          <cell r="C35">
            <v>0</v>
          </cell>
          <cell r="D35">
            <v>-5732</v>
          </cell>
          <cell r="E35">
            <v>32.14</v>
          </cell>
          <cell r="F35">
            <v>160957.61</v>
          </cell>
          <cell r="G35">
            <v>155257.75</v>
          </cell>
        </row>
        <row r="36">
          <cell r="A36" t="str">
            <v>507</v>
          </cell>
          <cell r="B36" t="str">
            <v>Taxes</v>
          </cell>
          <cell r="C36">
            <v>0</v>
          </cell>
          <cell r="D36">
            <v>-1565.24</v>
          </cell>
          <cell r="E36">
            <v>2136.27</v>
          </cell>
          <cell r="F36">
            <v>0</v>
          </cell>
          <cell r="G36">
            <v>571.03</v>
          </cell>
        </row>
        <row r="37">
          <cell r="A37" t="str">
            <v>509</v>
          </cell>
          <cell r="B37" t="str">
            <v>Misc</v>
          </cell>
          <cell r="C37">
            <v>16766.44</v>
          </cell>
          <cell r="D37">
            <v>3585.81</v>
          </cell>
          <cell r="E37">
            <v>1724.65</v>
          </cell>
          <cell r="F37">
            <v>11776.61</v>
          </cell>
          <cell r="G37">
            <v>33853.51</v>
          </cell>
        </row>
        <row r="38">
          <cell r="A38" t="str">
            <v>510</v>
          </cell>
          <cell r="B38" t="str">
            <v>Exp Transfer</v>
          </cell>
          <cell r="C38">
            <v>-621.07</v>
          </cell>
          <cell r="D38">
            <v>-235835.38</v>
          </cell>
          <cell r="E38">
            <v>-34.65</v>
          </cell>
          <cell r="F38">
            <v>-367.98</v>
          </cell>
          <cell r="G38">
            <v>-236859.08</v>
          </cell>
        </row>
        <row r="39">
          <cell r="A39" t="str">
            <v>511</v>
          </cell>
          <cell r="B39" t="str">
            <v>Interest</v>
          </cell>
          <cell r="C39">
            <v>0</v>
          </cell>
          <cell r="D39">
            <v>0</v>
          </cell>
          <cell r="E39">
            <v>0</v>
          </cell>
          <cell r="F39">
            <v>3918.79</v>
          </cell>
          <cell r="G39">
            <v>3918.79</v>
          </cell>
        </row>
        <row r="40">
          <cell r="A40" t="str">
            <v>512</v>
          </cell>
          <cell r="B40" t="str">
            <v>Leases/Rent</v>
          </cell>
          <cell r="C40">
            <v>8949.36</v>
          </cell>
          <cell r="D40">
            <v>2095.22</v>
          </cell>
          <cell r="E40">
            <v>1129.47</v>
          </cell>
          <cell r="F40">
            <v>13663.31</v>
          </cell>
          <cell r="G40">
            <v>25837.36</v>
          </cell>
        </row>
        <row r="41">
          <cell r="A41" t="str">
            <v>580</v>
          </cell>
          <cell r="B41" t="str">
            <v>Transfers</v>
          </cell>
          <cell r="C41">
            <v>0</v>
          </cell>
          <cell r="D41">
            <v>0</v>
          </cell>
          <cell r="E41">
            <v>0</v>
          </cell>
          <cell r="F41">
            <v>5950.72</v>
          </cell>
          <cell r="G41">
            <v>5950.72</v>
          </cell>
        </row>
        <row r="42">
          <cell r="A42" t="str">
            <v>999</v>
          </cell>
          <cell r="B42" t="str">
            <v>None Specified</v>
          </cell>
          <cell r="C42">
            <v>0</v>
          </cell>
          <cell r="D42">
            <v>0</v>
          </cell>
          <cell r="E42">
            <v>0</v>
          </cell>
          <cell r="F42">
            <v>0</v>
          </cell>
          <cell r="G42">
            <v>0</v>
          </cell>
        </row>
        <row r="45">
          <cell r="A45" t="str">
            <v>50102</v>
          </cell>
          <cell r="B45" t="str">
            <v>Labor</v>
          </cell>
          <cell r="C45">
            <v>6554235.35</v>
          </cell>
          <cell r="D45">
            <v>1862473.25</v>
          </cell>
          <cell r="E45">
            <v>293474.75</v>
          </cell>
          <cell r="F45">
            <v>520799.19</v>
          </cell>
          <cell r="G45">
            <v>9230982.54</v>
          </cell>
        </row>
        <row r="46">
          <cell r="A46" t="str">
            <v>502</v>
          </cell>
          <cell r="B46" t="str">
            <v>Fringes</v>
          </cell>
          <cell r="C46">
            <v>4510146.32</v>
          </cell>
          <cell r="D46">
            <v>1343527.15</v>
          </cell>
          <cell r="E46">
            <v>241500.71</v>
          </cell>
          <cell r="F46">
            <v>313204.56</v>
          </cell>
          <cell r="G46">
            <v>6408378.74</v>
          </cell>
        </row>
        <row r="47">
          <cell r="A47" t="str">
            <v>503</v>
          </cell>
          <cell r="B47" t="str">
            <v>Services</v>
          </cell>
          <cell r="C47">
            <v>344631.13</v>
          </cell>
          <cell r="D47">
            <v>72328.99</v>
          </cell>
          <cell r="E47">
            <v>26027.03</v>
          </cell>
          <cell r="F47">
            <v>937096.46</v>
          </cell>
          <cell r="G47">
            <v>1380083.61</v>
          </cell>
        </row>
        <row r="48">
          <cell r="A48" t="str">
            <v>50401</v>
          </cell>
          <cell r="B48" t="str">
            <v>Fuel</v>
          </cell>
          <cell r="C48">
            <v>1713419.53</v>
          </cell>
          <cell r="D48">
            <v>106392.81</v>
          </cell>
          <cell r="E48">
            <v>8183.57</v>
          </cell>
          <cell r="F48">
            <v>0</v>
          </cell>
          <cell r="G48">
            <v>1827995.91</v>
          </cell>
        </row>
        <row r="49">
          <cell r="A49" t="str">
            <v>50402</v>
          </cell>
          <cell r="B49" t="str">
            <v>Tires/Tubes</v>
          </cell>
          <cell r="C49">
            <v>107422.42</v>
          </cell>
          <cell r="D49">
            <v>0</v>
          </cell>
          <cell r="E49">
            <v>0</v>
          </cell>
          <cell r="F49">
            <v>0</v>
          </cell>
          <cell r="G49">
            <v>107422.42</v>
          </cell>
        </row>
        <row r="50">
          <cell r="A50" t="str">
            <v>50499</v>
          </cell>
          <cell r="B50" t="str">
            <v>Materials Other</v>
          </cell>
          <cell r="C50">
            <v>13590.93</v>
          </cell>
          <cell r="D50">
            <v>1025230.22</v>
          </cell>
          <cell r="E50">
            <v>46054.88</v>
          </cell>
          <cell r="F50">
            <v>55840.06</v>
          </cell>
          <cell r="G50">
            <v>1140716.09</v>
          </cell>
        </row>
        <row r="51">
          <cell r="A51" t="str">
            <v>505</v>
          </cell>
          <cell r="B51" t="str">
            <v>Utilities</v>
          </cell>
          <cell r="C51">
            <v>731.5</v>
          </cell>
          <cell r="D51">
            <v>1513.29</v>
          </cell>
          <cell r="E51">
            <v>150259.17</v>
          </cell>
          <cell r="F51">
            <v>63084.99</v>
          </cell>
          <cell r="G51">
            <v>215588.95</v>
          </cell>
        </row>
        <row r="52">
          <cell r="A52" t="str">
            <v>506</v>
          </cell>
          <cell r="B52" t="str">
            <v>Casualty/Ins</v>
          </cell>
          <cell r="C52">
            <v>0</v>
          </cell>
          <cell r="D52">
            <v>-21400.78</v>
          </cell>
          <cell r="E52">
            <v>103.33</v>
          </cell>
          <cell r="F52">
            <v>600946.4</v>
          </cell>
          <cell r="G52">
            <v>579648.95</v>
          </cell>
        </row>
        <row r="53">
          <cell r="A53" t="str">
            <v>507</v>
          </cell>
          <cell r="B53" t="str">
            <v>Taxes</v>
          </cell>
          <cell r="C53">
            <v>0</v>
          </cell>
          <cell r="D53">
            <v>-5843.91</v>
          </cell>
          <cell r="E53">
            <v>6168.91</v>
          </cell>
          <cell r="F53">
            <v>0</v>
          </cell>
          <cell r="G53">
            <v>325</v>
          </cell>
        </row>
        <row r="54">
          <cell r="A54" t="str">
            <v>509</v>
          </cell>
          <cell r="B54" t="str">
            <v>Misc</v>
          </cell>
          <cell r="C54">
            <v>48524.6</v>
          </cell>
          <cell r="D54">
            <v>13331.89</v>
          </cell>
          <cell r="E54">
            <v>5216</v>
          </cell>
          <cell r="F54">
            <v>34576.15</v>
          </cell>
          <cell r="G54">
            <v>101648.64</v>
          </cell>
        </row>
        <row r="55">
          <cell r="A55" t="str">
            <v>510</v>
          </cell>
          <cell r="B55" t="str">
            <v>Exp Transfer</v>
          </cell>
          <cell r="C55">
            <v>-1797.08</v>
          </cell>
          <cell r="D55">
            <v>-401060.2</v>
          </cell>
          <cell r="E55">
            <v>-100.26</v>
          </cell>
          <cell r="F55">
            <v>-1120.1</v>
          </cell>
          <cell r="G55">
            <v>-404077.64</v>
          </cell>
        </row>
        <row r="56">
          <cell r="A56" t="str">
            <v>511</v>
          </cell>
          <cell r="B56" t="str">
            <v>Interest</v>
          </cell>
          <cell r="C56">
            <v>0</v>
          </cell>
          <cell r="D56">
            <v>0</v>
          </cell>
          <cell r="E56">
            <v>0</v>
          </cell>
          <cell r="F56">
            <v>14631.07</v>
          </cell>
          <cell r="G56">
            <v>14631.07</v>
          </cell>
        </row>
        <row r="57">
          <cell r="A57" t="str">
            <v>512</v>
          </cell>
          <cell r="B57" t="str">
            <v>Leases/Rent</v>
          </cell>
          <cell r="C57">
            <v>25891.75</v>
          </cell>
          <cell r="D57">
            <v>7587.98</v>
          </cell>
          <cell r="E57">
            <v>3378.65</v>
          </cell>
          <cell r="F57">
            <v>45478.42</v>
          </cell>
          <cell r="G57">
            <v>82336.8</v>
          </cell>
        </row>
        <row r="58">
          <cell r="A58" t="str">
            <v>580</v>
          </cell>
          <cell r="B58" t="str">
            <v>Transfers</v>
          </cell>
          <cell r="C58">
            <v>0</v>
          </cell>
          <cell r="D58">
            <v>0</v>
          </cell>
          <cell r="E58">
            <v>0</v>
          </cell>
          <cell r="F58">
            <v>18099.29</v>
          </cell>
          <cell r="G58">
            <v>18099.29</v>
          </cell>
        </row>
        <row r="59">
          <cell r="A59" t="str">
            <v>999</v>
          </cell>
          <cell r="B59" t="str">
            <v>None Specified</v>
          </cell>
          <cell r="C59">
            <v>0</v>
          </cell>
          <cell r="D59">
            <v>0</v>
          </cell>
          <cell r="E59">
            <v>0</v>
          </cell>
          <cell r="F59">
            <v>0</v>
          </cell>
          <cell r="G59">
            <v>0</v>
          </cell>
        </row>
        <row r="62">
          <cell r="A62" t="str">
            <v>50102</v>
          </cell>
          <cell r="B62" t="str">
            <v>Labor</v>
          </cell>
          <cell r="C62">
            <v>2153938.09</v>
          </cell>
          <cell r="D62">
            <v>1011582.72</v>
          </cell>
          <cell r="E62">
            <v>99204.46</v>
          </cell>
          <cell r="F62">
            <v>182047.03</v>
          </cell>
          <cell r="G62">
            <v>3446772.3</v>
          </cell>
        </row>
        <row r="63">
          <cell r="A63" t="str">
            <v>502</v>
          </cell>
          <cell r="B63" t="str">
            <v>Fringes</v>
          </cell>
          <cell r="C63">
            <v>1482185.41</v>
          </cell>
          <cell r="D63">
            <v>729722.63</v>
          </cell>
          <cell r="E63">
            <v>81664.87</v>
          </cell>
          <cell r="F63">
            <v>109334.55</v>
          </cell>
          <cell r="G63">
            <v>2402907.46</v>
          </cell>
        </row>
        <row r="64">
          <cell r="A64" t="str">
            <v>503</v>
          </cell>
          <cell r="B64" t="str">
            <v>Services</v>
          </cell>
          <cell r="C64">
            <v>113213.04</v>
          </cell>
          <cell r="D64">
            <v>22221.24</v>
          </cell>
          <cell r="E64">
            <v>8923.31</v>
          </cell>
          <cell r="F64">
            <v>368722.5</v>
          </cell>
          <cell r="G64">
            <v>513080.09</v>
          </cell>
        </row>
        <row r="65">
          <cell r="A65" t="str">
            <v>50401</v>
          </cell>
          <cell r="B65" t="str">
            <v>Fuel</v>
          </cell>
          <cell r="C65">
            <v>825177.9</v>
          </cell>
          <cell r="D65">
            <v>32530.1</v>
          </cell>
          <cell r="E65">
            <v>2746.03</v>
          </cell>
          <cell r="F65">
            <v>0</v>
          </cell>
          <cell r="G65">
            <v>860454.03</v>
          </cell>
        </row>
        <row r="66">
          <cell r="A66" t="str">
            <v>50402</v>
          </cell>
          <cell r="B66" t="str">
            <v>Tires/Tubes</v>
          </cell>
          <cell r="C66">
            <v>97017.78</v>
          </cell>
          <cell r="D66">
            <v>0</v>
          </cell>
          <cell r="E66">
            <v>0</v>
          </cell>
          <cell r="F66">
            <v>0</v>
          </cell>
          <cell r="G66">
            <v>97017.78</v>
          </cell>
        </row>
        <row r="67">
          <cell r="A67" t="str">
            <v>50499</v>
          </cell>
          <cell r="B67" t="str">
            <v>Materials Other</v>
          </cell>
          <cell r="C67">
            <v>4494.18</v>
          </cell>
          <cell r="D67">
            <v>562588.53</v>
          </cell>
          <cell r="E67">
            <v>15257.31</v>
          </cell>
          <cell r="F67">
            <v>18718.02</v>
          </cell>
          <cell r="G67">
            <v>601058.04</v>
          </cell>
        </row>
        <row r="68">
          <cell r="A68" t="str">
            <v>505</v>
          </cell>
          <cell r="B68" t="str">
            <v>Utilities</v>
          </cell>
          <cell r="C68">
            <v>240.28</v>
          </cell>
          <cell r="D68">
            <v>455.83</v>
          </cell>
          <cell r="E68">
            <v>49385.48</v>
          </cell>
          <cell r="F68">
            <v>26549.75</v>
          </cell>
          <cell r="G68">
            <v>76631.34</v>
          </cell>
        </row>
        <row r="69">
          <cell r="A69" t="str">
            <v>506</v>
          </cell>
          <cell r="B69" t="str">
            <v>Casualty/Ins</v>
          </cell>
          <cell r="C69">
            <v>0</v>
          </cell>
          <cell r="D69">
            <v>-6543.39</v>
          </cell>
          <cell r="E69">
            <v>37.78</v>
          </cell>
          <cell r="F69">
            <v>183742.31</v>
          </cell>
          <cell r="G69">
            <v>177236.7</v>
          </cell>
        </row>
        <row r="70">
          <cell r="A70" t="str">
            <v>507</v>
          </cell>
          <cell r="B70" t="str">
            <v>Taxes</v>
          </cell>
          <cell r="C70">
            <v>0</v>
          </cell>
          <cell r="D70">
            <v>-1786.81</v>
          </cell>
          <cell r="E70">
            <v>2023.09</v>
          </cell>
          <cell r="F70">
            <v>0</v>
          </cell>
          <cell r="G70">
            <v>236.28</v>
          </cell>
        </row>
        <row r="71">
          <cell r="A71" t="str">
            <v>509</v>
          </cell>
          <cell r="B71" t="str">
            <v>Misc</v>
          </cell>
          <cell r="C71">
            <v>15941.78</v>
          </cell>
          <cell r="D71">
            <v>4095.29</v>
          </cell>
          <cell r="E71">
            <v>1797.92</v>
          </cell>
          <cell r="F71">
            <v>12278.48</v>
          </cell>
          <cell r="G71">
            <v>34113.47</v>
          </cell>
        </row>
        <row r="72">
          <cell r="A72" t="str">
            <v>510</v>
          </cell>
          <cell r="B72" t="str">
            <v>Exp Transfer</v>
          </cell>
          <cell r="C72">
            <v>-590.51</v>
          </cell>
          <cell r="D72">
            <v>-122626.13</v>
          </cell>
          <cell r="E72">
            <v>-32.95</v>
          </cell>
          <cell r="F72">
            <v>-472.74</v>
          </cell>
          <cell r="G72">
            <v>-123722.33</v>
          </cell>
        </row>
        <row r="73">
          <cell r="A73" t="str">
            <v>511</v>
          </cell>
          <cell r="B73" t="str">
            <v>Interest</v>
          </cell>
          <cell r="C73">
            <v>0</v>
          </cell>
          <cell r="D73">
            <v>0</v>
          </cell>
          <cell r="E73">
            <v>0</v>
          </cell>
          <cell r="F73">
            <v>4473.52</v>
          </cell>
          <cell r="G73">
            <v>4473.52</v>
          </cell>
        </row>
        <row r="74">
          <cell r="A74" t="str">
            <v>512</v>
          </cell>
          <cell r="B74" t="str">
            <v>Leases/Rent</v>
          </cell>
          <cell r="C74">
            <v>8505.9</v>
          </cell>
          <cell r="D74">
            <v>2399.94</v>
          </cell>
          <cell r="E74">
            <v>1151.39</v>
          </cell>
          <cell r="F74">
            <v>14518.3</v>
          </cell>
          <cell r="G74">
            <v>26575.53</v>
          </cell>
        </row>
        <row r="75">
          <cell r="A75" t="str">
            <v>580</v>
          </cell>
          <cell r="B75" t="str">
            <v>Transfers</v>
          </cell>
          <cell r="C75">
            <v>0</v>
          </cell>
          <cell r="D75">
            <v>0</v>
          </cell>
          <cell r="E75">
            <v>0</v>
          </cell>
          <cell r="F75">
            <v>7652.64</v>
          </cell>
          <cell r="G75">
            <v>7652.64</v>
          </cell>
        </row>
        <row r="76">
          <cell r="A76" t="str">
            <v>999</v>
          </cell>
          <cell r="B76" t="str">
            <v>None Specified</v>
          </cell>
          <cell r="C76">
            <v>0</v>
          </cell>
          <cell r="D76">
            <v>0</v>
          </cell>
          <cell r="E76">
            <v>0</v>
          </cell>
          <cell r="F76">
            <v>0</v>
          </cell>
          <cell r="G76">
            <v>0</v>
          </cell>
        </row>
        <row r="79">
          <cell r="A79" t="str">
            <v>50102</v>
          </cell>
          <cell r="B79" t="str">
            <v>Labor</v>
          </cell>
          <cell r="C79">
            <v>0</v>
          </cell>
          <cell r="D79">
            <v>0</v>
          </cell>
          <cell r="E79">
            <v>0</v>
          </cell>
          <cell r="F79">
            <v>1575395.26</v>
          </cell>
          <cell r="G79">
            <v>1575395.26</v>
          </cell>
        </row>
        <row r="80">
          <cell r="A80" t="str">
            <v>502</v>
          </cell>
          <cell r="B80" t="str">
            <v>Fringes</v>
          </cell>
          <cell r="C80">
            <v>0</v>
          </cell>
          <cell r="D80">
            <v>0</v>
          </cell>
          <cell r="E80">
            <v>0</v>
          </cell>
          <cell r="F80">
            <v>907134.91</v>
          </cell>
          <cell r="G80">
            <v>907134.91</v>
          </cell>
        </row>
        <row r="81">
          <cell r="A81" t="str">
            <v>503</v>
          </cell>
          <cell r="B81" t="str">
            <v>Services</v>
          </cell>
          <cell r="C81">
            <v>0</v>
          </cell>
          <cell r="D81">
            <v>0</v>
          </cell>
          <cell r="E81">
            <v>0</v>
          </cell>
          <cell r="F81">
            <v>3980290.81</v>
          </cell>
          <cell r="G81">
            <v>3980290.81</v>
          </cell>
        </row>
        <row r="82">
          <cell r="A82" t="str">
            <v>50401</v>
          </cell>
          <cell r="B82" t="str">
            <v>Fuel</v>
          </cell>
          <cell r="C82">
            <v>2693620.09</v>
          </cell>
          <cell r="D82">
            <v>0</v>
          </cell>
          <cell r="E82">
            <v>0</v>
          </cell>
          <cell r="F82">
            <v>1.24</v>
          </cell>
          <cell r="G82">
            <v>2693621.33</v>
          </cell>
        </row>
        <row r="83">
          <cell r="A83" t="str">
            <v>50499</v>
          </cell>
          <cell r="B83" t="str">
            <v>Materials Other</v>
          </cell>
          <cell r="C83">
            <v>0</v>
          </cell>
          <cell r="D83">
            <v>0</v>
          </cell>
          <cell r="E83">
            <v>0</v>
          </cell>
          <cell r="F83">
            <v>62663.02</v>
          </cell>
          <cell r="G83">
            <v>62663.02</v>
          </cell>
        </row>
        <row r="84">
          <cell r="A84" t="str">
            <v>505</v>
          </cell>
          <cell r="B84" t="str">
            <v>Utilities</v>
          </cell>
          <cell r="C84">
            <v>0</v>
          </cell>
          <cell r="D84">
            <v>0</v>
          </cell>
          <cell r="E84">
            <v>0</v>
          </cell>
          <cell r="F84">
            <v>184428.33</v>
          </cell>
          <cell r="G84">
            <v>184428.33</v>
          </cell>
        </row>
        <row r="85">
          <cell r="A85" t="str">
            <v>508</v>
          </cell>
          <cell r="B85" t="str">
            <v>Purch Trans</v>
          </cell>
          <cell r="C85">
            <v>37457529.01</v>
          </cell>
          <cell r="D85">
            <v>0</v>
          </cell>
          <cell r="E85">
            <v>0</v>
          </cell>
          <cell r="F85">
            <v>0</v>
          </cell>
          <cell r="G85">
            <v>37457529.01</v>
          </cell>
        </row>
        <row r="86">
          <cell r="A86" t="str">
            <v>509</v>
          </cell>
          <cell r="B86" t="str">
            <v>Misc</v>
          </cell>
          <cell r="C86">
            <v>0</v>
          </cell>
          <cell r="D86">
            <v>0</v>
          </cell>
          <cell r="E86">
            <v>0</v>
          </cell>
          <cell r="F86">
            <v>746090.56</v>
          </cell>
          <cell r="G86">
            <v>746090.56</v>
          </cell>
        </row>
        <row r="87">
          <cell r="A87" t="str">
            <v>510</v>
          </cell>
          <cell r="B87" t="str">
            <v>Exp Transfer</v>
          </cell>
          <cell r="C87">
            <v>0</v>
          </cell>
          <cell r="D87">
            <v>0</v>
          </cell>
          <cell r="E87">
            <v>0</v>
          </cell>
          <cell r="F87">
            <v>-55.92</v>
          </cell>
          <cell r="G87">
            <v>-55.92</v>
          </cell>
        </row>
        <row r="88">
          <cell r="A88" t="str">
            <v>512</v>
          </cell>
          <cell r="B88" t="str">
            <v>Leases/Rent</v>
          </cell>
          <cell r="C88">
            <v>0</v>
          </cell>
          <cell r="D88">
            <v>0</v>
          </cell>
          <cell r="E88">
            <v>0</v>
          </cell>
          <cell r="F88">
            <v>348903.97</v>
          </cell>
          <cell r="G88">
            <v>348903.97</v>
          </cell>
        </row>
        <row r="89">
          <cell r="A89" t="str">
            <v>580</v>
          </cell>
          <cell r="B89" t="str">
            <v>Transfers</v>
          </cell>
          <cell r="C89">
            <v>0</v>
          </cell>
          <cell r="D89">
            <v>0</v>
          </cell>
          <cell r="E89">
            <v>0</v>
          </cell>
          <cell r="F89">
            <v>3929.19</v>
          </cell>
          <cell r="G89">
            <v>3929.19</v>
          </cell>
        </row>
        <row r="90">
          <cell r="B90" t="str">
            <v>Total Modal Expenses</v>
          </cell>
          <cell r="C90">
            <v>40151149.1</v>
          </cell>
          <cell r="D90">
            <v>0</v>
          </cell>
          <cell r="E90">
            <v>0</v>
          </cell>
          <cell r="F90">
            <v>7808781.37</v>
          </cell>
          <cell r="G90">
            <v>47959930.57747559</v>
          </cell>
        </row>
        <row r="92">
          <cell r="A92" t="str">
            <v>50102</v>
          </cell>
          <cell r="B92" t="str">
            <v>Labor</v>
          </cell>
          <cell r="C92">
            <v>121705.89</v>
          </cell>
          <cell r="D92">
            <v>0</v>
          </cell>
          <cell r="E92">
            <v>66853.3</v>
          </cell>
          <cell r="F92">
            <v>242192.52</v>
          </cell>
          <cell r="G92">
            <v>430751.71</v>
          </cell>
        </row>
        <row r="93">
          <cell r="A93" t="str">
            <v>502</v>
          </cell>
          <cell r="B93" t="str">
            <v>Fringes</v>
          </cell>
          <cell r="C93">
            <v>73303.49</v>
          </cell>
          <cell r="D93">
            <v>0</v>
          </cell>
          <cell r="E93">
            <v>53473.46</v>
          </cell>
          <cell r="F93">
            <v>126538.75</v>
          </cell>
          <cell r="G93">
            <v>253315.7</v>
          </cell>
        </row>
        <row r="94">
          <cell r="A94" t="str">
            <v>503</v>
          </cell>
          <cell r="B94" t="str">
            <v>Services</v>
          </cell>
          <cell r="C94">
            <v>114221.57</v>
          </cell>
          <cell r="D94">
            <v>0</v>
          </cell>
          <cell r="E94">
            <v>3815.92</v>
          </cell>
          <cell r="F94">
            <v>272591.63</v>
          </cell>
          <cell r="G94">
            <v>390629.12</v>
          </cell>
        </row>
        <row r="95">
          <cell r="A95" t="str">
            <v>50401</v>
          </cell>
          <cell r="B95" t="str">
            <v>Fuel</v>
          </cell>
          <cell r="C95">
            <v>275.96</v>
          </cell>
          <cell r="D95">
            <v>0</v>
          </cell>
          <cell r="E95">
            <v>613.3</v>
          </cell>
          <cell r="F95">
            <v>0.35</v>
          </cell>
          <cell r="G95">
            <v>889.61</v>
          </cell>
        </row>
        <row r="96">
          <cell r="A96" t="str">
            <v>50499</v>
          </cell>
          <cell r="B96" t="str">
            <v>Materials Other</v>
          </cell>
          <cell r="C96">
            <v>2192.76</v>
          </cell>
          <cell r="D96">
            <v>0</v>
          </cell>
          <cell r="E96">
            <v>9943.88</v>
          </cell>
          <cell r="F96">
            <v>17585.77</v>
          </cell>
          <cell r="G96">
            <v>29722.41</v>
          </cell>
        </row>
        <row r="97">
          <cell r="A97" t="str">
            <v>505</v>
          </cell>
          <cell r="B97" t="str">
            <v>Utilities</v>
          </cell>
          <cell r="C97">
            <v>251.94</v>
          </cell>
          <cell r="D97">
            <v>0</v>
          </cell>
          <cell r="E97">
            <v>10297.72</v>
          </cell>
          <cell r="F97">
            <v>10682.06</v>
          </cell>
          <cell r="G97">
            <v>21231.72</v>
          </cell>
        </row>
        <row r="98">
          <cell r="A98" t="str">
            <v>506</v>
          </cell>
          <cell r="B98" t="str">
            <v>Casualty/Ins</v>
          </cell>
          <cell r="C98">
            <v>0</v>
          </cell>
          <cell r="D98">
            <v>0</v>
          </cell>
          <cell r="E98">
            <v>22.79</v>
          </cell>
          <cell r="F98">
            <v>0</v>
          </cell>
          <cell r="G98">
            <v>22.79</v>
          </cell>
        </row>
        <row r="99">
          <cell r="A99" t="str">
            <v>507</v>
          </cell>
          <cell r="B99" t="str">
            <v>Taxes</v>
          </cell>
          <cell r="C99">
            <v>0</v>
          </cell>
          <cell r="D99">
            <v>0</v>
          </cell>
          <cell r="E99">
            <v>3650.88</v>
          </cell>
          <cell r="F99">
            <v>-54698.5</v>
          </cell>
          <cell r="G99">
            <v>-51047.62</v>
          </cell>
        </row>
        <row r="100">
          <cell r="A100" t="str">
            <v>508</v>
          </cell>
          <cell r="B100" t="str">
            <v>Purch Trans</v>
          </cell>
          <cell r="C100">
            <v>4567738.74</v>
          </cell>
          <cell r="D100">
            <v>0</v>
          </cell>
          <cell r="E100">
            <v>0</v>
          </cell>
          <cell r="F100">
            <v>0</v>
          </cell>
          <cell r="G100">
            <v>4567738.74</v>
          </cell>
        </row>
        <row r="101">
          <cell r="A101" t="str">
            <v>509</v>
          </cell>
          <cell r="B101" t="str">
            <v>Misc</v>
          </cell>
          <cell r="C101">
            <v>15211.82</v>
          </cell>
          <cell r="D101">
            <v>0</v>
          </cell>
          <cell r="E101">
            <v>1070.66</v>
          </cell>
          <cell r="F101">
            <v>17844.88</v>
          </cell>
          <cell r="G101">
            <v>34127.36</v>
          </cell>
        </row>
        <row r="102">
          <cell r="A102" t="str">
            <v>510</v>
          </cell>
          <cell r="B102" t="str">
            <v>Exp Transfer</v>
          </cell>
          <cell r="C102">
            <v>-182.47</v>
          </cell>
          <cell r="D102">
            <v>0</v>
          </cell>
          <cell r="E102">
            <v>-101.38</v>
          </cell>
          <cell r="F102">
            <v>-172.5</v>
          </cell>
          <cell r="G102">
            <v>-456.35</v>
          </cell>
        </row>
        <row r="103">
          <cell r="A103" t="str">
            <v>512</v>
          </cell>
          <cell r="B103" t="str">
            <v>Leases/Rent</v>
          </cell>
          <cell r="C103">
            <v>536.18</v>
          </cell>
          <cell r="D103">
            <v>0</v>
          </cell>
          <cell r="E103">
            <v>649.27</v>
          </cell>
          <cell r="F103">
            <v>1226.53</v>
          </cell>
          <cell r="G103">
            <v>2411.98</v>
          </cell>
        </row>
        <row r="104">
          <cell r="A104" t="str">
            <v>580</v>
          </cell>
          <cell r="B104" t="str">
            <v>Transfers</v>
          </cell>
          <cell r="C104">
            <v>0</v>
          </cell>
          <cell r="D104">
            <v>0</v>
          </cell>
          <cell r="E104">
            <v>0</v>
          </cell>
          <cell r="F104">
            <v>1108.88</v>
          </cell>
          <cell r="G104">
            <v>1108.88</v>
          </cell>
        </row>
        <row r="105">
          <cell r="A105" t="str">
            <v>999</v>
          </cell>
          <cell r="B105" t="str">
            <v>None Specified</v>
          </cell>
          <cell r="C105">
            <v>0</v>
          </cell>
          <cell r="D105">
            <v>0</v>
          </cell>
          <cell r="E105">
            <v>0</v>
          </cell>
          <cell r="F105">
            <v>0</v>
          </cell>
          <cell r="G105">
            <v>0</v>
          </cell>
        </row>
        <row r="108">
          <cell r="A108" t="str">
            <v>50102</v>
          </cell>
          <cell r="B108" t="str">
            <v>Labor</v>
          </cell>
          <cell r="C108">
            <v>0</v>
          </cell>
          <cell r="D108">
            <v>0</v>
          </cell>
          <cell r="E108">
            <v>0</v>
          </cell>
          <cell r="F108">
            <v>18661.29</v>
          </cell>
          <cell r="G108">
            <v>18661.29</v>
          </cell>
        </row>
        <row r="109">
          <cell r="A109" t="str">
            <v>502</v>
          </cell>
          <cell r="B109" t="str">
            <v>Fringes</v>
          </cell>
          <cell r="C109">
            <v>0</v>
          </cell>
          <cell r="D109">
            <v>0</v>
          </cell>
          <cell r="E109">
            <v>0</v>
          </cell>
          <cell r="F109">
            <v>9641</v>
          </cell>
          <cell r="G109">
            <v>9641</v>
          </cell>
        </row>
        <row r="110">
          <cell r="A110" t="str">
            <v>503</v>
          </cell>
          <cell r="B110" t="str">
            <v>Services</v>
          </cell>
          <cell r="C110">
            <v>0</v>
          </cell>
          <cell r="D110">
            <v>0</v>
          </cell>
          <cell r="E110">
            <v>0</v>
          </cell>
          <cell r="F110">
            <v>75128.14</v>
          </cell>
          <cell r="G110">
            <v>75128.14</v>
          </cell>
        </row>
        <row r="111">
          <cell r="A111" t="str">
            <v>50401</v>
          </cell>
          <cell r="B111" t="str">
            <v>Fuel</v>
          </cell>
          <cell r="C111">
            <v>0</v>
          </cell>
          <cell r="D111">
            <v>0</v>
          </cell>
          <cell r="E111">
            <v>0</v>
          </cell>
          <cell r="F111">
            <v>0.06</v>
          </cell>
          <cell r="G111">
            <v>0.06</v>
          </cell>
        </row>
        <row r="112">
          <cell r="A112" t="str">
            <v>50499</v>
          </cell>
          <cell r="B112" t="str">
            <v>Materials Other</v>
          </cell>
          <cell r="C112">
            <v>0</v>
          </cell>
          <cell r="D112">
            <v>0</v>
          </cell>
          <cell r="E112">
            <v>0</v>
          </cell>
          <cell r="F112">
            <v>3280.84</v>
          </cell>
          <cell r="G112">
            <v>3280.84</v>
          </cell>
        </row>
        <row r="113">
          <cell r="A113" t="str">
            <v>505</v>
          </cell>
          <cell r="B113" t="str">
            <v>Utilities</v>
          </cell>
          <cell r="C113">
            <v>0</v>
          </cell>
          <cell r="D113">
            <v>0</v>
          </cell>
          <cell r="E113">
            <v>0</v>
          </cell>
          <cell r="F113">
            <v>1727.48</v>
          </cell>
          <cell r="G113">
            <v>1727.48</v>
          </cell>
        </row>
        <row r="114">
          <cell r="A114" t="str">
            <v>508</v>
          </cell>
          <cell r="B114" t="str">
            <v>Purch Trans</v>
          </cell>
          <cell r="C114">
            <v>278220.89</v>
          </cell>
          <cell r="D114">
            <v>0</v>
          </cell>
          <cell r="E114">
            <v>0</v>
          </cell>
          <cell r="F114">
            <v>0</v>
          </cell>
          <cell r="G114">
            <v>278220.89</v>
          </cell>
        </row>
        <row r="115">
          <cell r="A115" t="str">
            <v>509</v>
          </cell>
          <cell r="B115" t="str">
            <v>Misc</v>
          </cell>
          <cell r="C115">
            <v>0</v>
          </cell>
          <cell r="D115">
            <v>0</v>
          </cell>
          <cell r="E115">
            <v>0</v>
          </cell>
          <cell r="F115">
            <v>14728.9</v>
          </cell>
          <cell r="G115">
            <v>14728.9</v>
          </cell>
        </row>
        <row r="116">
          <cell r="A116" t="str">
            <v>510</v>
          </cell>
          <cell r="B116" t="str">
            <v>Exp Transfer</v>
          </cell>
          <cell r="C116">
            <v>0</v>
          </cell>
          <cell r="D116">
            <v>0</v>
          </cell>
          <cell r="E116">
            <v>0</v>
          </cell>
          <cell r="F116">
            <v>-23.13</v>
          </cell>
          <cell r="G116">
            <v>-23.13</v>
          </cell>
        </row>
        <row r="117">
          <cell r="A117" t="str">
            <v>512</v>
          </cell>
          <cell r="B117" t="str">
            <v>Leases/Rent</v>
          </cell>
          <cell r="C117">
            <v>0</v>
          </cell>
          <cell r="D117">
            <v>0</v>
          </cell>
          <cell r="E117">
            <v>0</v>
          </cell>
          <cell r="F117">
            <v>201.97</v>
          </cell>
          <cell r="G117">
            <v>201.97</v>
          </cell>
        </row>
        <row r="118">
          <cell r="A118" t="str">
            <v>580</v>
          </cell>
          <cell r="B118" t="str">
            <v>Transfers</v>
          </cell>
          <cell r="C118">
            <v>0</v>
          </cell>
          <cell r="D118">
            <v>0</v>
          </cell>
          <cell r="E118">
            <v>0</v>
          </cell>
          <cell r="F118">
            <v>168.78</v>
          </cell>
          <cell r="G118">
            <v>168.78</v>
          </cell>
        </row>
        <row r="119">
          <cell r="A119" t="str">
            <v>999</v>
          </cell>
          <cell r="B119" t="str">
            <v>None Specified</v>
          </cell>
          <cell r="C119">
            <v>0</v>
          </cell>
          <cell r="D119">
            <v>0</v>
          </cell>
          <cell r="E119">
            <v>0</v>
          </cell>
          <cell r="F119">
            <v>0</v>
          </cell>
          <cell r="G119">
            <v>0</v>
          </cell>
        </row>
        <row r="122">
          <cell r="A122" t="str">
            <v>50102</v>
          </cell>
          <cell r="B122" t="str">
            <v>Labor</v>
          </cell>
          <cell r="C122">
            <v>0</v>
          </cell>
          <cell r="D122">
            <v>0</v>
          </cell>
          <cell r="E122">
            <v>0</v>
          </cell>
          <cell r="F122">
            <v>615546.04</v>
          </cell>
          <cell r="G122">
            <v>615546.04</v>
          </cell>
        </row>
        <row r="123">
          <cell r="A123" t="str">
            <v>502</v>
          </cell>
          <cell r="B123" t="str">
            <v>Fringes</v>
          </cell>
          <cell r="C123">
            <v>0</v>
          </cell>
          <cell r="D123">
            <v>0</v>
          </cell>
          <cell r="E123">
            <v>0</v>
          </cell>
          <cell r="F123">
            <v>345280.51</v>
          </cell>
          <cell r="G123">
            <v>345280.51</v>
          </cell>
        </row>
        <row r="124">
          <cell r="A124" t="str">
            <v>503</v>
          </cell>
          <cell r="B124" t="str">
            <v>Services</v>
          </cell>
          <cell r="C124">
            <v>0</v>
          </cell>
          <cell r="D124">
            <v>0</v>
          </cell>
          <cell r="E124">
            <v>0</v>
          </cell>
          <cell r="F124">
            <v>355690.58</v>
          </cell>
          <cell r="G124">
            <v>355690.58</v>
          </cell>
        </row>
        <row r="125">
          <cell r="A125" t="str">
            <v>50401</v>
          </cell>
          <cell r="B125" t="str">
            <v>Fuel</v>
          </cell>
          <cell r="C125">
            <v>0</v>
          </cell>
          <cell r="D125">
            <v>0</v>
          </cell>
          <cell r="E125">
            <v>0</v>
          </cell>
          <cell r="F125">
            <v>63.22</v>
          </cell>
          <cell r="G125">
            <v>63.22</v>
          </cell>
        </row>
        <row r="126">
          <cell r="A126" t="str">
            <v>50499</v>
          </cell>
          <cell r="B126" t="str">
            <v>Materials Other</v>
          </cell>
          <cell r="C126">
            <v>0</v>
          </cell>
          <cell r="D126">
            <v>0</v>
          </cell>
          <cell r="E126">
            <v>0</v>
          </cell>
          <cell r="F126">
            <v>8405.77</v>
          </cell>
          <cell r="G126">
            <v>8405.77</v>
          </cell>
        </row>
        <row r="127">
          <cell r="A127" t="str">
            <v>505</v>
          </cell>
          <cell r="B127" t="str">
            <v>Utilities</v>
          </cell>
          <cell r="C127">
            <v>0</v>
          </cell>
          <cell r="D127">
            <v>0</v>
          </cell>
          <cell r="E127">
            <v>0</v>
          </cell>
          <cell r="F127">
            <v>25294.85</v>
          </cell>
          <cell r="G127">
            <v>25294.85</v>
          </cell>
        </row>
        <row r="128">
          <cell r="A128" t="str">
            <v>509</v>
          </cell>
          <cell r="B128" t="str">
            <v>Misc</v>
          </cell>
          <cell r="C128">
            <v>0</v>
          </cell>
          <cell r="D128">
            <v>0</v>
          </cell>
          <cell r="E128">
            <v>0</v>
          </cell>
          <cell r="F128">
            <v>21004.18</v>
          </cell>
          <cell r="G128">
            <v>21004.18</v>
          </cell>
        </row>
        <row r="129">
          <cell r="A129" t="str">
            <v>510</v>
          </cell>
          <cell r="B129" t="str">
            <v>Exp Transfer</v>
          </cell>
          <cell r="C129">
            <v>0</v>
          </cell>
          <cell r="D129">
            <v>0</v>
          </cell>
          <cell r="E129">
            <v>0</v>
          </cell>
          <cell r="F129">
            <v>-27376.29</v>
          </cell>
          <cell r="G129">
            <v>-27376.29</v>
          </cell>
        </row>
        <row r="130">
          <cell r="A130" t="str">
            <v>512</v>
          </cell>
          <cell r="B130" t="str">
            <v>Leases/Rent</v>
          </cell>
          <cell r="C130">
            <v>0</v>
          </cell>
          <cell r="D130">
            <v>0</v>
          </cell>
          <cell r="E130">
            <v>0</v>
          </cell>
          <cell r="F130">
            <v>11368.81</v>
          </cell>
          <cell r="G130">
            <v>11368.81</v>
          </cell>
        </row>
        <row r="131">
          <cell r="A131" t="str">
            <v>580</v>
          </cell>
          <cell r="B131" t="str">
            <v>Transfers</v>
          </cell>
          <cell r="C131">
            <v>0</v>
          </cell>
          <cell r="D131">
            <v>0</v>
          </cell>
          <cell r="E131">
            <v>0</v>
          </cell>
          <cell r="F131">
            <v>68602.27</v>
          </cell>
          <cell r="G131">
            <v>68602.27</v>
          </cell>
        </row>
        <row r="134">
          <cell r="A134" t="str">
            <v>50102</v>
          </cell>
          <cell r="B134" t="str">
            <v>Labor</v>
          </cell>
          <cell r="C134">
            <v>93662.73</v>
          </cell>
          <cell r="D134">
            <v>0</v>
          </cell>
          <cell r="E134">
            <v>485549.14</v>
          </cell>
          <cell r="F134">
            <v>0</v>
          </cell>
          <cell r="G134">
            <v>579211.87</v>
          </cell>
        </row>
        <row r="135">
          <cell r="A135" t="str">
            <v>502</v>
          </cell>
          <cell r="B135" t="str">
            <v>Fringes</v>
          </cell>
          <cell r="C135">
            <v>60338.9</v>
          </cell>
          <cell r="D135">
            <v>0</v>
          </cell>
          <cell r="E135">
            <v>334622.71</v>
          </cell>
          <cell r="F135">
            <v>0</v>
          </cell>
          <cell r="G135">
            <v>394961.61</v>
          </cell>
        </row>
        <row r="136">
          <cell r="A136" t="str">
            <v>503</v>
          </cell>
          <cell r="B136" t="str">
            <v>Services</v>
          </cell>
          <cell r="C136">
            <v>162925.07</v>
          </cell>
          <cell r="D136">
            <v>0</v>
          </cell>
          <cell r="E136">
            <v>124801.52</v>
          </cell>
          <cell r="F136">
            <v>77971.49</v>
          </cell>
          <cell r="G136">
            <v>365698.08</v>
          </cell>
        </row>
        <row r="137">
          <cell r="A137" t="str">
            <v>50401</v>
          </cell>
          <cell r="B137" t="str">
            <v>Fuel</v>
          </cell>
          <cell r="C137">
            <v>401.43</v>
          </cell>
          <cell r="D137">
            <v>0</v>
          </cell>
          <cell r="E137">
            <v>497.67</v>
          </cell>
          <cell r="F137">
            <v>0</v>
          </cell>
          <cell r="G137">
            <v>899.1</v>
          </cell>
        </row>
        <row r="138">
          <cell r="A138" t="str">
            <v>50499</v>
          </cell>
          <cell r="B138" t="str">
            <v>Materials Other</v>
          </cell>
          <cell r="C138">
            <v>5971.59</v>
          </cell>
          <cell r="D138">
            <v>0</v>
          </cell>
          <cell r="E138">
            <v>114366.21</v>
          </cell>
          <cell r="F138">
            <v>0</v>
          </cell>
          <cell r="G138">
            <v>120337.8</v>
          </cell>
        </row>
        <row r="139">
          <cell r="A139" t="str">
            <v>505</v>
          </cell>
          <cell r="B139" t="str">
            <v>Utilities</v>
          </cell>
          <cell r="C139">
            <v>359.58</v>
          </cell>
          <cell r="D139">
            <v>0</v>
          </cell>
          <cell r="E139">
            <v>103089.06</v>
          </cell>
          <cell r="F139">
            <v>0</v>
          </cell>
          <cell r="G139">
            <v>103448.64</v>
          </cell>
        </row>
        <row r="140">
          <cell r="A140" t="str">
            <v>507</v>
          </cell>
          <cell r="B140" t="str">
            <v>Taxes</v>
          </cell>
          <cell r="C140">
            <v>0</v>
          </cell>
          <cell r="D140">
            <v>0</v>
          </cell>
          <cell r="E140">
            <v>2972.38</v>
          </cell>
          <cell r="F140">
            <v>0</v>
          </cell>
          <cell r="G140">
            <v>2972.38</v>
          </cell>
        </row>
        <row r="141">
          <cell r="A141" t="str">
            <v>509</v>
          </cell>
          <cell r="B141" t="str">
            <v>Misc</v>
          </cell>
          <cell r="C141">
            <v>403129.07</v>
          </cell>
          <cell r="D141">
            <v>0</v>
          </cell>
          <cell r="E141">
            <v>16179.63</v>
          </cell>
          <cell r="F141">
            <v>0</v>
          </cell>
          <cell r="G141">
            <v>419308.7</v>
          </cell>
        </row>
        <row r="142">
          <cell r="A142" t="str">
            <v>510</v>
          </cell>
          <cell r="B142" t="str">
            <v>Exp Transfer</v>
          </cell>
          <cell r="C142">
            <v>-175.25</v>
          </cell>
          <cell r="D142">
            <v>0</v>
          </cell>
          <cell r="E142">
            <v>0</v>
          </cell>
          <cell r="F142">
            <v>0</v>
          </cell>
          <cell r="G142">
            <v>-175.25</v>
          </cell>
        </row>
        <row r="143">
          <cell r="A143" t="str">
            <v>512</v>
          </cell>
          <cell r="B143" t="str">
            <v>Leases/Rent</v>
          </cell>
          <cell r="C143">
            <v>970.8</v>
          </cell>
          <cell r="D143">
            <v>0</v>
          </cell>
          <cell r="E143">
            <v>5904.88</v>
          </cell>
          <cell r="F143">
            <v>0</v>
          </cell>
          <cell r="G143">
            <v>6875.68</v>
          </cell>
        </row>
        <row r="146">
          <cell r="A146" t="str">
            <v>50102</v>
          </cell>
          <cell r="B146" t="str">
            <v>Labor</v>
          </cell>
          <cell r="C146">
            <v>88941.27</v>
          </cell>
          <cell r="D146">
            <v>0</v>
          </cell>
          <cell r="E146">
            <v>11302.01</v>
          </cell>
          <cell r="F146">
            <v>13816.52</v>
          </cell>
          <cell r="G146">
            <v>114059.8</v>
          </cell>
        </row>
        <row r="147">
          <cell r="A147" t="str">
            <v>502</v>
          </cell>
          <cell r="B147" t="str">
            <v>Fringes</v>
          </cell>
          <cell r="C147">
            <v>45352.18</v>
          </cell>
          <cell r="D147">
            <v>0</v>
          </cell>
          <cell r="E147">
            <v>6367.61</v>
          </cell>
          <cell r="F147">
            <v>6180.11</v>
          </cell>
          <cell r="G147">
            <v>57899.9</v>
          </cell>
        </row>
        <row r="148">
          <cell r="A148" t="str">
            <v>503</v>
          </cell>
          <cell r="B148" t="str">
            <v>Services</v>
          </cell>
          <cell r="C148">
            <v>4888.79</v>
          </cell>
          <cell r="D148">
            <v>0</v>
          </cell>
          <cell r="E148">
            <v>0</v>
          </cell>
          <cell r="F148">
            <v>29963.16</v>
          </cell>
          <cell r="G148">
            <v>34851.95</v>
          </cell>
        </row>
        <row r="149">
          <cell r="A149" t="str">
            <v>50401</v>
          </cell>
          <cell r="B149" t="str">
            <v>Fuel</v>
          </cell>
          <cell r="C149">
            <v>1.46</v>
          </cell>
          <cell r="D149">
            <v>0</v>
          </cell>
          <cell r="E149">
            <v>0</v>
          </cell>
          <cell r="F149">
            <v>0.34</v>
          </cell>
          <cell r="G149">
            <v>1.8</v>
          </cell>
        </row>
        <row r="150">
          <cell r="A150" t="str">
            <v>50499</v>
          </cell>
          <cell r="B150" t="str">
            <v>Materials Other</v>
          </cell>
          <cell r="C150">
            <v>5787.39</v>
          </cell>
          <cell r="D150">
            <v>0</v>
          </cell>
          <cell r="E150">
            <v>290.48</v>
          </cell>
          <cell r="F150">
            <v>365.68</v>
          </cell>
          <cell r="G150">
            <v>6443.55</v>
          </cell>
        </row>
        <row r="151">
          <cell r="A151" t="str">
            <v>505</v>
          </cell>
          <cell r="B151" t="str">
            <v>Utilities</v>
          </cell>
          <cell r="C151">
            <v>1.32</v>
          </cell>
          <cell r="D151">
            <v>0</v>
          </cell>
          <cell r="E151">
            <v>0</v>
          </cell>
          <cell r="F151">
            <v>6550.55</v>
          </cell>
          <cell r="G151">
            <v>6551.87</v>
          </cell>
        </row>
        <row r="152">
          <cell r="A152" t="str">
            <v>509</v>
          </cell>
          <cell r="B152" t="str">
            <v>Misc</v>
          </cell>
          <cell r="C152">
            <v>84.32</v>
          </cell>
          <cell r="D152">
            <v>0</v>
          </cell>
          <cell r="E152">
            <v>358.05</v>
          </cell>
          <cell r="F152">
            <v>1333.43</v>
          </cell>
          <cell r="G152">
            <v>1775.8</v>
          </cell>
        </row>
        <row r="153">
          <cell r="A153" t="str">
            <v>510</v>
          </cell>
          <cell r="B153" t="str">
            <v>Exp Transfer</v>
          </cell>
          <cell r="C153">
            <v>-0.96</v>
          </cell>
          <cell r="D153">
            <v>0</v>
          </cell>
          <cell r="E153">
            <v>0</v>
          </cell>
          <cell r="F153">
            <v>-204.75</v>
          </cell>
          <cell r="G153">
            <v>-205.71</v>
          </cell>
        </row>
        <row r="154">
          <cell r="A154" t="str">
            <v>512</v>
          </cell>
          <cell r="B154" t="str">
            <v>Leases/Rent</v>
          </cell>
          <cell r="C154">
            <v>32.81</v>
          </cell>
          <cell r="D154">
            <v>0</v>
          </cell>
          <cell r="E154">
            <v>0</v>
          </cell>
          <cell r="F154">
            <v>168.67</v>
          </cell>
          <cell r="G154">
            <v>201.48</v>
          </cell>
        </row>
        <row r="155">
          <cell r="A155" t="str">
            <v>580</v>
          </cell>
          <cell r="B155" t="str">
            <v>Transfers</v>
          </cell>
          <cell r="C155">
            <v>0</v>
          </cell>
          <cell r="D155">
            <v>0</v>
          </cell>
          <cell r="E155">
            <v>0</v>
          </cell>
          <cell r="F155">
            <v>1085.14</v>
          </cell>
          <cell r="G155">
            <v>1085.14</v>
          </cell>
        </row>
        <row r="156">
          <cell r="A156" t="str">
            <v>999</v>
          </cell>
          <cell r="B156" t="str">
            <v>None Specified</v>
          </cell>
          <cell r="C156">
            <v>0</v>
          </cell>
          <cell r="D156">
            <v>0</v>
          </cell>
          <cell r="E156">
            <v>0</v>
          </cell>
          <cell r="F156">
            <v>0</v>
          </cell>
          <cell r="G156">
            <v>0</v>
          </cell>
        </row>
        <row r="159">
          <cell r="A159" t="str">
            <v>50102</v>
          </cell>
          <cell r="B159" t="str">
            <v>Labor</v>
          </cell>
          <cell r="C159">
            <v>19.01</v>
          </cell>
          <cell r="D159">
            <v>0</v>
          </cell>
          <cell r="E159">
            <v>14921.88</v>
          </cell>
          <cell r="F159">
            <v>407.4</v>
          </cell>
          <cell r="G159">
            <v>15348.29</v>
          </cell>
        </row>
        <row r="160">
          <cell r="A160" t="str">
            <v>502</v>
          </cell>
          <cell r="B160" t="str">
            <v>Fringes</v>
          </cell>
          <cell r="C160">
            <v>0</v>
          </cell>
          <cell r="D160">
            <v>0</v>
          </cell>
          <cell r="E160">
            <v>12466.28</v>
          </cell>
          <cell r="F160">
            <v>226.98</v>
          </cell>
          <cell r="G160">
            <v>12693.26</v>
          </cell>
        </row>
        <row r="161">
          <cell r="A161" t="str">
            <v>503</v>
          </cell>
          <cell r="B161" t="str">
            <v>Services</v>
          </cell>
          <cell r="C161">
            <v>0</v>
          </cell>
          <cell r="D161">
            <v>0</v>
          </cell>
          <cell r="E161">
            <v>13267.5</v>
          </cell>
          <cell r="F161">
            <v>2717.08</v>
          </cell>
          <cell r="G161">
            <v>15984.58</v>
          </cell>
        </row>
        <row r="162">
          <cell r="A162" t="str">
            <v>50401</v>
          </cell>
          <cell r="B162" t="str">
            <v>Fuel</v>
          </cell>
          <cell r="C162">
            <v>0</v>
          </cell>
          <cell r="D162">
            <v>0</v>
          </cell>
          <cell r="E162">
            <v>53.49</v>
          </cell>
          <cell r="F162">
            <v>0.01</v>
          </cell>
          <cell r="G162">
            <v>53.5</v>
          </cell>
        </row>
        <row r="163">
          <cell r="A163" t="str">
            <v>50499</v>
          </cell>
          <cell r="B163" t="str">
            <v>Materials Other</v>
          </cell>
          <cell r="C163">
            <v>0</v>
          </cell>
          <cell r="D163">
            <v>0</v>
          </cell>
          <cell r="E163">
            <v>339.96</v>
          </cell>
          <cell r="F163">
            <v>6.29</v>
          </cell>
          <cell r="G163">
            <v>346.25</v>
          </cell>
        </row>
        <row r="164">
          <cell r="A164" t="str">
            <v>505</v>
          </cell>
          <cell r="B164" t="str">
            <v>Utilities</v>
          </cell>
          <cell r="C164">
            <v>0</v>
          </cell>
          <cell r="D164">
            <v>0</v>
          </cell>
          <cell r="E164">
            <v>1700.41</v>
          </cell>
          <cell r="F164">
            <v>6.62</v>
          </cell>
          <cell r="G164">
            <v>1707.03</v>
          </cell>
        </row>
        <row r="165">
          <cell r="A165" t="str">
            <v>506</v>
          </cell>
          <cell r="B165" t="str">
            <v>Casualty/Ins</v>
          </cell>
          <cell r="C165">
            <v>0</v>
          </cell>
          <cell r="D165">
            <v>0</v>
          </cell>
          <cell r="E165">
            <v>3.61</v>
          </cell>
          <cell r="F165">
            <v>0</v>
          </cell>
          <cell r="G165">
            <v>3.61</v>
          </cell>
        </row>
        <row r="166">
          <cell r="A166" t="str">
            <v>507</v>
          </cell>
          <cell r="B166" t="str">
            <v>Taxes</v>
          </cell>
          <cell r="C166">
            <v>0</v>
          </cell>
          <cell r="D166">
            <v>0</v>
          </cell>
          <cell r="E166">
            <v>-4.05</v>
          </cell>
          <cell r="F166">
            <v>0</v>
          </cell>
          <cell r="G166">
            <v>-4.05</v>
          </cell>
        </row>
        <row r="167">
          <cell r="A167" t="str">
            <v>509</v>
          </cell>
          <cell r="B167" t="str">
            <v>Misc</v>
          </cell>
          <cell r="C167">
            <v>0</v>
          </cell>
          <cell r="D167">
            <v>0</v>
          </cell>
          <cell r="E167">
            <v>79.23</v>
          </cell>
          <cell r="F167">
            <v>54.22</v>
          </cell>
          <cell r="G167">
            <v>133.45</v>
          </cell>
        </row>
        <row r="168">
          <cell r="A168" t="str">
            <v>510</v>
          </cell>
          <cell r="B168" t="str">
            <v>Exp Transfer</v>
          </cell>
          <cell r="C168">
            <v>0</v>
          </cell>
          <cell r="D168">
            <v>0</v>
          </cell>
          <cell r="E168">
            <v>0</v>
          </cell>
          <cell r="F168">
            <v>-9.24</v>
          </cell>
          <cell r="G168">
            <v>-9.24</v>
          </cell>
        </row>
        <row r="169">
          <cell r="A169" t="str">
            <v>512</v>
          </cell>
          <cell r="B169" t="str">
            <v>Leases/Rent</v>
          </cell>
          <cell r="C169">
            <v>0</v>
          </cell>
          <cell r="D169">
            <v>0</v>
          </cell>
          <cell r="E169">
            <v>38.77</v>
          </cell>
          <cell r="F169">
            <v>8.22</v>
          </cell>
          <cell r="G169">
            <v>46.99</v>
          </cell>
        </row>
        <row r="170">
          <cell r="A170" t="str">
            <v>580</v>
          </cell>
          <cell r="B170" t="str">
            <v>Transfers</v>
          </cell>
          <cell r="C170">
            <v>0</v>
          </cell>
          <cell r="D170">
            <v>0</v>
          </cell>
          <cell r="E170">
            <v>0</v>
          </cell>
          <cell r="F170">
            <v>54.06</v>
          </cell>
          <cell r="G170">
            <v>54.06</v>
          </cell>
        </row>
        <row r="171">
          <cell r="A171" t="str">
            <v>999</v>
          </cell>
          <cell r="B171" t="str">
            <v>None Specified</v>
          </cell>
          <cell r="C171">
            <v>0</v>
          </cell>
          <cell r="D171">
            <v>0</v>
          </cell>
          <cell r="E171">
            <v>0</v>
          </cell>
          <cell r="F171">
            <v>0</v>
          </cell>
          <cell r="G171">
            <v>0</v>
          </cell>
        </row>
        <row r="174">
          <cell r="A174" t="str">
            <v>50102</v>
          </cell>
          <cell r="B174" t="str">
            <v>Labor</v>
          </cell>
          <cell r="C174">
            <v>19858408.53</v>
          </cell>
          <cell r="D174">
            <v>5560519.92</v>
          </cell>
          <cell r="E174">
            <v>1652013.05</v>
          </cell>
          <cell r="F174">
            <v>2403382.95</v>
          </cell>
          <cell r="G174">
            <v>29474324.450000003</v>
          </cell>
        </row>
        <row r="175">
          <cell r="A175" t="str">
            <v>502</v>
          </cell>
          <cell r="B175" t="str">
            <v>Fringes</v>
          </cell>
          <cell r="C175">
            <v>13660370.19</v>
          </cell>
          <cell r="D175">
            <v>4011176.61</v>
          </cell>
          <cell r="E175">
            <v>1274379.5</v>
          </cell>
          <cell r="F175">
            <v>1416331.89</v>
          </cell>
          <cell r="G175">
            <v>20362258.19</v>
          </cell>
        </row>
        <row r="176">
          <cell r="A176" t="str">
            <v>503</v>
          </cell>
          <cell r="B176" t="str">
            <v>Services</v>
          </cell>
          <cell r="C176">
            <v>1048354.73</v>
          </cell>
          <cell r="D176">
            <v>166243.29</v>
          </cell>
          <cell r="E176">
            <v>206237.33</v>
          </cell>
          <cell r="F176">
            <v>5481360.41</v>
          </cell>
          <cell r="G176">
            <v>6902195.76</v>
          </cell>
        </row>
        <row r="177">
          <cell r="A177" t="str">
            <v>50401</v>
          </cell>
          <cell r="B177" t="str">
            <v>Fuel</v>
          </cell>
          <cell r="C177">
            <v>5640096.94</v>
          </cell>
          <cell r="D177">
            <v>243486.14</v>
          </cell>
          <cell r="E177">
            <v>29324.82</v>
          </cell>
          <cell r="F177">
            <v>27.38</v>
          </cell>
          <cell r="G177">
            <v>5912935.28</v>
          </cell>
        </row>
        <row r="178">
          <cell r="A178" t="str">
            <v>50402</v>
          </cell>
          <cell r="B178" t="str">
            <v>Tires/Tubes</v>
          </cell>
          <cell r="C178">
            <v>726022.02</v>
          </cell>
          <cell r="D178">
            <v>0</v>
          </cell>
          <cell r="E178">
            <v>0</v>
          </cell>
          <cell r="F178">
            <v>0</v>
          </cell>
          <cell r="G178">
            <v>726022.02</v>
          </cell>
        </row>
        <row r="179">
          <cell r="A179" t="str">
            <v>50499</v>
          </cell>
          <cell r="B179" t="str">
            <v>Materials Other</v>
          </cell>
          <cell r="C179">
            <v>41481.5</v>
          </cell>
          <cell r="D179">
            <v>4020238.56</v>
          </cell>
          <cell r="E179">
            <v>237732.8</v>
          </cell>
          <cell r="F179">
            <v>240451.94</v>
          </cell>
          <cell r="G179">
            <v>4539904.8</v>
          </cell>
        </row>
        <row r="180">
          <cell r="A180" t="str">
            <v>505</v>
          </cell>
          <cell r="B180" t="str">
            <v>Utilities</v>
          </cell>
          <cell r="C180">
            <v>2224.51</v>
          </cell>
          <cell r="D180">
            <v>3416.93</v>
          </cell>
          <cell r="E180">
            <v>547428.77</v>
          </cell>
          <cell r="F180">
            <v>229953.62</v>
          </cell>
          <cell r="G180">
            <v>783023.83</v>
          </cell>
        </row>
        <row r="181">
          <cell r="A181" t="str">
            <v>506</v>
          </cell>
          <cell r="B181" t="str">
            <v>Casualty/Ins</v>
          </cell>
          <cell r="C181">
            <v>0</v>
          </cell>
          <cell r="D181">
            <v>-48976.91</v>
          </cell>
          <cell r="E181">
            <v>594.69</v>
          </cell>
          <cell r="F181">
            <v>1375300.62</v>
          </cell>
          <cell r="G181">
            <v>1326918.4</v>
          </cell>
        </row>
        <row r="182">
          <cell r="A182" t="str">
            <v>507</v>
          </cell>
          <cell r="B182" t="str">
            <v>Taxes</v>
          </cell>
          <cell r="C182">
            <v>0</v>
          </cell>
          <cell r="D182">
            <v>-13374.12</v>
          </cell>
          <cell r="E182">
            <v>50368.65</v>
          </cell>
          <cell r="F182">
            <v>103518.76</v>
          </cell>
          <cell r="G182">
            <v>140513.29</v>
          </cell>
        </row>
        <row r="183">
          <cell r="A183" t="str">
            <v>509</v>
          </cell>
          <cell r="B183" t="str">
            <v>Misc</v>
          </cell>
          <cell r="C183">
            <v>147655.63</v>
          </cell>
          <cell r="D183">
            <v>30638.83</v>
          </cell>
          <cell r="E183">
            <v>32981.96</v>
          </cell>
          <cell r="F183">
            <v>396489.12</v>
          </cell>
          <cell r="G183">
            <v>607765.54</v>
          </cell>
        </row>
        <row r="184">
          <cell r="A184" t="str">
            <v>510</v>
          </cell>
          <cell r="B184" t="str">
            <v>Exp Transfer</v>
          </cell>
          <cell r="C184">
            <v>-5466.75</v>
          </cell>
          <cell r="D184">
            <v>-2101513.62</v>
          </cell>
          <cell r="E184">
            <v>-319893.93</v>
          </cell>
          <cell r="F184">
            <v>-15473.43</v>
          </cell>
          <cell r="G184">
            <v>-2442347.73</v>
          </cell>
        </row>
        <row r="185">
          <cell r="A185" t="str">
            <v>511</v>
          </cell>
          <cell r="B185" t="str">
            <v>Interest</v>
          </cell>
          <cell r="C185">
            <v>0</v>
          </cell>
          <cell r="D185">
            <v>0</v>
          </cell>
          <cell r="E185">
            <v>0</v>
          </cell>
          <cell r="F185">
            <v>33484.05</v>
          </cell>
          <cell r="G185">
            <v>33484.05</v>
          </cell>
        </row>
        <row r="186">
          <cell r="A186" t="str">
            <v>512</v>
          </cell>
          <cell r="B186" t="str">
            <v>Leases/Rent</v>
          </cell>
          <cell r="C186">
            <v>78911.92</v>
          </cell>
          <cell r="D186">
            <v>17902.23</v>
          </cell>
          <cell r="E186">
            <v>19209.52</v>
          </cell>
          <cell r="F186">
            <v>114268.6</v>
          </cell>
          <cell r="G186">
            <v>230292.27</v>
          </cell>
        </row>
        <row r="187">
          <cell r="A187" t="str">
            <v>580</v>
          </cell>
          <cell r="B187" t="str">
            <v>Transfers</v>
          </cell>
          <cell r="C187">
            <v>0</v>
          </cell>
          <cell r="D187">
            <v>0</v>
          </cell>
          <cell r="E187">
            <v>0</v>
          </cell>
          <cell r="F187">
            <v>86681.85</v>
          </cell>
          <cell r="G187">
            <v>86681.85</v>
          </cell>
        </row>
        <row r="188">
          <cell r="A188" t="str">
            <v>999</v>
          </cell>
          <cell r="B188" t="str">
            <v>None Specified</v>
          </cell>
          <cell r="C188">
            <v>0</v>
          </cell>
          <cell r="D188">
            <v>0</v>
          </cell>
          <cell r="E188">
            <v>0</v>
          </cell>
          <cell r="F188">
            <v>0</v>
          </cell>
          <cell r="G188">
            <v>0</v>
          </cell>
        </row>
        <row r="191">
          <cell r="A191" t="str">
            <v>50102</v>
          </cell>
          <cell r="B191" t="str">
            <v>Labor</v>
          </cell>
          <cell r="C191">
            <v>10466444.39</v>
          </cell>
          <cell r="D191">
            <v>2140676.15</v>
          </cell>
          <cell r="E191">
            <v>906851.47</v>
          </cell>
          <cell r="F191">
            <v>1330559.55</v>
          </cell>
          <cell r="G191">
            <v>14844531.560000002</v>
          </cell>
        </row>
        <row r="192">
          <cell r="A192" t="str">
            <v>502</v>
          </cell>
          <cell r="B192" t="str">
            <v>Fringes</v>
          </cell>
          <cell r="C192">
            <v>7199751.22</v>
          </cell>
          <cell r="D192">
            <v>1544213.2</v>
          </cell>
          <cell r="E192">
            <v>701810.84</v>
          </cell>
          <cell r="F192">
            <v>783954</v>
          </cell>
          <cell r="G192">
            <v>10229729.26</v>
          </cell>
        </row>
        <row r="193">
          <cell r="A193" t="str">
            <v>503</v>
          </cell>
          <cell r="B193" t="str">
            <v>Services</v>
          </cell>
          <cell r="C193">
            <v>552484.44</v>
          </cell>
          <cell r="D193">
            <v>82230.34</v>
          </cell>
          <cell r="E193">
            <v>113547.11</v>
          </cell>
          <cell r="F193">
            <v>2910245.6</v>
          </cell>
          <cell r="G193">
            <v>3658507.49</v>
          </cell>
        </row>
        <row r="194">
          <cell r="A194" t="str">
            <v>50401</v>
          </cell>
          <cell r="B194" t="str">
            <v>Fuel</v>
          </cell>
          <cell r="C194">
            <v>1934198.86</v>
          </cell>
          <cell r="D194">
            <v>120799.42</v>
          </cell>
          <cell r="E194">
            <v>16198.11</v>
          </cell>
          <cell r="F194">
            <v>16.13</v>
          </cell>
          <cell r="G194">
            <v>2071212.52</v>
          </cell>
        </row>
        <row r="195">
          <cell r="A195" t="str">
            <v>50402</v>
          </cell>
          <cell r="B195" t="str">
            <v>Tires/Tubes</v>
          </cell>
          <cell r="C195">
            <v>121939.78</v>
          </cell>
          <cell r="D195">
            <v>0</v>
          </cell>
          <cell r="E195">
            <v>0</v>
          </cell>
          <cell r="F195">
            <v>0</v>
          </cell>
          <cell r="G195">
            <v>121939.78</v>
          </cell>
        </row>
        <row r="196">
          <cell r="A196" t="str">
            <v>50499</v>
          </cell>
          <cell r="B196" t="str">
            <v>Materials Other</v>
          </cell>
          <cell r="C196">
            <v>21747.78</v>
          </cell>
          <cell r="D196">
            <v>1415470.46</v>
          </cell>
          <cell r="E196">
            <v>126892.61</v>
          </cell>
          <cell r="F196">
            <v>128414.1</v>
          </cell>
          <cell r="G196">
            <v>1692524.95</v>
          </cell>
        </row>
        <row r="197">
          <cell r="A197" t="str">
            <v>505</v>
          </cell>
          <cell r="B197" t="str">
            <v>Utilities</v>
          </cell>
          <cell r="C197">
            <v>1172.35</v>
          </cell>
          <cell r="D197">
            <v>1711.31</v>
          </cell>
          <cell r="E197">
            <v>288574.29</v>
          </cell>
          <cell r="F197">
            <v>131553.11</v>
          </cell>
          <cell r="G197">
            <v>423011.06</v>
          </cell>
        </row>
        <row r="198">
          <cell r="A198" t="str">
            <v>506</v>
          </cell>
          <cell r="B198" t="str">
            <v>Casualty/Ins</v>
          </cell>
          <cell r="C198">
            <v>0</v>
          </cell>
          <cell r="D198">
            <v>-24298.65</v>
          </cell>
          <cell r="E198">
            <v>363.56</v>
          </cell>
          <cell r="F198">
            <v>682320.32</v>
          </cell>
          <cell r="G198">
            <v>658385.23</v>
          </cell>
        </row>
        <row r="199">
          <cell r="A199" t="str">
            <v>507</v>
          </cell>
          <cell r="B199" t="str">
            <v>Taxes</v>
          </cell>
          <cell r="C199">
            <v>0</v>
          </cell>
          <cell r="D199">
            <v>-6635.23</v>
          </cell>
          <cell r="E199">
            <v>26488.98</v>
          </cell>
          <cell r="F199">
            <v>54557.51</v>
          </cell>
          <cell r="G199">
            <v>74411.26</v>
          </cell>
        </row>
        <row r="200">
          <cell r="A200" t="str">
            <v>509</v>
          </cell>
          <cell r="B200" t="str">
            <v>Misc</v>
          </cell>
          <cell r="C200">
            <v>77815.71</v>
          </cell>
          <cell r="D200">
            <v>15156.4</v>
          </cell>
          <cell r="E200">
            <v>18481.59</v>
          </cell>
          <cell r="F200">
            <v>214999.58</v>
          </cell>
          <cell r="G200">
            <v>326453.28</v>
          </cell>
        </row>
        <row r="201">
          <cell r="A201" t="str">
            <v>510</v>
          </cell>
          <cell r="B201" t="str">
            <v>Exp Transfer</v>
          </cell>
          <cell r="C201">
            <v>-2881.19</v>
          </cell>
          <cell r="D201">
            <v>-455367.61</v>
          </cell>
          <cell r="E201">
            <v>-168593.72</v>
          </cell>
          <cell r="F201">
            <v>-9113.29</v>
          </cell>
          <cell r="G201">
            <v>-635955.81</v>
          </cell>
        </row>
        <row r="202">
          <cell r="A202" t="str">
            <v>511</v>
          </cell>
          <cell r="B202" t="str">
            <v>Interest</v>
          </cell>
          <cell r="C202">
            <v>0</v>
          </cell>
          <cell r="D202">
            <v>0</v>
          </cell>
          <cell r="E202">
            <v>0</v>
          </cell>
          <cell r="F202">
            <v>16612.26</v>
          </cell>
          <cell r="G202">
            <v>16612.26</v>
          </cell>
        </row>
        <row r="203">
          <cell r="A203" t="str">
            <v>512</v>
          </cell>
          <cell r="B203" t="str">
            <v>Leases/Rent</v>
          </cell>
          <cell r="C203">
            <v>41589.33</v>
          </cell>
          <cell r="D203">
            <v>8696.07</v>
          </cell>
          <cell r="E203">
            <v>10662.17</v>
          </cell>
          <cell r="F203">
            <v>59987.01</v>
          </cell>
          <cell r="G203">
            <v>120934.58</v>
          </cell>
        </row>
        <row r="204">
          <cell r="A204" t="str">
            <v>580</v>
          </cell>
          <cell r="B204" t="str">
            <v>Transfers</v>
          </cell>
          <cell r="C204">
            <v>0</v>
          </cell>
          <cell r="D204">
            <v>0</v>
          </cell>
          <cell r="E204">
            <v>0</v>
          </cell>
          <cell r="F204">
            <v>51056.85</v>
          </cell>
          <cell r="G204">
            <v>51056.85</v>
          </cell>
        </row>
        <row r="205">
          <cell r="A205" t="str">
            <v>999</v>
          </cell>
          <cell r="B205" t="str">
            <v>None Specified</v>
          </cell>
          <cell r="C205">
            <v>0</v>
          </cell>
          <cell r="D205">
            <v>0</v>
          </cell>
          <cell r="E205">
            <v>0</v>
          </cell>
          <cell r="F205">
            <v>0</v>
          </cell>
          <cell r="G205">
            <v>0</v>
          </cell>
        </row>
        <row r="208">
          <cell r="A208" t="str">
            <v>50102</v>
          </cell>
          <cell r="B208" t="str">
            <v>Labor</v>
          </cell>
          <cell r="C208">
            <v>45462534.8</v>
          </cell>
          <cell r="D208">
            <v>10430841.53</v>
          </cell>
          <cell r="E208">
            <v>3792094.08</v>
          </cell>
          <cell r="F208">
            <v>5448763.56</v>
          </cell>
          <cell r="G208">
            <v>65134233.97</v>
          </cell>
        </row>
        <row r="209">
          <cell r="A209" t="str">
            <v>502</v>
          </cell>
          <cell r="B209" t="str">
            <v>Fringes</v>
          </cell>
          <cell r="C209">
            <v>31273152.71</v>
          </cell>
          <cell r="D209">
            <v>7524466.78</v>
          </cell>
          <cell r="E209">
            <v>2925889.54</v>
          </cell>
          <cell r="F209">
            <v>3213283.69</v>
          </cell>
          <cell r="G209">
            <v>44936792.72</v>
          </cell>
        </row>
        <row r="210">
          <cell r="A210" t="str">
            <v>503</v>
          </cell>
          <cell r="B210" t="str">
            <v>Services</v>
          </cell>
          <cell r="C210">
            <v>2400036.35</v>
          </cell>
          <cell r="D210">
            <v>346372.91</v>
          </cell>
          <cell r="E210">
            <v>473491.53</v>
          </cell>
          <cell r="F210">
            <v>12088506.97</v>
          </cell>
          <cell r="G210">
            <v>15308407.760000002</v>
          </cell>
        </row>
        <row r="211">
          <cell r="A211" t="str">
            <v>50401</v>
          </cell>
          <cell r="B211" t="str">
            <v>Fuel</v>
          </cell>
          <cell r="C211">
            <v>9305447.5</v>
          </cell>
          <cell r="D211">
            <v>508034.7</v>
          </cell>
          <cell r="E211">
            <v>67340.98</v>
          </cell>
          <cell r="F211">
            <v>60.2</v>
          </cell>
          <cell r="G211">
            <v>9880883.379999999</v>
          </cell>
        </row>
        <row r="212">
          <cell r="A212" t="str">
            <v>50402</v>
          </cell>
          <cell r="B212" t="str">
            <v>Tires/Tubes</v>
          </cell>
          <cell r="C212">
            <v>908793.57</v>
          </cell>
          <cell r="D212">
            <v>0</v>
          </cell>
          <cell r="E212">
            <v>0</v>
          </cell>
          <cell r="F212">
            <v>0</v>
          </cell>
          <cell r="G212">
            <v>908793.57</v>
          </cell>
        </row>
        <row r="213">
          <cell r="A213" t="str">
            <v>50499</v>
          </cell>
          <cell r="B213" t="str">
            <v>Materials Other</v>
          </cell>
          <cell r="C213">
            <v>94569.2</v>
          </cell>
          <cell r="D213">
            <v>7229557.95</v>
          </cell>
          <cell r="E213">
            <v>544699.78</v>
          </cell>
          <cell r="F213">
            <v>549318.53</v>
          </cell>
          <cell r="G213">
            <v>8418145.46</v>
          </cell>
        </row>
        <row r="214">
          <cell r="A214" t="str">
            <v>505</v>
          </cell>
          <cell r="B214" t="str">
            <v>Utilities</v>
          </cell>
          <cell r="C214">
            <v>5092.67</v>
          </cell>
          <cell r="D214">
            <v>7161.57</v>
          </cell>
          <cell r="E214">
            <v>1253268.01</v>
          </cell>
          <cell r="F214">
            <v>501048.05</v>
          </cell>
          <cell r="G214">
            <v>1766570.3</v>
          </cell>
        </row>
        <row r="215">
          <cell r="A215" t="str">
            <v>506</v>
          </cell>
          <cell r="B215" t="str">
            <v>Casualty/Ins</v>
          </cell>
          <cell r="C215">
            <v>0</v>
          </cell>
          <cell r="D215">
            <v>-102190.52</v>
          </cell>
          <cell r="E215">
            <v>1375.39</v>
          </cell>
          <cell r="F215">
            <v>2869569.91</v>
          </cell>
          <cell r="G215">
            <v>2768754.78</v>
          </cell>
        </row>
        <row r="216">
          <cell r="A216" t="str">
            <v>507</v>
          </cell>
          <cell r="B216" t="str">
            <v>Taxes</v>
          </cell>
          <cell r="C216">
            <v>0</v>
          </cell>
          <cell r="D216">
            <v>-27905.14</v>
          </cell>
          <cell r="E216">
            <v>115297.49</v>
          </cell>
          <cell r="F216">
            <v>236983.62</v>
          </cell>
          <cell r="G216">
            <v>324375.97</v>
          </cell>
        </row>
        <row r="217">
          <cell r="A217" t="str">
            <v>509</v>
          </cell>
          <cell r="B217" t="str">
            <v>Misc</v>
          </cell>
          <cell r="C217">
            <v>338031.31</v>
          </cell>
          <cell r="D217">
            <v>63839.33</v>
          </cell>
          <cell r="E217">
            <v>75812.33</v>
          </cell>
          <cell r="F217">
            <v>899344.3</v>
          </cell>
          <cell r="G217">
            <v>1377027.27</v>
          </cell>
        </row>
        <row r="218">
          <cell r="A218" t="str">
            <v>510</v>
          </cell>
          <cell r="B218" t="str">
            <v>Exp Transfer</v>
          </cell>
          <cell r="C218">
            <v>-12515.44</v>
          </cell>
          <cell r="D218">
            <v>-1915096.39</v>
          </cell>
          <cell r="E218">
            <v>-732327.65</v>
          </cell>
          <cell r="F218">
            <v>-34015.43</v>
          </cell>
          <cell r="G218">
            <v>-2693954.91</v>
          </cell>
        </row>
        <row r="219">
          <cell r="A219" t="str">
            <v>511</v>
          </cell>
          <cell r="B219" t="str">
            <v>Interest</v>
          </cell>
          <cell r="C219">
            <v>0</v>
          </cell>
          <cell r="D219">
            <v>0</v>
          </cell>
          <cell r="E219">
            <v>0</v>
          </cell>
          <cell r="F219">
            <v>69864.6</v>
          </cell>
          <cell r="G219">
            <v>69864.6</v>
          </cell>
        </row>
        <row r="220">
          <cell r="A220" t="str">
            <v>512</v>
          </cell>
          <cell r="B220" t="str">
            <v>Leases/Rent</v>
          </cell>
          <cell r="C220">
            <v>180656.27</v>
          </cell>
          <cell r="D220">
            <v>36981.59</v>
          </cell>
          <cell r="E220">
            <v>44126.69</v>
          </cell>
          <cell r="F220">
            <v>248846.13</v>
          </cell>
          <cell r="G220">
            <v>510610.68</v>
          </cell>
        </row>
        <row r="221">
          <cell r="A221" t="str">
            <v>580</v>
          </cell>
          <cell r="B221" t="str">
            <v>Transfers</v>
          </cell>
          <cell r="C221">
            <v>0</v>
          </cell>
          <cell r="D221">
            <v>0</v>
          </cell>
          <cell r="E221">
            <v>0</v>
          </cell>
          <cell r="F221">
            <v>190567.61</v>
          </cell>
          <cell r="G221">
            <v>190567.61</v>
          </cell>
        </row>
        <row r="222">
          <cell r="A222" t="str">
            <v>999</v>
          </cell>
          <cell r="B222" t="str">
            <v>None Specified</v>
          </cell>
          <cell r="C222">
            <v>0</v>
          </cell>
          <cell r="D222">
            <v>0</v>
          </cell>
          <cell r="E222">
            <v>0</v>
          </cell>
          <cell r="F222">
            <v>0</v>
          </cell>
          <cell r="G222">
            <v>0</v>
          </cell>
        </row>
        <row r="225">
          <cell r="A225" t="str">
            <v>50102</v>
          </cell>
          <cell r="B225" t="str">
            <v>Labor</v>
          </cell>
          <cell r="C225">
            <v>23219967.8</v>
          </cell>
          <cell r="D225">
            <v>8315295.66</v>
          </cell>
          <cell r="E225">
            <v>1959064.63</v>
          </cell>
          <cell r="F225">
            <v>2906185.65</v>
          </cell>
          <cell r="G225">
            <v>36400513.74</v>
          </cell>
        </row>
        <row r="226">
          <cell r="A226" t="str">
            <v>502</v>
          </cell>
          <cell r="B226" t="str">
            <v>Fringes</v>
          </cell>
          <cell r="C226">
            <v>15972755.54</v>
          </cell>
          <cell r="D226">
            <v>5998381.53</v>
          </cell>
          <cell r="E226">
            <v>1512954.65</v>
          </cell>
          <cell r="F226">
            <v>1711067.1</v>
          </cell>
          <cell r="G226">
            <v>25195158.82</v>
          </cell>
        </row>
        <row r="227">
          <cell r="A227" t="str">
            <v>503</v>
          </cell>
          <cell r="B227" t="str">
            <v>Services</v>
          </cell>
          <cell r="C227">
            <v>1225752.76</v>
          </cell>
          <cell r="D227">
            <v>190690.02</v>
          </cell>
          <cell r="E227">
            <v>244823.08</v>
          </cell>
          <cell r="F227">
            <v>6858112.850000001</v>
          </cell>
          <cell r="G227">
            <v>8519378.71</v>
          </cell>
        </row>
        <row r="228">
          <cell r="A228" t="str">
            <v>50401</v>
          </cell>
          <cell r="B228" t="str">
            <v>Fuel</v>
          </cell>
          <cell r="C228">
            <v>6898354.37</v>
          </cell>
          <cell r="D228">
            <v>278638.24</v>
          </cell>
          <cell r="E228">
            <v>34851.82</v>
          </cell>
          <cell r="F228">
            <v>35.29</v>
          </cell>
          <cell r="G228">
            <v>7211879.720000001</v>
          </cell>
        </row>
        <row r="229">
          <cell r="A229" t="str">
            <v>50402</v>
          </cell>
          <cell r="B229" t="str">
            <v>Tires/Tubes</v>
          </cell>
          <cell r="C229">
            <v>830835.6</v>
          </cell>
          <cell r="D229">
            <v>0</v>
          </cell>
          <cell r="E229">
            <v>0</v>
          </cell>
          <cell r="F229">
            <v>0</v>
          </cell>
          <cell r="G229">
            <v>830835.6</v>
          </cell>
        </row>
        <row r="230">
          <cell r="A230" t="str">
            <v>50499</v>
          </cell>
          <cell r="B230" t="str">
            <v>Materials Other</v>
          </cell>
          <cell r="C230">
            <v>48535.34</v>
          </cell>
          <cell r="D230">
            <v>5646287.54</v>
          </cell>
          <cell r="E230">
            <v>279183.16</v>
          </cell>
          <cell r="F230">
            <v>283503.34</v>
          </cell>
          <cell r="G230">
            <v>6257509.38</v>
          </cell>
        </row>
        <row r="231">
          <cell r="A231" t="str">
            <v>505</v>
          </cell>
          <cell r="B231" t="str">
            <v>Utilities</v>
          </cell>
          <cell r="C231">
            <v>2600.91</v>
          </cell>
          <cell r="D231">
            <v>3881.34</v>
          </cell>
          <cell r="E231">
            <v>640132.58</v>
          </cell>
          <cell r="F231">
            <v>293667.11</v>
          </cell>
          <cell r="G231">
            <v>940281.94</v>
          </cell>
        </row>
        <row r="232">
          <cell r="A232" t="str">
            <v>506</v>
          </cell>
          <cell r="B232" t="str">
            <v>Casualty/Ins</v>
          </cell>
          <cell r="C232">
            <v>0</v>
          </cell>
          <cell r="D232">
            <v>-56047.72</v>
          </cell>
          <cell r="E232">
            <v>733.37</v>
          </cell>
          <cell r="F232">
            <v>1573852.99</v>
          </cell>
          <cell r="G232">
            <v>1518538.64</v>
          </cell>
        </row>
        <row r="233">
          <cell r="A233" t="str">
            <v>507</v>
          </cell>
          <cell r="B233" t="str">
            <v>Taxes</v>
          </cell>
          <cell r="C233">
            <v>0</v>
          </cell>
          <cell r="D233">
            <v>-15304.94</v>
          </cell>
          <cell r="E233">
            <v>58850.35</v>
          </cell>
          <cell r="F233">
            <v>121037.5</v>
          </cell>
          <cell r="G233">
            <v>164582.91</v>
          </cell>
        </row>
        <row r="234">
          <cell r="A234" t="str">
            <v>509</v>
          </cell>
          <cell r="B234" t="str">
            <v>Misc</v>
          </cell>
          <cell r="C234">
            <v>172641.09</v>
          </cell>
          <cell r="D234">
            <v>35142.11</v>
          </cell>
          <cell r="E234">
            <v>39397.63</v>
          </cell>
          <cell r="F234">
            <v>474899.44</v>
          </cell>
          <cell r="G234">
            <v>722080.27</v>
          </cell>
        </row>
        <row r="235">
          <cell r="A235" t="str">
            <v>510</v>
          </cell>
          <cell r="B235" t="str">
            <v>Exp Transfer</v>
          </cell>
          <cell r="C235">
            <v>-6392.11</v>
          </cell>
          <cell r="D235">
            <v>-1217848.95</v>
          </cell>
          <cell r="E235">
            <v>-374030.42</v>
          </cell>
          <cell r="F235">
            <v>-19945.73</v>
          </cell>
          <cell r="G235">
            <v>-1618217.21</v>
          </cell>
        </row>
        <row r="236">
          <cell r="A236" t="str">
            <v>511</v>
          </cell>
          <cell r="B236" t="str">
            <v>Interest</v>
          </cell>
          <cell r="C236">
            <v>0</v>
          </cell>
          <cell r="D236">
            <v>0</v>
          </cell>
          <cell r="E236">
            <v>0</v>
          </cell>
          <cell r="F236">
            <v>38318.15</v>
          </cell>
          <cell r="G236">
            <v>38318.15</v>
          </cell>
        </row>
        <row r="237">
          <cell r="A237" t="str">
            <v>512</v>
          </cell>
          <cell r="B237" t="str">
            <v>Leases/Rent</v>
          </cell>
          <cell r="C237">
            <v>92267.19</v>
          </cell>
          <cell r="D237">
            <v>20821.97</v>
          </cell>
          <cell r="E237">
            <v>22868.88</v>
          </cell>
          <cell r="F237">
            <v>134298.34</v>
          </cell>
          <cell r="G237">
            <v>270256.38</v>
          </cell>
        </row>
        <row r="238">
          <cell r="A238" t="str">
            <v>580</v>
          </cell>
          <cell r="B238" t="str">
            <v>Transfers</v>
          </cell>
          <cell r="C238">
            <v>0</v>
          </cell>
          <cell r="D238">
            <v>0</v>
          </cell>
          <cell r="E238">
            <v>0</v>
          </cell>
          <cell r="F238">
            <v>111724.37</v>
          </cell>
          <cell r="G238">
            <v>111724.37</v>
          </cell>
        </row>
        <row r="239">
          <cell r="A239" t="str">
            <v>999</v>
          </cell>
          <cell r="B239" t="str">
            <v>None Specified</v>
          </cell>
          <cell r="C239">
            <v>0</v>
          </cell>
          <cell r="D239">
            <v>0</v>
          </cell>
          <cell r="E239">
            <v>0</v>
          </cell>
          <cell r="F239">
            <v>0</v>
          </cell>
          <cell r="G239">
            <v>0</v>
          </cell>
        </row>
        <row r="242">
          <cell r="A242" t="str">
            <v>50102</v>
          </cell>
          <cell r="B242" t="str">
            <v>Labor</v>
          </cell>
          <cell r="C242">
            <v>2909788.92</v>
          </cell>
          <cell r="D242">
            <v>620824.35</v>
          </cell>
          <cell r="E242">
            <v>247254.3</v>
          </cell>
          <cell r="F242">
            <v>359658.27</v>
          </cell>
          <cell r="G242">
            <v>4137525.84</v>
          </cell>
        </row>
        <row r="243">
          <cell r="A243" t="str">
            <v>502</v>
          </cell>
          <cell r="B243" t="str">
            <v>Fringes</v>
          </cell>
          <cell r="C243">
            <v>2001614.38</v>
          </cell>
          <cell r="D243">
            <v>447842.39</v>
          </cell>
          <cell r="E243">
            <v>191060.25</v>
          </cell>
          <cell r="F243">
            <v>211973.89</v>
          </cell>
          <cell r="G243">
            <v>2852490.91</v>
          </cell>
        </row>
        <row r="244">
          <cell r="A244" t="str">
            <v>503</v>
          </cell>
          <cell r="B244" t="str">
            <v>Services</v>
          </cell>
          <cell r="C244">
            <v>153594.63</v>
          </cell>
          <cell r="D244">
            <v>24234.44</v>
          </cell>
          <cell r="E244">
            <v>30913.83</v>
          </cell>
          <cell r="F244">
            <v>747207.77</v>
          </cell>
          <cell r="G244">
            <v>955950.67</v>
          </cell>
        </row>
        <row r="245">
          <cell r="A245" t="str">
            <v>50401</v>
          </cell>
          <cell r="B245" t="str">
            <v>Fuel</v>
          </cell>
          <cell r="C245">
            <v>335023.8</v>
          </cell>
          <cell r="D245">
            <v>35670.76</v>
          </cell>
          <cell r="E245">
            <v>4403.69</v>
          </cell>
          <cell r="F245">
            <v>4.19</v>
          </cell>
          <cell r="G245">
            <v>375102.44</v>
          </cell>
        </row>
        <row r="246">
          <cell r="A246" t="str">
            <v>50402</v>
          </cell>
          <cell r="B246" t="str">
            <v>Tires/Tubes</v>
          </cell>
          <cell r="C246">
            <v>78970.82</v>
          </cell>
          <cell r="D246">
            <v>0</v>
          </cell>
          <cell r="E246">
            <v>0</v>
          </cell>
          <cell r="F246">
            <v>0</v>
          </cell>
          <cell r="G246">
            <v>78970.82</v>
          </cell>
        </row>
        <row r="247">
          <cell r="A247" t="str">
            <v>50499</v>
          </cell>
          <cell r="B247" t="str">
            <v>Materials Other</v>
          </cell>
          <cell r="C247">
            <v>6023.32</v>
          </cell>
          <cell r="D247">
            <v>307265.98</v>
          </cell>
          <cell r="E247">
            <v>35062.46</v>
          </cell>
          <cell r="F247">
            <v>35431.18</v>
          </cell>
          <cell r="G247">
            <v>383782.94</v>
          </cell>
        </row>
        <row r="248">
          <cell r="A248" t="str">
            <v>505</v>
          </cell>
          <cell r="B248" t="str">
            <v>Utilities</v>
          </cell>
          <cell r="C248">
            <v>325.9</v>
          </cell>
          <cell r="D248">
            <v>508.41</v>
          </cell>
          <cell r="E248">
            <v>80219.9</v>
          </cell>
          <cell r="F248">
            <v>34675.91</v>
          </cell>
          <cell r="G248">
            <v>115730.12</v>
          </cell>
        </row>
        <row r="249">
          <cell r="A249" t="str">
            <v>506</v>
          </cell>
          <cell r="B249" t="str">
            <v>Casualty/Ins</v>
          </cell>
          <cell r="C249">
            <v>0</v>
          </cell>
          <cell r="D249">
            <v>-7175.13</v>
          </cell>
          <cell r="E249">
            <v>94.35</v>
          </cell>
          <cell r="F249">
            <v>201481.83</v>
          </cell>
          <cell r="G249">
            <v>194401.05</v>
          </cell>
        </row>
        <row r="250">
          <cell r="A250" t="str">
            <v>507</v>
          </cell>
          <cell r="B250" t="str">
            <v>Taxes</v>
          </cell>
          <cell r="C250">
            <v>0</v>
          </cell>
          <cell r="D250">
            <v>-1959.3</v>
          </cell>
          <cell r="E250">
            <v>7371.59</v>
          </cell>
          <cell r="F250">
            <v>15164.66</v>
          </cell>
          <cell r="G250">
            <v>20576.95</v>
          </cell>
        </row>
        <row r="251">
          <cell r="A251" t="str">
            <v>509</v>
          </cell>
          <cell r="B251" t="str">
            <v>Misc</v>
          </cell>
          <cell r="C251">
            <v>21632.54</v>
          </cell>
          <cell r="D251">
            <v>4467.07</v>
          </cell>
          <cell r="E251">
            <v>4990.41</v>
          </cell>
          <cell r="F251">
            <v>58723.55</v>
          </cell>
          <cell r="G251">
            <v>89813.57</v>
          </cell>
        </row>
        <row r="252">
          <cell r="A252" t="str">
            <v>510</v>
          </cell>
          <cell r="B252" t="str">
            <v>Exp Transfer</v>
          </cell>
          <cell r="C252">
            <v>-800.98</v>
          </cell>
          <cell r="D252">
            <v>-916127.61</v>
          </cell>
          <cell r="E252">
            <v>-46861.91</v>
          </cell>
          <cell r="F252">
            <v>-2366.21</v>
          </cell>
          <cell r="G252">
            <v>-966156.71</v>
          </cell>
        </row>
        <row r="253">
          <cell r="A253" t="str">
            <v>511</v>
          </cell>
          <cell r="B253" t="str">
            <v>Interest</v>
          </cell>
          <cell r="C253">
            <v>0</v>
          </cell>
          <cell r="D253">
            <v>0</v>
          </cell>
          <cell r="E253">
            <v>0</v>
          </cell>
          <cell r="F253">
            <v>4905.42</v>
          </cell>
          <cell r="G253">
            <v>4905.42</v>
          </cell>
        </row>
        <row r="254">
          <cell r="A254" t="str">
            <v>512</v>
          </cell>
          <cell r="B254" t="str">
            <v>Leases/Rent</v>
          </cell>
          <cell r="C254">
            <v>11560.12</v>
          </cell>
          <cell r="D254">
            <v>2532.37</v>
          </cell>
          <cell r="E254">
            <v>2891.89</v>
          </cell>
          <cell r="F254">
            <v>16931.94</v>
          </cell>
          <cell r="G254">
            <v>33916.32</v>
          </cell>
        </row>
        <row r="255">
          <cell r="A255" t="str">
            <v>580</v>
          </cell>
          <cell r="B255" t="str">
            <v>Transfers</v>
          </cell>
          <cell r="C255">
            <v>0</v>
          </cell>
          <cell r="D255">
            <v>0</v>
          </cell>
          <cell r="E255">
            <v>0</v>
          </cell>
          <cell r="F255">
            <v>13256.36</v>
          </cell>
          <cell r="G255">
            <v>13256.36</v>
          </cell>
        </row>
        <row r="256">
          <cell r="A256" t="str">
            <v>999</v>
          </cell>
          <cell r="B256" t="str">
            <v>None Specified</v>
          </cell>
          <cell r="C256">
            <v>0</v>
          </cell>
          <cell r="D256">
            <v>0</v>
          </cell>
          <cell r="E256">
            <v>0</v>
          </cell>
          <cell r="F256">
            <v>0</v>
          </cell>
          <cell r="G256">
            <v>0</v>
          </cell>
        </row>
        <row r="259">
          <cell r="A259" t="str">
            <v>50102</v>
          </cell>
          <cell r="B259" t="str">
            <v>Labor</v>
          </cell>
          <cell r="C259">
            <v>9416128.99</v>
          </cell>
          <cell r="D259">
            <v>2158727.43</v>
          </cell>
          <cell r="E259">
            <v>2074625.57</v>
          </cell>
          <cell r="F259">
            <v>1242812.78</v>
          </cell>
          <cell r="G259">
            <v>14892294.77</v>
          </cell>
        </row>
        <row r="260">
          <cell r="A260" t="str">
            <v>502</v>
          </cell>
          <cell r="B260" t="str">
            <v>Fringes</v>
          </cell>
          <cell r="C260">
            <v>6477248.71</v>
          </cell>
          <cell r="D260">
            <v>1557234.88</v>
          </cell>
          <cell r="E260">
            <v>1593747.81</v>
          </cell>
          <cell r="F260">
            <v>730837.92</v>
          </cell>
          <cell r="G260">
            <v>10359069.32</v>
          </cell>
        </row>
        <row r="261">
          <cell r="A261" t="str">
            <v>503</v>
          </cell>
          <cell r="B261" t="str">
            <v>Services</v>
          </cell>
          <cell r="C261">
            <v>497089.37</v>
          </cell>
          <cell r="D261">
            <v>33336.01</v>
          </cell>
          <cell r="E261">
            <v>158859.75</v>
          </cell>
          <cell r="F261">
            <v>2804541.31</v>
          </cell>
          <cell r="G261">
            <v>3493826.44</v>
          </cell>
        </row>
        <row r="262">
          <cell r="A262" t="str">
            <v>50401</v>
          </cell>
          <cell r="B262" t="str">
            <v>Fuel</v>
          </cell>
          <cell r="C262">
            <v>1182.29</v>
          </cell>
          <cell r="D262">
            <v>48305.35</v>
          </cell>
          <cell r="E262">
            <v>19737.81</v>
          </cell>
          <cell r="F262">
            <v>16.54</v>
          </cell>
          <cell r="G262">
            <v>69241.99</v>
          </cell>
        </row>
        <row r="263">
          <cell r="A263" t="str">
            <v>50402</v>
          </cell>
          <cell r="B263" t="str">
            <v>Tires/Tubes</v>
          </cell>
          <cell r="C263">
            <v>48769.78</v>
          </cell>
          <cell r="D263">
            <v>0</v>
          </cell>
          <cell r="E263">
            <v>0</v>
          </cell>
          <cell r="F263">
            <v>0</v>
          </cell>
          <cell r="G263">
            <v>48769.78</v>
          </cell>
        </row>
        <row r="264">
          <cell r="A264" t="str">
            <v>50499</v>
          </cell>
          <cell r="B264" t="str">
            <v>Materials Other</v>
          </cell>
          <cell r="C264">
            <v>19374.91</v>
          </cell>
          <cell r="D264">
            <v>1629454.7</v>
          </cell>
          <cell r="E264">
            <v>283255.05</v>
          </cell>
          <cell r="F264">
            <v>117029.43</v>
          </cell>
          <cell r="G264">
            <v>2049114.09</v>
          </cell>
        </row>
        <row r="265">
          <cell r="A265" t="str">
            <v>505</v>
          </cell>
          <cell r="B265" t="str">
            <v>Utilities</v>
          </cell>
          <cell r="C265">
            <v>359801.39</v>
          </cell>
          <cell r="D265">
            <v>654.85</v>
          </cell>
          <cell r="E265">
            <v>261316.2</v>
          </cell>
          <cell r="F265">
            <v>154723.55</v>
          </cell>
          <cell r="G265">
            <v>776495.99</v>
          </cell>
        </row>
        <row r="266">
          <cell r="A266" t="str">
            <v>506</v>
          </cell>
          <cell r="B266" t="str">
            <v>Casualty/Ins</v>
          </cell>
          <cell r="C266">
            <v>0</v>
          </cell>
          <cell r="D266">
            <v>-9716.57</v>
          </cell>
          <cell r="E266">
            <v>1886.49</v>
          </cell>
          <cell r="F266">
            <v>272846.75</v>
          </cell>
          <cell r="G266">
            <v>265016.67</v>
          </cell>
        </row>
        <row r="267">
          <cell r="A267" t="str">
            <v>507</v>
          </cell>
          <cell r="B267" t="str">
            <v>Taxes</v>
          </cell>
          <cell r="C267">
            <v>0</v>
          </cell>
          <cell r="D267">
            <v>-2653.29</v>
          </cell>
          <cell r="E267">
            <v>24337.74</v>
          </cell>
          <cell r="F267">
            <v>49082.9</v>
          </cell>
          <cell r="G267">
            <v>70767.35</v>
          </cell>
        </row>
        <row r="268">
          <cell r="A268" t="str">
            <v>509</v>
          </cell>
          <cell r="B268" t="str">
            <v>Misc</v>
          </cell>
          <cell r="C268">
            <v>70012.38</v>
          </cell>
          <cell r="D268">
            <v>6142.12</v>
          </cell>
          <cell r="E268">
            <v>27427.22</v>
          </cell>
          <cell r="F268">
            <v>200997.49</v>
          </cell>
          <cell r="G268">
            <v>304579.21</v>
          </cell>
        </row>
        <row r="269">
          <cell r="A269" t="str">
            <v>510</v>
          </cell>
          <cell r="B269" t="str">
            <v>Exp Transfer</v>
          </cell>
          <cell r="C269">
            <v>-2592.11</v>
          </cell>
          <cell r="D269">
            <v>-182092.73</v>
          </cell>
          <cell r="E269">
            <v>-383892.7</v>
          </cell>
          <cell r="F269">
            <v>-9291.81</v>
          </cell>
          <cell r="G269">
            <v>-577869.35</v>
          </cell>
        </row>
        <row r="270">
          <cell r="A270" t="str">
            <v>511</v>
          </cell>
          <cell r="B270" t="str">
            <v>Interest</v>
          </cell>
          <cell r="C270">
            <v>0</v>
          </cell>
          <cell r="D270">
            <v>0</v>
          </cell>
          <cell r="E270">
            <v>0</v>
          </cell>
          <cell r="F270">
            <v>6642.93</v>
          </cell>
          <cell r="G270">
            <v>6642.93</v>
          </cell>
        </row>
        <row r="271">
          <cell r="A271" t="str">
            <v>512</v>
          </cell>
          <cell r="B271" t="str">
            <v>Leases/Rent</v>
          </cell>
          <cell r="C271">
            <v>37415.54</v>
          </cell>
          <cell r="D271">
            <v>3818.31</v>
          </cell>
          <cell r="E271">
            <v>49337.62</v>
          </cell>
          <cell r="F271">
            <v>40483.37</v>
          </cell>
          <cell r="G271">
            <v>131054.84</v>
          </cell>
        </row>
        <row r="272">
          <cell r="A272" t="str">
            <v>580</v>
          </cell>
          <cell r="B272" t="str">
            <v>Transfers</v>
          </cell>
          <cell r="C272">
            <v>0</v>
          </cell>
          <cell r="D272">
            <v>0</v>
          </cell>
          <cell r="E272">
            <v>0</v>
          </cell>
          <cell r="F272">
            <v>52330.53</v>
          </cell>
          <cell r="G272">
            <v>52330.53</v>
          </cell>
        </row>
        <row r="273">
          <cell r="A273" t="str">
            <v>999</v>
          </cell>
          <cell r="B273" t="str">
            <v>None Specified</v>
          </cell>
          <cell r="C273">
            <v>0</v>
          </cell>
          <cell r="D273">
            <v>0</v>
          </cell>
          <cell r="E273">
            <v>0</v>
          </cell>
          <cell r="F273">
            <v>0</v>
          </cell>
          <cell r="G273">
            <v>0</v>
          </cell>
        </row>
        <row r="276">
          <cell r="A276" t="str">
            <v>50102</v>
          </cell>
          <cell r="B276" t="str">
            <v>Labor</v>
          </cell>
          <cell r="C276">
            <v>5361470.06</v>
          </cell>
          <cell r="D276">
            <v>2642928.29</v>
          </cell>
          <cell r="E276">
            <v>1199201.38</v>
          </cell>
          <cell r="F276">
            <v>739690.93</v>
          </cell>
          <cell r="G276">
            <v>9943290.66</v>
          </cell>
        </row>
        <row r="277">
          <cell r="A277" t="str">
            <v>502</v>
          </cell>
          <cell r="B277" t="str">
            <v>Fringes</v>
          </cell>
          <cell r="C277">
            <v>3688097.55</v>
          </cell>
          <cell r="D277">
            <v>1906521.41</v>
          </cell>
          <cell r="E277">
            <v>922417.7</v>
          </cell>
          <cell r="F277">
            <v>434367.86</v>
          </cell>
          <cell r="G277">
            <v>6951404.5200000005</v>
          </cell>
        </row>
        <row r="278">
          <cell r="A278" t="str">
            <v>503</v>
          </cell>
          <cell r="B278" t="str">
            <v>Services</v>
          </cell>
          <cell r="C278">
            <v>283030.28</v>
          </cell>
          <cell r="D278">
            <v>26401.68</v>
          </cell>
          <cell r="E278">
            <v>92860.16</v>
          </cell>
          <cell r="F278">
            <v>1800659.37</v>
          </cell>
          <cell r="G278">
            <v>2202951.49</v>
          </cell>
        </row>
        <row r="279">
          <cell r="A279" t="str">
            <v>50401</v>
          </cell>
          <cell r="B279" t="str">
            <v>Fuel</v>
          </cell>
          <cell r="C279">
            <v>673.16</v>
          </cell>
          <cell r="D279">
            <v>38307.18</v>
          </cell>
          <cell r="E279">
            <v>11607.3</v>
          </cell>
          <cell r="F279">
            <v>10.55</v>
          </cell>
          <cell r="G279">
            <v>50598.19</v>
          </cell>
        </row>
        <row r="280">
          <cell r="A280" t="str">
            <v>50402</v>
          </cell>
          <cell r="B280" t="str">
            <v>Tires/Tubes</v>
          </cell>
          <cell r="C280">
            <v>64453.44</v>
          </cell>
          <cell r="D280">
            <v>0</v>
          </cell>
          <cell r="E280">
            <v>0</v>
          </cell>
          <cell r="F280">
            <v>0</v>
          </cell>
          <cell r="G280">
            <v>64453.44</v>
          </cell>
        </row>
        <row r="281">
          <cell r="A281" t="str">
            <v>50499</v>
          </cell>
          <cell r="B281" t="str">
            <v>Materials Other</v>
          </cell>
          <cell r="C281">
            <v>11031.49</v>
          </cell>
          <cell r="D281">
            <v>1211334.72</v>
          </cell>
          <cell r="E281">
            <v>162070.39</v>
          </cell>
          <cell r="F281">
            <v>67427.63</v>
          </cell>
          <cell r="G281">
            <v>1451864.23</v>
          </cell>
        </row>
        <row r="282">
          <cell r="A282" t="str">
            <v>505</v>
          </cell>
          <cell r="B282" t="str">
            <v>Utilities</v>
          </cell>
          <cell r="C282">
            <v>525422.76</v>
          </cell>
          <cell r="D282">
            <v>521.58</v>
          </cell>
          <cell r="E282">
            <v>148815.67</v>
          </cell>
          <cell r="F282">
            <v>98645.59</v>
          </cell>
          <cell r="G282">
            <v>773405.6</v>
          </cell>
        </row>
        <row r="283">
          <cell r="A283" t="str">
            <v>506</v>
          </cell>
          <cell r="B283" t="str">
            <v>Casualty/Ins</v>
          </cell>
          <cell r="C283">
            <v>0</v>
          </cell>
          <cell r="D283">
            <v>-7705.44</v>
          </cell>
          <cell r="E283">
            <v>1099.01</v>
          </cell>
          <cell r="F283">
            <v>216373.25</v>
          </cell>
          <cell r="G283">
            <v>209766.82</v>
          </cell>
        </row>
        <row r="284">
          <cell r="A284" t="str">
            <v>507</v>
          </cell>
          <cell r="B284" t="str">
            <v>Taxes</v>
          </cell>
          <cell r="C284">
            <v>0</v>
          </cell>
          <cell r="D284">
            <v>-2104.11</v>
          </cell>
          <cell r="E284">
            <v>13828.7</v>
          </cell>
          <cell r="F284">
            <v>27944.83</v>
          </cell>
          <cell r="G284">
            <v>39669.42</v>
          </cell>
        </row>
        <row r="285">
          <cell r="A285" t="str">
            <v>509</v>
          </cell>
          <cell r="B285" t="str">
            <v>Misc</v>
          </cell>
          <cell r="C285">
            <v>39862.82</v>
          </cell>
          <cell r="D285">
            <v>4864.67</v>
          </cell>
          <cell r="E285">
            <v>16162.12</v>
          </cell>
          <cell r="F285">
            <v>118373.99</v>
          </cell>
          <cell r="G285">
            <v>179263.6</v>
          </cell>
        </row>
        <row r="286">
          <cell r="A286" t="str">
            <v>510</v>
          </cell>
          <cell r="B286" t="str">
            <v>Exp Transfer</v>
          </cell>
          <cell r="C286">
            <v>-1475.91</v>
          </cell>
          <cell r="D286">
            <v>-144403.38</v>
          </cell>
          <cell r="E286">
            <v>-218571.45</v>
          </cell>
          <cell r="F286">
            <v>-5930.31</v>
          </cell>
          <cell r="G286">
            <v>-370381.05</v>
          </cell>
        </row>
        <row r="287">
          <cell r="A287" t="str">
            <v>511</v>
          </cell>
          <cell r="B287" t="str">
            <v>Interest</v>
          </cell>
          <cell r="C287">
            <v>0</v>
          </cell>
          <cell r="D287">
            <v>0</v>
          </cell>
          <cell r="E287">
            <v>0</v>
          </cell>
          <cell r="F287">
            <v>5267.98</v>
          </cell>
          <cell r="G287">
            <v>5267.98</v>
          </cell>
        </row>
        <row r="288">
          <cell r="A288" t="str">
            <v>512</v>
          </cell>
          <cell r="B288" t="str">
            <v>Leases/Rent</v>
          </cell>
          <cell r="C288">
            <v>21302.72</v>
          </cell>
          <cell r="D288">
            <v>3002.11</v>
          </cell>
          <cell r="E288">
            <v>28358.52</v>
          </cell>
          <cell r="F288">
            <v>26322.27</v>
          </cell>
          <cell r="G288">
            <v>78985.62</v>
          </cell>
        </row>
        <row r="289">
          <cell r="A289" t="str">
            <v>580</v>
          </cell>
          <cell r="B289" t="str">
            <v>Transfers</v>
          </cell>
          <cell r="C289">
            <v>0</v>
          </cell>
          <cell r="D289">
            <v>0</v>
          </cell>
          <cell r="E289">
            <v>0</v>
          </cell>
          <cell r="F289">
            <v>33390.08</v>
          </cell>
          <cell r="G289">
            <v>33390.08</v>
          </cell>
        </row>
        <row r="290">
          <cell r="A290" t="str">
            <v>999</v>
          </cell>
          <cell r="B290" t="str">
            <v>None Specified</v>
          </cell>
          <cell r="C290">
            <v>0</v>
          </cell>
          <cell r="D290">
            <v>0</v>
          </cell>
          <cell r="E290">
            <v>0</v>
          </cell>
          <cell r="F290">
            <v>0</v>
          </cell>
          <cell r="G290">
            <v>0</v>
          </cell>
        </row>
        <row r="293">
          <cell r="A293" t="str">
            <v>50102</v>
          </cell>
          <cell r="B293" t="str">
            <v>Labor</v>
          </cell>
          <cell r="C293">
            <v>35457.44</v>
          </cell>
          <cell r="D293">
            <v>0</v>
          </cell>
          <cell r="E293">
            <v>0</v>
          </cell>
          <cell r="F293">
            <v>2123657.27</v>
          </cell>
          <cell r="G293">
            <v>2159114.71</v>
          </cell>
        </row>
        <row r="294">
          <cell r="A294" t="str">
            <v>502</v>
          </cell>
          <cell r="B294" t="str">
            <v>Fringes</v>
          </cell>
          <cell r="C294">
            <v>0</v>
          </cell>
          <cell r="D294">
            <v>0</v>
          </cell>
          <cell r="E294">
            <v>0</v>
          </cell>
          <cell r="F294">
            <v>1265024.15</v>
          </cell>
          <cell r="G294">
            <v>1265024.15</v>
          </cell>
        </row>
        <row r="295">
          <cell r="A295" t="str">
            <v>503</v>
          </cell>
          <cell r="B295" t="str">
            <v>Services</v>
          </cell>
          <cell r="C295">
            <v>1287954.35</v>
          </cell>
          <cell r="D295">
            <v>0</v>
          </cell>
          <cell r="E295">
            <v>0</v>
          </cell>
          <cell r="F295">
            <v>730362.91</v>
          </cell>
          <cell r="G295">
            <v>2018317.26</v>
          </cell>
        </row>
        <row r="296">
          <cell r="A296" t="str">
            <v>50401</v>
          </cell>
          <cell r="B296" t="str">
            <v>Fuel</v>
          </cell>
          <cell r="C296">
            <v>1963321.38</v>
          </cell>
          <cell r="D296">
            <v>0</v>
          </cell>
          <cell r="E296">
            <v>0</v>
          </cell>
          <cell r="F296">
            <v>1.92</v>
          </cell>
          <cell r="G296">
            <v>1963323.3</v>
          </cell>
        </row>
        <row r="297">
          <cell r="A297" t="str">
            <v>50499</v>
          </cell>
          <cell r="B297" t="str">
            <v>Materials Other</v>
          </cell>
          <cell r="C297">
            <v>62247.59</v>
          </cell>
          <cell r="D297">
            <v>0</v>
          </cell>
          <cell r="E297">
            <v>0</v>
          </cell>
          <cell r="F297">
            <v>26978.91</v>
          </cell>
          <cell r="G297">
            <v>89226.5</v>
          </cell>
        </row>
        <row r="298">
          <cell r="A298" t="str">
            <v>505</v>
          </cell>
          <cell r="B298" t="str">
            <v>Utilities</v>
          </cell>
          <cell r="C298">
            <v>40483.93</v>
          </cell>
          <cell r="D298">
            <v>0</v>
          </cell>
          <cell r="E298">
            <v>0</v>
          </cell>
          <cell r="F298">
            <v>76188.18</v>
          </cell>
          <cell r="G298">
            <v>116672.11</v>
          </cell>
        </row>
        <row r="299">
          <cell r="A299" t="str">
            <v>506</v>
          </cell>
          <cell r="B299" t="str">
            <v>Casualty/Ins</v>
          </cell>
          <cell r="C299">
            <v>518628.55</v>
          </cell>
          <cell r="D299">
            <v>0</v>
          </cell>
          <cell r="E299">
            <v>0</v>
          </cell>
          <cell r="F299">
            <v>0</v>
          </cell>
          <cell r="G299">
            <v>518628.55</v>
          </cell>
        </row>
        <row r="300">
          <cell r="A300" t="str">
            <v>509</v>
          </cell>
          <cell r="B300" t="str">
            <v>Misc</v>
          </cell>
          <cell r="C300">
            <v>49982.85</v>
          </cell>
          <cell r="D300">
            <v>0</v>
          </cell>
          <cell r="E300">
            <v>0</v>
          </cell>
          <cell r="F300">
            <v>54397.86</v>
          </cell>
          <cell r="G300">
            <v>104380.71</v>
          </cell>
        </row>
        <row r="301">
          <cell r="A301" t="str">
            <v>510</v>
          </cell>
          <cell r="B301" t="str">
            <v>Exp Transfer</v>
          </cell>
          <cell r="C301">
            <v>0</v>
          </cell>
          <cell r="D301">
            <v>0</v>
          </cell>
          <cell r="E301">
            <v>0</v>
          </cell>
          <cell r="F301">
            <v>-840.11</v>
          </cell>
          <cell r="G301">
            <v>-840.11</v>
          </cell>
        </row>
        <row r="302">
          <cell r="A302" t="str">
            <v>512</v>
          </cell>
          <cell r="B302" t="str">
            <v>Leases/Rent</v>
          </cell>
          <cell r="C302">
            <v>0</v>
          </cell>
          <cell r="D302">
            <v>0</v>
          </cell>
          <cell r="E302">
            <v>0</v>
          </cell>
          <cell r="F302">
            <v>18193.71</v>
          </cell>
          <cell r="G302">
            <v>18193.71</v>
          </cell>
        </row>
        <row r="303">
          <cell r="A303" t="str">
            <v>580</v>
          </cell>
          <cell r="B303" t="str">
            <v>Transfers</v>
          </cell>
          <cell r="C303">
            <v>0</v>
          </cell>
          <cell r="D303">
            <v>0</v>
          </cell>
          <cell r="E303">
            <v>0</v>
          </cell>
          <cell r="F303">
            <v>6062.56</v>
          </cell>
          <cell r="G303">
            <v>6062.56</v>
          </cell>
        </row>
      </sheetData>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5"/>
  <sheetViews>
    <sheetView tabSelected="1" view="pageBreakPreview" zoomScale="130" zoomScaleSheetLayoutView="130" workbookViewId="0" topLeftCell="A1">
      <selection activeCell="A41" sqref="A41:G43"/>
    </sheetView>
  </sheetViews>
  <sheetFormatPr defaultColWidth="9.140625" defaultRowHeight="15"/>
  <cols>
    <col min="1" max="1" width="16.57421875" style="88" customWidth="1"/>
    <col min="2" max="2" width="12.421875" style="88" customWidth="1"/>
    <col min="3" max="7" width="15.57421875" style="88" customWidth="1"/>
    <col min="8" max="16384" width="9.140625" style="88" customWidth="1"/>
  </cols>
  <sheetData>
    <row r="1" spans="1:8" ht="17.25" customHeight="1">
      <c r="A1" s="89" t="s">
        <v>4679</v>
      </c>
      <c r="B1" s="90"/>
      <c r="C1" s="91"/>
      <c r="D1" s="91"/>
      <c r="E1" s="91"/>
      <c r="F1" s="90"/>
      <c r="G1" s="90"/>
      <c r="H1" s="92"/>
    </row>
    <row r="2" spans="1:7" ht="15.75" thickBot="1">
      <c r="A2" s="93"/>
      <c r="B2" s="90"/>
      <c r="C2" s="90"/>
      <c r="D2" s="90"/>
      <c r="E2" s="90"/>
      <c r="F2" s="90"/>
      <c r="G2" s="90"/>
    </row>
    <row r="3" spans="1:7" ht="18" customHeight="1" thickTop="1">
      <c r="A3" s="94" t="s">
        <v>4705</v>
      </c>
      <c r="B3" s="95"/>
      <c r="C3" s="96"/>
      <c r="D3" s="96"/>
      <c r="E3" s="96"/>
      <c r="F3" s="96"/>
      <c r="G3" s="97"/>
    </row>
    <row r="4" spans="1:7" ht="18" customHeight="1">
      <c r="A4" s="98" t="s">
        <v>4704</v>
      </c>
      <c r="B4" s="99"/>
      <c r="C4" s="100"/>
      <c r="D4" s="100"/>
      <c r="E4" s="100"/>
      <c r="F4" s="100"/>
      <c r="G4" s="101"/>
    </row>
    <row r="5" spans="1:7" ht="18" customHeight="1">
      <c r="A5" s="102" t="s">
        <v>4680</v>
      </c>
      <c r="B5" s="103"/>
      <c r="C5" s="104"/>
      <c r="D5" s="104"/>
      <c r="E5" s="104"/>
      <c r="F5" s="104"/>
      <c r="G5" s="105"/>
    </row>
    <row r="6" spans="1:7" ht="18" customHeight="1">
      <c r="A6" s="102" t="s">
        <v>4700</v>
      </c>
      <c r="B6" s="104"/>
      <c r="C6" s="104"/>
      <c r="D6" s="104"/>
      <c r="E6" s="104"/>
      <c r="F6" s="104"/>
      <c r="G6" s="105"/>
    </row>
    <row r="7" spans="1:7" ht="18" customHeight="1">
      <c r="A7" s="102" t="s">
        <v>4681</v>
      </c>
      <c r="B7" s="106">
        <v>43350</v>
      </c>
      <c r="C7" s="104"/>
      <c r="D7" s="104"/>
      <c r="E7" s="104"/>
      <c r="F7" s="104"/>
      <c r="G7" s="105"/>
    </row>
    <row r="8" spans="1:7" ht="18" customHeight="1">
      <c r="A8" s="102" t="s">
        <v>4682</v>
      </c>
      <c r="B8" s="104" t="s">
        <v>4701</v>
      </c>
      <c r="C8" s="104"/>
      <c r="D8" s="104"/>
      <c r="E8" s="104"/>
      <c r="F8" s="104"/>
      <c r="G8" s="105"/>
    </row>
    <row r="9" spans="1:7" ht="18" customHeight="1" thickBot="1">
      <c r="A9" s="107" t="s">
        <v>4683</v>
      </c>
      <c r="B9" s="108">
        <v>43350</v>
      </c>
      <c r="C9" s="109"/>
      <c r="D9" s="109"/>
      <c r="E9" s="109"/>
      <c r="F9" s="109"/>
      <c r="G9" s="110"/>
    </row>
    <row r="10" spans="1:7" ht="18" customHeight="1" thickTop="1">
      <c r="A10" s="111"/>
      <c r="C10" s="111"/>
      <c r="D10" s="104"/>
      <c r="E10" s="104"/>
      <c r="F10" s="104"/>
      <c r="G10" s="104"/>
    </row>
    <row r="11" spans="1:7" ht="18" customHeight="1" thickBot="1">
      <c r="A11" s="112" t="s">
        <v>4684</v>
      </c>
      <c r="C11" s="111"/>
      <c r="D11" s="111"/>
      <c r="E11" s="111"/>
      <c r="F11" s="111"/>
      <c r="G11" s="111"/>
    </row>
    <row r="12" spans="1:8" ht="14.25" customHeight="1">
      <c r="A12" s="163" t="s">
        <v>4706</v>
      </c>
      <c r="B12" s="164"/>
      <c r="C12" s="164"/>
      <c r="D12" s="164"/>
      <c r="E12" s="164"/>
      <c r="F12" s="164"/>
      <c r="G12" s="165"/>
      <c r="H12" s="113"/>
    </row>
    <row r="13" spans="1:7" ht="51.75" customHeight="1" thickBot="1">
      <c r="A13" s="166"/>
      <c r="B13" s="167"/>
      <c r="C13" s="167"/>
      <c r="D13" s="167"/>
      <c r="E13" s="167"/>
      <c r="F13" s="167"/>
      <c r="G13" s="168"/>
    </row>
    <row r="14" spans="1:7" ht="18" customHeight="1">
      <c r="A14" s="114"/>
      <c r="B14" s="114"/>
      <c r="C14" s="114"/>
      <c r="D14" s="114"/>
      <c r="E14" s="114"/>
      <c r="F14" s="114"/>
      <c r="G14" s="114"/>
    </row>
    <row r="15" spans="1:7" ht="18" customHeight="1" thickBot="1">
      <c r="A15" s="115" t="s">
        <v>4685</v>
      </c>
      <c r="B15" s="104"/>
      <c r="C15" s="111"/>
      <c r="D15" s="111"/>
      <c r="E15" s="111"/>
      <c r="F15" s="111"/>
      <c r="G15" s="111"/>
    </row>
    <row r="16" spans="1:8" ht="27.75">
      <c r="A16" s="116" t="s">
        <v>4686</v>
      </c>
      <c r="B16" s="117"/>
      <c r="C16" s="118" t="s">
        <v>4687</v>
      </c>
      <c r="D16" s="118" t="s">
        <v>4688</v>
      </c>
      <c r="E16" s="118" t="s">
        <v>4689</v>
      </c>
      <c r="F16" s="119" t="s">
        <v>4690</v>
      </c>
      <c r="G16" s="120" t="s">
        <v>4691</v>
      </c>
      <c r="H16" s="121"/>
    </row>
    <row r="17" spans="1:7" ht="18" customHeight="1">
      <c r="A17" s="122" t="s">
        <v>4692</v>
      </c>
      <c r="B17" s="123"/>
      <c r="C17" s="124">
        <v>4641</v>
      </c>
      <c r="D17" s="124">
        <v>44269</v>
      </c>
      <c r="E17" s="125">
        <v>-1200000</v>
      </c>
      <c r="F17" s="125">
        <v>0</v>
      </c>
      <c r="G17" s="126">
        <v>0</v>
      </c>
    </row>
    <row r="18" spans="1:7" ht="18" customHeight="1">
      <c r="A18" s="122"/>
      <c r="B18" s="123"/>
      <c r="C18" s="127"/>
      <c r="D18" s="124"/>
      <c r="E18" s="125"/>
      <c r="F18" s="125"/>
      <c r="G18" s="126"/>
    </row>
    <row r="19" spans="1:7" ht="18" customHeight="1">
      <c r="A19" s="122"/>
      <c r="B19" s="123"/>
      <c r="C19" s="127"/>
      <c r="D19" s="124"/>
      <c r="E19" s="125"/>
      <c r="F19" s="125"/>
      <c r="G19" s="126"/>
    </row>
    <row r="20" spans="1:7" ht="18" customHeight="1">
      <c r="A20" s="122"/>
      <c r="B20" s="123"/>
      <c r="C20" s="127"/>
      <c r="D20" s="124"/>
      <c r="E20" s="128"/>
      <c r="F20" s="128"/>
      <c r="G20" s="129"/>
    </row>
    <row r="21" spans="1:7" ht="18" customHeight="1" thickBot="1">
      <c r="A21" s="130"/>
      <c r="B21" s="131" t="s">
        <v>4693</v>
      </c>
      <c r="C21" s="132"/>
      <c r="D21" s="132"/>
      <c r="E21" s="133">
        <v>-1200000</v>
      </c>
      <c r="F21" s="133">
        <v>0</v>
      </c>
      <c r="G21" s="134">
        <v>0</v>
      </c>
    </row>
    <row r="22" spans="1:7" ht="18" customHeight="1">
      <c r="A22" s="111"/>
      <c r="B22" s="111"/>
      <c r="C22" s="135"/>
      <c r="D22" s="135"/>
      <c r="E22" s="136"/>
      <c r="F22" s="136"/>
      <c r="G22" s="136"/>
    </row>
    <row r="23" spans="1:7" ht="18" customHeight="1" thickBot="1">
      <c r="A23" s="112" t="s">
        <v>4694</v>
      </c>
      <c r="B23" s="103"/>
      <c r="C23" s="137"/>
      <c r="D23" s="135"/>
      <c r="E23" s="111"/>
      <c r="F23" s="111"/>
      <c r="G23" s="111"/>
    </row>
    <row r="24" spans="1:7" ht="16.5" customHeight="1">
      <c r="A24" s="116" t="s">
        <v>4686</v>
      </c>
      <c r="B24" s="117"/>
      <c r="C24" s="118" t="s">
        <v>4687</v>
      </c>
      <c r="D24" s="138" t="s">
        <v>4695</v>
      </c>
      <c r="E24" s="118" t="s">
        <v>4689</v>
      </c>
      <c r="F24" s="118" t="s">
        <v>4690</v>
      </c>
      <c r="G24" s="139" t="s">
        <v>4691</v>
      </c>
    </row>
    <row r="25" spans="1:7" ht="18" customHeight="1">
      <c r="A25" s="122" t="s">
        <v>4702</v>
      </c>
      <c r="B25" s="140"/>
      <c r="C25" s="124" t="s">
        <v>4702</v>
      </c>
      <c r="D25" s="124" t="s">
        <v>4702</v>
      </c>
      <c r="E25" s="141" t="s">
        <v>4702</v>
      </c>
      <c r="F25" s="141" t="s">
        <v>4702</v>
      </c>
      <c r="G25" s="142" t="s">
        <v>4702</v>
      </c>
    </row>
    <row r="26" spans="1:7" ht="18" customHeight="1">
      <c r="A26" s="122"/>
      <c r="B26" s="140"/>
      <c r="C26" s="127"/>
      <c r="D26" s="124"/>
      <c r="E26" s="125"/>
      <c r="F26" s="125"/>
      <c r="G26" s="126"/>
    </row>
    <row r="27" spans="1:7" ht="18" customHeight="1">
      <c r="A27" s="122"/>
      <c r="B27" s="140"/>
      <c r="C27" s="127"/>
      <c r="D27" s="143"/>
      <c r="E27" s="128"/>
      <c r="F27" s="125"/>
      <c r="G27" s="126"/>
    </row>
    <row r="28" spans="1:7" ht="18" customHeight="1">
      <c r="A28" s="122"/>
      <c r="B28" s="140"/>
      <c r="C28" s="124"/>
      <c r="D28" s="124"/>
      <c r="E28" s="125"/>
      <c r="F28" s="125"/>
      <c r="G28" s="126"/>
    </row>
    <row r="29" spans="1:7" ht="18" customHeight="1" thickBot="1">
      <c r="A29" s="130"/>
      <c r="B29" s="131" t="s">
        <v>4696</v>
      </c>
      <c r="C29" s="132"/>
      <c r="D29" s="132"/>
      <c r="E29" s="133" t="s">
        <v>4702</v>
      </c>
      <c r="F29" s="133" t="s">
        <v>4702</v>
      </c>
      <c r="G29" s="134" t="s">
        <v>4702</v>
      </c>
    </row>
    <row r="30" spans="1:7" ht="18" customHeight="1">
      <c r="A30" s="111"/>
      <c r="B30" s="111"/>
      <c r="C30" s="111"/>
      <c r="D30" s="111"/>
      <c r="E30" s="136"/>
      <c r="F30" s="136"/>
      <c r="G30" s="136"/>
    </row>
    <row r="31" spans="1:7" ht="18" customHeight="1" thickBot="1">
      <c r="A31" s="112" t="s">
        <v>4697</v>
      </c>
      <c r="B31" s="103"/>
      <c r="C31" s="104"/>
      <c r="D31" s="104"/>
      <c r="E31" s="111"/>
      <c r="F31" s="111"/>
      <c r="G31" s="111"/>
    </row>
    <row r="32" spans="1:8" ht="36" customHeight="1">
      <c r="A32" s="144"/>
      <c r="B32" s="117"/>
      <c r="C32" s="145"/>
      <c r="D32" s="146"/>
      <c r="E32" s="118" t="s">
        <v>4689</v>
      </c>
      <c r="F32" s="138" t="s">
        <v>4690</v>
      </c>
      <c r="G32" s="147" t="s">
        <v>4691</v>
      </c>
      <c r="H32" s="34"/>
    </row>
    <row r="33" spans="1:8" ht="18" customHeight="1">
      <c r="A33" s="122" t="s">
        <v>4702</v>
      </c>
      <c r="B33" s="123"/>
      <c r="C33" s="148"/>
      <c r="D33" s="149"/>
      <c r="E33" s="150" t="s">
        <v>4702</v>
      </c>
      <c r="F33" s="150" t="s">
        <v>4702</v>
      </c>
      <c r="G33" s="151" t="s">
        <v>4702</v>
      </c>
      <c r="H33" s="34"/>
    </row>
    <row r="34" spans="1:8" ht="18" customHeight="1">
      <c r="A34" s="122" t="s">
        <v>4702</v>
      </c>
      <c r="B34" s="123"/>
      <c r="C34" s="123"/>
      <c r="D34" s="140"/>
      <c r="E34" s="150" t="s">
        <v>4702</v>
      </c>
      <c r="F34" s="150" t="s">
        <v>4702</v>
      </c>
      <c r="G34" s="151" t="s">
        <v>4702</v>
      </c>
      <c r="H34" s="41"/>
    </row>
    <row r="35" spans="1:8" ht="18" customHeight="1">
      <c r="A35" s="122"/>
      <c r="B35" s="123"/>
      <c r="C35" s="123"/>
      <c r="D35" s="140"/>
      <c r="E35" s="150"/>
      <c r="F35" s="150"/>
      <c r="G35" s="151"/>
      <c r="H35" s="41"/>
    </row>
    <row r="36" spans="1:7" ht="18" customHeight="1">
      <c r="A36" s="122"/>
      <c r="B36" s="123"/>
      <c r="C36" s="123"/>
      <c r="D36" s="140"/>
      <c r="E36" s="152"/>
      <c r="F36" s="125"/>
      <c r="G36" s="126"/>
    </row>
    <row r="37" spans="1:7" ht="18" customHeight="1">
      <c r="A37" s="153"/>
      <c r="B37" s="154"/>
      <c r="C37" s="154"/>
      <c r="D37" s="155"/>
      <c r="E37" s="156"/>
      <c r="F37" s="156"/>
      <c r="G37" s="157"/>
    </row>
    <row r="38" spans="1:8" ht="18" customHeight="1" thickBot="1">
      <c r="A38" s="158" t="s">
        <v>4696</v>
      </c>
      <c r="B38" s="159"/>
      <c r="C38" s="159"/>
      <c r="D38" s="160"/>
      <c r="E38" s="133" t="s">
        <v>4702</v>
      </c>
      <c r="F38" s="133" t="s">
        <v>4702</v>
      </c>
      <c r="G38" s="134" t="s">
        <v>4702</v>
      </c>
      <c r="H38" s="161"/>
    </row>
    <row r="39" spans="1:8" ht="18" customHeight="1">
      <c r="A39" s="112" t="s">
        <v>4698</v>
      </c>
      <c r="B39" s="103"/>
      <c r="C39" s="103"/>
      <c r="D39" s="103"/>
      <c r="E39" s="162" t="s">
        <v>4703</v>
      </c>
      <c r="F39" s="162"/>
      <c r="G39" s="162"/>
      <c r="H39" s="161"/>
    </row>
    <row r="40" spans="1:8" ht="18" customHeight="1">
      <c r="A40" s="103" t="s">
        <v>4699</v>
      </c>
      <c r="B40" s="103"/>
      <c r="C40" s="104"/>
      <c r="D40" s="104"/>
      <c r="E40" s="162"/>
      <c r="F40" s="162"/>
      <c r="G40" s="162"/>
      <c r="H40" s="161"/>
    </row>
    <row r="41" spans="1:8" ht="18" customHeight="1">
      <c r="A41" s="169" t="s">
        <v>4707</v>
      </c>
      <c r="B41" s="169"/>
      <c r="C41" s="169"/>
      <c r="D41" s="169"/>
      <c r="E41" s="169"/>
      <c r="F41" s="169"/>
      <c r="G41" s="169"/>
      <c r="H41" s="161"/>
    </row>
    <row r="42" spans="1:8" ht="18" customHeight="1">
      <c r="A42" s="169"/>
      <c r="B42" s="169"/>
      <c r="C42" s="169"/>
      <c r="D42" s="169"/>
      <c r="E42" s="169"/>
      <c r="F42" s="169"/>
      <c r="G42" s="169"/>
      <c r="H42" s="161"/>
    </row>
    <row r="43" spans="1:8" ht="18" customHeight="1">
      <c r="A43" s="169"/>
      <c r="B43" s="169"/>
      <c r="C43" s="169"/>
      <c r="D43" s="169"/>
      <c r="E43" s="169"/>
      <c r="F43" s="169"/>
      <c r="G43" s="169"/>
      <c r="H43" s="161"/>
    </row>
    <row r="44" spans="1:7" ht="15">
      <c r="A44" s="104"/>
      <c r="B44" s="104"/>
      <c r="C44" s="104"/>
      <c r="D44" s="104"/>
      <c r="E44" s="104"/>
      <c r="F44" s="104"/>
      <c r="G44" s="104"/>
    </row>
    <row r="45" spans="1:7" ht="15">
      <c r="A45" s="104"/>
      <c r="B45" s="104"/>
      <c r="C45" s="104"/>
      <c r="D45" s="104"/>
      <c r="E45" s="104"/>
      <c r="F45" s="104"/>
      <c r="G45" s="104"/>
    </row>
    <row r="46" spans="1:7" ht="15">
      <c r="A46" s="104"/>
      <c r="B46" s="104"/>
      <c r="C46" s="104"/>
      <c r="D46" s="104"/>
      <c r="E46" s="104"/>
      <c r="F46" s="104"/>
      <c r="G46" s="104"/>
    </row>
    <row r="47" spans="1:7" ht="15">
      <c r="A47" s="104"/>
      <c r="B47" s="104"/>
      <c r="C47" s="104"/>
      <c r="D47" s="104"/>
      <c r="E47" s="104"/>
      <c r="F47" s="104"/>
      <c r="G47" s="104"/>
    </row>
    <row r="48" spans="1:7" ht="15">
      <c r="A48" s="104"/>
      <c r="B48" s="104"/>
      <c r="C48" s="104"/>
      <c r="D48" s="104"/>
      <c r="E48" s="104"/>
      <c r="F48" s="104"/>
      <c r="G48" s="104"/>
    </row>
    <row r="49" spans="1:7" ht="15">
      <c r="A49" s="104"/>
      <c r="B49" s="104"/>
      <c r="C49" s="104"/>
      <c r="D49" s="104"/>
      <c r="E49" s="104"/>
      <c r="F49" s="104"/>
      <c r="G49" s="104"/>
    </row>
    <row r="50" spans="1:7" ht="15">
      <c r="A50" s="104"/>
      <c r="B50" s="104"/>
      <c r="C50" s="104"/>
      <c r="D50" s="104"/>
      <c r="E50" s="104"/>
      <c r="F50" s="104"/>
      <c r="G50" s="104"/>
    </row>
    <row r="51" spans="1:7" ht="15">
      <c r="A51" s="104"/>
      <c r="B51" s="104"/>
      <c r="C51" s="104"/>
      <c r="D51" s="104"/>
      <c r="E51" s="104"/>
      <c r="F51" s="104"/>
      <c r="G51" s="104"/>
    </row>
    <row r="52" spans="1:7" ht="15">
      <c r="A52" s="104"/>
      <c r="B52" s="104"/>
      <c r="C52" s="104"/>
      <c r="D52" s="104"/>
      <c r="E52" s="104"/>
      <c r="F52" s="104"/>
      <c r="G52" s="104"/>
    </row>
    <row r="53" spans="1:7" ht="15">
      <c r="A53" s="104"/>
      <c r="B53" s="104"/>
      <c r="C53" s="104"/>
      <c r="D53" s="104"/>
      <c r="E53" s="104"/>
      <c r="F53" s="104"/>
      <c r="G53" s="104"/>
    </row>
    <row r="54" spans="1:7" ht="15">
      <c r="A54" s="104"/>
      <c r="B54" s="104"/>
      <c r="C54" s="104"/>
      <c r="D54" s="104"/>
      <c r="E54" s="104"/>
      <c r="F54" s="104"/>
      <c r="G54" s="104"/>
    </row>
    <row r="55" spans="1:7" ht="15">
      <c r="A55" s="104"/>
      <c r="B55" s="104"/>
      <c r="C55" s="104"/>
      <c r="D55" s="104"/>
      <c r="E55" s="104"/>
      <c r="F55" s="104"/>
      <c r="G55" s="104"/>
    </row>
    <row r="56" spans="1:7" ht="15">
      <c r="A56" s="104"/>
      <c r="B56" s="104"/>
      <c r="C56" s="104"/>
      <c r="D56" s="104"/>
      <c r="E56" s="104"/>
      <c r="F56" s="104"/>
      <c r="G56" s="104"/>
    </row>
    <row r="57" spans="1:7" ht="15">
      <c r="A57" s="104"/>
      <c r="B57" s="104"/>
      <c r="C57" s="104"/>
      <c r="D57" s="104"/>
      <c r="E57" s="104"/>
      <c r="F57" s="104"/>
      <c r="G57" s="104"/>
    </row>
    <row r="58" spans="1:7" ht="15">
      <c r="A58" s="104"/>
      <c r="B58" s="104"/>
      <c r="C58" s="104"/>
      <c r="D58" s="104"/>
      <c r="E58" s="104"/>
      <c r="F58" s="104"/>
      <c r="G58" s="104"/>
    </row>
    <row r="59" spans="1:7" ht="15">
      <c r="A59" s="104"/>
      <c r="B59" s="104"/>
      <c r="C59" s="104"/>
      <c r="D59" s="104"/>
      <c r="E59" s="104"/>
      <c r="F59" s="104"/>
      <c r="G59" s="104"/>
    </row>
    <row r="60" spans="1:7" ht="15">
      <c r="A60" s="104"/>
      <c r="B60" s="104"/>
      <c r="C60" s="104"/>
      <c r="D60" s="104"/>
      <c r="E60" s="104"/>
      <c r="F60" s="104"/>
      <c r="G60" s="104"/>
    </row>
    <row r="61" spans="1:7" ht="15">
      <c r="A61" s="104"/>
      <c r="B61" s="104"/>
      <c r="C61" s="104"/>
      <c r="D61" s="104"/>
      <c r="E61" s="104"/>
      <c r="F61" s="104"/>
      <c r="G61" s="104"/>
    </row>
    <row r="62" spans="1:7" ht="15">
      <c r="A62" s="104"/>
      <c r="B62" s="104"/>
      <c r="C62" s="104"/>
      <c r="D62" s="104"/>
      <c r="E62" s="104"/>
      <c r="F62" s="104"/>
      <c r="G62" s="104"/>
    </row>
    <row r="63" spans="1:7" ht="15">
      <c r="A63" s="104"/>
      <c r="B63" s="104"/>
      <c r="C63" s="104"/>
      <c r="D63" s="104"/>
      <c r="E63" s="104"/>
      <c r="F63" s="104"/>
      <c r="G63" s="104"/>
    </row>
    <row r="64" spans="1:7" ht="15">
      <c r="A64" s="104"/>
      <c r="B64" s="104"/>
      <c r="C64" s="104"/>
      <c r="D64" s="104"/>
      <c r="E64" s="104"/>
      <c r="F64" s="104"/>
      <c r="G64" s="104"/>
    </row>
    <row r="65" spans="1:7" ht="15">
      <c r="A65" s="104"/>
      <c r="B65" s="104"/>
      <c r="C65" s="104"/>
      <c r="D65" s="104"/>
      <c r="E65" s="104"/>
      <c r="F65" s="104"/>
      <c r="G65" s="104"/>
    </row>
    <row r="66" spans="1:7" ht="15">
      <c r="A66" s="113"/>
      <c r="B66" s="113"/>
      <c r="C66" s="113"/>
      <c r="D66" s="113"/>
      <c r="E66" s="113"/>
      <c r="F66" s="113"/>
      <c r="G66" s="113"/>
    </row>
    <row r="67" spans="1:7" ht="15">
      <c r="A67" s="113"/>
      <c r="B67" s="113"/>
      <c r="C67" s="113"/>
      <c r="D67" s="113"/>
      <c r="E67" s="113"/>
      <c r="F67" s="113"/>
      <c r="G67" s="113"/>
    </row>
    <row r="68" spans="1:7" ht="15">
      <c r="A68" s="113"/>
      <c r="B68" s="113"/>
      <c r="C68" s="113"/>
      <c r="D68" s="113"/>
      <c r="E68" s="113"/>
      <c r="F68" s="113"/>
      <c r="G68" s="113"/>
    </row>
    <row r="69" spans="1:7" ht="15">
      <c r="A69" s="113"/>
      <c r="B69" s="113"/>
      <c r="C69" s="113"/>
      <c r="D69" s="113"/>
      <c r="E69" s="113"/>
      <c r="F69" s="113"/>
      <c r="G69" s="113"/>
    </row>
    <row r="70" spans="1:7" ht="15">
      <c r="A70" s="113"/>
      <c r="B70" s="113"/>
      <c r="C70" s="113"/>
      <c r="D70" s="113"/>
      <c r="E70" s="113"/>
      <c r="F70" s="113"/>
      <c r="G70" s="113"/>
    </row>
    <row r="71" spans="1:7" ht="15">
      <c r="A71" s="113"/>
      <c r="B71" s="113"/>
      <c r="C71" s="113"/>
      <c r="D71" s="113"/>
      <c r="E71" s="113"/>
      <c r="F71" s="113"/>
      <c r="G71" s="113"/>
    </row>
    <row r="72" spans="1:7" ht="15">
      <c r="A72" s="113"/>
      <c r="B72" s="113"/>
      <c r="C72" s="113"/>
      <c r="D72" s="113"/>
      <c r="E72" s="113"/>
      <c r="F72" s="113"/>
      <c r="G72" s="113"/>
    </row>
    <row r="73" spans="1:7" ht="15">
      <c r="A73" s="113"/>
      <c r="B73" s="113"/>
      <c r="C73" s="113"/>
      <c r="D73" s="113"/>
      <c r="E73" s="113"/>
      <c r="F73" s="113"/>
      <c r="G73" s="113"/>
    </row>
    <row r="74" spans="1:7" ht="15">
      <c r="A74" s="113"/>
      <c r="B74" s="113"/>
      <c r="C74" s="113"/>
      <c r="D74" s="113"/>
      <c r="E74" s="113"/>
      <c r="F74" s="113"/>
      <c r="G74" s="113"/>
    </row>
    <row r="75" spans="1:7" ht="15">
      <c r="A75" s="113"/>
      <c r="B75" s="113"/>
      <c r="C75" s="113"/>
      <c r="D75" s="113"/>
      <c r="E75" s="113"/>
      <c r="F75" s="113"/>
      <c r="G75" s="113"/>
    </row>
    <row r="76" spans="1:7" ht="15">
      <c r="A76" s="113"/>
      <c r="B76" s="113"/>
      <c r="C76" s="113"/>
      <c r="D76" s="113"/>
      <c r="E76" s="113"/>
      <c r="F76" s="113"/>
      <c r="G76" s="113"/>
    </row>
    <row r="77" spans="1:7" ht="15">
      <c r="A77" s="113"/>
      <c r="B77" s="113"/>
      <c r="C77" s="113"/>
      <c r="D77" s="113"/>
      <c r="E77" s="113"/>
      <c r="F77" s="113"/>
      <c r="G77" s="113"/>
    </row>
    <row r="78" spans="1:7" ht="15">
      <c r="A78" s="113"/>
      <c r="B78" s="113"/>
      <c r="C78" s="113"/>
      <c r="D78" s="113"/>
      <c r="E78" s="113"/>
      <c r="F78" s="113"/>
      <c r="G78" s="113"/>
    </row>
    <row r="79" spans="1:7" ht="15">
      <c r="A79" s="113"/>
      <c r="B79" s="113"/>
      <c r="C79" s="113"/>
      <c r="D79" s="113"/>
      <c r="E79" s="113"/>
      <c r="F79" s="113"/>
      <c r="G79" s="113"/>
    </row>
    <row r="80" spans="1:7" ht="15">
      <c r="A80" s="113"/>
      <c r="B80" s="113"/>
      <c r="C80" s="113"/>
      <c r="D80" s="113"/>
      <c r="E80" s="113"/>
      <c r="F80" s="113"/>
      <c r="G80" s="113"/>
    </row>
    <row r="81" spans="1:7" ht="15">
      <c r="A81" s="113"/>
      <c r="B81" s="113"/>
      <c r="C81" s="113"/>
      <c r="D81" s="113"/>
      <c r="E81" s="113"/>
      <c r="F81" s="113"/>
      <c r="G81" s="113"/>
    </row>
    <row r="82" spans="1:7" ht="15">
      <c r="A82" s="113"/>
      <c r="B82" s="113"/>
      <c r="C82" s="113"/>
      <c r="D82" s="113"/>
      <c r="E82" s="113"/>
      <c r="F82" s="113"/>
      <c r="G82" s="113"/>
    </row>
    <row r="83" spans="1:7" ht="15">
      <c r="A83" s="113"/>
      <c r="B83" s="113"/>
      <c r="C83" s="113"/>
      <c r="D83" s="113"/>
      <c r="E83" s="113"/>
      <c r="F83" s="113"/>
      <c r="G83" s="113"/>
    </row>
    <row r="84" spans="1:7" ht="15">
      <c r="A84" s="113"/>
      <c r="B84" s="113"/>
      <c r="C84" s="113"/>
      <c r="D84" s="113"/>
      <c r="E84" s="113"/>
      <c r="F84" s="113"/>
      <c r="G84" s="113"/>
    </row>
    <row r="85" spans="1:7" ht="15">
      <c r="A85" s="113"/>
      <c r="B85" s="113"/>
      <c r="C85" s="113"/>
      <c r="D85" s="113"/>
      <c r="E85" s="113"/>
      <c r="F85" s="113"/>
      <c r="G85" s="113"/>
    </row>
    <row r="86" spans="1:7" ht="15">
      <c r="A86" s="113"/>
      <c r="B86" s="113"/>
      <c r="C86" s="113"/>
      <c r="D86" s="113"/>
      <c r="E86" s="113"/>
      <c r="F86" s="113"/>
      <c r="G86" s="113"/>
    </row>
    <row r="87" spans="1:7" ht="15">
      <c r="A87" s="113"/>
      <c r="B87" s="113"/>
      <c r="C87" s="113"/>
      <c r="D87" s="113"/>
      <c r="E87" s="113"/>
      <c r="F87" s="113"/>
      <c r="G87" s="113"/>
    </row>
    <row r="88" spans="1:7" ht="15">
      <c r="A88" s="113"/>
      <c r="B88" s="113"/>
      <c r="C88" s="113"/>
      <c r="D88" s="113"/>
      <c r="E88" s="113"/>
      <c r="F88" s="113"/>
      <c r="G88" s="113"/>
    </row>
    <row r="89" spans="1:7" ht="15">
      <c r="A89" s="113"/>
      <c r="B89" s="113"/>
      <c r="C89" s="113"/>
      <c r="D89" s="113"/>
      <c r="E89" s="113"/>
      <c r="F89" s="113"/>
      <c r="G89" s="113"/>
    </row>
    <row r="90" spans="1:7" ht="15">
      <c r="A90" s="113"/>
      <c r="B90" s="113"/>
      <c r="C90" s="113"/>
      <c r="D90" s="113"/>
      <c r="E90" s="113"/>
      <c r="F90" s="113"/>
      <c r="G90" s="113"/>
    </row>
    <row r="91" spans="1:7" ht="15">
      <c r="A91" s="113"/>
      <c r="B91" s="113"/>
      <c r="C91" s="113"/>
      <c r="D91" s="113"/>
      <c r="E91" s="113"/>
      <c r="F91" s="113"/>
      <c r="G91" s="113"/>
    </row>
    <row r="92" spans="1:7" ht="15">
      <c r="A92" s="113"/>
      <c r="B92" s="113"/>
      <c r="C92" s="113"/>
      <c r="D92" s="113"/>
      <c r="E92" s="113"/>
      <c r="F92" s="113"/>
      <c r="G92" s="113"/>
    </row>
    <row r="93" spans="1:7" ht="15">
      <c r="A93" s="113"/>
      <c r="B93" s="113"/>
      <c r="C93" s="113"/>
      <c r="D93" s="113"/>
      <c r="E93" s="113"/>
      <c r="F93" s="113"/>
      <c r="G93" s="113"/>
    </row>
    <row r="94" spans="1:7" ht="15">
      <c r="A94" s="113"/>
      <c r="B94" s="113"/>
      <c r="C94" s="113"/>
      <c r="D94" s="113"/>
      <c r="E94" s="113"/>
      <c r="F94" s="113"/>
      <c r="G94" s="113"/>
    </row>
    <row r="95" spans="1:7" ht="15">
      <c r="A95" s="113"/>
      <c r="B95" s="113"/>
      <c r="C95" s="113"/>
      <c r="D95" s="113"/>
      <c r="E95" s="113"/>
      <c r="F95" s="113"/>
      <c r="G95" s="113"/>
    </row>
    <row r="96" spans="1:7" ht="15">
      <c r="A96" s="113"/>
      <c r="B96" s="113"/>
      <c r="C96" s="113"/>
      <c r="D96" s="113"/>
      <c r="E96" s="113"/>
      <c r="F96" s="113"/>
      <c r="G96" s="113"/>
    </row>
    <row r="97" spans="1:7" ht="15">
      <c r="A97" s="113"/>
      <c r="B97" s="113"/>
      <c r="C97" s="113"/>
      <c r="D97" s="113"/>
      <c r="E97" s="113"/>
      <c r="F97" s="113"/>
      <c r="G97" s="113"/>
    </row>
    <row r="98" spans="1:7" ht="15">
      <c r="A98" s="113"/>
      <c r="B98" s="113"/>
      <c r="C98" s="113"/>
      <c r="D98" s="113"/>
      <c r="E98" s="113"/>
      <c r="F98" s="113"/>
      <c r="G98" s="113"/>
    </row>
    <row r="99" spans="1:7" ht="15">
      <c r="A99" s="113"/>
      <c r="B99" s="113"/>
      <c r="C99" s="113"/>
      <c r="D99" s="113"/>
      <c r="E99" s="113"/>
      <c r="F99" s="113"/>
      <c r="G99" s="113"/>
    </row>
    <row r="100" spans="1:7" ht="15">
      <c r="A100" s="113"/>
      <c r="B100" s="113"/>
      <c r="C100" s="113"/>
      <c r="D100" s="113"/>
      <c r="E100" s="113"/>
      <c r="F100" s="113"/>
      <c r="G100" s="113"/>
    </row>
    <row r="101" spans="1:7" ht="15">
      <c r="A101" s="113"/>
      <c r="B101" s="113"/>
      <c r="C101" s="113"/>
      <c r="D101" s="113"/>
      <c r="E101" s="113"/>
      <c r="F101" s="113"/>
      <c r="G101" s="113"/>
    </row>
    <row r="102" spans="1:7" ht="15">
      <c r="A102" s="113"/>
      <c r="B102" s="113"/>
      <c r="C102" s="113"/>
      <c r="D102" s="113"/>
      <c r="E102" s="113"/>
      <c r="F102" s="113"/>
      <c r="G102" s="113"/>
    </row>
    <row r="103" spans="1:7" ht="15">
      <c r="A103" s="113"/>
      <c r="B103" s="113"/>
      <c r="C103" s="113"/>
      <c r="D103" s="113"/>
      <c r="E103" s="113"/>
      <c r="F103" s="113"/>
      <c r="G103" s="113"/>
    </row>
    <row r="104" spans="1:7" ht="15">
      <c r="A104" s="113"/>
      <c r="B104" s="113"/>
      <c r="C104" s="113"/>
      <c r="D104" s="113"/>
      <c r="E104" s="113"/>
      <c r="F104" s="113"/>
      <c r="G104" s="113"/>
    </row>
    <row r="105" spans="1:7" ht="15">
      <c r="A105" s="113"/>
      <c r="B105" s="113"/>
      <c r="C105" s="113"/>
      <c r="D105" s="113"/>
      <c r="E105" s="113"/>
      <c r="F105" s="113"/>
      <c r="G105" s="113"/>
    </row>
    <row r="106" spans="1:7" ht="15">
      <c r="A106" s="113"/>
      <c r="B106" s="113"/>
      <c r="C106" s="113"/>
      <c r="D106" s="113"/>
      <c r="E106" s="113"/>
      <c r="F106" s="113"/>
      <c r="G106" s="113"/>
    </row>
    <row r="107" spans="1:7" ht="15">
      <c r="A107" s="113"/>
      <c r="B107" s="113"/>
      <c r="C107" s="113"/>
      <c r="D107" s="113"/>
      <c r="E107" s="113"/>
      <c r="F107" s="113"/>
      <c r="G107" s="113"/>
    </row>
    <row r="108" spans="1:7" ht="15">
      <c r="A108" s="113"/>
      <c r="B108" s="113"/>
      <c r="C108" s="113"/>
      <c r="D108" s="113"/>
      <c r="E108" s="113"/>
      <c r="F108" s="113"/>
      <c r="G108" s="113"/>
    </row>
    <row r="109" spans="1:7" ht="15">
      <c r="A109" s="113"/>
      <c r="B109" s="113"/>
      <c r="C109" s="113"/>
      <c r="D109" s="113"/>
      <c r="E109" s="113"/>
      <c r="F109" s="113"/>
      <c r="G109" s="113"/>
    </row>
    <row r="110" spans="1:7" ht="15">
      <c r="A110" s="113"/>
      <c r="B110" s="113"/>
      <c r="C110" s="113"/>
      <c r="D110" s="113"/>
      <c r="E110" s="113"/>
      <c r="F110" s="113"/>
      <c r="G110" s="113"/>
    </row>
    <row r="111" spans="1:7" ht="15">
      <c r="A111" s="113"/>
      <c r="B111" s="113"/>
      <c r="C111" s="113"/>
      <c r="D111" s="113"/>
      <c r="E111" s="113"/>
      <c r="F111" s="113"/>
      <c r="G111" s="113"/>
    </row>
    <row r="112" spans="1:7" ht="15">
      <c r="A112" s="113"/>
      <c r="B112" s="113"/>
      <c r="C112" s="113"/>
      <c r="D112" s="113"/>
      <c r="E112" s="113"/>
      <c r="F112" s="113"/>
      <c r="G112" s="113"/>
    </row>
    <row r="113" spans="1:7" ht="15">
      <c r="A113" s="113"/>
      <c r="B113" s="113"/>
      <c r="C113" s="113"/>
      <c r="D113" s="113"/>
      <c r="E113" s="113"/>
      <c r="F113" s="113"/>
      <c r="G113" s="113"/>
    </row>
    <row r="114" spans="1:7" ht="15">
      <c r="A114" s="113"/>
      <c r="B114" s="113"/>
      <c r="C114" s="113"/>
      <c r="D114" s="113"/>
      <c r="E114" s="113"/>
      <c r="F114" s="113"/>
      <c r="G114" s="113"/>
    </row>
    <row r="115" spans="1:7" ht="15">
      <c r="A115" s="113"/>
      <c r="B115" s="113"/>
      <c r="C115" s="113"/>
      <c r="D115" s="113"/>
      <c r="E115" s="113"/>
      <c r="F115" s="113"/>
      <c r="G115" s="113"/>
    </row>
    <row r="116" spans="1:7" ht="15">
      <c r="A116" s="113"/>
      <c r="B116" s="113"/>
      <c r="C116" s="113"/>
      <c r="D116" s="113"/>
      <c r="E116" s="113"/>
      <c r="F116" s="113"/>
      <c r="G116" s="113"/>
    </row>
    <row r="117" spans="1:7" ht="15">
      <c r="A117" s="113"/>
      <c r="B117" s="113"/>
      <c r="C117" s="113"/>
      <c r="D117" s="113"/>
      <c r="E117" s="113"/>
      <c r="F117" s="113"/>
      <c r="G117" s="113"/>
    </row>
    <row r="118" spans="1:7" ht="15">
      <c r="A118" s="113"/>
      <c r="B118" s="113"/>
      <c r="C118" s="113"/>
      <c r="D118" s="113"/>
      <c r="E118" s="113"/>
      <c r="F118" s="113"/>
      <c r="G118" s="113"/>
    </row>
    <row r="119" spans="1:7" ht="15">
      <c r="A119" s="113"/>
      <c r="B119" s="113"/>
      <c r="C119" s="113"/>
      <c r="D119" s="113"/>
      <c r="E119" s="113"/>
      <c r="F119" s="113"/>
      <c r="G119" s="113"/>
    </row>
    <row r="120" spans="1:7" ht="15">
      <c r="A120" s="113"/>
      <c r="B120" s="113"/>
      <c r="C120" s="113"/>
      <c r="D120" s="113"/>
      <c r="E120" s="113"/>
      <c r="F120" s="113"/>
      <c r="G120" s="113"/>
    </row>
    <row r="121" spans="1:7" ht="15">
      <c r="A121" s="113"/>
      <c r="B121" s="113"/>
      <c r="C121" s="113"/>
      <c r="D121" s="113"/>
      <c r="E121" s="113"/>
      <c r="F121" s="113"/>
      <c r="G121" s="113"/>
    </row>
    <row r="122" spans="1:7" ht="15">
      <c r="A122" s="113"/>
      <c r="B122" s="113"/>
      <c r="C122" s="113"/>
      <c r="D122" s="113"/>
      <c r="E122" s="113"/>
      <c r="F122" s="113"/>
      <c r="G122" s="113"/>
    </row>
    <row r="123" spans="1:7" ht="15">
      <c r="A123" s="113"/>
      <c r="B123" s="113"/>
      <c r="C123" s="113"/>
      <c r="D123" s="113"/>
      <c r="E123" s="113"/>
      <c r="F123" s="113"/>
      <c r="G123" s="113"/>
    </row>
    <row r="124" spans="1:7" ht="15">
      <c r="A124" s="113"/>
      <c r="B124" s="113"/>
      <c r="C124" s="113"/>
      <c r="D124" s="113"/>
      <c r="E124" s="113"/>
      <c r="F124" s="113"/>
      <c r="G124" s="113"/>
    </row>
    <row r="125" spans="1:7" ht="15">
      <c r="A125" s="113"/>
      <c r="B125" s="113"/>
      <c r="C125" s="113"/>
      <c r="D125" s="113"/>
      <c r="E125" s="113"/>
      <c r="F125" s="113"/>
      <c r="G125" s="113"/>
    </row>
    <row r="126" spans="1:7" ht="15">
      <c r="A126" s="113"/>
      <c r="B126" s="113"/>
      <c r="C126" s="113"/>
      <c r="D126" s="113"/>
      <c r="E126" s="113"/>
      <c r="F126" s="113"/>
      <c r="G126" s="113"/>
    </row>
    <row r="127" spans="1:7" ht="15">
      <c r="A127" s="113"/>
      <c r="B127" s="113"/>
      <c r="C127" s="113"/>
      <c r="D127" s="113"/>
      <c r="E127" s="113"/>
      <c r="F127" s="113"/>
      <c r="G127" s="113"/>
    </row>
    <row r="128" spans="1:7" ht="15">
      <c r="A128" s="113"/>
      <c r="B128" s="113"/>
      <c r="C128" s="113"/>
      <c r="D128" s="113"/>
      <c r="E128" s="113"/>
      <c r="F128" s="113"/>
      <c r="G128" s="113"/>
    </row>
    <row r="129" spans="1:7" ht="15">
      <c r="A129" s="113"/>
      <c r="B129" s="113"/>
      <c r="C129" s="113"/>
      <c r="D129" s="113"/>
      <c r="E129" s="113"/>
      <c r="F129" s="113"/>
      <c r="G129" s="113"/>
    </row>
    <row r="130" spans="1:7" ht="15">
      <c r="A130" s="113"/>
      <c r="B130" s="113"/>
      <c r="C130" s="113"/>
      <c r="D130" s="113"/>
      <c r="E130" s="113"/>
      <c r="F130" s="113"/>
      <c r="G130" s="113"/>
    </row>
    <row r="131" spans="1:7" ht="15">
      <c r="A131" s="113"/>
      <c r="B131" s="113"/>
      <c r="C131" s="113"/>
      <c r="D131" s="113"/>
      <c r="E131" s="113"/>
      <c r="F131" s="113"/>
      <c r="G131" s="113"/>
    </row>
    <row r="132" spans="1:7" ht="15">
      <c r="A132" s="113"/>
      <c r="B132" s="113"/>
      <c r="C132" s="113"/>
      <c r="D132" s="113"/>
      <c r="E132" s="113"/>
      <c r="F132" s="113"/>
      <c r="G132" s="113"/>
    </row>
    <row r="133" spans="1:7" ht="15">
      <c r="A133" s="113"/>
      <c r="B133" s="113"/>
      <c r="C133" s="113"/>
      <c r="D133" s="113"/>
      <c r="E133" s="113"/>
      <c r="F133" s="113"/>
      <c r="G133" s="113"/>
    </row>
    <row r="134" spans="1:7" ht="15">
      <c r="A134" s="113"/>
      <c r="B134" s="113"/>
      <c r="C134" s="113"/>
      <c r="D134" s="113"/>
      <c r="E134" s="113"/>
      <c r="F134" s="113"/>
      <c r="G134" s="113"/>
    </row>
    <row r="135" spans="1:7" ht="15">
      <c r="A135" s="113"/>
      <c r="B135" s="113"/>
      <c r="C135" s="113"/>
      <c r="D135" s="113"/>
      <c r="E135" s="113"/>
      <c r="F135" s="113"/>
      <c r="G135" s="113"/>
    </row>
    <row r="136" spans="1:7" ht="15">
      <c r="A136" s="113"/>
      <c r="B136" s="113"/>
      <c r="C136" s="113"/>
      <c r="D136" s="113"/>
      <c r="E136" s="113"/>
      <c r="F136" s="113"/>
      <c r="G136" s="113"/>
    </row>
    <row r="137" spans="1:7" ht="15">
      <c r="A137" s="113"/>
      <c r="B137" s="113"/>
      <c r="C137" s="113"/>
      <c r="D137" s="113"/>
      <c r="E137" s="113"/>
      <c r="F137" s="113"/>
      <c r="G137" s="113"/>
    </row>
    <row r="138" spans="1:7" ht="15">
      <c r="A138" s="113"/>
      <c r="B138" s="113"/>
      <c r="C138" s="113"/>
      <c r="D138" s="113"/>
      <c r="E138" s="113"/>
      <c r="F138" s="113"/>
      <c r="G138" s="113"/>
    </row>
    <row r="139" spans="1:7" ht="15">
      <c r="A139" s="113"/>
      <c r="B139" s="113"/>
      <c r="C139" s="113"/>
      <c r="D139" s="113"/>
      <c r="E139" s="113"/>
      <c r="F139" s="113"/>
      <c r="G139" s="113"/>
    </row>
    <row r="140" spans="1:7" ht="15">
      <c r="A140" s="113"/>
      <c r="B140" s="113"/>
      <c r="C140" s="113"/>
      <c r="D140" s="113"/>
      <c r="E140" s="113"/>
      <c r="F140" s="113"/>
      <c r="G140" s="113"/>
    </row>
    <row r="141" spans="1:7" ht="15">
      <c r="A141" s="113"/>
      <c r="B141" s="113"/>
      <c r="C141" s="113"/>
      <c r="D141" s="113"/>
      <c r="E141" s="113"/>
      <c r="F141" s="113"/>
      <c r="G141" s="113"/>
    </row>
    <row r="142" spans="1:7" ht="15">
      <c r="A142" s="113"/>
      <c r="B142" s="113"/>
      <c r="C142" s="113"/>
      <c r="D142" s="113"/>
      <c r="E142" s="113"/>
      <c r="F142" s="113"/>
      <c r="G142" s="113"/>
    </row>
    <row r="143" spans="1:7" ht="15">
      <c r="A143" s="113"/>
      <c r="B143" s="113"/>
      <c r="C143" s="113"/>
      <c r="D143" s="113"/>
      <c r="E143" s="113"/>
      <c r="F143" s="113"/>
      <c r="G143" s="113"/>
    </row>
    <row r="144" spans="1:7" ht="15">
      <c r="A144" s="113"/>
      <c r="B144" s="113"/>
      <c r="C144" s="113"/>
      <c r="D144" s="113"/>
      <c r="E144" s="113"/>
      <c r="F144" s="113"/>
      <c r="G144" s="113"/>
    </row>
    <row r="145" spans="1:7" ht="15">
      <c r="A145" s="113"/>
      <c r="B145" s="113"/>
      <c r="C145" s="113"/>
      <c r="D145" s="113"/>
      <c r="E145" s="113"/>
      <c r="F145" s="113"/>
      <c r="G145" s="113"/>
    </row>
    <row r="146" spans="1:7" ht="15">
      <c r="A146" s="113"/>
      <c r="B146" s="113"/>
      <c r="C146" s="113"/>
      <c r="D146" s="113"/>
      <c r="E146" s="113"/>
      <c r="F146" s="113"/>
      <c r="G146" s="113"/>
    </row>
    <row r="147" spans="1:7" ht="15">
      <c r="A147" s="113"/>
      <c r="B147" s="113"/>
      <c r="C147" s="113"/>
      <c r="D147" s="113"/>
      <c r="E147" s="113"/>
      <c r="F147" s="113"/>
      <c r="G147" s="113"/>
    </row>
    <row r="148" spans="1:7" ht="15">
      <c r="A148" s="113"/>
      <c r="B148" s="113"/>
      <c r="C148" s="113"/>
      <c r="D148" s="113"/>
      <c r="E148" s="113"/>
      <c r="F148" s="113"/>
      <c r="G148" s="113"/>
    </row>
    <row r="149" spans="1:7" ht="15">
      <c r="A149" s="113"/>
      <c r="B149" s="113"/>
      <c r="C149" s="113"/>
      <c r="D149" s="113"/>
      <c r="E149" s="113"/>
      <c r="F149" s="113"/>
      <c r="G149" s="113"/>
    </row>
    <row r="150" spans="1:7" ht="15">
      <c r="A150" s="113"/>
      <c r="B150" s="113"/>
      <c r="C150" s="113"/>
      <c r="D150" s="113"/>
      <c r="E150" s="113"/>
      <c r="F150" s="113"/>
      <c r="G150" s="113"/>
    </row>
    <row r="151" spans="1:7" ht="15">
      <c r="A151" s="113"/>
      <c r="B151" s="113"/>
      <c r="C151" s="113"/>
      <c r="D151" s="113"/>
      <c r="E151" s="113"/>
      <c r="F151" s="113"/>
      <c r="G151" s="113"/>
    </row>
    <row r="152" spans="1:7" ht="15">
      <c r="A152" s="113"/>
      <c r="B152" s="113"/>
      <c r="C152" s="113"/>
      <c r="D152" s="113"/>
      <c r="E152" s="113"/>
      <c r="F152" s="113"/>
      <c r="G152" s="113"/>
    </row>
    <row r="153" spans="1:7" ht="15">
      <c r="A153" s="113"/>
      <c r="B153" s="113"/>
      <c r="C153" s="113"/>
      <c r="D153" s="113"/>
      <c r="E153" s="113"/>
      <c r="F153" s="113"/>
      <c r="G153" s="113"/>
    </row>
    <row r="154" spans="1:7" ht="15">
      <c r="A154" s="113"/>
      <c r="B154" s="113"/>
      <c r="C154" s="113"/>
      <c r="D154" s="113"/>
      <c r="E154" s="113"/>
      <c r="F154" s="113"/>
      <c r="G154" s="113"/>
    </row>
    <row r="155" spans="1:7" ht="15">
      <c r="A155" s="113"/>
      <c r="B155" s="113"/>
      <c r="C155" s="113"/>
      <c r="D155" s="113"/>
      <c r="E155" s="113"/>
      <c r="F155" s="113"/>
      <c r="G155" s="113"/>
    </row>
    <row r="156" spans="1:7" ht="15">
      <c r="A156" s="113"/>
      <c r="B156" s="113"/>
      <c r="C156" s="113"/>
      <c r="D156" s="113"/>
      <c r="E156" s="113"/>
      <c r="F156" s="113"/>
      <c r="G156" s="113"/>
    </row>
    <row r="157" spans="1:7" ht="15">
      <c r="A157" s="113"/>
      <c r="B157" s="113"/>
      <c r="C157" s="113"/>
      <c r="D157" s="113"/>
      <c r="E157" s="113"/>
      <c r="F157" s="113"/>
      <c r="G157" s="113"/>
    </row>
    <row r="158" spans="1:7" ht="15">
      <c r="A158" s="113"/>
      <c r="B158" s="113"/>
      <c r="C158" s="113"/>
      <c r="D158" s="113"/>
      <c r="E158" s="113"/>
      <c r="F158" s="113"/>
      <c r="G158" s="113"/>
    </row>
    <row r="159" spans="1:7" ht="15">
      <c r="A159" s="113"/>
      <c r="B159" s="113"/>
      <c r="C159" s="113"/>
      <c r="D159" s="113"/>
      <c r="E159" s="113"/>
      <c r="F159" s="113"/>
      <c r="G159" s="113"/>
    </row>
    <row r="160" spans="1:7" ht="15">
      <c r="A160" s="113"/>
      <c r="B160" s="113"/>
      <c r="C160" s="113"/>
      <c r="D160" s="113"/>
      <c r="E160" s="113"/>
      <c r="F160" s="113"/>
      <c r="G160" s="113"/>
    </row>
    <row r="161" spans="1:7" ht="15">
      <c r="A161" s="113"/>
      <c r="B161" s="113"/>
      <c r="C161" s="113"/>
      <c r="D161" s="113"/>
      <c r="E161" s="113"/>
      <c r="F161" s="113"/>
      <c r="G161" s="113"/>
    </row>
    <row r="162" spans="1:7" ht="15">
      <c r="A162" s="113"/>
      <c r="B162" s="113"/>
      <c r="C162" s="113"/>
      <c r="D162" s="113"/>
      <c r="E162" s="113"/>
      <c r="F162" s="113"/>
      <c r="G162" s="113"/>
    </row>
    <row r="163" spans="1:7" ht="15">
      <c r="A163" s="113"/>
      <c r="B163" s="113"/>
      <c r="C163" s="113"/>
      <c r="D163" s="113"/>
      <c r="E163" s="113"/>
      <c r="F163" s="113"/>
      <c r="G163" s="113"/>
    </row>
    <row r="164" spans="1:7" ht="15">
      <c r="A164" s="113"/>
      <c r="B164" s="113"/>
      <c r="C164" s="113"/>
      <c r="D164" s="113"/>
      <c r="E164" s="113"/>
      <c r="F164" s="113"/>
      <c r="G164" s="113"/>
    </row>
    <row r="165" spans="1:7" ht="15">
      <c r="A165" s="113"/>
      <c r="B165" s="113"/>
      <c r="C165" s="113"/>
      <c r="D165" s="113"/>
      <c r="E165" s="113"/>
      <c r="F165" s="113"/>
      <c r="G165" s="113"/>
    </row>
    <row r="166" spans="1:7" ht="15">
      <c r="A166" s="113"/>
      <c r="B166" s="113"/>
      <c r="C166" s="113"/>
      <c r="D166" s="113"/>
      <c r="E166" s="113"/>
      <c r="F166" s="113"/>
      <c r="G166" s="113"/>
    </row>
    <row r="167" spans="1:7" ht="15">
      <c r="A167" s="113"/>
      <c r="B167" s="113"/>
      <c r="C167" s="113"/>
      <c r="D167" s="113"/>
      <c r="E167" s="113"/>
      <c r="F167" s="113"/>
      <c r="G167" s="113"/>
    </row>
    <row r="168" spans="1:7" ht="15">
      <c r="A168" s="113"/>
      <c r="B168" s="113"/>
      <c r="C168" s="113"/>
      <c r="D168" s="113"/>
      <c r="E168" s="113"/>
      <c r="F168" s="113"/>
      <c r="G168" s="113"/>
    </row>
    <row r="169" spans="1:7" ht="15">
      <c r="A169" s="113"/>
      <c r="B169" s="113"/>
      <c r="C169" s="113"/>
      <c r="D169" s="113"/>
      <c r="E169" s="113"/>
      <c r="F169" s="113"/>
      <c r="G169" s="113"/>
    </row>
    <row r="170" spans="1:7" ht="15">
      <c r="A170" s="113"/>
      <c r="B170" s="113"/>
      <c r="C170" s="113"/>
      <c r="D170" s="113"/>
      <c r="E170" s="113"/>
      <c r="F170" s="113"/>
      <c r="G170" s="113"/>
    </row>
    <row r="171" spans="1:7" ht="15">
      <c r="A171" s="113"/>
      <c r="B171" s="113"/>
      <c r="C171" s="113"/>
      <c r="D171" s="113"/>
      <c r="E171" s="113"/>
      <c r="F171" s="113"/>
      <c r="G171" s="113"/>
    </row>
    <row r="172" spans="1:7" ht="15">
      <c r="A172" s="113"/>
      <c r="B172" s="113"/>
      <c r="C172" s="113"/>
      <c r="D172" s="113"/>
      <c r="E172" s="113"/>
      <c r="F172" s="113"/>
      <c r="G172" s="113"/>
    </row>
    <row r="173" spans="1:7" ht="15">
      <c r="A173" s="113"/>
      <c r="B173" s="113"/>
      <c r="C173" s="113"/>
      <c r="D173" s="113"/>
      <c r="E173" s="113"/>
      <c r="F173" s="113"/>
      <c r="G173" s="113"/>
    </row>
    <row r="174" spans="1:7" ht="15">
      <c r="A174" s="113"/>
      <c r="B174" s="113"/>
      <c r="C174" s="113"/>
      <c r="D174" s="113"/>
      <c r="E174" s="113"/>
      <c r="F174" s="113"/>
      <c r="G174" s="113"/>
    </row>
    <row r="175" spans="1:7" ht="15">
      <c r="A175" s="113"/>
      <c r="B175" s="113"/>
      <c r="C175" s="113"/>
      <c r="D175" s="113"/>
      <c r="E175" s="113"/>
      <c r="F175" s="113"/>
      <c r="G175" s="113"/>
    </row>
    <row r="176" spans="1:7" ht="15">
      <c r="A176" s="113"/>
      <c r="B176" s="113"/>
      <c r="C176" s="113"/>
      <c r="D176" s="113"/>
      <c r="E176" s="113"/>
      <c r="F176" s="113"/>
      <c r="G176" s="113"/>
    </row>
    <row r="177" spans="1:7" ht="15">
      <c r="A177" s="113"/>
      <c r="B177" s="113"/>
      <c r="C177" s="113"/>
      <c r="D177" s="113"/>
      <c r="E177" s="113"/>
      <c r="F177" s="113"/>
      <c r="G177" s="113"/>
    </row>
    <row r="178" spans="1:7" ht="15">
      <c r="A178" s="113"/>
      <c r="B178" s="113"/>
      <c r="C178" s="113"/>
      <c r="D178" s="113"/>
      <c r="E178" s="113"/>
      <c r="F178" s="113"/>
      <c r="G178" s="113"/>
    </row>
    <row r="179" spans="1:7" ht="15">
      <c r="A179" s="113"/>
      <c r="B179" s="113"/>
      <c r="C179" s="113"/>
      <c r="D179" s="113"/>
      <c r="E179" s="113"/>
      <c r="F179" s="113"/>
      <c r="G179" s="113"/>
    </row>
    <row r="180" spans="1:7" ht="15">
      <c r="A180" s="113"/>
      <c r="B180" s="113"/>
      <c r="C180" s="113"/>
      <c r="D180" s="113"/>
      <c r="E180" s="113"/>
      <c r="F180" s="113"/>
      <c r="G180" s="113"/>
    </row>
    <row r="181" spans="1:7" ht="15">
      <c r="A181" s="113"/>
      <c r="B181" s="113"/>
      <c r="C181" s="113"/>
      <c r="D181" s="113"/>
      <c r="E181" s="113"/>
      <c r="F181" s="113"/>
      <c r="G181" s="113"/>
    </row>
    <row r="182" spans="1:7" ht="15">
      <c r="A182" s="113"/>
      <c r="B182" s="113"/>
      <c r="C182" s="113"/>
      <c r="D182" s="113"/>
      <c r="E182" s="113"/>
      <c r="F182" s="113"/>
      <c r="G182" s="113"/>
    </row>
    <row r="183" spans="1:7" ht="15">
      <c r="A183" s="113"/>
      <c r="B183" s="113"/>
      <c r="C183" s="113"/>
      <c r="D183" s="113"/>
      <c r="E183" s="113"/>
      <c r="F183" s="113"/>
      <c r="G183" s="113"/>
    </row>
    <row r="184" spans="1:7" ht="15">
      <c r="A184" s="113"/>
      <c r="B184" s="113"/>
      <c r="C184" s="113"/>
      <c r="D184" s="113"/>
      <c r="E184" s="113"/>
      <c r="F184" s="113"/>
      <c r="G184" s="113"/>
    </row>
    <row r="185" spans="1:7" ht="15">
      <c r="A185" s="113"/>
      <c r="B185" s="113"/>
      <c r="C185" s="113"/>
      <c r="D185" s="113"/>
      <c r="E185" s="113"/>
      <c r="F185" s="113"/>
      <c r="G185" s="113"/>
    </row>
    <row r="186" spans="1:7" ht="15">
      <c r="A186" s="113"/>
      <c r="B186" s="113"/>
      <c r="C186" s="113"/>
      <c r="D186" s="113"/>
      <c r="E186" s="113"/>
      <c r="F186" s="113"/>
      <c r="G186" s="113"/>
    </row>
    <row r="187" spans="1:7" ht="15">
      <c r="A187" s="113"/>
      <c r="B187" s="113"/>
      <c r="C187" s="113"/>
      <c r="D187" s="113"/>
      <c r="E187" s="113"/>
      <c r="F187" s="113"/>
      <c r="G187" s="113"/>
    </row>
    <row r="188" spans="1:7" ht="15">
      <c r="A188" s="113"/>
      <c r="B188" s="113"/>
      <c r="C188" s="113"/>
      <c r="D188" s="113"/>
      <c r="E188" s="113"/>
      <c r="F188" s="113"/>
      <c r="G188" s="113"/>
    </row>
    <row r="189" spans="1:7" ht="15">
      <c r="A189" s="113"/>
      <c r="B189" s="113"/>
      <c r="C189" s="113"/>
      <c r="D189" s="113"/>
      <c r="E189" s="113"/>
      <c r="F189" s="113"/>
      <c r="G189" s="113"/>
    </row>
    <row r="190" spans="1:7" ht="15">
      <c r="A190" s="113"/>
      <c r="B190" s="113"/>
      <c r="C190" s="113"/>
      <c r="D190" s="113"/>
      <c r="E190" s="113"/>
      <c r="F190" s="113"/>
      <c r="G190" s="113"/>
    </row>
    <row r="191" spans="1:7" ht="15">
      <c r="A191" s="113"/>
      <c r="B191" s="113"/>
      <c r="C191" s="113"/>
      <c r="D191" s="113"/>
      <c r="E191" s="113"/>
      <c r="F191" s="113"/>
      <c r="G191" s="113"/>
    </row>
    <row r="192" spans="1:7" ht="15">
      <c r="A192" s="113"/>
      <c r="B192" s="113"/>
      <c r="C192" s="113"/>
      <c r="D192" s="113"/>
      <c r="E192" s="113"/>
      <c r="F192" s="113"/>
      <c r="G192" s="113"/>
    </row>
    <row r="193" spans="1:7" ht="15">
      <c r="A193" s="113"/>
      <c r="B193" s="113"/>
      <c r="C193" s="113"/>
      <c r="D193" s="113"/>
      <c r="E193" s="113"/>
      <c r="F193" s="113"/>
      <c r="G193" s="113"/>
    </row>
    <row r="194" spans="1:7" ht="15">
      <c r="A194" s="113"/>
      <c r="B194" s="113"/>
      <c r="C194" s="113"/>
      <c r="D194" s="113"/>
      <c r="E194" s="113"/>
      <c r="F194" s="113"/>
      <c r="G194" s="113"/>
    </row>
    <row r="195" spans="1:7" ht="15">
      <c r="A195" s="113"/>
      <c r="B195" s="113"/>
      <c r="C195" s="113"/>
      <c r="D195" s="113"/>
      <c r="E195" s="113"/>
      <c r="F195" s="113"/>
      <c r="G195" s="113"/>
    </row>
    <row r="196" spans="1:7" ht="15">
      <c r="A196" s="113"/>
      <c r="B196" s="113"/>
      <c r="C196" s="113"/>
      <c r="D196" s="113"/>
      <c r="E196" s="113"/>
      <c r="F196" s="113"/>
      <c r="G196" s="113"/>
    </row>
    <row r="197" spans="1:7" ht="15">
      <c r="A197" s="113"/>
      <c r="B197" s="113"/>
      <c r="C197" s="113"/>
      <c r="D197" s="113"/>
      <c r="E197" s="113"/>
      <c r="F197" s="113"/>
      <c r="G197" s="113"/>
    </row>
    <row r="198" spans="1:7" ht="15">
      <c r="A198" s="113"/>
      <c r="B198" s="113"/>
      <c r="C198" s="113"/>
      <c r="D198" s="113"/>
      <c r="E198" s="113"/>
      <c r="F198" s="113"/>
      <c r="G198" s="113"/>
    </row>
    <row r="199" spans="1:7" ht="15">
      <c r="A199" s="113"/>
      <c r="B199" s="113"/>
      <c r="C199" s="113"/>
      <c r="D199" s="113"/>
      <c r="E199" s="113"/>
      <c r="F199" s="113"/>
      <c r="G199" s="113"/>
    </row>
    <row r="200" spans="1:7" ht="15">
      <c r="A200" s="113"/>
      <c r="B200" s="113"/>
      <c r="C200" s="113"/>
      <c r="D200" s="113"/>
      <c r="E200" s="113"/>
      <c r="F200" s="113"/>
      <c r="G200" s="113"/>
    </row>
    <row r="201" spans="1:7" ht="15">
      <c r="A201" s="113"/>
      <c r="B201" s="113"/>
      <c r="C201" s="113"/>
      <c r="D201" s="113"/>
      <c r="E201" s="113"/>
      <c r="F201" s="113"/>
      <c r="G201" s="113"/>
    </row>
    <row r="202" spans="1:7" ht="15">
      <c r="A202" s="113"/>
      <c r="B202" s="113"/>
      <c r="C202" s="113"/>
      <c r="D202" s="113"/>
      <c r="E202" s="113"/>
      <c r="F202" s="113"/>
      <c r="G202" s="113"/>
    </row>
    <row r="203" spans="1:7" ht="15">
      <c r="A203" s="113"/>
      <c r="B203" s="113"/>
      <c r="C203" s="113"/>
      <c r="D203" s="113"/>
      <c r="E203" s="113"/>
      <c r="F203" s="113"/>
      <c r="G203" s="113"/>
    </row>
    <row r="204" spans="1:7" ht="15">
      <c r="A204" s="113"/>
      <c r="B204" s="113"/>
      <c r="C204" s="113"/>
      <c r="D204" s="113"/>
      <c r="E204" s="113"/>
      <c r="F204" s="113"/>
      <c r="G204" s="113"/>
    </row>
    <row r="205" spans="1:7" ht="15">
      <c r="A205" s="113"/>
      <c r="B205" s="113"/>
      <c r="C205" s="113"/>
      <c r="D205" s="113"/>
      <c r="E205" s="113"/>
      <c r="F205" s="113"/>
      <c r="G205" s="113"/>
    </row>
    <row r="206" spans="1:7" ht="15">
      <c r="A206" s="113"/>
      <c r="B206" s="113"/>
      <c r="C206" s="113"/>
      <c r="D206" s="113"/>
      <c r="E206" s="113"/>
      <c r="F206" s="113"/>
      <c r="G206" s="113"/>
    </row>
    <row r="207" spans="1:7" ht="15">
      <c r="A207" s="113"/>
      <c r="B207" s="113"/>
      <c r="C207" s="113"/>
      <c r="D207" s="113"/>
      <c r="E207" s="113"/>
      <c r="F207" s="113"/>
      <c r="G207" s="113"/>
    </row>
    <row r="208" spans="1:7" ht="15">
      <c r="A208" s="113"/>
      <c r="B208" s="113"/>
      <c r="C208" s="113"/>
      <c r="D208" s="113"/>
      <c r="E208" s="113"/>
      <c r="F208" s="113"/>
      <c r="G208" s="113"/>
    </row>
    <row r="209" spans="1:7" ht="15">
      <c r="A209" s="113"/>
      <c r="B209" s="113"/>
      <c r="C209" s="113"/>
      <c r="D209" s="113"/>
      <c r="E209" s="113"/>
      <c r="F209" s="113"/>
      <c r="G209" s="113"/>
    </row>
    <row r="210" spans="1:7" ht="15">
      <c r="A210" s="113"/>
      <c r="B210" s="113"/>
      <c r="C210" s="113"/>
      <c r="D210" s="113"/>
      <c r="E210" s="113"/>
      <c r="F210" s="113"/>
      <c r="G210" s="113"/>
    </row>
    <row r="211" spans="1:7" ht="15">
      <c r="A211" s="113"/>
      <c r="B211" s="113"/>
      <c r="C211" s="113"/>
      <c r="D211" s="113"/>
      <c r="E211" s="113"/>
      <c r="F211" s="113"/>
      <c r="G211" s="113"/>
    </row>
    <row r="212" spans="1:7" ht="15">
      <c r="A212" s="113"/>
      <c r="B212" s="113"/>
      <c r="C212" s="113"/>
      <c r="D212" s="113"/>
      <c r="E212" s="113"/>
      <c r="F212" s="113"/>
      <c r="G212" s="113"/>
    </row>
    <row r="213" spans="1:7" ht="15">
      <c r="A213" s="113"/>
      <c r="B213" s="113"/>
      <c r="C213" s="113"/>
      <c r="D213" s="113"/>
      <c r="E213" s="113"/>
      <c r="F213" s="113"/>
      <c r="G213" s="113"/>
    </row>
    <row r="214" spans="1:7" ht="15">
      <c r="A214" s="113"/>
      <c r="B214" s="113"/>
      <c r="C214" s="113"/>
      <c r="D214" s="113"/>
      <c r="E214" s="113"/>
      <c r="F214" s="113"/>
      <c r="G214" s="113"/>
    </row>
    <row r="215" spans="1:7" ht="15">
      <c r="A215" s="113"/>
      <c r="B215" s="113"/>
      <c r="C215" s="113"/>
      <c r="D215" s="113"/>
      <c r="E215" s="113"/>
      <c r="F215" s="113"/>
      <c r="G215" s="113"/>
    </row>
    <row r="216" spans="1:7" ht="15">
      <c r="A216" s="113"/>
      <c r="B216" s="113"/>
      <c r="C216" s="113"/>
      <c r="D216" s="113"/>
      <c r="E216" s="113"/>
      <c r="F216" s="113"/>
      <c r="G216" s="113"/>
    </row>
    <row r="217" spans="1:7" ht="15">
      <c r="A217" s="113"/>
      <c r="B217" s="113"/>
      <c r="C217" s="113"/>
      <c r="D217" s="113"/>
      <c r="E217" s="113"/>
      <c r="F217" s="113"/>
      <c r="G217" s="113"/>
    </row>
    <row r="218" spans="1:7" ht="15">
      <c r="A218" s="113"/>
      <c r="B218" s="113"/>
      <c r="C218" s="113"/>
      <c r="D218" s="113"/>
      <c r="E218" s="113"/>
      <c r="F218" s="113"/>
      <c r="G218" s="113"/>
    </row>
    <row r="219" spans="1:7" ht="15">
      <c r="A219" s="113"/>
      <c r="B219" s="113"/>
      <c r="C219" s="113"/>
      <c r="D219" s="113"/>
      <c r="E219" s="113"/>
      <c r="F219" s="113"/>
      <c r="G219" s="113"/>
    </row>
    <row r="220" spans="1:7" ht="15">
      <c r="A220" s="113"/>
      <c r="B220" s="113"/>
      <c r="C220" s="113"/>
      <c r="D220" s="113"/>
      <c r="E220" s="113"/>
      <c r="F220" s="113"/>
      <c r="G220" s="113"/>
    </row>
    <row r="221" spans="1:7" ht="15">
      <c r="A221" s="113"/>
      <c r="B221" s="113"/>
      <c r="C221" s="113"/>
      <c r="D221" s="113"/>
      <c r="E221" s="113"/>
      <c r="F221" s="113"/>
      <c r="G221" s="113"/>
    </row>
    <row r="222" spans="1:7" ht="15">
      <c r="A222" s="113"/>
      <c r="B222" s="113"/>
      <c r="C222" s="113"/>
      <c r="D222" s="113"/>
      <c r="E222" s="113"/>
      <c r="F222" s="113"/>
      <c r="G222" s="113"/>
    </row>
    <row r="223" spans="1:7" ht="15">
      <c r="A223" s="113"/>
      <c r="B223" s="113"/>
      <c r="C223" s="113"/>
      <c r="D223" s="113"/>
      <c r="E223" s="113"/>
      <c r="F223" s="113"/>
      <c r="G223" s="113"/>
    </row>
    <row r="224" spans="1:7" ht="15">
      <c r="A224" s="113"/>
      <c r="B224" s="113"/>
      <c r="C224" s="113"/>
      <c r="D224" s="113"/>
      <c r="E224" s="113"/>
      <c r="F224" s="113"/>
      <c r="G224" s="113"/>
    </row>
    <row r="225" spans="1:7" ht="15">
      <c r="A225" s="113"/>
      <c r="B225" s="113"/>
      <c r="C225" s="113"/>
      <c r="D225" s="113"/>
      <c r="E225" s="113"/>
      <c r="F225" s="113"/>
      <c r="G225" s="113"/>
    </row>
    <row r="226" spans="1:7" ht="15">
      <c r="A226" s="113"/>
      <c r="B226" s="113"/>
      <c r="C226" s="113"/>
      <c r="D226" s="113"/>
      <c r="E226" s="113"/>
      <c r="F226" s="113"/>
      <c r="G226" s="113"/>
    </row>
    <row r="227" spans="1:7" ht="15">
      <c r="A227" s="113"/>
      <c r="B227" s="113"/>
      <c r="C227" s="113"/>
      <c r="D227" s="113"/>
      <c r="E227" s="113"/>
      <c r="F227" s="113"/>
      <c r="G227" s="113"/>
    </row>
    <row r="228" spans="1:7" ht="15">
      <c r="A228" s="113"/>
      <c r="B228" s="113"/>
      <c r="C228" s="113"/>
      <c r="D228" s="113"/>
      <c r="E228" s="113"/>
      <c r="F228" s="113"/>
      <c r="G228" s="113"/>
    </row>
    <row r="229" spans="1:7" ht="15">
      <c r="A229" s="113"/>
      <c r="B229" s="113"/>
      <c r="C229" s="113"/>
      <c r="D229" s="113"/>
      <c r="E229" s="113"/>
      <c r="F229" s="113"/>
      <c r="G229" s="113"/>
    </row>
    <row r="230" spans="1:7" ht="15">
      <c r="A230" s="113"/>
      <c r="B230" s="113"/>
      <c r="C230" s="113"/>
      <c r="D230" s="113"/>
      <c r="E230" s="113"/>
      <c r="F230" s="113"/>
      <c r="G230" s="113"/>
    </row>
    <row r="231" spans="1:7" ht="15">
      <c r="A231" s="113"/>
      <c r="B231" s="113"/>
      <c r="C231" s="113"/>
      <c r="D231" s="113"/>
      <c r="E231" s="113"/>
      <c r="F231" s="113"/>
      <c r="G231" s="113"/>
    </row>
    <row r="232" spans="1:7" ht="15">
      <c r="A232" s="113"/>
      <c r="B232" s="113"/>
      <c r="C232" s="113"/>
      <c r="D232" s="113"/>
      <c r="E232" s="113"/>
      <c r="F232" s="113"/>
      <c r="G232" s="113"/>
    </row>
    <row r="233" spans="1:7" ht="15">
      <c r="A233" s="113"/>
      <c r="B233" s="113"/>
      <c r="C233" s="113"/>
      <c r="D233" s="113"/>
      <c r="E233" s="113"/>
      <c r="F233" s="113"/>
      <c r="G233" s="113"/>
    </row>
    <row r="234" spans="1:7" ht="15">
      <c r="A234" s="113"/>
      <c r="B234" s="113"/>
      <c r="C234" s="113"/>
      <c r="D234" s="113"/>
      <c r="E234" s="113"/>
      <c r="F234" s="113"/>
      <c r="G234" s="113"/>
    </row>
    <row r="235" spans="1:7" ht="15">
      <c r="A235" s="113"/>
      <c r="B235" s="113"/>
      <c r="C235" s="113"/>
      <c r="D235" s="113"/>
      <c r="E235" s="113"/>
      <c r="F235" s="113"/>
      <c r="G235" s="113"/>
    </row>
    <row r="236" spans="1:7" ht="15">
      <c r="A236" s="113"/>
      <c r="B236" s="113"/>
      <c r="C236" s="113"/>
      <c r="D236" s="113"/>
      <c r="E236" s="113"/>
      <c r="F236" s="113"/>
      <c r="G236" s="113"/>
    </row>
    <row r="237" spans="1:7" ht="15">
      <c r="A237" s="113"/>
      <c r="B237" s="113"/>
      <c r="C237" s="113"/>
      <c r="D237" s="113"/>
      <c r="E237" s="113"/>
      <c r="F237" s="113"/>
      <c r="G237" s="113"/>
    </row>
    <row r="238" spans="1:7" ht="15">
      <c r="A238" s="113"/>
      <c r="B238" s="113"/>
      <c r="C238" s="113"/>
      <c r="D238" s="113"/>
      <c r="E238" s="113"/>
      <c r="F238" s="113"/>
      <c r="G238" s="113"/>
    </row>
    <row r="239" spans="1:7" ht="15">
      <c r="A239" s="113"/>
      <c r="B239" s="113"/>
      <c r="C239" s="113"/>
      <c r="D239" s="113"/>
      <c r="E239" s="113"/>
      <c r="F239" s="113"/>
      <c r="G239" s="113"/>
    </row>
    <row r="240" spans="1:7" ht="15">
      <c r="A240" s="113"/>
      <c r="B240" s="113"/>
      <c r="C240" s="113"/>
      <c r="D240" s="113"/>
      <c r="E240" s="113"/>
      <c r="F240" s="113"/>
      <c r="G240" s="113"/>
    </row>
    <row r="241" spans="1:7" ht="15">
      <c r="A241" s="113"/>
      <c r="B241" s="113"/>
      <c r="C241" s="113"/>
      <c r="D241" s="113"/>
      <c r="E241" s="113"/>
      <c r="F241" s="113"/>
      <c r="G241" s="113"/>
    </row>
    <row r="242" spans="1:7" ht="15">
      <c r="A242" s="113"/>
      <c r="B242" s="113"/>
      <c r="C242" s="113"/>
      <c r="D242" s="113"/>
      <c r="E242" s="113"/>
      <c r="F242" s="113"/>
      <c r="G242" s="113"/>
    </row>
    <row r="243" spans="1:7" ht="15">
      <c r="A243" s="113"/>
      <c r="B243" s="113"/>
      <c r="C243" s="113"/>
      <c r="D243" s="113"/>
      <c r="E243" s="113"/>
      <c r="F243" s="113"/>
      <c r="G243" s="113"/>
    </row>
    <row r="244" spans="1:7" ht="15">
      <c r="A244" s="113"/>
      <c r="B244" s="113"/>
      <c r="C244" s="113"/>
      <c r="D244" s="113"/>
      <c r="E244" s="113"/>
      <c r="F244" s="113"/>
      <c r="G244" s="113"/>
    </row>
    <row r="245" spans="1:7" ht="15">
      <c r="A245" s="113"/>
      <c r="B245" s="113"/>
      <c r="C245" s="113"/>
      <c r="D245" s="113"/>
      <c r="E245" s="113"/>
      <c r="F245" s="113"/>
      <c r="G245" s="113"/>
    </row>
    <row r="246" spans="1:7" ht="15">
      <c r="A246" s="113"/>
      <c r="B246" s="113"/>
      <c r="C246" s="113"/>
      <c r="D246" s="113"/>
      <c r="E246" s="113"/>
      <c r="F246" s="113"/>
      <c r="G246" s="113"/>
    </row>
    <row r="247" spans="1:7" ht="15">
      <c r="A247" s="113"/>
      <c r="B247" s="113"/>
      <c r="C247" s="113"/>
      <c r="D247" s="113"/>
      <c r="E247" s="113"/>
      <c r="F247" s="113"/>
      <c r="G247" s="113"/>
    </row>
    <row r="248" spans="1:7" ht="15">
      <c r="A248" s="113"/>
      <c r="B248" s="113"/>
      <c r="C248" s="113"/>
      <c r="D248" s="113"/>
      <c r="E248" s="113"/>
      <c r="F248" s="113"/>
      <c r="G248" s="113"/>
    </row>
    <row r="249" spans="1:7" ht="15">
      <c r="A249" s="113"/>
      <c r="B249" s="113"/>
      <c r="C249" s="113"/>
      <c r="D249" s="113"/>
      <c r="E249" s="113"/>
      <c r="F249" s="113"/>
      <c r="G249" s="113"/>
    </row>
    <row r="250" spans="1:7" ht="15">
      <c r="A250" s="113"/>
      <c r="B250" s="113"/>
      <c r="C250" s="113"/>
      <c r="D250" s="113"/>
      <c r="E250" s="113"/>
      <c r="F250" s="113"/>
      <c r="G250" s="113"/>
    </row>
    <row r="251" spans="1:7" ht="15">
      <c r="A251" s="113"/>
      <c r="B251" s="113"/>
      <c r="C251" s="113"/>
      <c r="D251" s="113"/>
      <c r="E251" s="113"/>
      <c r="F251" s="113"/>
      <c r="G251" s="113"/>
    </row>
    <row r="252" spans="1:7" ht="15">
      <c r="A252" s="113"/>
      <c r="B252" s="113"/>
      <c r="C252" s="113"/>
      <c r="D252" s="113"/>
      <c r="E252" s="113"/>
      <c r="F252" s="113"/>
      <c r="G252" s="113"/>
    </row>
    <row r="253" spans="1:7" ht="15">
      <c r="A253" s="113"/>
      <c r="B253" s="113"/>
      <c r="C253" s="113"/>
      <c r="D253" s="113"/>
      <c r="E253" s="113"/>
      <c r="F253" s="113"/>
      <c r="G253" s="113"/>
    </row>
    <row r="254" spans="1:7" ht="15">
      <c r="A254" s="113"/>
      <c r="B254" s="113"/>
      <c r="C254" s="113"/>
      <c r="D254" s="113"/>
      <c r="E254" s="113"/>
      <c r="F254" s="113"/>
      <c r="G254" s="113"/>
    </row>
    <row r="255" spans="1:7" ht="15">
      <c r="A255" s="113"/>
      <c r="B255" s="113"/>
      <c r="C255" s="113"/>
      <c r="D255" s="113"/>
      <c r="E255" s="113"/>
      <c r="F255" s="113"/>
      <c r="G255" s="113"/>
    </row>
    <row r="256" spans="1:7" ht="15">
      <c r="A256" s="113"/>
      <c r="B256" s="113"/>
      <c r="C256" s="113"/>
      <c r="D256" s="113"/>
      <c r="E256" s="113"/>
      <c r="F256" s="113"/>
      <c r="G256" s="113"/>
    </row>
    <row r="257" spans="1:7" ht="15">
      <c r="A257" s="113"/>
      <c r="B257" s="113"/>
      <c r="C257" s="113"/>
      <c r="D257" s="113"/>
      <c r="E257" s="113"/>
      <c r="F257" s="113"/>
      <c r="G257" s="113"/>
    </row>
    <row r="258" spans="1:7" ht="15">
      <c r="A258" s="113"/>
      <c r="B258" s="113"/>
      <c r="C258" s="113"/>
      <c r="D258" s="113"/>
      <c r="E258" s="113"/>
      <c r="F258" s="113"/>
      <c r="G258" s="113"/>
    </row>
    <row r="259" spans="1:7" ht="15">
      <c r="A259" s="113"/>
      <c r="B259" s="113"/>
      <c r="C259" s="113"/>
      <c r="D259" s="113"/>
      <c r="E259" s="113"/>
      <c r="F259" s="113"/>
      <c r="G259" s="113"/>
    </row>
    <row r="260" spans="1:7" ht="15">
      <c r="A260" s="113"/>
      <c r="B260" s="113"/>
      <c r="C260" s="113"/>
      <c r="D260" s="113"/>
      <c r="E260" s="113"/>
      <c r="F260" s="113"/>
      <c r="G260" s="113"/>
    </row>
    <row r="261" spans="1:7" ht="15">
      <c r="A261" s="113"/>
      <c r="B261" s="113"/>
      <c r="C261" s="113"/>
      <c r="D261" s="113"/>
      <c r="E261" s="113"/>
      <c r="F261" s="113"/>
      <c r="G261" s="113"/>
    </row>
    <row r="262" spans="1:7" ht="15">
      <c r="A262" s="113"/>
      <c r="B262" s="113"/>
      <c r="C262" s="113"/>
      <c r="D262" s="113"/>
      <c r="E262" s="113"/>
      <c r="F262" s="113"/>
      <c r="G262" s="113"/>
    </row>
    <row r="263" spans="1:7" ht="15">
      <c r="A263" s="113"/>
      <c r="B263" s="113"/>
      <c r="C263" s="113"/>
      <c r="D263" s="113"/>
      <c r="E263" s="113"/>
      <c r="F263" s="113"/>
      <c r="G263" s="113"/>
    </row>
    <row r="264" spans="1:7" ht="15">
      <c r="A264" s="113"/>
      <c r="B264" s="113"/>
      <c r="C264" s="113"/>
      <c r="D264" s="113"/>
      <c r="E264" s="113"/>
      <c r="F264" s="113"/>
      <c r="G264" s="113"/>
    </row>
    <row r="265" spans="1:7" ht="15">
      <c r="A265" s="113"/>
      <c r="B265" s="113"/>
      <c r="C265" s="113"/>
      <c r="D265" s="113"/>
      <c r="E265" s="113"/>
      <c r="F265" s="113"/>
      <c r="G265" s="113"/>
    </row>
    <row r="266" spans="1:7" ht="15">
      <c r="A266" s="113"/>
      <c r="B266" s="113"/>
      <c r="C266" s="113"/>
      <c r="D266" s="113"/>
      <c r="E266" s="113"/>
      <c r="F266" s="113"/>
      <c r="G266" s="113"/>
    </row>
    <row r="267" spans="1:7" ht="15">
      <c r="A267" s="113"/>
      <c r="B267" s="113"/>
      <c r="C267" s="113"/>
      <c r="D267" s="113"/>
      <c r="E267" s="113"/>
      <c r="F267" s="113"/>
      <c r="G267" s="113"/>
    </row>
    <row r="268" spans="1:7" ht="15">
      <c r="A268" s="113"/>
      <c r="B268" s="113"/>
      <c r="C268" s="113"/>
      <c r="D268" s="113"/>
      <c r="E268" s="113"/>
      <c r="F268" s="113"/>
      <c r="G268" s="113"/>
    </row>
    <row r="269" spans="1:7" ht="15">
      <c r="A269" s="113"/>
      <c r="B269" s="113"/>
      <c r="C269" s="113"/>
      <c r="D269" s="113"/>
      <c r="E269" s="113"/>
      <c r="F269" s="113"/>
      <c r="G269" s="113"/>
    </row>
    <row r="270" spans="1:7" ht="15">
      <c r="A270" s="113"/>
      <c r="B270" s="113"/>
      <c r="C270" s="113"/>
      <c r="D270" s="113"/>
      <c r="E270" s="113"/>
      <c r="F270" s="113"/>
      <c r="G270" s="113"/>
    </row>
    <row r="271" spans="1:7" ht="15">
      <c r="A271" s="113"/>
      <c r="B271" s="113"/>
      <c r="C271" s="113"/>
      <c r="D271" s="113"/>
      <c r="E271" s="113"/>
      <c r="F271" s="113"/>
      <c r="G271" s="113"/>
    </row>
    <row r="272" spans="1:7" ht="15">
      <c r="A272" s="113"/>
      <c r="B272" s="113"/>
      <c r="C272" s="113"/>
      <c r="D272" s="113"/>
      <c r="E272" s="113"/>
      <c r="F272" s="113"/>
      <c r="G272" s="113"/>
    </row>
    <row r="273" spans="1:7" ht="15">
      <c r="A273" s="113"/>
      <c r="B273" s="113"/>
      <c r="C273" s="113"/>
      <c r="D273" s="113"/>
      <c r="E273" s="113"/>
      <c r="F273" s="113"/>
      <c r="G273" s="113"/>
    </row>
    <row r="274" spans="1:7" ht="15">
      <c r="A274" s="113"/>
      <c r="B274" s="113"/>
      <c r="C274" s="113"/>
      <c r="D274" s="113"/>
      <c r="E274" s="113"/>
      <c r="F274" s="113"/>
      <c r="G274" s="113"/>
    </row>
    <row r="275" spans="1:7" ht="15">
      <c r="A275" s="113"/>
      <c r="B275" s="113"/>
      <c r="C275" s="113"/>
      <c r="D275" s="113"/>
      <c r="E275" s="113"/>
      <c r="F275" s="113"/>
      <c r="G275" s="113"/>
    </row>
    <row r="276" spans="1:7" ht="15">
      <c r="A276" s="113"/>
      <c r="B276" s="113"/>
      <c r="C276" s="113"/>
      <c r="D276" s="113"/>
      <c r="E276" s="113"/>
      <c r="F276" s="113"/>
      <c r="G276" s="113"/>
    </row>
    <row r="277" spans="1:7" ht="15">
      <c r="A277" s="113"/>
      <c r="B277" s="113"/>
      <c r="C277" s="113"/>
      <c r="D277" s="113"/>
      <c r="E277" s="113"/>
      <c r="F277" s="113"/>
      <c r="G277" s="113"/>
    </row>
    <row r="278" spans="1:7" ht="15">
      <c r="A278" s="113"/>
      <c r="B278" s="113"/>
      <c r="C278" s="113"/>
      <c r="D278" s="113"/>
      <c r="E278" s="113"/>
      <c r="F278" s="113"/>
      <c r="G278" s="113"/>
    </row>
    <row r="279" spans="1:7" ht="15">
      <c r="A279" s="113"/>
      <c r="B279" s="113"/>
      <c r="C279" s="113"/>
      <c r="D279" s="113"/>
      <c r="E279" s="113"/>
      <c r="F279" s="113"/>
      <c r="G279" s="113"/>
    </row>
    <row r="280" spans="1:7" ht="15">
      <c r="A280" s="113"/>
      <c r="B280" s="113"/>
      <c r="C280" s="113"/>
      <c r="D280" s="113"/>
      <c r="E280" s="113"/>
      <c r="F280" s="113"/>
      <c r="G280" s="113"/>
    </row>
    <row r="281" spans="1:7" ht="15">
      <c r="A281" s="113"/>
      <c r="B281" s="113"/>
      <c r="C281" s="113"/>
      <c r="D281" s="113"/>
      <c r="E281" s="113"/>
      <c r="F281" s="113"/>
      <c r="G281" s="113"/>
    </row>
    <row r="282" spans="1:7" ht="15">
      <c r="A282" s="113"/>
      <c r="B282" s="113"/>
      <c r="C282" s="113"/>
      <c r="D282" s="113"/>
      <c r="E282" s="113"/>
      <c r="F282" s="113"/>
      <c r="G282" s="113"/>
    </row>
    <row r="283" spans="1:7" ht="15">
      <c r="A283" s="113"/>
      <c r="B283" s="113"/>
      <c r="C283" s="113"/>
      <c r="D283" s="113"/>
      <c r="E283" s="113"/>
      <c r="F283" s="113"/>
      <c r="G283" s="113"/>
    </row>
    <row r="284" spans="1:7" ht="15">
      <c r="A284" s="113"/>
      <c r="B284" s="113"/>
      <c r="C284" s="113"/>
      <c r="D284" s="113"/>
      <c r="E284" s="113"/>
      <c r="F284" s="113"/>
      <c r="G284" s="113"/>
    </row>
    <row r="285" spans="1:7" ht="15">
      <c r="A285" s="113"/>
      <c r="B285" s="113"/>
      <c r="C285" s="113"/>
      <c r="D285" s="113"/>
      <c r="E285" s="113"/>
      <c r="F285" s="113"/>
      <c r="G285" s="113"/>
    </row>
    <row r="286" spans="1:7" ht="15">
      <c r="A286" s="113"/>
      <c r="B286" s="113"/>
      <c r="C286" s="113"/>
      <c r="D286" s="113"/>
      <c r="E286" s="113"/>
      <c r="F286" s="113"/>
      <c r="G286" s="113"/>
    </row>
    <row r="287" spans="1:7" ht="15">
      <c r="A287" s="113"/>
      <c r="B287" s="113"/>
      <c r="C287" s="113"/>
      <c r="D287" s="113"/>
      <c r="E287" s="113"/>
      <c r="F287" s="113"/>
      <c r="G287" s="113"/>
    </row>
    <row r="288" spans="1:7" ht="15">
      <c r="A288" s="113"/>
      <c r="B288" s="113"/>
      <c r="C288" s="113"/>
      <c r="D288" s="113"/>
      <c r="E288" s="113"/>
      <c r="F288" s="113"/>
      <c r="G288" s="113"/>
    </row>
    <row r="289" spans="1:7" ht="15">
      <c r="A289" s="113"/>
      <c r="B289" s="113"/>
      <c r="C289" s="113"/>
      <c r="D289" s="113"/>
      <c r="E289" s="113"/>
      <c r="F289" s="113"/>
      <c r="G289" s="113"/>
    </row>
    <row r="290" spans="1:7" ht="15">
      <c r="A290" s="113"/>
      <c r="B290" s="113"/>
      <c r="C290" s="113"/>
      <c r="D290" s="113"/>
      <c r="E290" s="113"/>
      <c r="F290" s="113"/>
      <c r="G290" s="113"/>
    </row>
    <row r="291" spans="1:7" ht="15">
      <c r="A291" s="113"/>
      <c r="B291" s="113"/>
      <c r="C291" s="113"/>
      <c r="D291" s="113"/>
      <c r="E291" s="113"/>
      <c r="F291" s="113"/>
      <c r="G291" s="113"/>
    </row>
    <row r="292" spans="1:7" ht="15">
      <c r="A292" s="113"/>
      <c r="B292" s="113"/>
      <c r="C292" s="113"/>
      <c r="D292" s="113"/>
      <c r="E292" s="113"/>
      <c r="F292" s="113"/>
      <c r="G292" s="113"/>
    </row>
    <row r="293" spans="1:7" ht="15">
      <c r="A293" s="113"/>
      <c r="B293" s="113"/>
      <c r="C293" s="113"/>
      <c r="D293" s="113"/>
      <c r="E293" s="113"/>
      <c r="F293" s="113"/>
      <c r="G293" s="113"/>
    </row>
    <row r="294" spans="1:7" ht="15">
      <c r="A294" s="113"/>
      <c r="B294" s="113"/>
      <c r="C294" s="113"/>
      <c r="D294" s="113"/>
      <c r="E294" s="113"/>
      <c r="F294" s="113"/>
      <c r="G294" s="113"/>
    </row>
    <row r="295" spans="1:7" ht="15">
      <c r="A295" s="113"/>
      <c r="B295" s="113"/>
      <c r="C295" s="113"/>
      <c r="D295" s="113"/>
      <c r="E295" s="113"/>
      <c r="F295" s="113"/>
      <c r="G295" s="113"/>
    </row>
    <row r="296" spans="1:7" ht="15">
      <c r="A296" s="113"/>
      <c r="B296" s="113"/>
      <c r="C296" s="113"/>
      <c r="D296" s="113"/>
      <c r="E296" s="113"/>
      <c r="F296" s="113"/>
      <c r="G296" s="113"/>
    </row>
    <row r="297" spans="1:7" ht="15">
      <c r="A297" s="113"/>
      <c r="B297" s="113"/>
      <c r="C297" s="113"/>
      <c r="D297" s="113"/>
      <c r="E297" s="113"/>
      <c r="F297" s="113"/>
      <c r="G297" s="113"/>
    </row>
    <row r="298" spans="1:7" ht="15">
      <c r="A298" s="113"/>
      <c r="B298" s="113"/>
      <c r="C298" s="113"/>
      <c r="D298" s="113"/>
      <c r="E298" s="113"/>
      <c r="F298" s="113"/>
      <c r="G298" s="113"/>
    </row>
    <row r="299" spans="1:7" ht="15">
      <c r="A299" s="113"/>
      <c r="B299" s="113"/>
      <c r="C299" s="113"/>
      <c r="D299" s="113"/>
      <c r="E299" s="113"/>
      <c r="F299" s="113"/>
      <c r="G299" s="113"/>
    </row>
    <row r="300" spans="1:7" ht="15">
      <c r="A300" s="113"/>
      <c r="B300" s="113"/>
      <c r="C300" s="113"/>
      <c r="D300" s="113"/>
      <c r="E300" s="113"/>
      <c r="F300" s="113"/>
      <c r="G300" s="113"/>
    </row>
    <row r="301" spans="1:7" ht="15">
      <c r="A301" s="113"/>
      <c r="B301" s="113"/>
      <c r="C301" s="113"/>
      <c r="D301" s="113"/>
      <c r="E301" s="113"/>
      <c r="F301" s="113"/>
      <c r="G301" s="113"/>
    </row>
    <row r="302" spans="1:7" ht="15">
      <c r="A302" s="113"/>
      <c r="B302" s="113"/>
      <c r="C302" s="113"/>
      <c r="D302" s="113"/>
      <c r="E302" s="113"/>
      <c r="F302" s="113"/>
      <c r="G302" s="113"/>
    </row>
    <row r="303" spans="1:7" ht="15">
      <c r="A303" s="113"/>
      <c r="B303" s="113"/>
      <c r="C303" s="113"/>
      <c r="D303" s="113"/>
      <c r="E303" s="113"/>
      <c r="F303" s="113"/>
      <c r="G303" s="113"/>
    </row>
    <row r="304" spans="1:7" ht="15">
      <c r="A304" s="113"/>
      <c r="B304" s="113"/>
      <c r="C304" s="113"/>
      <c r="D304" s="113"/>
      <c r="E304" s="113"/>
      <c r="F304" s="113"/>
      <c r="G304" s="113"/>
    </row>
    <row r="305" spans="1:7" ht="15">
      <c r="A305" s="113"/>
      <c r="B305" s="113"/>
      <c r="C305" s="113"/>
      <c r="D305" s="113"/>
      <c r="E305" s="113"/>
      <c r="F305" s="113"/>
      <c r="G305" s="113"/>
    </row>
    <row r="306" spans="1:7" ht="15">
      <c r="A306" s="113"/>
      <c r="B306" s="113"/>
      <c r="C306" s="113"/>
      <c r="D306" s="113"/>
      <c r="E306" s="113"/>
      <c r="F306" s="113"/>
      <c r="G306" s="113"/>
    </row>
    <row r="307" spans="1:7" ht="15">
      <c r="A307" s="113"/>
      <c r="B307" s="113"/>
      <c r="C307" s="113"/>
      <c r="D307" s="113"/>
      <c r="E307" s="113"/>
      <c r="F307" s="113"/>
      <c r="G307" s="113"/>
    </row>
    <row r="308" spans="1:7" ht="15">
      <c r="A308" s="113"/>
      <c r="B308" s="113"/>
      <c r="C308" s="113"/>
      <c r="D308" s="113"/>
      <c r="E308" s="113"/>
      <c r="F308" s="113"/>
      <c r="G308" s="113"/>
    </row>
    <row r="309" spans="1:7" ht="15">
      <c r="A309" s="113"/>
      <c r="B309" s="113"/>
      <c r="C309" s="113"/>
      <c r="D309" s="113"/>
      <c r="E309" s="113"/>
      <c r="F309" s="113"/>
      <c r="G309" s="113"/>
    </row>
    <row r="310" spans="1:7" ht="15">
      <c r="A310" s="113"/>
      <c r="B310" s="113"/>
      <c r="C310" s="113"/>
      <c r="D310" s="113"/>
      <c r="E310" s="113"/>
      <c r="F310" s="113"/>
      <c r="G310" s="113"/>
    </row>
    <row r="311" spans="1:7" ht="15">
      <c r="A311" s="113"/>
      <c r="B311" s="113"/>
      <c r="C311" s="113"/>
      <c r="D311" s="113"/>
      <c r="E311" s="113"/>
      <c r="F311" s="113"/>
      <c r="G311" s="113"/>
    </row>
    <row r="312" spans="1:7" ht="15">
      <c r="A312" s="113"/>
      <c r="B312" s="113"/>
      <c r="C312" s="113"/>
      <c r="D312" s="113"/>
      <c r="E312" s="113"/>
      <c r="F312" s="113"/>
      <c r="G312" s="113"/>
    </row>
    <row r="313" spans="1:7" ht="15">
      <c r="A313" s="113"/>
      <c r="B313" s="113"/>
      <c r="C313" s="113"/>
      <c r="D313" s="113"/>
      <c r="E313" s="113"/>
      <c r="F313" s="113"/>
      <c r="G313" s="113"/>
    </row>
    <row r="314" spans="1:7" ht="15">
      <c r="A314" s="113"/>
      <c r="B314" s="113"/>
      <c r="C314" s="113"/>
      <c r="D314" s="113"/>
      <c r="E314" s="113"/>
      <c r="F314" s="113"/>
      <c r="G314" s="113"/>
    </row>
    <row r="315" spans="1:7" ht="15">
      <c r="A315" s="113"/>
      <c r="B315" s="113"/>
      <c r="C315" s="113"/>
      <c r="D315" s="113"/>
      <c r="E315" s="113"/>
      <c r="F315" s="113"/>
      <c r="G315" s="113"/>
    </row>
    <row r="316" spans="1:7" ht="15">
      <c r="A316" s="113"/>
      <c r="B316" s="113"/>
      <c r="C316" s="113"/>
      <c r="D316" s="113"/>
      <c r="E316" s="113"/>
      <c r="F316" s="113"/>
      <c r="G316" s="113"/>
    </row>
    <row r="317" spans="1:7" ht="15">
      <c r="A317" s="113"/>
      <c r="B317" s="113"/>
      <c r="C317" s="113"/>
      <c r="D317" s="113"/>
      <c r="E317" s="113"/>
      <c r="F317" s="113"/>
      <c r="G317" s="113"/>
    </row>
    <row r="318" spans="1:7" ht="15">
      <c r="A318" s="113"/>
      <c r="B318" s="113"/>
      <c r="C318" s="113"/>
      <c r="D318" s="113"/>
      <c r="E318" s="113"/>
      <c r="F318" s="113"/>
      <c r="G318" s="113"/>
    </row>
    <row r="319" spans="1:7" ht="15">
      <c r="A319" s="113"/>
      <c r="B319" s="113"/>
      <c r="C319" s="113"/>
      <c r="D319" s="113"/>
      <c r="E319" s="113"/>
      <c r="F319" s="113"/>
      <c r="G319" s="113"/>
    </row>
    <row r="320" spans="1:7" ht="15">
      <c r="A320" s="113"/>
      <c r="B320" s="113"/>
      <c r="C320" s="113"/>
      <c r="D320" s="113"/>
      <c r="E320" s="113"/>
      <c r="F320" s="113"/>
      <c r="G320" s="113"/>
    </row>
    <row r="321" spans="1:7" ht="15">
      <c r="A321" s="113"/>
      <c r="B321" s="113"/>
      <c r="C321" s="113"/>
      <c r="D321" s="113"/>
      <c r="E321" s="113"/>
      <c r="F321" s="113"/>
      <c r="G321" s="113"/>
    </row>
    <row r="322" spans="1:7" ht="15">
      <c r="A322" s="113"/>
      <c r="B322" s="113"/>
      <c r="C322" s="113"/>
      <c r="D322" s="113"/>
      <c r="E322" s="113"/>
      <c r="F322" s="113"/>
      <c r="G322" s="113"/>
    </row>
    <row r="323" spans="1:7" ht="15">
      <c r="A323" s="113"/>
      <c r="B323" s="113"/>
      <c r="C323" s="113"/>
      <c r="D323" s="113"/>
      <c r="E323" s="113"/>
      <c r="F323" s="113"/>
      <c r="G323" s="113"/>
    </row>
    <row r="324" spans="1:7" ht="15">
      <c r="A324" s="113"/>
      <c r="B324" s="113"/>
      <c r="C324" s="113"/>
      <c r="D324" s="113"/>
      <c r="E324" s="113"/>
      <c r="F324" s="113"/>
      <c r="G324" s="113"/>
    </row>
    <row r="325" spans="1:7" ht="15">
      <c r="A325" s="113"/>
      <c r="B325" s="113"/>
      <c r="C325" s="113"/>
      <c r="D325" s="113"/>
      <c r="E325" s="113"/>
      <c r="F325" s="113"/>
      <c r="G325" s="113"/>
    </row>
    <row r="326" spans="1:7" ht="15">
      <c r="A326" s="113"/>
      <c r="B326" s="113"/>
      <c r="C326" s="113"/>
      <c r="D326" s="113"/>
      <c r="E326" s="113"/>
      <c r="F326" s="113"/>
      <c r="G326" s="113"/>
    </row>
    <row r="327" spans="1:7" ht="15">
      <c r="A327" s="113"/>
      <c r="B327" s="113"/>
      <c r="C327" s="113"/>
      <c r="D327" s="113"/>
      <c r="E327" s="113"/>
      <c r="F327" s="113"/>
      <c r="G327" s="113"/>
    </row>
    <row r="328" spans="1:7" ht="15">
      <c r="A328" s="113"/>
      <c r="B328" s="113"/>
      <c r="C328" s="113"/>
      <c r="D328" s="113"/>
      <c r="E328" s="113"/>
      <c r="F328" s="113"/>
      <c r="G328" s="113"/>
    </row>
    <row r="329" spans="1:7" ht="15">
      <c r="A329" s="113"/>
      <c r="B329" s="113"/>
      <c r="C329" s="113"/>
      <c r="D329" s="113"/>
      <c r="E329" s="113"/>
      <c r="F329" s="113"/>
      <c r="G329" s="113"/>
    </row>
    <row r="330" spans="1:7" ht="15">
      <c r="A330" s="113"/>
      <c r="B330" s="113"/>
      <c r="C330" s="113"/>
      <c r="D330" s="113"/>
      <c r="E330" s="113"/>
      <c r="F330" s="113"/>
      <c r="G330" s="113"/>
    </row>
    <row r="331" spans="1:7" ht="15">
      <c r="A331" s="113"/>
      <c r="B331" s="113"/>
      <c r="C331" s="113"/>
      <c r="D331" s="113"/>
      <c r="E331" s="113"/>
      <c r="F331" s="113"/>
      <c r="G331" s="113"/>
    </row>
    <row r="332" spans="1:7" ht="15">
      <c r="A332" s="113"/>
      <c r="B332" s="113"/>
      <c r="C332" s="113"/>
      <c r="D332" s="113"/>
      <c r="E332" s="113"/>
      <c r="F332" s="113"/>
      <c r="G332" s="113"/>
    </row>
    <row r="333" spans="1:7" ht="15">
      <c r="A333" s="113"/>
      <c r="B333" s="113"/>
      <c r="C333" s="113"/>
      <c r="D333" s="113"/>
      <c r="E333" s="113"/>
      <c r="F333" s="113"/>
      <c r="G333" s="113"/>
    </row>
    <row r="334" spans="1:7" ht="15">
      <c r="A334" s="113"/>
      <c r="B334" s="113"/>
      <c r="C334" s="113"/>
      <c r="D334" s="113"/>
      <c r="E334" s="113"/>
      <c r="F334" s="113"/>
      <c r="G334" s="113"/>
    </row>
    <row r="335" spans="1:7" ht="15">
      <c r="A335" s="113"/>
      <c r="B335" s="113"/>
      <c r="C335" s="113"/>
      <c r="D335" s="113"/>
      <c r="E335" s="113"/>
      <c r="F335" s="113"/>
      <c r="G335" s="113"/>
    </row>
    <row r="336" spans="1:7" ht="15">
      <c r="A336" s="113"/>
      <c r="B336" s="113"/>
      <c r="C336" s="113"/>
      <c r="D336" s="113"/>
      <c r="E336" s="113"/>
      <c r="F336" s="113"/>
      <c r="G336" s="113"/>
    </row>
    <row r="337" spans="1:7" ht="15">
      <c r="A337" s="113"/>
      <c r="B337" s="113"/>
      <c r="C337" s="113"/>
      <c r="D337" s="113"/>
      <c r="E337" s="113"/>
      <c r="F337" s="113"/>
      <c r="G337" s="113"/>
    </row>
    <row r="338" spans="1:7" ht="15">
      <c r="A338" s="113"/>
      <c r="B338" s="113"/>
      <c r="C338" s="113"/>
      <c r="D338" s="113"/>
      <c r="E338" s="113"/>
      <c r="F338" s="113"/>
      <c r="G338" s="113"/>
    </row>
    <row r="339" spans="1:7" ht="15">
      <c r="A339" s="113"/>
      <c r="B339" s="113"/>
      <c r="C339" s="113"/>
      <c r="D339" s="113"/>
      <c r="E339" s="113"/>
      <c r="F339" s="113"/>
      <c r="G339" s="113"/>
    </row>
    <row r="340" spans="1:7" ht="15">
      <c r="A340" s="113"/>
      <c r="B340" s="113"/>
      <c r="C340" s="113"/>
      <c r="D340" s="113"/>
      <c r="E340" s="113"/>
      <c r="F340" s="113"/>
      <c r="G340" s="113"/>
    </row>
    <row r="341" spans="1:7" ht="15">
      <c r="A341" s="113"/>
      <c r="B341" s="113"/>
      <c r="C341" s="113"/>
      <c r="D341" s="113"/>
      <c r="E341" s="113"/>
      <c r="F341" s="113"/>
      <c r="G341" s="113"/>
    </row>
    <row r="342" spans="1:7" ht="15">
      <c r="A342" s="113"/>
      <c r="B342" s="113"/>
      <c r="C342" s="113"/>
      <c r="D342" s="113"/>
      <c r="E342" s="113"/>
      <c r="F342" s="113"/>
      <c r="G342" s="113"/>
    </row>
    <row r="343" spans="1:7" ht="15">
      <c r="A343" s="113"/>
      <c r="B343" s="113"/>
      <c r="C343" s="113"/>
      <c r="D343" s="113"/>
      <c r="E343" s="113"/>
      <c r="F343" s="113"/>
      <c r="G343" s="113"/>
    </row>
    <row r="344" spans="1:7" ht="15">
      <c r="A344" s="113"/>
      <c r="B344" s="113"/>
      <c r="C344" s="113"/>
      <c r="D344" s="113"/>
      <c r="E344" s="113"/>
      <c r="F344" s="113"/>
      <c r="G344" s="113"/>
    </row>
    <row r="345" spans="1:7" ht="15">
      <c r="A345" s="113"/>
      <c r="B345" s="113"/>
      <c r="C345" s="113"/>
      <c r="D345" s="113"/>
      <c r="E345" s="113"/>
      <c r="F345" s="113"/>
      <c r="G345" s="113"/>
    </row>
    <row r="346" spans="1:7" ht="15">
      <c r="A346" s="113"/>
      <c r="B346" s="113"/>
      <c r="C346" s="113"/>
      <c r="D346" s="113"/>
      <c r="E346" s="113"/>
      <c r="F346" s="113"/>
      <c r="G346" s="113"/>
    </row>
    <row r="347" spans="1:7" ht="15">
      <c r="A347" s="113"/>
      <c r="B347" s="113"/>
      <c r="C347" s="113"/>
      <c r="D347" s="113"/>
      <c r="E347" s="113"/>
      <c r="F347" s="113"/>
      <c r="G347" s="113"/>
    </row>
    <row r="348" spans="1:7" ht="15">
      <c r="A348" s="113"/>
      <c r="B348" s="113"/>
      <c r="C348" s="113"/>
      <c r="D348" s="113"/>
      <c r="E348" s="113"/>
      <c r="F348" s="113"/>
      <c r="G348" s="113"/>
    </row>
    <row r="349" spans="1:7" ht="15">
      <c r="A349" s="113"/>
      <c r="B349" s="113"/>
      <c r="C349" s="113"/>
      <c r="D349" s="113"/>
      <c r="E349" s="113"/>
      <c r="F349" s="113"/>
      <c r="G349" s="113"/>
    </row>
    <row r="350" spans="1:7" ht="15">
      <c r="A350" s="113"/>
      <c r="B350" s="113"/>
      <c r="C350" s="113"/>
      <c r="D350" s="113"/>
      <c r="E350" s="113"/>
      <c r="F350" s="113"/>
      <c r="G350" s="113"/>
    </row>
    <row r="351" spans="1:7" ht="15">
      <c r="A351" s="113"/>
      <c r="B351" s="113"/>
      <c r="C351" s="113"/>
      <c r="D351" s="113"/>
      <c r="E351" s="113"/>
      <c r="F351" s="113"/>
      <c r="G351" s="113"/>
    </row>
    <row r="352" spans="1:7" ht="15">
      <c r="A352" s="113"/>
      <c r="B352" s="113"/>
      <c r="C352" s="113"/>
      <c r="D352" s="113"/>
      <c r="E352" s="113"/>
      <c r="F352" s="113"/>
      <c r="G352" s="113"/>
    </row>
    <row r="353" spans="1:7" ht="15">
      <c r="A353" s="113"/>
      <c r="B353" s="113"/>
      <c r="C353" s="113"/>
      <c r="D353" s="113"/>
      <c r="E353" s="113"/>
      <c r="F353" s="113"/>
      <c r="G353" s="113"/>
    </row>
    <row r="354" spans="1:7" ht="15">
      <c r="A354" s="113"/>
      <c r="B354" s="113"/>
      <c r="C354" s="113"/>
      <c r="D354" s="113"/>
      <c r="E354" s="113"/>
      <c r="F354" s="113"/>
      <c r="G354" s="113"/>
    </row>
    <row r="355" spans="1:7" ht="15">
      <c r="A355" s="113"/>
      <c r="B355" s="113"/>
      <c r="C355" s="113"/>
      <c r="D355" s="113"/>
      <c r="E355" s="113"/>
      <c r="F355" s="113"/>
      <c r="G355" s="113"/>
    </row>
    <row r="356" spans="1:7" ht="15">
      <c r="A356" s="113"/>
      <c r="B356" s="113"/>
      <c r="C356" s="113"/>
      <c r="D356" s="113"/>
      <c r="E356" s="113"/>
      <c r="F356" s="113"/>
      <c r="G356" s="113"/>
    </row>
    <row r="357" spans="1:7" ht="15">
      <c r="A357" s="113"/>
      <c r="B357" s="113"/>
      <c r="C357" s="113"/>
      <c r="D357" s="113"/>
      <c r="E357" s="113"/>
      <c r="F357" s="113"/>
      <c r="G357" s="113"/>
    </row>
    <row r="358" spans="1:7" ht="15">
      <c r="A358" s="113"/>
      <c r="B358" s="113"/>
      <c r="C358" s="113"/>
      <c r="D358" s="113"/>
      <c r="E358" s="113"/>
      <c r="F358" s="113"/>
      <c r="G358" s="113"/>
    </row>
    <row r="359" spans="1:7" ht="15">
      <c r="A359" s="113"/>
      <c r="B359" s="113"/>
      <c r="C359" s="113"/>
      <c r="D359" s="113"/>
      <c r="E359" s="113"/>
      <c r="F359" s="113"/>
      <c r="G359" s="113"/>
    </row>
    <row r="360" spans="1:7" ht="15">
      <c r="A360" s="113"/>
      <c r="B360" s="113"/>
      <c r="C360" s="113"/>
      <c r="D360" s="113"/>
      <c r="E360" s="113"/>
      <c r="F360" s="113"/>
      <c r="G360" s="113"/>
    </row>
    <row r="361" spans="1:7" ht="15">
      <c r="A361" s="113"/>
      <c r="B361" s="113"/>
      <c r="C361" s="113"/>
      <c r="D361" s="113"/>
      <c r="E361" s="113"/>
      <c r="F361" s="113"/>
      <c r="G361" s="113"/>
    </row>
    <row r="362" spans="1:7" ht="15">
      <c r="A362" s="113"/>
      <c r="B362" s="113"/>
      <c r="C362" s="113"/>
      <c r="D362" s="113"/>
      <c r="E362" s="113"/>
      <c r="F362" s="113"/>
      <c r="G362" s="113"/>
    </row>
    <row r="363" spans="1:7" ht="15">
      <c r="A363" s="113"/>
      <c r="B363" s="113"/>
      <c r="C363" s="113"/>
      <c r="D363" s="113"/>
      <c r="E363" s="113"/>
      <c r="F363" s="113"/>
      <c r="G363" s="113"/>
    </row>
    <row r="364" spans="1:7" ht="15">
      <c r="A364" s="113"/>
      <c r="B364" s="113"/>
      <c r="C364" s="113"/>
      <c r="D364" s="113"/>
      <c r="E364" s="113"/>
      <c r="F364" s="113"/>
      <c r="G364" s="113"/>
    </row>
    <row r="365" spans="1:7" ht="15">
      <c r="A365" s="113"/>
      <c r="B365" s="113"/>
      <c r="C365" s="113"/>
      <c r="D365" s="113"/>
      <c r="E365" s="113"/>
      <c r="F365" s="113"/>
      <c r="G365" s="113"/>
    </row>
    <row r="366" spans="1:7" ht="15">
      <c r="A366" s="113"/>
      <c r="B366" s="113"/>
      <c r="C366" s="113"/>
      <c r="D366" s="113"/>
      <c r="E366" s="113"/>
      <c r="F366" s="113"/>
      <c r="G366" s="113"/>
    </row>
    <row r="367" spans="1:7" ht="15">
      <c r="A367" s="113"/>
      <c r="B367" s="113"/>
      <c r="C367" s="113"/>
      <c r="D367" s="113"/>
      <c r="E367" s="113"/>
      <c r="F367" s="113"/>
      <c r="G367" s="113"/>
    </row>
    <row r="368" spans="1:7" ht="15">
      <c r="A368" s="113"/>
      <c r="B368" s="113"/>
      <c r="C368" s="113"/>
      <c r="D368" s="113"/>
      <c r="E368" s="113"/>
      <c r="F368" s="113"/>
      <c r="G368" s="113"/>
    </row>
    <row r="369" spans="1:7" ht="15">
      <c r="A369" s="113"/>
      <c r="B369" s="113"/>
      <c r="C369" s="113"/>
      <c r="D369" s="113"/>
      <c r="E369" s="113"/>
      <c r="F369" s="113"/>
      <c r="G369" s="113"/>
    </row>
    <row r="370" spans="1:7" ht="15">
      <c r="A370" s="113"/>
      <c r="B370" s="113"/>
      <c r="C370" s="113"/>
      <c r="D370" s="113"/>
      <c r="E370" s="113"/>
      <c r="F370" s="113"/>
      <c r="G370" s="113"/>
    </row>
    <row r="371" spans="1:7" ht="15">
      <c r="A371" s="113"/>
      <c r="B371" s="113"/>
      <c r="C371" s="113"/>
      <c r="D371" s="113"/>
      <c r="E371" s="113"/>
      <c r="F371" s="113"/>
      <c r="G371" s="113"/>
    </row>
    <row r="372" spans="1:7" ht="15">
      <c r="A372" s="113"/>
      <c r="B372" s="113"/>
      <c r="C372" s="113"/>
      <c r="D372" s="113"/>
      <c r="E372" s="113"/>
      <c r="F372" s="113"/>
      <c r="G372" s="113"/>
    </row>
    <row r="373" spans="1:7" ht="15">
      <c r="A373" s="113"/>
      <c r="B373" s="113"/>
      <c r="C373" s="113"/>
      <c r="D373" s="113"/>
      <c r="E373" s="113"/>
      <c r="F373" s="113"/>
      <c r="G373" s="113"/>
    </row>
    <row r="374" spans="1:7" ht="15">
      <c r="A374" s="113"/>
      <c r="B374" s="113"/>
      <c r="C374" s="113"/>
      <c r="D374" s="113"/>
      <c r="E374" s="113"/>
      <c r="F374" s="113"/>
      <c r="G374" s="113"/>
    </row>
    <row r="375" spans="1:7" ht="15">
      <c r="A375" s="113"/>
      <c r="B375" s="113"/>
      <c r="C375" s="113"/>
      <c r="D375" s="113"/>
      <c r="E375" s="113"/>
      <c r="F375" s="113"/>
      <c r="G375" s="113"/>
    </row>
    <row r="376" spans="1:7" ht="15">
      <c r="A376" s="113"/>
      <c r="B376" s="113"/>
      <c r="C376" s="113"/>
      <c r="D376" s="113"/>
      <c r="E376" s="113"/>
      <c r="F376" s="113"/>
      <c r="G376" s="113"/>
    </row>
    <row r="377" spans="1:7" ht="15">
      <c r="A377" s="113"/>
      <c r="B377" s="113"/>
      <c r="C377" s="113"/>
      <c r="D377" s="113"/>
      <c r="E377" s="113"/>
      <c r="F377" s="113"/>
      <c r="G377" s="113"/>
    </row>
    <row r="378" spans="1:7" ht="15">
      <c r="A378" s="113"/>
      <c r="B378" s="113"/>
      <c r="C378" s="113"/>
      <c r="D378" s="113"/>
      <c r="E378" s="113"/>
      <c r="F378" s="113"/>
      <c r="G378" s="113"/>
    </row>
    <row r="379" spans="1:7" ht="15">
      <c r="A379" s="113"/>
      <c r="B379" s="113"/>
      <c r="C379" s="113"/>
      <c r="D379" s="113"/>
      <c r="E379" s="113"/>
      <c r="F379" s="113"/>
      <c r="G379" s="113"/>
    </row>
    <row r="380" spans="1:7" ht="15">
      <c r="A380" s="113"/>
      <c r="B380" s="113"/>
      <c r="C380" s="113"/>
      <c r="D380" s="113"/>
      <c r="E380" s="113"/>
      <c r="F380" s="113"/>
      <c r="G380" s="113"/>
    </row>
    <row r="381" spans="1:7" ht="15">
      <c r="A381" s="113"/>
      <c r="B381" s="113"/>
      <c r="C381" s="113"/>
      <c r="D381" s="113"/>
      <c r="E381" s="113"/>
      <c r="F381" s="113"/>
      <c r="G381" s="113"/>
    </row>
    <row r="382" spans="1:7" ht="15">
      <c r="A382" s="113"/>
      <c r="B382" s="113"/>
      <c r="C382" s="113"/>
      <c r="D382" s="113"/>
      <c r="E382" s="113"/>
      <c r="F382" s="113"/>
      <c r="G382" s="113"/>
    </row>
    <row r="383" spans="1:7" ht="15">
      <c r="A383" s="113"/>
      <c r="B383" s="113"/>
      <c r="C383" s="113"/>
      <c r="D383" s="113"/>
      <c r="E383" s="113"/>
      <c r="F383" s="113"/>
      <c r="G383" s="113"/>
    </row>
    <row r="384" spans="1:7" ht="15">
      <c r="A384" s="113"/>
      <c r="B384" s="113"/>
      <c r="C384" s="113"/>
      <c r="D384" s="113"/>
      <c r="E384" s="113"/>
      <c r="F384" s="113"/>
      <c r="G384" s="113"/>
    </row>
    <row r="385" spans="1:7" ht="15">
      <c r="A385" s="113"/>
      <c r="B385" s="113"/>
      <c r="C385" s="113"/>
      <c r="D385" s="113"/>
      <c r="E385" s="113"/>
      <c r="F385" s="113"/>
      <c r="G385" s="113"/>
    </row>
    <row r="386" spans="1:7" ht="15">
      <c r="A386" s="113"/>
      <c r="B386" s="113"/>
      <c r="C386" s="113"/>
      <c r="D386" s="113"/>
      <c r="E386" s="113"/>
      <c r="F386" s="113"/>
      <c r="G386" s="113"/>
    </row>
    <row r="387" spans="1:7" ht="15">
      <c r="A387" s="113"/>
      <c r="B387" s="113"/>
      <c r="C387" s="113"/>
      <c r="D387" s="113"/>
      <c r="E387" s="113"/>
      <c r="F387" s="113"/>
      <c r="G387" s="113"/>
    </row>
    <row r="388" spans="1:7" ht="15">
      <c r="A388" s="113"/>
      <c r="B388" s="113"/>
      <c r="C388" s="113"/>
      <c r="D388" s="113"/>
      <c r="E388" s="113"/>
      <c r="F388" s="113"/>
      <c r="G388" s="113"/>
    </row>
    <row r="389" spans="1:7" ht="15">
      <c r="A389" s="113"/>
      <c r="B389" s="113"/>
      <c r="C389" s="113"/>
      <c r="D389" s="113"/>
      <c r="E389" s="113"/>
      <c r="F389" s="113"/>
      <c r="G389" s="113"/>
    </row>
    <row r="390" spans="1:7" ht="15">
      <c r="A390" s="113"/>
      <c r="B390" s="113"/>
      <c r="C390" s="113"/>
      <c r="D390" s="113"/>
      <c r="E390" s="113"/>
      <c r="F390" s="113"/>
      <c r="G390" s="113"/>
    </row>
    <row r="391" spans="1:7" ht="15">
      <c r="A391" s="113"/>
      <c r="B391" s="113"/>
      <c r="C391" s="113"/>
      <c r="D391" s="113"/>
      <c r="E391" s="113"/>
      <c r="F391" s="113"/>
      <c r="G391" s="113"/>
    </row>
    <row r="392" spans="1:7" ht="15">
      <c r="A392" s="113"/>
      <c r="B392" s="113"/>
      <c r="C392" s="113"/>
      <c r="D392" s="113"/>
      <c r="E392" s="113"/>
      <c r="F392" s="113"/>
      <c r="G392" s="113"/>
    </row>
    <row r="393" spans="1:7" ht="15">
      <c r="A393" s="113"/>
      <c r="B393" s="113"/>
      <c r="C393" s="113"/>
      <c r="D393" s="113"/>
      <c r="E393" s="113"/>
      <c r="F393" s="113"/>
      <c r="G393" s="113"/>
    </row>
    <row r="394" spans="1:7" ht="15">
      <c r="A394" s="113"/>
      <c r="B394" s="113"/>
      <c r="C394" s="113"/>
      <c r="D394" s="113"/>
      <c r="E394" s="113"/>
      <c r="F394" s="113"/>
      <c r="G394" s="113"/>
    </row>
    <row r="395" spans="1:7" ht="15">
      <c r="A395" s="113"/>
      <c r="B395" s="113"/>
      <c r="C395" s="113"/>
      <c r="D395" s="113"/>
      <c r="E395" s="113"/>
      <c r="F395" s="113"/>
      <c r="G395" s="113"/>
    </row>
    <row r="396" spans="1:7" ht="15">
      <c r="A396" s="113"/>
      <c r="B396" s="113"/>
      <c r="C396" s="113"/>
      <c r="D396" s="113"/>
      <c r="E396" s="113"/>
      <c r="F396" s="113"/>
      <c r="G396" s="113"/>
    </row>
    <row r="397" spans="1:7" ht="15">
      <c r="A397" s="113"/>
      <c r="B397" s="113"/>
      <c r="C397" s="113"/>
      <c r="D397" s="113"/>
      <c r="E397" s="113"/>
      <c r="F397" s="113"/>
      <c r="G397" s="113"/>
    </row>
    <row r="398" spans="1:7" ht="15">
      <c r="A398" s="113"/>
      <c r="B398" s="113"/>
      <c r="C398" s="113"/>
      <c r="D398" s="113"/>
      <c r="E398" s="113"/>
      <c r="F398" s="113"/>
      <c r="G398" s="113"/>
    </row>
    <row r="399" spans="1:7" ht="15">
      <c r="A399" s="113"/>
      <c r="B399" s="113"/>
      <c r="C399" s="113"/>
      <c r="D399" s="113"/>
      <c r="E399" s="113"/>
      <c r="F399" s="113"/>
      <c r="G399" s="113"/>
    </row>
    <row r="400" spans="1:7" ht="15">
      <c r="A400" s="113"/>
      <c r="B400" s="113"/>
      <c r="C400" s="113"/>
      <c r="D400" s="113"/>
      <c r="E400" s="113"/>
      <c r="F400" s="113"/>
      <c r="G400" s="113"/>
    </row>
    <row r="401" spans="1:7" ht="15">
      <c r="A401" s="113"/>
      <c r="B401" s="113"/>
      <c r="C401" s="113"/>
      <c r="D401" s="113"/>
      <c r="E401" s="113"/>
      <c r="F401" s="113"/>
      <c r="G401" s="113"/>
    </row>
    <row r="402" spans="1:7" ht="15">
      <c r="A402" s="113"/>
      <c r="B402" s="113"/>
      <c r="C402" s="113"/>
      <c r="D402" s="113"/>
      <c r="E402" s="113"/>
      <c r="F402" s="113"/>
      <c r="G402" s="113"/>
    </row>
    <row r="403" spans="1:7" ht="15">
      <c r="A403" s="113"/>
      <c r="B403" s="113"/>
      <c r="C403" s="113"/>
      <c r="D403" s="113"/>
      <c r="E403" s="113"/>
      <c r="F403" s="113"/>
      <c r="G403" s="113"/>
    </row>
    <row r="404" spans="1:7" ht="15">
      <c r="A404" s="113"/>
      <c r="B404" s="113"/>
      <c r="C404" s="113"/>
      <c r="D404" s="113"/>
      <c r="E404" s="113"/>
      <c r="F404" s="113"/>
      <c r="G404" s="113"/>
    </row>
    <row r="405" spans="1:7" ht="15">
      <c r="A405" s="113"/>
      <c r="B405" s="113"/>
      <c r="C405" s="113"/>
      <c r="D405" s="113"/>
      <c r="E405" s="113"/>
      <c r="F405" s="113"/>
      <c r="G405" s="113"/>
    </row>
    <row r="406" spans="1:7" ht="15">
      <c r="A406" s="113"/>
      <c r="B406" s="113"/>
      <c r="C406" s="113"/>
      <c r="D406" s="113"/>
      <c r="E406" s="113"/>
      <c r="F406" s="113"/>
      <c r="G406" s="113"/>
    </row>
    <row r="407" spans="1:7" ht="15">
      <c r="A407" s="113"/>
      <c r="B407" s="113"/>
      <c r="C407" s="113"/>
      <c r="D407" s="113"/>
      <c r="E407" s="113"/>
      <c r="F407" s="113"/>
      <c r="G407" s="113"/>
    </row>
    <row r="408" spans="1:7" ht="15">
      <c r="A408" s="113"/>
      <c r="B408" s="113"/>
      <c r="C408" s="113"/>
      <c r="D408" s="113"/>
      <c r="E408" s="113"/>
      <c r="F408" s="113"/>
      <c r="G408" s="113"/>
    </row>
    <row r="409" spans="1:7" ht="15">
      <c r="A409" s="113"/>
      <c r="B409" s="113"/>
      <c r="C409" s="113"/>
      <c r="D409" s="113"/>
      <c r="E409" s="113"/>
      <c r="F409" s="113"/>
      <c r="G409" s="113"/>
    </row>
    <row r="410" spans="1:7" ht="15">
      <c r="A410" s="113"/>
      <c r="B410" s="113"/>
      <c r="C410" s="113"/>
      <c r="D410" s="113"/>
      <c r="E410" s="113"/>
      <c r="F410" s="113"/>
      <c r="G410" s="113"/>
    </row>
    <row r="411" spans="1:7" ht="15">
      <c r="A411" s="113"/>
      <c r="B411" s="113"/>
      <c r="C411" s="113"/>
      <c r="D411" s="113"/>
      <c r="E411" s="113"/>
      <c r="F411" s="113"/>
      <c r="G411" s="113"/>
    </row>
    <row r="412" spans="1:7" ht="15">
      <c r="A412" s="113"/>
      <c r="B412" s="113"/>
      <c r="C412" s="113"/>
      <c r="D412" s="113"/>
      <c r="E412" s="113"/>
      <c r="F412" s="113"/>
      <c r="G412" s="113"/>
    </row>
    <row r="413" spans="1:7" ht="15">
      <c r="A413" s="113"/>
      <c r="B413" s="113"/>
      <c r="C413" s="113"/>
      <c r="D413" s="113"/>
      <c r="E413" s="113"/>
      <c r="F413" s="113"/>
      <c r="G413" s="113"/>
    </row>
    <row r="414" spans="1:7" ht="15">
      <c r="A414" s="113"/>
      <c r="B414" s="113"/>
      <c r="C414" s="113"/>
      <c r="D414" s="113"/>
      <c r="E414" s="113"/>
      <c r="F414" s="113"/>
      <c r="G414" s="113"/>
    </row>
    <row r="415" spans="1:7" ht="15">
      <c r="A415" s="113"/>
      <c r="B415" s="113"/>
      <c r="C415" s="113"/>
      <c r="D415" s="113"/>
      <c r="E415" s="113"/>
      <c r="F415" s="113"/>
      <c r="G415" s="113"/>
    </row>
  </sheetData>
  <mergeCells count="2">
    <mergeCell ref="A12:G13"/>
    <mergeCell ref="A41:G43"/>
  </mergeCells>
  <printOptions/>
  <pageMargins left="0.7" right="0.7" top="0.75" bottom="0.75" header="0.3" footer="0.3"/>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839"/>
  <sheetViews>
    <sheetView workbookViewId="0" topLeftCell="A1">
      <pane ySplit="8" topLeftCell="A9" activePane="bottomLeft" state="frozen"/>
      <selection pane="bottomLeft" activeCell="D14" sqref="D14"/>
    </sheetView>
  </sheetViews>
  <sheetFormatPr defaultColWidth="9.140625" defaultRowHeight="15"/>
  <cols>
    <col min="1" max="1" width="17.00390625" style="0" bestFit="1" customWidth="1"/>
    <col min="2" max="2" width="35.28125" style="0" bestFit="1" customWidth="1"/>
    <col min="3" max="3" width="24.421875" style="0" customWidth="1"/>
    <col min="4" max="4" width="30.57421875" style="0" customWidth="1"/>
    <col min="5" max="5" width="14.140625" style="45" bestFit="1" customWidth="1"/>
    <col min="6" max="6" width="16.7109375" style="45" customWidth="1"/>
    <col min="7" max="7" width="14.57421875" style="45" customWidth="1"/>
    <col min="8" max="8" width="26.57421875" style="45" customWidth="1"/>
    <col min="9" max="9" width="24.28125" style="0" customWidth="1"/>
    <col min="10" max="10" width="25.00390625" style="58" customWidth="1"/>
    <col min="11" max="11" width="19.7109375" style="58" bestFit="1" customWidth="1"/>
    <col min="12" max="12" width="17.28125" style="0" bestFit="1" customWidth="1"/>
    <col min="13" max="13" width="10.28125" style="58" bestFit="1" customWidth="1"/>
    <col min="14" max="14" width="10.28125" style="0" bestFit="1" customWidth="1"/>
    <col min="15" max="15" width="10.28125" style="0" customWidth="1"/>
    <col min="16" max="16" width="10.28125" style="0" bestFit="1" customWidth="1"/>
    <col min="17" max="17" width="17.28125" style="0" bestFit="1" customWidth="1"/>
    <col min="18" max="18" width="11.57421875" style="0" customWidth="1"/>
    <col min="19" max="19" width="9.00390625" style="0" bestFit="1" customWidth="1"/>
    <col min="20" max="21" width="10.140625" style="0" bestFit="1" customWidth="1"/>
    <col min="22" max="23" width="13.421875" style="0" customWidth="1"/>
    <col min="24" max="24" width="14.7109375" style="0" bestFit="1" customWidth="1"/>
  </cols>
  <sheetData>
    <row r="1" spans="4:12" ht="15">
      <c r="D1" s="55" t="s">
        <v>4630</v>
      </c>
      <c r="E1" s="56"/>
      <c r="F1" s="57">
        <v>0.038</v>
      </c>
      <c r="H1" s="64" t="s">
        <v>4632</v>
      </c>
      <c r="I1" s="67" t="s">
        <v>4633</v>
      </c>
      <c r="J1" s="68" t="s">
        <v>4633</v>
      </c>
      <c r="K1" s="66"/>
      <c r="L1" s="65"/>
    </row>
    <row r="2" spans="2:12" ht="18">
      <c r="B2" s="44" t="s">
        <v>397</v>
      </c>
      <c r="D2" s="55" t="s">
        <v>4631</v>
      </c>
      <c r="E2" s="56"/>
      <c r="F2" s="57">
        <v>0.033</v>
      </c>
      <c r="H2" s="64" t="s">
        <v>4634</v>
      </c>
      <c r="I2" s="65"/>
      <c r="J2" s="66"/>
      <c r="K2" s="66"/>
      <c r="L2" s="69">
        <v>128400</v>
      </c>
    </row>
    <row r="3" spans="2:12" ht="15">
      <c r="B3" s="46" t="s">
        <v>398</v>
      </c>
      <c r="D3" s="47"/>
      <c r="E3" s="48"/>
      <c r="F3" s="49"/>
      <c r="G3" s="49"/>
      <c r="H3" s="64" t="s">
        <v>4635</v>
      </c>
      <c r="I3" s="72">
        <v>0.0765</v>
      </c>
      <c r="J3" s="72">
        <v>0.0765</v>
      </c>
      <c r="K3" s="66"/>
      <c r="L3" s="65"/>
    </row>
    <row r="4" spans="2:16" ht="15">
      <c r="B4" s="50" t="s">
        <v>399</v>
      </c>
      <c r="D4" s="47"/>
      <c r="E4" s="48"/>
      <c r="F4" s="49"/>
      <c r="G4" s="49"/>
      <c r="H4" s="64" t="s">
        <v>4636</v>
      </c>
      <c r="I4" s="72">
        <v>0.0145</v>
      </c>
      <c r="J4" s="72">
        <v>0.0145</v>
      </c>
      <c r="K4" s="66"/>
      <c r="L4" s="65"/>
      <c r="N4" s="63"/>
      <c r="O4" s="63"/>
      <c r="P4" s="71"/>
    </row>
    <row r="5" ht="15">
      <c r="B5" s="50" t="s">
        <v>400</v>
      </c>
    </row>
    <row r="7" spans="1:21" ht="15.75" thickBot="1">
      <c r="A7" s="50" t="s">
        <v>401</v>
      </c>
      <c r="B7" s="51">
        <v>1</v>
      </c>
      <c r="C7" s="51">
        <v>2</v>
      </c>
      <c r="D7" s="51">
        <v>3</v>
      </c>
      <c r="E7" s="51">
        <v>4</v>
      </c>
      <c r="F7" s="51">
        <v>5</v>
      </c>
      <c r="G7" s="51">
        <v>6</v>
      </c>
      <c r="H7" s="51">
        <v>7</v>
      </c>
      <c r="I7" s="51">
        <v>8</v>
      </c>
      <c r="J7" s="59"/>
      <c r="K7" s="59"/>
      <c r="L7" s="170" t="s">
        <v>4644</v>
      </c>
      <c r="M7" s="170"/>
      <c r="N7" s="170"/>
      <c r="O7" s="170"/>
      <c r="P7" s="170"/>
      <c r="Q7" s="170" t="s">
        <v>4645</v>
      </c>
      <c r="R7" s="170"/>
      <c r="S7" s="170"/>
      <c r="T7" s="170"/>
      <c r="U7" s="170"/>
    </row>
    <row r="8" spans="2:29" ht="29.45" customHeight="1">
      <c r="B8" s="52" t="s">
        <v>402</v>
      </c>
      <c r="C8" s="52" t="s">
        <v>403</v>
      </c>
      <c r="D8" s="52" t="s">
        <v>404</v>
      </c>
      <c r="E8" s="52" t="s">
        <v>405</v>
      </c>
      <c r="F8" s="52" t="s">
        <v>394</v>
      </c>
      <c r="G8" s="52" t="s">
        <v>395</v>
      </c>
      <c r="H8" s="52" t="s">
        <v>396</v>
      </c>
      <c r="I8" s="52" t="s">
        <v>406</v>
      </c>
      <c r="J8" s="77" t="s">
        <v>4637</v>
      </c>
      <c r="K8" s="77" t="s">
        <v>4638</v>
      </c>
      <c r="L8" s="75" t="s">
        <v>4639</v>
      </c>
      <c r="M8" s="76" t="s">
        <v>4640</v>
      </c>
      <c r="N8" s="75" t="s">
        <v>4641</v>
      </c>
      <c r="O8" s="75" t="s">
        <v>4642</v>
      </c>
      <c r="P8" s="75" t="s">
        <v>4643</v>
      </c>
      <c r="Q8" s="75" t="s">
        <v>4639</v>
      </c>
      <c r="R8" s="76" t="s">
        <v>4640</v>
      </c>
      <c r="S8" s="75" t="s">
        <v>4641</v>
      </c>
      <c r="T8" s="75" t="s">
        <v>4642</v>
      </c>
      <c r="U8" s="75" t="s">
        <v>4643</v>
      </c>
      <c r="V8" s="78" t="s">
        <v>4646</v>
      </c>
      <c r="W8" s="78" t="s">
        <v>4647</v>
      </c>
      <c r="X8" s="70"/>
      <c r="Y8" s="70"/>
      <c r="Z8" s="70"/>
      <c r="AA8" s="70"/>
      <c r="AB8" s="70"/>
      <c r="AC8" s="70"/>
    </row>
    <row r="9" spans="2:23" ht="15">
      <c r="B9" t="s">
        <v>409</v>
      </c>
      <c r="C9" t="s">
        <v>410</v>
      </c>
      <c r="D9" t="s">
        <v>411</v>
      </c>
      <c r="E9" s="54">
        <v>35</v>
      </c>
      <c r="F9" s="45" t="s">
        <v>407</v>
      </c>
      <c r="G9" s="45" t="s">
        <v>408</v>
      </c>
      <c r="H9" s="45" t="s">
        <v>412</v>
      </c>
      <c r="I9" s="53">
        <v>71460.67</v>
      </c>
      <c r="J9" s="58">
        <f>I9*(1+$F$1)</f>
        <v>74176.17546</v>
      </c>
      <c r="K9" s="58">
        <f>J9*(1+$F$2)</f>
        <v>76623.98925017999</v>
      </c>
      <c r="L9" s="74">
        <f>IF(J9-$L$2&lt;0,J9*$I$3,($L$2*$I$3)+(J9-$L$2)*$I$4)</f>
        <v>5674.47742269</v>
      </c>
      <c r="M9" s="74">
        <f>J9*0.00148</f>
        <v>109.7807396808</v>
      </c>
      <c r="N9" s="74">
        <f>2080*0.184616471071043</f>
        <v>384.0022598277695</v>
      </c>
      <c r="O9" s="74">
        <f>J9*0.12875</f>
        <v>9550.182590475</v>
      </c>
      <c r="P9" s="39">
        <f>1587*12</f>
        <v>19044</v>
      </c>
      <c r="Q9" s="73">
        <f>IF(K9-$L$2&lt;0,K9*$I$3,($L$2*$I$3)+(K9-$L$2)*$I$4)</f>
        <v>5861.7351776387695</v>
      </c>
      <c r="R9" s="73">
        <f>K9*0.00148</f>
        <v>113.40350409026638</v>
      </c>
      <c r="S9" s="73">
        <f>2080*0.184616471071043</f>
        <v>384.0022598277695</v>
      </c>
      <c r="T9" s="73">
        <f>K9*0.1305</f>
        <v>9999.43059714849</v>
      </c>
      <c r="U9" s="73">
        <f>1603*12</f>
        <v>19236</v>
      </c>
      <c r="V9" s="73">
        <f>J9+SUM(L9:P9)</f>
        <v>108938.61847267357</v>
      </c>
      <c r="W9" s="73">
        <f>K9+SUM(Q9:U9)</f>
        <v>112218.56078888528</v>
      </c>
    </row>
    <row r="10" spans="2:23" ht="15">
      <c r="B10" t="s">
        <v>413</v>
      </c>
      <c r="C10" t="s">
        <v>414</v>
      </c>
      <c r="D10" t="s">
        <v>411</v>
      </c>
      <c r="E10" s="54">
        <v>40</v>
      </c>
      <c r="F10" s="45" t="s">
        <v>407</v>
      </c>
      <c r="G10" s="45" t="s">
        <v>408</v>
      </c>
      <c r="H10" s="45" t="s">
        <v>412</v>
      </c>
      <c r="I10" s="53">
        <v>57270.73</v>
      </c>
      <c r="J10" s="58">
        <f>I10*(1+$F$1)</f>
        <v>59447.01774</v>
      </c>
      <c r="K10" s="58">
        <f aca="true" t="shared" si="0" ref="K10:K73">J10*(1+$F$2)</f>
        <v>61408.76932542</v>
      </c>
      <c r="L10" s="74">
        <f aca="true" t="shared" si="1" ref="L10:L73">IF(J10-$L$2&lt;0,J10*$I$3,($L$2*$I$3)+(J10-$L$2)*$I$4)</f>
        <v>4547.696857110001</v>
      </c>
      <c r="M10" s="74">
        <f aca="true" t="shared" si="2" ref="M10:M73">J10*0.00148</f>
        <v>87.9815862552</v>
      </c>
      <c r="N10" s="74">
        <f aca="true" t="shared" si="3" ref="N10:N73">2080*0.184616471071043</f>
        <v>384.0022598277695</v>
      </c>
      <c r="O10" s="74">
        <f aca="true" t="shared" si="4" ref="O10:O73">J10*0.12875</f>
        <v>7653.803534025001</v>
      </c>
      <c r="P10" s="39">
        <f aca="true" t="shared" si="5" ref="P10:P73">1587*12</f>
        <v>19044</v>
      </c>
      <c r="Q10" s="73">
        <f aca="true" t="shared" si="6" ref="Q10:Q73">IF(K10-$L$2&lt;0,K10*$I$3,($L$2*$I$3)+(K10-$L$2)*$I$4)</f>
        <v>4697.77085339463</v>
      </c>
      <c r="R10" s="73">
        <f aca="true" t="shared" si="7" ref="R10:R73">K10*0.00148</f>
        <v>90.8849786016216</v>
      </c>
      <c r="S10" s="73">
        <f aca="true" t="shared" si="8" ref="S10:S73">2080*0.184616471071043</f>
        <v>384.0022598277695</v>
      </c>
      <c r="T10" s="73">
        <f aca="true" t="shared" si="9" ref="T10:T73">K10*0.1305</f>
        <v>8013.84439696731</v>
      </c>
      <c r="U10" s="73">
        <f aca="true" t="shared" si="10" ref="U10:U73">1603*12</f>
        <v>19236</v>
      </c>
      <c r="V10" s="73">
        <f aca="true" t="shared" si="11" ref="V10:V73">J10+SUM(L10:P10)</f>
        <v>91164.50197721797</v>
      </c>
      <c r="W10" s="73">
        <f aca="true" t="shared" si="12" ref="W10:W73">K10+SUM(Q10:U10)</f>
        <v>93831.27181421133</v>
      </c>
    </row>
    <row r="11" spans="2:23" ht="15">
      <c r="B11" t="s">
        <v>415</v>
      </c>
      <c r="C11" t="s">
        <v>416</v>
      </c>
      <c r="D11" t="s">
        <v>417</v>
      </c>
      <c r="E11" s="54">
        <v>40</v>
      </c>
      <c r="F11" s="45" t="s">
        <v>407</v>
      </c>
      <c r="G11" s="45" t="s">
        <v>408</v>
      </c>
      <c r="H11" s="45" t="s">
        <v>412</v>
      </c>
      <c r="I11" s="53">
        <v>64480.21</v>
      </c>
      <c r="J11" s="58">
        <f aca="true" t="shared" si="13" ref="J11:J73">I11*(1+$F$1)</f>
        <v>66930.45798</v>
      </c>
      <c r="K11" s="58">
        <f t="shared" si="0"/>
        <v>69139.16309334</v>
      </c>
      <c r="L11" s="74">
        <f t="shared" si="1"/>
        <v>5120.180035470001</v>
      </c>
      <c r="M11" s="74">
        <f t="shared" si="2"/>
        <v>99.0570778104</v>
      </c>
      <c r="N11" s="74">
        <f t="shared" si="3"/>
        <v>384.0022598277695</v>
      </c>
      <c r="O11" s="74">
        <f t="shared" si="4"/>
        <v>8617.296464925</v>
      </c>
      <c r="P11" s="39">
        <f t="shared" si="5"/>
        <v>19044</v>
      </c>
      <c r="Q11" s="73">
        <f t="shared" si="6"/>
        <v>5289.14597664051</v>
      </c>
      <c r="R11" s="73">
        <f t="shared" si="7"/>
        <v>102.3259613781432</v>
      </c>
      <c r="S11" s="73">
        <f t="shared" si="8"/>
        <v>384.0022598277695</v>
      </c>
      <c r="T11" s="73">
        <f t="shared" si="9"/>
        <v>9022.66078368087</v>
      </c>
      <c r="U11" s="73">
        <f t="shared" si="10"/>
        <v>19236</v>
      </c>
      <c r="V11" s="73">
        <f t="shared" si="11"/>
        <v>100194.99381803318</v>
      </c>
      <c r="W11" s="73">
        <f t="shared" si="12"/>
        <v>103173.29807486729</v>
      </c>
    </row>
    <row r="12" spans="2:23" ht="15">
      <c r="B12" t="s">
        <v>418</v>
      </c>
      <c r="C12" t="s">
        <v>419</v>
      </c>
      <c r="D12" t="s">
        <v>420</v>
      </c>
      <c r="E12" s="54">
        <v>40</v>
      </c>
      <c r="F12" s="45" t="s">
        <v>407</v>
      </c>
      <c r="G12" s="45" t="s">
        <v>408</v>
      </c>
      <c r="H12" s="45" t="s">
        <v>412</v>
      </c>
      <c r="I12" s="53">
        <v>63612.07</v>
      </c>
      <c r="J12" s="58">
        <f t="shared" si="13"/>
        <v>66029.32866</v>
      </c>
      <c r="K12" s="58">
        <f t="shared" si="0"/>
        <v>68208.29650577999</v>
      </c>
      <c r="L12" s="74">
        <f t="shared" si="1"/>
        <v>5051.24364249</v>
      </c>
      <c r="M12" s="74">
        <f t="shared" si="2"/>
        <v>97.7234064168</v>
      </c>
      <c r="N12" s="74">
        <f t="shared" si="3"/>
        <v>384.0022598277695</v>
      </c>
      <c r="O12" s="74">
        <f t="shared" si="4"/>
        <v>8501.276064975</v>
      </c>
      <c r="P12" s="39">
        <f t="shared" si="5"/>
        <v>19044</v>
      </c>
      <c r="Q12" s="73">
        <f t="shared" si="6"/>
        <v>5217.934682692169</v>
      </c>
      <c r="R12" s="73">
        <f t="shared" si="7"/>
        <v>100.94827882855438</v>
      </c>
      <c r="S12" s="73">
        <f t="shared" si="8"/>
        <v>384.0022598277695</v>
      </c>
      <c r="T12" s="73">
        <f t="shared" si="9"/>
        <v>8901.182694004288</v>
      </c>
      <c r="U12" s="73">
        <f t="shared" si="10"/>
        <v>19236</v>
      </c>
      <c r="V12" s="73">
        <f t="shared" si="11"/>
        <v>99107.57403370956</v>
      </c>
      <c r="W12" s="73">
        <f t="shared" si="12"/>
        <v>102048.36442113278</v>
      </c>
    </row>
    <row r="13" spans="2:23" ht="15">
      <c r="B13" t="s">
        <v>421</v>
      </c>
      <c r="C13" t="s">
        <v>422</v>
      </c>
      <c r="D13" t="s">
        <v>423</v>
      </c>
      <c r="E13" s="54">
        <v>40</v>
      </c>
      <c r="F13" s="45" t="s">
        <v>407</v>
      </c>
      <c r="G13" s="45" t="s">
        <v>408</v>
      </c>
      <c r="H13" s="45" t="s">
        <v>412</v>
      </c>
      <c r="I13" s="53">
        <v>65126.51</v>
      </c>
      <c r="J13" s="58">
        <f t="shared" si="13"/>
        <v>67601.31738000001</v>
      </c>
      <c r="K13" s="58">
        <f t="shared" si="0"/>
        <v>69832.16085354</v>
      </c>
      <c r="L13" s="74">
        <f t="shared" si="1"/>
        <v>5171.50077957</v>
      </c>
      <c r="M13" s="74">
        <f t="shared" si="2"/>
        <v>100.04994972240002</v>
      </c>
      <c r="N13" s="74">
        <f t="shared" si="3"/>
        <v>384.0022598277695</v>
      </c>
      <c r="O13" s="74">
        <f t="shared" si="4"/>
        <v>8703.669612675001</v>
      </c>
      <c r="P13" s="39">
        <f t="shared" si="5"/>
        <v>19044</v>
      </c>
      <c r="Q13" s="73">
        <f t="shared" si="6"/>
        <v>5342.16030529581</v>
      </c>
      <c r="R13" s="73">
        <f t="shared" si="7"/>
        <v>103.3515980632392</v>
      </c>
      <c r="S13" s="73">
        <f t="shared" si="8"/>
        <v>384.0022598277695</v>
      </c>
      <c r="T13" s="73">
        <f t="shared" si="9"/>
        <v>9113.09699138697</v>
      </c>
      <c r="U13" s="73">
        <f t="shared" si="10"/>
        <v>19236</v>
      </c>
      <c r="V13" s="73">
        <f t="shared" si="11"/>
        <v>101004.53998179518</v>
      </c>
      <c r="W13" s="73">
        <f t="shared" si="12"/>
        <v>104010.7720081138</v>
      </c>
    </row>
    <row r="14" spans="2:23" ht="15">
      <c r="B14" t="s">
        <v>424</v>
      </c>
      <c r="C14" t="s">
        <v>425</v>
      </c>
      <c r="D14" t="s">
        <v>417</v>
      </c>
      <c r="E14" s="54">
        <v>40</v>
      </c>
      <c r="F14" s="45" t="s">
        <v>407</v>
      </c>
      <c r="G14" s="45" t="s">
        <v>408</v>
      </c>
      <c r="H14" s="45" t="s">
        <v>412</v>
      </c>
      <c r="I14" s="53">
        <v>73627.46</v>
      </c>
      <c r="J14" s="58">
        <f t="shared" si="13"/>
        <v>76425.30348</v>
      </c>
      <c r="K14" s="58">
        <f t="shared" si="0"/>
        <v>78947.33849483999</v>
      </c>
      <c r="L14" s="74">
        <f t="shared" si="1"/>
        <v>5846.53571622</v>
      </c>
      <c r="M14" s="74">
        <f t="shared" si="2"/>
        <v>113.1094491504</v>
      </c>
      <c r="N14" s="74">
        <f t="shared" si="3"/>
        <v>384.0022598277695</v>
      </c>
      <c r="O14" s="74">
        <f t="shared" si="4"/>
        <v>9839.75782305</v>
      </c>
      <c r="P14" s="39">
        <f t="shared" si="5"/>
        <v>19044</v>
      </c>
      <c r="Q14" s="73">
        <f t="shared" si="6"/>
        <v>6039.471394855259</v>
      </c>
      <c r="R14" s="73">
        <f t="shared" si="7"/>
        <v>116.84206097236319</v>
      </c>
      <c r="S14" s="73">
        <f t="shared" si="8"/>
        <v>384.0022598277695</v>
      </c>
      <c r="T14" s="73">
        <f t="shared" si="9"/>
        <v>10302.627673576619</v>
      </c>
      <c r="U14" s="73">
        <f t="shared" si="10"/>
        <v>19236</v>
      </c>
      <c r="V14" s="73">
        <f t="shared" si="11"/>
        <v>111652.70872824817</v>
      </c>
      <c r="W14" s="73">
        <f t="shared" si="12"/>
        <v>115026.281884072</v>
      </c>
    </row>
    <row r="15" spans="2:23" ht="15">
      <c r="B15" t="s">
        <v>426</v>
      </c>
      <c r="C15" t="s">
        <v>427</v>
      </c>
      <c r="D15" t="s">
        <v>417</v>
      </c>
      <c r="E15" s="54">
        <v>40</v>
      </c>
      <c r="F15" s="45" t="s">
        <v>407</v>
      </c>
      <c r="G15" s="45" t="s">
        <v>408</v>
      </c>
      <c r="H15" s="45" t="s">
        <v>412</v>
      </c>
      <c r="I15" s="53">
        <v>94300.96</v>
      </c>
      <c r="J15" s="58">
        <f t="shared" si="13"/>
        <v>97884.39648000001</v>
      </c>
      <c r="K15" s="58">
        <f t="shared" si="0"/>
        <v>101114.58156384001</v>
      </c>
      <c r="L15" s="74">
        <f t="shared" si="1"/>
        <v>7488.15633072</v>
      </c>
      <c r="M15" s="74">
        <f t="shared" si="2"/>
        <v>144.86890679040002</v>
      </c>
      <c r="N15" s="74">
        <f t="shared" si="3"/>
        <v>384.0022598277695</v>
      </c>
      <c r="O15" s="74">
        <f t="shared" si="4"/>
        <v>12602.616046800002</v>
      </c>
      <c r="P15" s="39">
        <f t="shared" si="5"/>
        <v>19044</v>
      </c>
      <c r="Q15" s="73">
        <f t="shared" si="6"/>
        <v>7735.265489633761</v>
      </c>
      <c r="R15" s="73">
        <f t="shared" si="7"/>
        <v>149.64958071448322</v>
      </c>
      <c r="S15" s="73">
        <f t="shared" si="8"/>
        <v>384.0022598277695</v>
      </c>
      <c r="T15" s="73">
        <f t="shared" si="9"/>
        <v>13195.452894081121</v>
      </c>
      <c r="U15" s="73">
        <f t="shared" si="10"/>
        <v>19236</v>
      </c>
      <c r="V15" s="73">
        <f t="shared" si="11"/>
        <v>137548.04002413817</v>
      </c>
      <c r="W15" s="73">
        <f t="shared" si="12"/>
        <v>141814.95178809715</v>
      </c>
    </row>
    <row r="16" spans="2:23" ht="15">
      <c r="B16" t="s">
        <v>428</v>
      </c>
      <c r="C16" t="s">
        <v>429</v>
      </c>
      <c r="D16" t="s">
        <v>420</v>
      </c>
      <c r="E16" s="54">
        <v>40</v>
      </c>
      <c r="F16" s="45" t="s">
        <v>407</v>
      </c>
      <c r="G16" s="45" t="s">
        <v>408</v>
      </c>
      <c r="H16" s="45" t="s">
        <v>412</v>
      </c>
      <c r="I16" s="53">
        <v>87686.58</v>
      </c>
      <c r="J16" s="58">
        <f t="shared" si="13"/>
        <v>91018.67004000001</v>
      </c>
      <c r="K16" s="58">
        <f t="shared" si="0"/>
        <v>94022.28615132</v>
      </c>
      <c r="L16" s="74">
        <f t="shared" si="1"/>
        <v>6962.928258060001</v>
      </c>
      <c r="M16" s="74">
        <f t="shared" si="2"/>
        <v>134.70763165920002</v>
      </c>
      <c r="N16" s="74">
        <f t="shared" si="3"/>
        <v>384.0022598277695</v>
      </c>
      <c r="O16" s="74">
        <f t="shared" si="4"/>
        <v>11718.653767650001</v>
      </c>
      <c r="P16" s="39">
        <f t="shared" si="5"/>
        <v>19044</v>
      </c>
      <c r="Q16" s="73">
        <f t="shared" si="6"/>
        <v>7192.70489057598</v>
      </c>
      <c r="R16" s="73">
        <f t="shared" si="7"/>
        <v>139.1529835039536</v>
      </c>
      <c r="S16" s="73">
        <f t="shared" si="8"/>
        <v>384.0022598277695</v>
      </c>
      <c r="T16" s="73">
        <f t="shared" si="9"/>
        <v>12269.908342747261</v>
      </c>
      <c r="U16" s="73">
        <f t="shared" si="10"/>
        <v>19236</v>
      </c>
      <c r="V16" s="73">
        <f t="shared" si="11"/>
        <v>129262.96195719698</v>
      </c>
      <c r="W16" s="73">
        <f t="shared" si="12"/>
        <v>133244.05462797498</v>
      </c>
    </row>
    <row r="17" spans="2:23" ht="15">
      <c r="B17" t="s">
        <v>430</v>
      </c>
      <c r="C17" t="s">
        <v>429</v>
      </c>
      <c r="D17" t="s">
        <v>420</v>
      </c>
      <c r="E17" s="54">
        <v>35</v>
      </c>
      <c r="F17" s="45" t="s">
        <v>407</v>
      </c>
      <c r="G17" s="45" t="s">
        <v>408</v>
      </c>
      <c r="H17" s="45" t="s">
        <v>412</v>
      </c>
      <c r="I17" s="53">
        <v>87686.58</v>
      </c>
      <c r="J17" s="58">
        <f t="shared" si="13"/>
        <v>91018.67004000001</v>
      </c>
      <c r="K17" s="58">
        <f t="shared" si="0"/>
        <v>94022.28615132</v>
      </c>
      <c r="L17" s="74">
        <f t="shared" si="1"/>
        <v>6962.928258060001</v>
      </c>
      <c r="M17" s="74">
        <f t="shared" si="2"/>
        <v>134.70763165920002</v>
      </c>
      <c r="N17" s="74">
        <f t="shared" si="3"/>
        <v>384.0022598277695</v>
      </c>
      <c r="O17" s="74">
        <f t="shared" si="4"/>
        <v>11718.653767650001</v>
      </c>
      <c r="P17" s="39">
        <f t="shared" si="5"/>
        <v>19044</v>
      </c>
      <c r="Q17" s="73">
        <f t="shared" si="6"/>
        <v>7192.70489057598</v>
      </c>
      <c r="R17" s="73">
        <f t="shared" si="7"/>
        <v>139.1529835039536</v>
      </c>
      <c r="S17" s="73">
        <f t="shared" si="8"/>
        <v>384.0022598277695</v>
      </c>
      <c r="T17" s="73">
        <f t="shared" si="9"/>
        <v>12269.908342747261</v>
      </c>
      <c r="U17" s="73">
        <f t="shared" si="10"/>
        <v>19236</v>
      </c>
      <c r="V17" s="73">
        <f t="shared" si="11"/>
        <v>129262.96195719698</v>
      </c>
      <c r="W17" s="73">
        <f t="shared" si="12"/>
        <v>133244.05462797498</v>
      </c>
    </row>
    <row r="18" spans="2:23" ht="15">
      <c r="B18" t="s">
        <v>431</v>
      </c>
      <c r="C18" t="s">
        <v>432</v>
      </c>
      <c r="D18" t="s">
        <v>420</v>
      </c>
      <c r="E18" s="54">
        <v>40</v>
      </c>
      <c r="F18" s="45" t="s">
        <v>407</v>
      </c>
      <c r="G18" s="45" t="s">
        <v>408</v>
      </c>
      <c r="H18" s="45" t="s">
        <v>412</v>
      </c>
      <c r="I18" s="53">
        <v>84962.48</v>
      </c>
      <c r="J18" s="58">
        <f t="shared" si="13"/>
        <v>88191.05424</v>
      </c>
      <c r="K18" s="58">
        <f t="shared" si="0"/>
        <v>91101.35902991999</v>
      </c>
      <c r="L18" s="74">
        <f t="shared" si="1"/>
        <v>6746.61564936</v>
      </c>
      <c r="M18" s="74">
        <f t="shared" si="2"/>
        <v>130.5227602752</v>
      </c>
      <c r="N18" s="74">
        <f t="shared" si="3"/>
        <v>384.0022598277695</v>
      </c>
      <c r="O18" s="74">
        <f t="shared" si="4"/>
        <v>11354.5982334</v>
      </c>
      <c r="P18" s="39">
        <f t="shared" si="5"/>
        <v>19044</v>
      </c>
      <c r="Q18" s="73">
        <f t="shared" si="6"/>
        <v>6969.253965788879</v>
      </c>
      <c r="R18" s="73">
        <f t="shared" si="7"/>
        <v>134.83001136428157</v>
      </c>
      <c r="S18" s="73">
        <f t="shared" si="8"/>
        <v>384.0022598277695</v>
      </c>
      <c r="T18" s="73">
        <f t="shared" si="9"/>
        <v>11888.727353404558</v>
      </c>
      <c r="U18" s="73">
        <f t="shared" si="10"/>
        <v>19236</v>
      </c>
      <c r="V18" s="73">
        <f t="shared" si="11"/>
        <v>125850.79314286297</v>
      </c>
      <c r="W18" s="73">
        <f t="shared" si="12"/>
        <v>129714.17262030547</v>
      </c>
    </row>
    <row r="19" spans="2:23" ht="15">
      <c r="B19" t="s">
        <v>433</v>
      </c>
      <c r="C19" t="s">
        <v>432</v>
      </c>
      <c r="D19" t="s">
        <v>420</v>
      </c>
      <c r="E19" s="54">
        <v>40</v>
      </c>
      <c r="F19" s="45" t="s">
        <v>407</v>
      </c>
      <c r="G19" s="45" t="s">
        <v>408</v>
      </c>
      <c r="H19" s="45" t="s">
        <v>412</v>
      </c>
      <c r="I19" s="53">
        <v>84962.48</v>
      </c>
      <c r="J19" s="58">
        <f t="shared" si="13"/>
        <v>88191.05424</v>
      </c>
      <c r="K19" s="58">
        <f t="shared" si="0"/>
        <v>91101.35902991999</v>
      </c>
      <c r="L19" s="74">
        <f t="shared" si="1"/>
        <v>6746.61564936</v>
      </c>
      <c r="M19" s="74">
        <f t="shared" si="2"/>
        <v>130.5227602752</v>
      </c>
      <c r="N19" s="74">
        <f t="shared" si="3"/>
        <v>384.0022598277695</v>
      </c>
      <c r="O19" s="74">
        <f t="shared" si="4"/>
        <v>11354.5982334</v>
      </c>
      <c r="P19" s="39">
        <f t="shared" si="5"/>
        <v>19044</v>
      </c>
      <c r="Q19" s="73">
        <f t="shared" si="6"/>
        <v>6969.253965788879</v>
      </c>
      <c r="R19" s="73">
        <f t="shared" si="7"/>
        <v>134.83001136428157</v>
      </c>
      <c r="S19" s="73">
        <f t="shared" si="8"/>
        <v>384.0022598277695</v>
      </c>
      <c r="T19" s="73">
        <f t="shared" si="9"/>
        <v>11888.727353404558</v>
      </c>
      <c r="U19" s="73">
        <f t="shared" si="10"/>
        <v>19236</v>
      </c>
      <c r="V19" s="73">
        <f t="shared" si="11"/>
        <v>125850.79314286297</v>
      </c>
      <c r="W19" s="73">
        <f t="shared" si="12"/>
        <v>129714.17262030547</v>
      </c>
    </row>
    <row r="20" spans="2:23" ht="15">
      <c r="B20" t="s">
        <v>434</v>
      </c>
      <c r="C20" t="s">
        <v>435</v>
      </c>
      <c r="D20" t="s">
        <v>417</v>
      </c>
      <c r="E20" s="54">
        <v>40</v>
      </c>
      <c r="F20" s="45" t="s">
        <v>407</v>
      </c>
      <c r="G20" s="45" t="s">
        <v>408</v>
      </c>
      <c r="H20" s="45" t="s">
        <v>412</v>
      </c>
      <c r="I20" s="53">
        <v>83348.49</v>
      </c>
      <c r="J20" s="58">
        <f t="shared" si="13"/>
        <v>86515.73262000001</v>
      </c>
      <c r="K20" s="58">
        <f t="shared" si="0"/>
        <v>89370.75179646</v>
      </c>
      <c r="L20" s="74">
        <f t="shared" si="1"/>
        <v>6618.45354543</v>
      </c>
      <c r="M20" s="74">
        <f t="shared" si="2"/>
        <v>128.0432842776</v>
      </c>
      <c r="N20" s="74">
        <f t="shared" si="3"/>
        <v>384.0022598277695</v>
      </c>
      <c r="O20" s="74">
        <f t="shared" si="4"/>
        <v>11138.900574825002</v>
      </c>
      <c r="P20" s="39">
        <f t="shared" si="5"/>
        <v>19044</v>
      </c>
      <c r="Q20" s="73">
        <f t="shared" si="6"/>
        <v>6836.862512429189</v>
      </c>
      <c r="R20" s="73">
        <f t="shared" si="7"/>
        <v>132.2687126587608</v>
      </c>
      <c r="S20" s="73">
        <f t="shared" si="8"/>
        <v>384.0022598277695</v>
      </c>
      <c r="T20" s="73">
        <f t="shared" si="9"/>
        <v>11662.88310943803</v>
      </c>
      <c r="U20" s="73">
        <f t="shared" si="10"/>
        <v>19236</v>
      </c>
      <c r="V20" s="73">
        <f t="shared" si="11"/>
        <v>123829.13228436038</v>
      </c>
      <c r="W20" s="73">
        <f t="shared" si="12"/>
        <v>127622.76839081376</v>
      </c>
    </row>
    <row r="21" spans="2:23" ht="15">
      <c r="B21" t="s">
        <v>436</v>
      </c>
      <c r="C21" t="s">
        <v>425</v>
      </c>
      <c r="D21" t="s">
        <v>417</v>
      </c>
      <c r="E21" s="54">
        <v>40</v>
      </c>
      <c r="F21" s="45" t="s">
        <v>407</v>
      </c>
      <c r="G21" s="45" t="s">
        <v>408</v>
      </c>
      <c r="H21" s="45" t="s">
        <v>412</v>
      </c>
      <c r="I21" s="53">
        <v>73627.46</v>
      </c>
      <c r="J21" s="58">
        <f t="shared" si="13"/>
        <v>76425.30348</v>
      </c>
      <c r="K21" s="58">
        <f t="shared" si="0"/>
        <v>78947.33849483999</v>
      </c>
      <c r="L21" s="74">
        <f t="shared" si="1"/>
        <v>5846.53571622</v>
      </c>
      <c r="M21" s="74">
        <f t="shared" si="2"/>
        <v>113.1094491504</v>
      </c>
      <c r="N21" s="74">
        <f t="shared" si="3"/>
        <v>384.0022598277695</v>
      </c>
      <c r="O21" s="74">
        <f t="shared" si="4"/>
        <v>9839.75782305</v>
      </c>
      <c r="P21" s="39">
        <f t="shared" si="5"/>
        <v>19044</v>
      </c>
      <c r="Q21" s="73">
        <f t="shared" si="6"/>
        <v>6039.471394855259</v>
      </c>
      <c r="R21" s="73">
        <f t="shared" si="7"/>
        <v>116.84206097236319</v>
      </c>
      <c r="S21" s="73">
        <f t="shared" si="8"/>
        <v>384.0022598277695</v>
      </c>
      <c r="T21" s="73">
        <f t="shared" si="9"/>
        <v>10302.627673576619</v>
      </c>
      <c r="U21" s="73">
        <f t="shared" si="10"/>
        <v>19236</v>
      </c>
      <c r="V21" s="73">
        <f t="shared" si="11"/>
        <v>111652.70872824817</v>
      </c>
      <c r="W21" s="73">
        <f t="shared" si="12"/>
        <v>115026.281884072</v>
      </c>
    </row>
    <row r="22" spans="2:23" ht="15">
      <c r="B22" t="s">
        <v>437</v>
      </c>
      <c r="C22" t="s">
        <v>438</v>
      </c>
      <c r="D22" t="s">
        <v>420</v>
      </c>
      <c r="E22" s="54">
        <v>40</v>
      </c>
      <c r="F22" s="45" t="s">
        <v>407</v>
      </c>
      <c r="G22" s="45" t="s">
        <v>408</v>
      </c>
      <c r="H22" s="45" t="s">
        <v>412</v>
      </c>
      <c r="I22" s="53">
        <v>74813.43</v>
      </c>
      <c r="J22" s="58">
        <f t="shared" si="13"/>
        <v>77656.34034</v>
      </c>
      <c r="K22" s="58">
        <f t="shared" si="0"/>
        <v>80218.99957121999</v>
      </c>
      <c r="L22" s="74">
        <f t="shared" si="1"/>
        <v>5940.710036009999</v>
      </c>
      <c r="M22" s="74">
        <f t="shared" si="2"/>
        <v>114.9313837032</v>
      </c>
      <c r="N22" s="74">
        <f t="shared" si="3"/>
        <v>384.0022598277695</v>
      </c>
      <c r="O22" s="74">
        <f t="shared" si="4"/>
        <v>9998.253818775</v>
      </c>
      <c r="P22" s="39">
        <f t="shared" si="5"/>
        <v>19044</v>
      </c>
      <c r="Q22" s="73">
        <f t="shared" si="6"/>
        <v>6136.753467198329</v>
      </c>
      <c r="R22" s="73">
        <f t="shared" si="7"/>
        <v>118.72411936540558</v>
      </c>
      <c r="S22" s="73">
        <f t="shared" si="8"/>
        <v>384.0022598277695</v>
      </c>
      <c r="T22" s="73">
        <f t="shared" si="9"/>
        <v>10468.57944404421</v>
      </c>
      <c r="U22" s="73">
        <f t="shared" si="10"/>
        <v>19236</v>
      </c>
      <c r="V22" s="73">
        <f t="shared" si="11"/>
        <v>113138.23783831597</v>
      </c>
      <c r="W22" s="73">
        <f t="shared" si="12"/>
        <v>116563.0588616557</v>
      </c>
    </row>
    <row r="23" spans="2:23" ht="15">
      <c r="B23" t="s">
        <v>439</v>
      </c>
      <c r="C23" t="s">
        <v>440</v>
      </c>
      <c r="D23" t="s">
        <v>423</v>
      </c>
      <c r="E23" s="54">
        <v>40</v>
      </c>
      <c r="F23" s="45" t="s">
        <v>407</v>
      </c>
      <c r="G23" s="45" t="s">
        <v>408</v>
      </c>
      <c r="H23" s="45" t="s">
        <v>412</v>
      </c>
      <c r="I23" s="53">
        <v>74623.49</v>
      </c>
      <c r="J23" s="58">
        <f t="shared" si="13"/>
        <v>77459.18262</v>
      </c>
      <c r="K23" s="58">
        <f t="shared" si="0"/>
        <v>80015.33564646001</v>
      </c>
      <c r="L23" s="74">
        <f t="shared" si="1"/>
        <v>5925.62747043</v>
      </c>
      <c r="M23" s="74">
        <f t="shared" si="2"/>
        <v>114.6395902776</v>
      </c>
      <c r="N23" s="74">
        <f t="shared" si="3"/>
        <v>384.0022598277695</v>
      </c>
      <c r="O23" s="74">
        <f t="shared" si="4"/>
        <v>9972.869762325001</v>
      </c>
      <c r="P23" s="39">
        <f t="shared" si="5"/>
        <v>19044</v>
      </c>
      <c r="Q23" s="73">
        <f t="shared" si="6"/>
        <v>6121.17317695419</v>
      </c>
      <c r="R23" s="73">
        <f t="shared" si="7"/>
        <v>118.42269675676081</v>
      </c>
      <c r="S23" s="73">
        <f t="shared" si="8"/>
        <v>384.0022598277695</v>
      </c>
      <c r="T23" s="73">
        <f t="shared" si="9"/>
        <v>10442.00130186303</v>
      </c>
      <c r="U23" s="73">
        <f t="shared" si="10"/>
        <v>19236</v>
      </c>
      <c r="V23" s="73">
        <f t="shared" si="11"/>
        <v>112900.32170286038</v>
      </c>
      <c r="W23" s="73">
        <f t="shared" si="12"/>
        <v>116316.93508186177</v>
      </c>
    </row>
    <row r="24" spans="2:23" ht="15">
      <c r="B24" t="s">
        <v>441</v>
      </c>
      <c r="C24" t="s">
        <v>442</v>
      </c>
      <c r="D24" t="s">
        <v>443</v>
      </c>
      <c r="E24" s="54">
        <v>40</v>
      </c>
      <c r="F24" s="45" t="s">
        <v>407</v>
      </c>
      <c r="G24" s="45" t="s">
        <v>408</v>
      </c>
      <c r="H24" s="45" t="s">
        <v>412</v>
      </c>
      <c r="I24" s="53">
        <v>77278.36</v>
      </c>
      <c r="J24" s="58">
        <f t="shared" si="13"/>
        <v>80214.93768</v>
      </c>
      <c r="K24" s="58">
        <f t="shared" si="0"/>
        <v>82862.03062343999</v>
      </c>
      <c r="L24" s="74">
        <f t="shared" si="1"/>
        <v>6136.44273252</v>
      </c>
      <c r="M24" s="74">
        <f t="shared" si="2"/>
        <v>118.7181077664</v>
      </c>
      <c r="N24" s="74">
        <f t="shared" si="3"/>
        <v>384.0022598277695</v>
      </c>
      <c r="O24" s="74">
        <f t="shared" si="4"/>
        <v>10327.673226300001</v>
      </c>
      <c r="P24" s="39">
        <f t="shared" si="5"/>
        <v>19044</v>
      </c>
      <c r="Q24" s="73">
        <f t="shared" si="6"/>
        <v>6338.94534269316</v>
      </c>
      <c r="R24" s="73">
        <f t="shared" si="7"/>
        <v>122.63580532269118</v>
      </c>
      <c r="S24" s="73">
        <f t="shared" si="8"/>
        <v>384.0022598277695</v>
      </c>
      <c r="T24" s="73">
        <f t="shared" si="9"/>
        <v>10813.494996358919</v>
      </c>
      <c r="U24" s="73">
        <f t="shared" si="10"/>
        <v>19236</v>
      </c>
      <c r="V24" s="73">
        <f t="shared" si="11"/>
        <v>116225.77400641417</v>
      </c>
      <c r="W24" s="73">
        <f t="shared" si="12"/>
        <v>119757.10902764252</v>
      </c>
    </row>
    <row r="25" spans="2:23" ht="15">
      <c r="B25" t="s">
        <v>444</v>
      </c>
      <c r="C25" t="s">
        <v>445</v>
      </c>
      <c r="D25" t="s">
        <v>446</v>
      </c>
      <c r="E25" s="54">
        <v>87</v>
      </c>
      <c r="F25" s="45" t="s">
        <v>407</v>
      </c>
      <c r="G25" s="45" t="s">
        <v>408</v>
      </c>
      <c r="H25" s="45" t="s">
        <v>412</v>
      </c>
      <c r="I25" s="53">
        <v>80634.84</v>
      </c>
      <c r="J25" s="58">
        <f t="shared" si="13"/>
        <v>83698.96392</v>
      </c>
      <c r="K25" s="58">
        <f t="shared" si="0"/>
        <v>86461.02972935999</v>
      </c>
      <c r="L25" s="74">
        <f t="shared" si="1"/>
        <v>6402.970739879999</v>
      </c>
      <c r="M25" s="74">
        <f t="shared" si="2"/>
        <v>123.87446660159999</v>
      </c>
      <c r="N25" s="74">
        <f t="shared" si="3"/>
        <v>384.0022598277695</v>
      </c>
      <c r="O25" s="74">
        <f t="shared" si="4"/>
        <v>10776.241604699999</v>
      </c>
      <c r="P25" s="39">
        <f t="shared" si="5"/>
        <v>19044</v>
      </c>
      <c r="Q25" s="73">
        <f t="shared" si="6"/>
        <v>6614.268774296039</v>
      </c>
      <c r="R25" s="73">
        <f t="shared" si="7"/>
        <v>127.96232399945278</v>
      </c>
      <c r="S25" s="73">
        <f t="shared" si="8"/>
        <v>384.0022598277695</v>
      </c>
      <c r="T25" s="73">
        <f t="shared" si="9"/>
        <v>11283.164379681479</v>
      </c>
      <c r="U25" s="73">
        <f t="shared" si="10"/>
        <v>19236</v>
      </c>
      <c r="V25" s="73">
        <f t="shared" si="11"/>
        <v>120430.05299100936</v>
      </c>
      <c r="W25" s="73">
        <f t="shared" si="12"/>
        <v>124106.42746716473</v>
      </c>
    </row>
    <row r="26" spans="2:23" ht="15">
      <c r="B26" t="s">
        <v>447</v>
      </c>
      <c r="C26" t="s">
        <v>448</v>
      </c>
      <c r="D26" t="s">
        <v>449</v>
      </c>
      <c r="E26" s="54">
        <v>40.16</v>
      </c>
      <c r="F26" s="45" t="s">
        <v>450</v>
      </c>
      <c r="G26" s="45" t="s">
        <v>408</v>
      </c>
      <c r="H26" s="45" t="s">
        <v>412</v>
      </c>
      <c r="I26" s="53">
        <v>45999.2</v>
      </c>
      <c r="J26" s="58">
        <f t="shared" si="13"/>
        <v>47747.1696</v>
      </c>
      <c r="K26" s="58">
        <f t="shared" si="0"/>
        <v>49322.8261968</v>
      </c>
      <c r="L26" s="74">
        <f t="shared" si="1"/>
        <v>3652.6584744</v>
      </c>
      <c r="M26" s="74">
        <f t="shared" si="2"/>
        <v>70.665811008</v>
      </c>
      <c r="N26" s="74">
        <f t="shared" si="3"/>
        <v>384.0022598277695</v>
      </c>
      <c r="O26" s="74">
        <f t="shared" si="4"/>
        <v>6147.448086</v>
      </c>
      <c r="P26" s="39">
        <f t="shared" si="5"/>
        <v>19044</v>
      </c>
      <c r="Q26" s="73">
        <f t="shared" si="6"/>
        <v>3773.1962040552</v>
      </c>
      <c r="R26" s="73">
        <f t="shared" si="7"/>
        <v>72.997782771264</v>
      </c>
      <c r="S26" s="73">
        <f t="shared" si="8"/>
        <v>384.0022598277695</v>
      </c>
      <c r="T26" s="73">
        <f t="shared" si="9"/>
        <v>6436.6288186824</v>
      </c>
      <c r="U26" s="73">
        <f t="shared" si="10"/>
        <v>19236</v>
      </c>
      <c r="V26" s="73">
        <f t="shared" si="11"/>
        <v>77045.94423123577</v>
      </c>
      <c r="W26" s="73">
        <f t="shared" si="12"/>
        <v>79225.65126213664</v>
      </c>
    </row>
    <row r="27" spans="2:23" ht="15">
      <c r="B27" t="s">
        <v>451</v>
      </c>
      <c r="C27" t="s">
        <v>452</v>
      </c>
      <c r="D27" t="s">
        <v>449</v>
      </c>
      <c r="E27" s="54">
        <v>40.16</v>
      </c>
      <c r="F27" s="45" t="s">
        <v>450</v>
      </c>
      <c r="G27" s="45" t="s">
        <v>408</v>
      </c>
      <c r="H27" s="45" t="s">
        <v>412</v>
      </c>
      <c r="I27" s="53">
        <v>52208</v>
      </c>
      <c r="J27" s="58">
        <f t="shared" si="13"/>
        <v>54191.904</v>
      </c>
      <c r="K27" s="58">
        <f t="shared" si="0"/>
        <v>55980.236831999995</v>
      </c>
      <c r="L27" s="74">
        <f t="shared" si="1"/>
        <v>4145.680656</v>
      </c>
      <c r="M27" s="74">
        <f t="shared" si="2"/>
        <v>80.20401792</v>
      </c>
      <c r="N27" s="74">
        <f t="shared" si="3"/>
        <v>384.0022598277695</v>
      </c>
      <c r="O27" s="74">
        <f t="shared" si="4"/>
        <v>6977.2076400000005</v>
      </c>
      <c r="P27" s="39">
        <f t="shared" si="5"/>
        <v>19044</v>
      </c>
      <c r="Q27" s="73">
        <f t="shared" si="6"/>
        <v>4282.488117647999</v>
      </c>
      <c r="R27" s="73">
        <f t="shared" si="7"/>
        <v>82.85075051135999</v>
      </c>
      <c r="S27" s="73">
        <f t="shared" si="8"/>
        <v>384.0022598277695</v>
      </c>
      <c r="T27" s="73">
        <f t="shared" si="9"/>
        <v>7305.420906576</v>
      </c>
      <c r="U27" s="73">
        <f t="shared" si="10"/>
        <v>19236</v>
      </c>
      <c r="V27" s="73">
        <f t="shared" si="11"/>
        <v>84822.99857374777</v>
      </c>
      <c r="W27" s="73">
        <f t="shared" si="12"/>
        <v>87270.99886656312</v>
      </c>
    </row>
    <row r="28" spans="2:23" ht="15">
      <c r="B28" t="s">
        <v>453</v>
      </c>
      <c r="C28" t="s">
        <v>454</v>
      </c>
      <c r="D28" t="s">
        <v>455</v>
      </c>
      <c r="E28" s="54">
        <v>40</v>
      </c>
      <c r="F28" s="45" t="s">
        <v>407</v>
      </c>
      <c r="G28" s="45" t="s">
        <v>408</v>
      </c>
      <c r="H28" s="45" t="s">
        <v>412</v>
      </c>
      <c r="I28" s="53">
        <v>64708.49</v>
      </c>
      <c r="J28" s="58">
        <f t="shared" si="13"/>
        <v>67167.41262</v>
      </c>
      <c r="K28" s="58">
        <f t="shared" si="0"/>
        <v>69383.93723646</v>
      </c>
      <c r="L28" s="74">
        <f t="shared" si="1"/>
        <v>5138.30706543</v>
      </c>
      <c r="M28" s="74">
        <f t="shared" si="2"/>
        <v>99.4077706776</v>
      </c>
      <c r="N28" s="74">
        <f t="shared" si="3"/>
        <v>384.0022598277695</v>
      </c>
      <c r="O28" s="74">
        <f t="shared" si="4"/>
        <v>8647.804374825</v>
      </c>
      <c r="P28" s="39">
        <f t="shared" si="5"/>
        <v>19044</v>
      </c>
      <c r="Q28" s="73">
        <f t="shared" si="6"/>
        <v>5307.87119858919</v>
      </c>
      <c r="R28" s="73">
        <f t="shared" si="7"/>
        <v>102.68822710996079</v>
      </c>
      <c r="S28" s="73">
        <f t="shared" si="8"/>
        <v>384.0022598277695</v>
      </c>
      <c r="T28" s="73">
        <f t="shared" si="9"/>
        <v>9054.60380935803</v>
      </c>
      <c r="U28" s="73">
        <f t="shared" si="10"/>
        <v>19236</v>
      </c>
      <c r="V28" s="73">
        <f t="shared" si="11"/>
        <v>100480.93409076038</v>
      </c>
      <c r="W28" s="73">
        <f t="shared" si="12"/>
        <v>103469.10273134494</v>
      </c>
    </row>
    <row r="29" spans="2:23" ht="15">
      <c r="B29" t="s">
        <v>456</v>
      </c>
      <c r="C29" t="s">
        <v>457</v>
      </c>
      <c r="D29" t="s">
        <v>458</v>
      </c>
      <c r="E29" s="54">
        <v>35</v>
      </c>
      <c r="F29" s="45" t="s">
        <v>407</v>
      </c>
      <c r="G29" s="45" t="s">
        <v>408</v>
      </c>
      <c r="H29" s="45" t="s">
        <v>412</v>
      </c>
      <c r="I29" s="53">
        <v>81008.54</v>
      </c>
      <c r="J29" s="58">
        <f t="shared" si="13"/>
        <v>84086.86452</v>
      </c>
      <c r="K29" s="58">
        <f t="shared" si="0"/>
        <v>86861.73104916</v>
      </c>
      <c r="L29" s="74">
        <f t="shared" si="1"/>
        <v>6432.64513578</v>
      </c>
      <c r="M29" s="74">
        <f t="shared" si="2"/>
        <v>124.4485594896</v>
      </c>
      <c r="N29" s="74">
        <f t="shared" si="3"/>
        <v>384.0022598277695</v>
      </c>
      <c r="O29" s="74">
        <f t="shared" si="4"/>
        <v>10826.18380695</v>
      </c>
      <c r="P29" s="39">
        <f t="shared" si="5"/>
        <v>19044</v>
      </c>
      <c r="Q29" s="73">
        <f t="shared" si="6"/>
        <v>6644.922425260739</v>
      </c>
      <c r="R29" s="73">
        <f t="shared" si="7"/>
        <v>128.55536195275678</v>
      </c>
      <c r="S29" s="73">
        <f t="shared" si="8"/>
        <v>384.0022598277695</v>
      </c>
      <c r="T29" s="73">
        <f t="shared" si="9"/>
        <v>11335.45590191538</v>
      </c>
      <c r="U29" s="73">
        <f t="shared" si="10"/>
        <v>19236</v>
      </c>
      <c r="V29" s="73">
        <f t="shared" si="11"/>
        <v>120898.14428204737</v>
      </c>
      <c r="W29" s="73">
        <f t="shared" si="12"/>
        <v>124590.66699811663</v>
      </c>
    </row>
    <row r="30" spans="2:23" ht="15">
      <c r="B30" t="s">
        <v>459</v>
      </c>
      <c r="C30" t="s">
        <v>460</v>
      </c>
      <c r="D30" t="s">
        <v>417</v>
      </c>
      <c r="E30" s="54">
        <v>40</v>
      </c>
      <c r="F30" s="45" t="s">
        <v>407</v>
      </c>
      <c r="G30" s="45" t="s">
        <v>408</v>
      </c>
      <c r="H30" s="45" t="s">
        <v>412</v>
      </c>
      <c r="I30" s="53">
        <v>71961.26</v>
      </c>
      <c r="J30" s="58">
        <f t="shared" si="13"/>
        <v>74695.78788</v>
      </c>
      <c r="K30" s="58">
        <f t="shared" si="0"/>
        <v>77160.74888004</v>
      </c>
      <c r="L30" s="74">
        <f t="shared" si="1"/>
        <v>5714.227772820001</v>
      </c>
      <c r="M30" s="74">
        <f t="shared" si="2"/>
        <v>110.54976606240001</v>
      </c>
      <c r="N30" s="74">
        <f t="shared" si="3"/>
        <v>384.0022598277695</v>
      </c>
      <c r="O30" s="74">
        <f t="shared" si="4"/>
        <v>9617.082689550001</v>
      </c>
      <c r="P30" s="39">
        <f t="shared" si="5"/>
        <v>19044</v>
      </c>
      <c r="Q30" s="73">
        <f t="shared" si="6"/>
        <v>5902.79728932306</v>
      </c>
      <c r="R30" s="73">
        <f t="shared" si="7"/>
        <v>114.1979083424592</v>
      </c>
      <c r="S30" s="73">
        <f t="shared" si="8"/>
        <v>384.0022598277695</v>
      </c>
      <c r="T30" s="73">
        <f t="shared" si="9"/>
        <v>10069.47772884522</v>
      </c>
      <c r="U30" s="73">
        <f t="shared" si="10"/>
        <v>19236</v>
      </c>
      <c r="V30" s="73">
        <f t="shared" si="11"/>
        <v>109565.65036826018</v>
      </c>
      <c r="W30" s="73">
        <f t="shared" si="12"/>
        <v>112867.22406637852</v>
      </c>
    </row>
    <row r="31" spans="2:23" ht="15">
      <c r="B31" t="s">
        <v>461</v>
      </c>
      <c r="C31" t="s">
        <v>462</v>
      </c>
      <c r="D31" t="s">
        <v>443</v>
      </c>
      <c r="E31" s="54">
        <v>40</v>
      </c>
      <c r="F31" s="45" t="s">
        <v>407</v>
      </c>
      <c r="G31" s="45" t="s">
        <v>408</v>
      </c>
      <c r="H31" s="45" t="s">
        <v>412</v>
      </c>
      <c r="I31" s="53">
        <v>73751.82</v>
      </c>
      <c r="J31" s="58">
        <f t="shared" si="13"/>
        <v>76554.38916</v>
      </c>
      <c r="K31" s="58">
        <f t="shared" si="0"/>
        <v>79080.68400228</v>
      </c>
      <c r="L31" s="74">
        <f t="shared" si="1"/>
        <v>5856.410770740001</v>
      </c>
      <c r="M31" s="74">
        <f t="shared" si="2"/>
        <v>113.3004959568</v>
      </c>
      <c r="N31" s="74">
        <f t="shared" si="3"/>
        <v>384.0022598277695</v>
      </c>
      <c r="O31" s="74">
        <f t="shared" si="4"/>
        <v>9856.37760435</v>
      </c>
      <c r="P31" s="39">
        <f t="shared" si="5"/>
        <v>19044</v>
      </c>
      <c r="Q31" s="73">
        <f t="shared" si="6"/>
        <v>6049.67232617442</v>
      </c>
      <c r="R31" s="73">
        <f t="shared" si="7"/>
        <v>117.0394123233744</v>
      </c>
      <c r="S31" s="73">
        <f t="shared" si="8"/>
        <v>384.0022598277695</v>
      </c>
      <c r="T31" s="73">
        <f t="shared" si="9"/>
        <v>10320.029262297541</v>
      </c>
      <c r="U31" s="73">
        <f t="shared" si="10"/>
        <v>19236</v>
      </c>
      <c r="V31" s="73">
        <f t="shared" si="11"/>
        <v>111808.48029087458</v>
      </c>
      <c r="W31" s="73">
        <f t="shared" si="12"/>
        <v>115187.4272629031</v>
      </c>
    </row>
    <row r="32" spans="2:23" ht="15">
      <c r="B32" t="s">
        <v>463</v>
      </c>
      <c r="C32" t="s">
        <v>464</v>
      </c>
      <c r="D32" t="s">
        <v>417</v>
      </c>
      <c r="E32" s="54">
        <v>40</v>
      </c>
      <c r="F32" s="45" t="s">
        <v>407</v>
      </c>
      <c r="G32" s="45" t="s">
        <v>408</v>
      </c>
      <c r="H32" s="45" t="s">
        <v>412</v>
      </c>
      <c r="I32" s="53">
        <v>86498.28</v>
      </c>
      <c r="J32" s="58">
        <f t="shared" si="13"/>
        <v>89785.21464</v>
      </c>
      <c r="K32" s="58">
        <f t="shared" si="0"/>
        <v>92748.12672312</v>
      </c>
      <c r="L32" s="74">
        <f t="shared" si="1"/>
        <v>6868.56891996</v>
      </c>
      <c r="M32" s="74">
        <f t="shared" si="2"/>
        <v>132.8821176672</v>
      </c>
      <c r="N32" s="74">
        <f t="shared" si="3"/>
        <v>384.0022598277695</v>
      </c>
      <c r="O32" s="74">
        <f t="shared" si="4"/>
        <v>11559.846384900002</v>
      </c>
      <c r="P32" s="39">
        <f t="shared" si="5"/>
        <v>19044</v>
      </c>
      <c r="Q32" s="73">
        <f t="shared" si="6"/>
        <v>7095.23169431868</v>
      </c>
      <c r="R32" s="73">
        <f t="shared" si="7"/>
        <v>137.2672275502176</v>
      </c>
      <c r="S32" s="73">
        <f t="shared" si="8"/>
        <v>384.0022598277695</v>
      </c>
      <c r="T32" s="73">
        <f t="shared" si="9"/>
        <v>12103.63053736716</v>
      </c>
      <c r="U32" s="73">
        <f t="shared" si="10"/>
        <v>19236</v>
      </c>
      <c r="V32" s="73">
        <f t="shared" si="11"/>
        <v>127774.51432235498</v>
      </c>
      <c r="W32" s="73">
        <f t="shared" si="12"/>
        <v>131704.25844218384</v>
      </c>
    </row>
    <row r="33" spans="2:23" ht="15">
      <c r="B33" t="s">
        <v>465</v>
      </c>
      <c r="C33" t="s">
        <v>466</v>
      </c>
      <c r="D33" t="s">
        <v>467</v>
      </c>
      <c r="E33" s="54">
        <v>40</v>
      </c>
      <c r="F33" s="45" t="s">
        <v>407</v>
      </c>
      <c r="G33" s="45" t="s">
        <v>408</v>
      </c>
      <c r="H33" s="45" t="s">
        <v>412</v>
      </c>
      <c r="I33" s="53">
        <v>85239.49</v>
      </c>
      <c r="J33" s="58">
        <f t="shared" si="13"/>
        <v>88478.59062</v>
      </c>
      <c r="K33" s="58">
        <f t="shared" si="0"/>
        <v>91398.38411046</v>
      </c>
      <c r="L33" s="74">
        <f t="shared" si="1"/>
        <v>6768.61218243</v>
      </c>
      <c r="M33" s="74">
        <f t="shared" si="2"/>
        <v>130.9483141176</v>
      </c>
      <c r="N33" s="74">
        <f t="shared" si="3"/>
        <v>384.0022598277695</v>
      </c>
      <c r="O33" s="74">
        <f t="shared" si="4"/>
        <v>11391.618542325</v>
      </c>
      <c r="P33" s="39">
        <f t="shared" si="5"/>
        <v>19044</v>
      </c>
      <c r="Q33" s="73">
        <f t="shared" si="6"/>
        <v>6991.9763844501895</v>
      </c>
      <c r="R33" s="73">
        <f t="shared" si="7"/>
        <v>135.2696084834808</v>
      </c>
      <c r="S33" s="73">
        <f t="shared" si="8"/>
        <v>384.0022598277695</v>
      </c>
      <c r="T33" s="73">
        <f t="shared" si="9"/>
        <v>11927.48912641503</v>
      </c>
      <c r="U33" s="73">
        <f t="shared" si="10"/>
        <v>19236</v>
      </c>
      <c r="V33" s="73">
        <f t="shared" si="11"/>
        <v>126197.77191870037</v>
      </c>
      <c r="W33" s="73">
        <f t="shared" si="12"/>
        <v>130073.12148963647</v>
      </c>
    </row>
    <row r="34" spans="2:23" ht="15">
      <c r="B34" t="s">
        <v>468</v>
      </c>
      <c r="C34" t="s">
        <v>469</v>
      </c>
      <c r="D34" t="s">
        <v>417</v>
      </c>
      <c r="E34" s="54">
        <v>40</v>
      </c>
      <c r="F34" s="45" t="s">
        <v>407</v>
      </c>
      <c r="G34" s="45" t="s">
        <v>408</v>
      </c>
      <c r="H34" s="45" t="s">
        <v>412</v>
      </c>
      <c r="I34" s="53">
        <v>104406.28</v>
      </c>
      <c r="J34" s="58">
        <f t="shared" si="13"/>
        <v>108373.71864</v>
      </c>
      <c r="K34" s="58">
        <f t="shared" si="0"/>
        <v>111950.05135512</v>
      </c>
      <c r="L34" s="74">
        <f t="shared" si="1"/>
        <v>8290.58947596</v>
      </c>
      <c r="M34" s="74">
        <f t="shared" si="2"/>
        <v>160.39310358720002</v>
      </c>
      <c r="N34" s="74">
        <f t="shared" si="3"/>
        <v>384.0022598277695</v>
      </c>
      <c r="O34" s="74">
        <f t="shared" si="4"/>
        <v>13953.116274900001</v>
      </c>
      <c r="P34" s="39">
        <f t="shared" si="5"/>
        <v>19044</v>
      </c>
      <c r="Q34" s="73">
        <f t="shared" si="6"/>
        <v>8564.178928666679</v>
      </c>
      <c r="R34" s="73">
        <f t="shared" si="7"/>
        <v>165.6860760055776</v>
      </c>
      <c r="S34" s="73">
        <f t="shared" si="8"/>
        <v>384.0022598277695</v>
      </c>
      <c r="T34" s="73">
        <f t="shared" si="9"/>
        <v>14609.48170184316</v>
      </c>
      <c r="U34" s="73">
        <f t="shared" si="10"/>
        <v>19236</v>
      </c>
      <c r="V34" s="73">
        <f t="shared" si="11"/>
        <v>150205.81975427497</v>
      </c>
      <c r="W34" s="73">
        <f t="shared" si="12"/>
        <v>154909.40032146318</v>
      </c>
    </row>
    <row r="35" spans="2:23" ht="15">
      <c r="B35" t="s">
        <v>470</v>
      </c>
      <c r="C35" t="s">
        <v>471</v>
      </c>
      <c r="D35" t="s">
        <v>417</v>
      </c>
      <c r="E35" s="54">
        <v>40</v>
      </c>
      <c r="F35" s="45" t="s">
        <v>407</v>
      </c>
      <c r="G35" s="45" t="s">
        <v>408</v>
      </c>
      <c r="H35" s="45" t="s">
        <v>412</v>
      </c>
      <c r="I35" s="53">
        <v>116856.44</v>
      </c>
      <c r="J35" s="58">
        <f t="shared" si="13"/>
        <v>121296.98472000001</v>
      </c>
      <c r="K35" s="58">
        <f t="shared" si="0"/>
        <v>125299.78521576</v>
      </c>
      <c r="L35" s="74">
        <f t="shared" si="1"/>
        <v>9279.219331080001</v>
      </c>
      <c r="M35" s="74">
        <f t="shared" si="2"/>
        <v>179.51953738560002</v>
      </c>
      <c r="N35" s="74">
        <f t="shared" si="3"/>
        <v>384.0022598277695</v>
      </c>
      <c r="O35" s="74">
        <f t="shared" si="4"/>
        <v>15616.986782700002</v>
      </c>
      <c r="P35" s="39">
        <f t="shared" si="5"/>
        <v>19044</v>
      </c>
      <c r="Q35" s="73">
        <f t="shared" si="6"/>
        <v>9585.43356900564</v>
      </c>
      <c r="R35" s="73">
        <f t="shared" si="7"/>
        <v>185.4436821193248</v>
      </c>
      <c r="S35" s="73">
        <f t="shared" si="8"/>
        <v>384.0022598277695</v>
      </c>
      <c r="T35" s="73">
        <f t="shared" si="9"/>
        <v>16351.62197065668</v>
      </c>
      <c r="U35" s="73">
        <f t="shared" si="10"/>
        <v>19236</v>
      </c>
      <c r="V35" s="73">
        <f t="shared" si="11"/>
        <v>165800.7126309934</v>
      </c>
      <c r="W35" s="73">
        <f t="shared" si="12"/>
        <v>171042.28669736942</v>
      </c>
    </row>
    <row r="36" spans="2:23" ht="15">
      <c r="B36" t="s">
        <v>472</v>
      </c>
      <c r="C36" t="s">
        <v>469</v>
      </c>
      <c r="D36" t="s">
        <v>417</v>
      </c>
      <c r="E36" s="54">
        <v>40</v>
      </c>
      <c r="F36" s="45" t="s">
        <v>407</v>
      </c>
      <c r="G36" s="45" t="s">
        <v>408</v>
      </c>
      <c r="H36" s="45" t="s">
        <v>412</v>
      </c>
      <c r="I36" s="53">
        <v>104406.28</v>
      </c>
      <c r="J36" s="58">
        <f t="shared" si="13"/>
        <v>108373.71864</v>
      </c>
      <c r="K36" s="58">
        <f t="shared" si="0"/>
        <v>111950.05135512</v>
      </c>
      <c r="L36" s="74">
        <f t="shared" si="1"/>
        <v>8290.58947596</v>
      </c>
      <c r="M36" s="74">
        <f t="shared" si="2"/>
        <v>160.39310358720002</v>
      </c>
      <c r="N36" s="74">
        <f t="shared" si="3"/>
        <v>384.0022598277695</v>
      </c>
      <c r="O36" s="74">
        <f t="shared" si="4"/>
        <v>13953.116274900001</v>
      </c>
      <c r="P36" s="39">
        <f t="shared" si="5"/>
        <v>19044</v>
      </c>
      <c r="Q36" s="73">
        <f t="shared" si="6"/>
        <v>8564.178928666679</v>
      </c>
      <c r="R36" s="73">
        <f t="shared" si="7"/>
        <v>165.6860760055776</v>
      </c>
      <c r="S36" s="73">
        <f t="shared" si="8"/>
        <v>384.0022598277695</v>
      </c>
      <c r="T36" s="73">
        <f t="shared" si="9"/>
        <v>14609.48170184316</v>
      </c>
      <c r="U36" s="73">
        <f t="shared" si="10"/>
        <v>19236</v>
      </c>
      <c r="V36" s="73">
        <f t="shared" si="11"/>
        <v>150205.81975427497</v>
      </c>
      <c r="W36" s="73">
        <f t="shared" si="12"/>
        <v>154909.40032146318</v>
      </c>
    </row>
    <row r="37" spans="2:23" ht="15">
      <c r="B37" t="s">
        <v>473</v>
      </c>
      <c r="C37" t="s">
        <v>464</v>
      </c>
      <c r="D37" t="s">
        <v>474</v>
      </c>
      <c r="E37" s="54">
        <v>35</v>
      </c>
      <c r="F37" s="45" t="s">
        <v>407</v>
      </c>
      <c r="G37" s="45" t="s">
        <v>408</v>
      </c>
      <c r="H37" s="45" t="s">
        <v>412</v>
      </c>
      <c r="I37" s="53">
        <v>86498.28</v>
      </c>
      <c r="J37" s="58">
        <f t="shared" si="13"/>
        <v>89785.21464</v>
      </c>
      <c r="K37" s="58">
        <f t="shared" si="0"/>
        <v>92748.12672312</v>
      </c>
      <c r="L37" s="74">
        <f t="shared" si="1"/>
        <v>6868.56891996</v>
      </c>
      <c r="M37" s="74">
        <f t="shared" si="2"/>
        <v>132.8821176672</v>
      </c>
      <c r="N37" s="74">
        <f t="shared" si="3"/>
        <v>384.0022598277695</v>
      </c>
      <c r="O37" s="74">
        <f t="shared" si="4"/>
        <v>11559.846384900002</v>
      </c>
      <c r="P37" s="39">
        <f t="shared" si="5"/>
        <v>19044</v>
      </c>
      <c r="Q37" s="73">
        <f t="shared" si="6"/>
        <v>7095.23169431868</v>
      </c>
      <c r="R37" s="73">
        <f t="shared" si="7"/>
        <v>137.2672275502176</v>
      </c>
      <c r="S37" s="73">
        <f t="shared" si="8"/>
        <v>384.0022598277695</v>
      </c>
      <c r="T37" s="73">
        <f t="shared" si="9"/>
        <v>12103.63053736716</v>
      </c>
      <c r="U37" s="73">
        <f t="shared" si="10"/>
        <v>19236</v>
      </c>
      <c r="V37" s="73">
        <f t="shared" si="11"/>
        <v>127774.51432235498</v>
      </c>
      <c r="W37" s="73">
        <f t="shared" si="12"/>
        <v>131704.25844218384</v>
      </c>
    </row>
    <row r="38" spans="2:23" ht="15">
      <c r="B38" t="s">
        <v>475</v>
      </c>
      <c r="C38" t="s">
        <v>476</v>
      </c>
      <c r="D38" t="s">
        <v>458</v>
      </c>
      <c r="E38" s="54">
        <v>35</v>
      </c>
      <c r="F38" s="45" t="s">
        <v>407</v>
      </c>
      <c r="G38" s="45" t="s">
        <v>408</v>
      </c>
      <c r="H38" s="45" t="s">
        <v>412</v>
      </c>
      <c r="I38" s="53">
        <v>90127.65</v>
      </c>
      <c r="J38" s="58">
        <f t="shared" si="13"/>
        <v>93552.5007</v>
      </c>
      <c r="K38" s="58">
        <f t="shared" si="0"/>
        <v>96639.7332231</v>
      </c>
      <c r="L38" s="74">
        <f t="shared" si="1"/>
        <v>7156.76630355</v>
      </c>
      <c r="M38" s="74">
        <f t="shared" si="2"/>
        <v>138.457701036</v>
      </c>
      <c r="N38" s="74">
        <f t="shared" si="3"/>
        <v>384.0022598277695</v>
      </c>
      <c r="O38" s="74">
        <f t="shared" si="4"/>
        <v>12044.884465125</v>
      </c>
      <c r="P38" s="39">
        <f t="shared" si="5"/>
        <v>19044</v>
      </c>
      <c r="Q38" s="73">
        <f t="shared" si="6"/>
        <v>7392.93959156715</v>
      </c>
      <c r="R38" s="73">
        <f t="shared" si="7"/>
        <v>143.026805170188</v>
      </c>
      <c r="S38" s="73">
        <f t="shared" si="8"/>
        <v>384.0022598277695</v>
      </c>
      <c r="T38" s="73">
        <f t="shared" si="9"/>
        <v>12611.48518561455</v>
      </c>
      <c r="U38" s="73">
        <f t="shared" si="10"/>
        <v>19236</v>
      </c>
      <c r="V38" s="73">
        <f t="shared" si="11"/>
        <v>132320.61142953878</v>
      </c>
      <c r="W38" s="73">
        <f t="shared" si="12"/>
        <v>136407.18706527966</v>
      </c>
    </row>
    <row r="39" spans="2:23" ht="15">
      <c r="B39" t="s">
        <v>477</v>
      </c>
      <c r="C39" t="s">
        <v>478</v>
      </c>
      <c r="D39" t="s">
        <v>417</v>
      </c>
      <c r="E39" s="54">
        <v>40</v>
      </c>
      <c r="F39" s="45" t="s">
        <v>407</v>
      </c>
      <c r="G39" s="45" t="s">
        <v>408</v>
      </c>
      <c r="H39" s="45" t="s">
        <v>412</v>
      </c>
      <c r="I39" s="53">
        <v>42026.4</v>
      </c>
      <c r="J39" s="58">
        <f t="shared" si="13"/>
        <v>43623.4032</v>
      </c>
      <c r="K39" s="58">
        <f t="shared" si="0"/>
        <v>45062.9755056</v>
      </c>
      <c r="L39" s="74">
        <f t="shared" si="1"/>
        <v>3337.1903448</v>
      </c>
      <c r="M39" s="74">
        <f t="shared" si="2"/>
        <v>64.562636736</v>
      </c>
      <c r="N39" s="74">
        <f t="shared" si="3"/>
        <v>384.0022598277695</v>
      </c>
      <c r="O39" s="74">
        <f t="shared" si="4"/>
        <v>5616.513162</v>
      </c>
      <c r="P39" s="39">
        <f t="shared" si="5"/>
        <v>19044</v>
      </c>
      <c r="Q39" s="73">
        <f t="shared" si="6"/>
        <v>3447.3176261783997</v>
      </c>
      <c r="R39" s="73">
        <f t="shared" si="7"/>
        <v>66.693203748288</v>
      </c>
      <c r="S39" s="73">
        <f t="shared" si="8"/>
        <v>384.0022598277695</v>
      </c>
      <c r="T39" s="73">
        <f t="shared" si="9"/>
        <v>5880.7183034808</v>
      </c>
      <c r="U39" s="73">
        <f t="shared" si="10"/>
        <v>19236</v>
      </c>
      <c r="V39" s="73">
        <f t="shared" si="11"/>
        <v>72069.67160336376</v>
      </c>
      <c r="W39" s="73">
        <f t="shared" si="12"/>
        <v>74077.70689883525</v>
      </c>
    </row>
    <row r="40" spans="2:23" ht="15">
      <c r="B40" t="s">
        <v>479</v>
      </c>
      <c r="C40" t="s">
        <v>480</v>
      </c>
      <c r="D40" t="s">
        <v>411</v>
      </c>
      <c r="E40" s="54">
        <v>40</v>
      </c>
      <c r="F40" s="45" t="s">
        <v>407</v>
      </c>
      <c r="G40" s="45" t="s">
        <v>408</v>
      </c>
      <c r="H40" s="45" t="s">
        <v>412</v>
      </c>
      <c r="I40" s="53">
        <v>42036.95</v>
      </c>
      <c r="J40" s="58">
        <f t="shared" si="13"/>
        <v>43634.3541</v>
      </c>
      <c r="K40" s="58">
        <f t="shared" si="0"/>
        <v>45074.287785299995</v>
      </c>
      <c r="L40" s="74">
        <f t="shared" si="1"/>
        <v>3338.0280886499995</v>
      </c>
      <c r="M40" s="74">
        <f t="shared" si="2"/>
        <v>64.578844068</v>
      </c>
      <c r="N40" s="74">
        <f t="shared" si="3"/>
        <v>384.0022598277695</v>
      </c>
      <c r="O40" s="74">
        <f t="shared" si="4"/>
        <v>5617.923090374999</v>
      </c>
      <c r="P40" s="39">
        <f t="shared" si="5"/>
        <v>19044</v>
      </c>
      <c r="Q40" s="73">
        <f t="shared" si="6"/>
        <v>3448.1830155754496</v>
      </c>
      <c r="R40" s="73">
        <f t="shared" si="7"/>
        <v>66.70994592224399</v>
      </c>
      <c r="S40" s="73">
        <f t="shared" si="8"/>
        <v>384.0022598277695</v>
      </c>
      <c r="T40" s="73">
        <f t="shared" si="9"/>
        <v>5882.1945559816495</v>
      </c>
      <c r="U40" s="73">
        <f t="shared" si="10"/>
        <v>19236</v>
      </c>
      <c r="V40" s="73">
        <f t="shared" si="11"/>
        <v>72082.88638292077</v>
      </c>
      <c r="W40" s="73">
        <f t="shared" si="12"/>
        <v>74091.37756260711</v>
      </c>
    </row>
    <row r="41" spans="2:23" ht="15">
      <c r="B41" t="s">
        <v>481</v>
      </c>
      <c r="C41" t="s">
        <v>482</v>
      </c>
      <c r="D41" t="s">
        <v>483</v>
      </c>
      <c r="E41" s="54">
        <v>40</v>
      </c>
      <c r="F41" s="45" t="s">
        <v>407</v>
      </c>
      <c r="G41" s="45" t="s">
        <v>408</v>
      </c>
      <c r="H41" s="45" t="s">
        <v>412</v>
      </c>
      <c r="I41" s="53">
        <v>42036.95</v>
      </c>
      <c r="J41" s="58">
        <f t="shared" si="13"/>
        <v>43634.3541</v>
      </c>
      <c r="K41" s="58">
        <f t="shared" si="0"/>
        <v>45074.287785299995</v>
      </c>
      <c r="L41" s="74">
        <f t="shared" si="1"/>
        <v>3338.0280886499995</v>
      </c>
      <c r="M41" s="74">
        <f t="shared" si="2"/>
        <v>64.578844068</v>
      </c>
      <c r="N41" s="74">
        <f t="shared" si="3"/>
        <v>384.0022598277695</v>
      </c>
      <c r="O41" s="74">
        <f t="shared" si="4"/>
        <v>5617.923090374999</v>
      </c>
      <c r="P41" s="39">
        <f t="shared" si="5"/>
        <v>19044</v>
      </c>
      <c r="Q41" s="73">
        <f t="shared" si="6"/>
        <v>3448.1830155754496</v>
      </c>
      <c r="R41" s="73">
        <f t="shared" si="7"/>
        <v>66.70994592224399</v>
      </c>
      <c r="S41" s="73">
        <f t="shared" si="8"/>
        <v>384.0022598277695</v>
      </c>
      <c r="T41" s="73">
        <f t="shared" si="9"/>
        <v>5882.1945559816495</v>
      </c>
      <c r="U41" s="73">
        <f t="shared" si="10"/>
        <v>19236</v>
      </c>
      <c r="V41" s="73">
        <f t="shared" si="11"/>
        <v>72082.88638292077</v>
      </c>
      <c r="W41" s="73">
        <f t="shared" si="12"/>
        <v>74091.37756260711</v>
      </c>
    </row>
    <row r="42" spans="2:23" ht="15">
      <c r="B42" t="s">
        <v>484</v>
      </c>
      <c r="C42" t="s">
        <v>485</v>
      </c>
      <c r="D42" t="s">
        <v>486</v>
      </c>
      <c r="E42" s="54">
        <v>40</v>
      </c>
      <c r="F42" s="45" t="s">
        <v>407</v>
      </c>
      <c r="G42" s="45" t="s">
        <v>408</v>
      </c>
      <c r="H42" s="45" t="s">
        <v>412</v>
      </c>
      <c r="I42" s="53">
        <v>40981.35</v>
      </c>
      <c r="J42" s="58">
        <f t="shared" si="13"/>
        <v>42538.6413</v>
      </c>
      <c r="K42" s="58">
        <f t="shared" si="0"/>
        <v>43942.4164629</v>
      </c>
      <c r="L42" s="74">
        <f t="shared" si="1"/>
        <v>3254.2060594500003</v>
      </c>
      <c r="M42" s="74">
        <f t="shared" si="2"/>
        <v>62.957189124</v>
      </c>
      <c r="N42" s="74">
        <f t="shared" si="3"/>
        <v>384.0022598277695</v>
      </c>
      <c r="O42" s="74">
        <f t="shared" si="4"/>
        <v>5476.850067375</v>
      </c>
      <c r="P42" s="39">
        <f t="shared" si="5"/>
        <v>19044</v>
      </c>
      <c r="Q42" s="73">
        <f t="shared" si="6"/>
        <v>3361.59485941185</v>
      </c>
      <c r="R42" s="73">
        <f t="shared" si="7"/>
        <v>65.034776365092</v>
      </c>
      <c r="S42" s="73">
        <f t="shared" si="8"/>
        <v>384.0022598277695</v>
      </c>
      <c r="T42" s="73">
        <f t="shared" si="9"/>
        <v>5734.485348408451</v>
      </c>
      <c r="U42" s="73">
        <f t="shared" si="10"/>
        <v>19236</v>
      </c>
      <c r="V42" s="73">
        <f t="shared" si="11"/>
        <v>70760.65687577677</v>
      </c>
      <c r="W42" s="73">
        <f t="shared" si="12"/>
        <v>72723.53370691316</v>
      </c>
    </row>
    <row r="43" spans="2:23" ht="15">
      <c r="B43" t="s">
        <v>487</v>
      </c>
      <c r="C43" t="s">
        <v>488</v>
      </c>
      <c r="D43" t="s">
        <v>423</v>
      </c>
      <c r="E43" s="54">
        <v>40</v>
      </c>
      <c r="F43" s="45" t="s">
        <v>407</v>
      </c>
      <c r="G43" s="45" t="s">
        <v>408</v>
      </c>
      <c r="H43" s="45" t="s">
        <v>412</v>
      </c>
      <c r="I43" s="53">
        <v>42036.95</v>
      </c>
      <c r="J43" s="58">
        <f t="shared" si="13"/>
        <v>43634.3541</v>
      </c>
      <c r="K43" s="58">
        <f t="shared" si="0"/>
        <v>45074.287785299995</v>
      </c>
      <c r="L43" s="74">
        <f t="shared" si="1"/>
        <v>3338.0280886499995</v>
      </c>
      <c r="M43" s="74">
        <f t="shared" si="2"/>
        <v>64.578844068</v>
      </c>
      <c r="N43" s="74">
        <f t="shared" si="3"/>
        <v>384.0022598277695</v>
      </c>
      <c r="O43" s="74">
        <f t="shared" si="4"/>
        <v>5617.923090374999</v>
      </c>
      <c r="P43" s="39">
        <f t="shared" si="5"/>
        <v>19044</v>
      </c>
      <c r="Q43" s="73">
        <f t="shared" si="6"/>
        <v>3448.1830155754496</v>
      </c>
      <c r="R43" s="73">
        <f t="shared" si="7"/>
        <v>66.70994592224399</v>
      </c>
      <c r="S43" s="73">
        <f t="shared" si="8"/>
        <v>384.0022598277695</v>
      </c>
      <c r="T43" s="73">
        <f t="shared" si="9"/>
        <v>5882.1945559816495</v>
      </c>
      <c r="U43" s="73">
        <f t="shared" si="10"/>
        <v>19236</v>
      </c>
      <c r="V43" s="73">
        <f t="shared" si="11"/>
        <v>72082.88638292077</v>
      </c>
      <c r="W43" s="73">
        <f t="shared" si="12"/>
        <v>74091.37756260711</v>
      </c>
    </row>
    <row r="44" spans="2:23" ht="15">
      <c r="B44" t="s">
        <v>489</v>
      </c>
      <c r="C44" t="s">
        <v>490</v>
      </c>
      <c r="D44" t="s">
        <v>491</v>
      </c>
      <c r="E44" s="54">
        <v>40</v>
      </c>
      <c r="F44" s="45" t="s">
        <v>407</v>
      </c>
      <c r="G44" s="45" t="s">
        <v>492</v>
      </c>
      <c r="H44" s="45" t="s">
        <v>412</v>
      </c>
      <c r="I44" s="53">
        <v>42036.95</v>
      </c>
      <c r="J44" s="58">
        <f t="shared" si="13"/>
        <v>43634.3541</v>
      </c>
      <c r="K44" s="58">
        <f t="shared" si="0"/>
        <v>45074.287785299995</v>
      </c>
      <c r="L44" s="74">
        <f t="shared" si="1"/>
        <v>3338.0280886499995</v>
      </c>
      <c r="M44" s="74">
        <f t="shared" si="2"/>
        <v>64.578844068</v>
      </c>
      <c r="N44" s="74">
        <f t="shared" si="3"/>
        <v>384.0022598277695</v>
      </c>
      <c r="O44" s="74">
        <f t="shared" si="4"/>
        <v>5617.923090374999</v>
      </c>
      <c r="P44" s="39">
        <f t="shared" si="5"/>
        <v>19044</v>
      </c>
      <c r="Q44" s="73">
        <f t="shared" si="6"/>
        <v>3448.1830155754496</v>
      </c>
      <c r="R44" s="73">
        <f t="shared" si="7"/>
        <v>66.70994592224399</v>
      </c>
      <c r="S44" s="73">
        <f t="shared" si="8"/>
        <v>384.0022598277695</v>
      </c>
      <c r="T44" s="73">
        <f t="shared" si="9"/>
        <v>5882.1945559816495</v>
      </c>
      <c r="U44" s="73">
        <f t="shared" si="10"/>
        <v>19236</v>
      </c>
      <c r="V44" s="73">
        <f t="shared" si="11"/>
        <v>72082.88638292077</v>
      </c>
      <c r="W44" s="73">
        <f t="shared" si="12"/>
        <v>74091.37756260711</v>
      </c>
    </row>
    <row r="45" spans="2:23" ht="15">
      <c r="B45" t="s">
        <v>493</v>
      </c>
      <c r="C45" t="s">
        <v>494</v>
      </c>
      <c r="D45" t="s">
        <v>495</v>
      </c>
      <c r="E45" s="54">
        <v>40</v>
      </c>
      <c r="F45" s="45" t="s">
        <v>407</v>
      </c>
      <c r="G45" s="45" t="s">
        <v>408</v>
      </c>
      <c r="H45" s="45" t="s">
        <v>412</v>
      </c>
      <c r="I45" s="53">
        <v>41905.21</v>
      </c>
      <c r="J45" s="58">
        <f t="shared" si="13"/>
        <v>43497.60798</v>
      </c>
      <c r="K45" s="58">
        <f t="shared" si="0"/>
        <v>44933.02904334</v>
      </c>
      <c r="L45" s="74">
        <f t="shared" si="1"/>
        <v>3327.56701047</v>
      </c>
      <c r="M45" s="74">
        <f t="shared" si="2"/>
        <v>64.3764598104</v>
      </c>
      <c r="N45" s="74">
        <f t="shared" si="3"/>
        <v>384.0022598277695</v>
      </c>
      <c r="O45" s="74">
        <f t="shared" si="4"/>
        <v>5600.317027425001</v>
      </c>
      <c r="P45" s="39">
        <f t="shared" si="5"/>
        <v>19044</v>
      </c>
      <c r="Q45" s="73">
        <f t="shared" si="6"/>
        <v>3437.37672181551</v>
      </c>
      <c r="R45" s="73">
        <f t="shared" si="7"/>
        <v>66.5008829841432</v>
      </c>
      <c r="S45" s="73">
        <f t="shared" si="8"/>
        <v>384.0022598277695</v>
      </c>
      <c r="T45" s="73">
        <f t="shared" si="9"/>
        <v>5863.76029015587</v>
      </c>
      <c r="U45" s="73">
        <f t="shared" si="10"/>
        <v>19236</v>
      </c>
      <c r="V45" s="73">
        <f t="shared" si="11"/>
        <v>71917.87073753317</v>
      </c>
      <c r="W45" s="73">
        <f t="shared" si="12"/>
        <v>73920.6691981233</v>
      </c>
    </row>
    <row r="46" spans="2:23" ht="15">
      <c r="B46" t="s">
        <v>496</v>
      </c>
      <c r="C46" t="s">
        <v>497</v>
      </c>
      <c r="D46" t="s">
        <v>498</v>
      </c>
      <c r="E46" s="54">
        <v>40</v>
      </c>
      <c r="F46" s="45" t="s">
        <v>407</v>
      </c>
      <c r="G46" s="45" t="s">
        <v>492</v>
      </c>
      <c r="H46" s="45" t="s">
        <v>412</v>
      </c>
      <c r="I46" s="53">
        <v>42246.36</v>
      </c>
      <c r="J46" s="58">
        <f t="shared" si="13"/>
        <v>43851.72168</v>
      </c>
      <c r="K46" s="58">
        <f t="shared" si="0"/>
        <v>45298.82849544</v>
      </c>
      <c r="L46" s="74">
        <f t="shared" si="1"/>
        <v>3354.65670852</v>
      </c>
      <c r="M46" s="74">
        <f t="shared" si="2"/>
        <v>64.90054808640001</v>
      </c>
      <c r="N46" s="74">
        <f t="shared" si="3"/>
        <v>384.0022598277695</v>
      </c>
      <c r="O46" s="74">
        <f t="shared" si="4"/>
        <v>5645.909166300001</v>
      </c>
      <c r="P46" s="39">
        <f t="shared" si="5"/>
        <v>19044</v>
      </c>
      <c r="Q46" s="73">
        <f t="shared" si="6"/>
        <v>3465.36037990116</v>
      </c>
      <c r="R46" s="73">
        <f t="shared" si="7"/>
        <v>67.0422661732512</v>
      </c>
      <c r="S46" s="73">
        <f t="shared" si="8"/>
        <v>384.0022598277695</v>
      </c>
      <c r="T46" s="73">
        <f t="shared" si="9"/>
        <v>5911.49711865492</v>
      </c>
      <c r="U46" s="73">
        <f t="shared" si="10"/>
        <v>19236</v>
      </c>
      <c r="V46" s="73">
        <f t="shared" si="11"/>
        <v>72345.19036273417</v>
      </c>
      <c r="W46" s="73">
        <f t="shared" si="12"/>
        <v>74362.7305199971</v>
      </c>
    </row>
    <row r="47" spans="2:23" ht="15">
      <c r="B47" t="s">
        <v>499</v>
      </c>
      <c r="C47" t="s">
        <v>500</v>
      </c>
      <c r="D47" t="s">
        <v>501</v>
      </c>
      <c r="E47" s="54">
        <v>40</v>
      </c>
      <c r="F47" s="45" t="s">
        <v>407</v>
      </c>
      <c r="G47" s="45" t="s">
        <v>408</v>
      </c>
      <c r="H47" s="45" t="s">
        <v>412</v>
      </c>
      <c r="I47" s="53">
        <v>45884.8</v>
      </c>
      <c r="J47" s="58">
        <f t="shared" si="13"/>
        <v>47628.4224</v>
      </c>
      <c r="K47" s="58">
        <f t="shared" si="0"/>
        <v>49200.160339199996</v>
      </c>
      <c r="L47" s="74">
        <f t="shared" si="1"/>
        <v>3643.5743136</v>
      </c>
      <c r="M47" s="74">
        <f t="shared" si="2"/>
        <v>70.490065152</v>
      </c>
      <c r="N47" s="74">
        <f t="shared" si="3"/>
        <v>384.0022598277695</v>
      </c>
      <c r="O47" s="74">
        <f t="shared" si="4"/>
        <v>6132.1593840000005</v>
      </c>
      <c r="P47" s="39">
        <f t="shared" si="5"/>
        <v>19044</v>
      </c>
      <c r="Q47" s="73">
        <f t="shared" si="6"/>
        <v>3763.8122659487994</v>
      </c>
      <c r="R47" s="73">
        <f t="shared" si="7"/>
        <v>72.81623730201599</v>
      </c>
      <c r="S47" s="73">
        <f t="shared" si="8"/>
        <v>384.0022598277695</v>
      </c>
      <c r="T47" s="73">
        <f t="shared" si="9"/>
        <v>6420.6209242656</v>
      </c>
      <c r="U47" s="73">
        <f t="shared" si="10"/>
        <v>19236</v>
      </c>
      <c r="V47" s="73">
        <f t="shared" si="11"/>
        <v>76902.64842257978</v>
      </c>
      <c r="W47" s="73">
        <f t="shared" si="12"/>
        <v>79077.41202654419</v>
      </c>
    </row>
    <row r="48" spans="2:23" ht="15">
      <c r="B48" t="s">
        <v>502</v>
      </c>
      <c r="C48" t="s">
        <v>503</v>
      </c>
      <c r="D48" t="s">
        <v>446</v>
      </c>
      <c r="E48" s="54">
        <v>87</v>
      </c>
      <c r="F48" s="45" t="s">
        <v>407</v>
      </c>
      <c r="G48" s="45" t="s">
        <v>408</v>
      </c>
      <c r="H48" s="45" t="s">
        <v>412</v>
      </c>
      <c r="I48" s="53">
        <v>42194.59</v>
      </c>
      <c r="J48" s="58">
        <f t="shared" si="13"/>
        <v>43797.98442</v>
      </c>
      <c r="K48" s="58">
        <f t="shared" si="0"/>
        <v>45243.31790586</v>
      </c>
      <c r="L48" s="74">
        <f t="shared" si="1"/>
        <v>3350.54580813</v>
      </c>
      <c r="M48" s="74">
        <f t="shared" si="2"/>
        <v>64.8210169416</v>
      </c>
      <c r="N48" s="74">
        <f t="shared" si="3"/>
        <v>384.0022598277695</v>
      </c>
      <c r="O48" s="74">
        <f t="shared" si="4"/>
        <v>5638.990494075</v>
      </c>
      <c r="P48" s="39">
        <f t="shared" si="5"/>
        <v>19044</v>
      </c>
      <c r="Q48" s="73">
        <f t="shared" si="6"/>
        <v>3461.11381979829</v>
      </c>
      <c r="R48" s="73">
        <f t="shared" si="7"/>
        <v>66.9601105006728</v>
      </c>
      <c r="S48" s="73">
        <f t="shared" si="8"/>
        <v>384.0022598277695</v>
      </c>
      <c r="T48" s="73">
        <f t="shared" si="9"/>
        <v>5904.2529867147305</v>
      </c>
      <c r="U48" s="73">
        <f t="shared" si="10"/>
        <v>19236</v>
      </c>
      <c r="V48" s="73">
        <f t="shared" si="11"/>
        <v>72280.34399897436</v>
      </c>
      <c r="W48" s="73">
        <f t="shared" si="12"/>
        <v>74295.64708270147</v>
      </c>
    </row>
    <row r="49" spans="2:23" ht="15">
      <c r="B49" t="s">
        <v>504</v>
      </c>
      <c r="C49" t="s">
        <v>505</v>
      </c>
      <c r="D49" t="s">
        <v>443</v>
      </c>
      <c r="E49" s="54">
        <v>40</v>
      </c>
      <c r="F49" s="45" t="s">
        <v>407</v>
      </c>
      <c r="G49" s="45" t="s">
        <v>408</v>
      </c>
      <c r="H49" s="45" t="s">
        <v>412</v>
      </c>
      <c r="I49" s="53">
        <v>42036.95</v>
      </c>
      <c r="J49" s="58">
        <f t="shared" si="13"/>
        <v>43634.3541</v>
      </c>
      <c r="K49" s="58">
        <f t="shared" si="0"/>
        <v>45074.287785299995</v>
      </c>
      <c r="L49" s="74">
        <f t="shared" si="1"/>
        <v>3338.0280886499995</v>
      </c>
      <c r="M49" s="74">
        <f t="shared" si="2"/>
        <v>64.578844068</v>
      </c>
      <c r="N49" s="74">
        <f t="shared" si="3"/>
        <v>384.0022598277695</v>
      </c>
      <c r="O49" s="74">
        <f t="shared" si="4"/>
        <v>5617.923090374999</v>
      </c>
      <c r="P49" s="39">
        <f t="shared" si="5"/>
        <v>19044</v>
      </c>
      <c r="Q49" s="73">
        <f t="shared" si="6"/>
        <v>3448.1830155754496</v>
      </c>
      <c r="R49" s="73">
        <f t="shared" si="7"/>
        <v>66.70994592224399</v>
      </c>
      <c r="S49" s="73">
        <f t="shared" si="8"/>
        <v>384.0022598277695</v>
      </c>
      <c r="T49" s="73">
        <f t="shared" si="9"/>
        <v>5882.1945559816495</v>
      </c>
      <c r="U49" s="73">
        <f t="shared" si="10"/>
        <v>19236</v>
      </c>
      <c r="V49" s="73">
        <f t="shared" si="11"/>
        <v>72082.88638292077</v>
      </c>
      <c r="W49" s="73">
        <f t="shared" si="12"/>
        <v>74091.37756260711</v>
      </c>
    </row>
    <row r="50" spans="2:23" ht="15">
      <c r="B50" t="s">
        <v>506</v>
      </c>
      <c r="C50" t="s">
        <v>507</v>
      </c>
      <c r="D50" t="s">
        <v>508</v>
      </c>
      <c r="E50" s="54">
        <v>40</v>
      </c>
      <c r="F50" s="45" t="s">
        <v>407</v>
      </c>
      <c r="G50" s="45" t="s">
        <v>408</v>
      </c>
      <c r="H50" s="45" t="s">
        <v>412</v>
      </c>
      <c r="I50" s="53">
        <v>39925.75</v>
      </c>
      <c r="J50" s="58">
        <f t="shared" si="13"/>
        <v>41442.9285</v>
      </c>
      <c r="K50" s="58">
        <f t="shared" si="0"/>
        <v>42810.5451405</v>
      </c>
      <c r="L50" s="74">
        <f t="shared" si="1"/>
        <v>3170.3840302500003</v>
      </c>
      <c r="M50" s="74">
        <f t="shared" si="2"/>
        <v>61.33553418</v>
      </c>
      <c r="N50" s="74">
        <f t="shared" si="3"/>
        <v>384.0022598277695</v>
      </c>
      <c r="O50" s="74">
        <f t="shared" si="4"/>
        <v>5335.7770443750005</v>
      </c>
      <c r="P50" s="39">
        <f t="shared" si="5"/>
        <v>19044</v>
      </c>
      <c r="Q50" s="73">
        <f t="shared" si="6"/>
        <v>3275.00670324825</v>
      </c>
      <c r="R50" s="73">
        <f t="shared" si="7"/>
        <v>63.35960680794</v>
      </c>
      <c r="S50" s="73">
        <f t="shared" si="8"/>
        <v>384.0022598277695</v>
      </c>
      <c r="T50" s="73">
        <f t="shared" si="9"/>
        <v>5586.77614083525</v>
      </c>
      <c r="U50" s="73">
        <f t="shared" si="10"/>
        <v>19236</v>
      </c>
      <c r="V50" s="73">
        <f t="shared" si="11"/>
        <v>69438.42736863278</v>
      </c>
      <c r="W50" s="73">
        <f t="shared" si="12"/>
        <v>71355.68985121921</v>
      </c>
    </row>
    <row r="51" spans="2:23" ht="15">
      <c r="B51" t="s">
        <v>509</v>
      </c>
      <c r="C51" t="s">
        <v>510</v>
      </c>
      <c r="D51" t="s">
        <v>511</v>
      </c>
      <c r="E51" s="54">
        <v>35</v>
      </c>
      <c r="F51" s="45" t="s">
        <v>407</v>
      </c>
      <c r="G51" s="45" t="s">
        <v>408</v>
      </c>
      <c r="H51" s="45" t="s">
        <v>412</v>
      </c>
      <c r="I51" s="53">
        <v>58654.33</v>
      </c>
      <c r="J51" s="58">
        <f t="shared" si="13"/>
        <v>60883.194540000004</v>
      </c>
      <c r="K51" s="58">
        <f t="shared" si="0"/>
        <v>62892.33995982</v>
      </c>
      <c r="L51" s="74">
        <f t="shared" si="1"/>
        <v>4657.56438231</v>
      </c>
      <c r="M51" s="74">
        <f t="shared" si="2"/>
        <v>90.10712791920001</v>
      </c>
      <c r="N51" s="74">
        <f t="shared" si="3"/>
        <v>384.0022598277695</v>
      </c>
      <c r="O51" s="74">
        <f t="shared" si="4"/>
        <v>7838.711297025001</v>
      </c>
      <c r="P51" s="39">
        <f t="shared" si="5"/>
        <v>19044</v>
      </c>
      <c r="Q51" s="73">
        <f t="shared" si="6"/>
        <v>4811.26400692623</v>
      </c>
      <c r="R51" s="73">
        <f t="shared" si="7"/>
        <v>93.0806631405336</v>
      </c>
      <c r="S51" s="73">
        <f t="shared" si="8"/>
        <v>384.0022598277695</v>
      </c>
      <c r="T51" s="73">
        <f t="shared" si="9"/>
        <v>8207.45036475651</v>
      </c>
      <c r="U51" s="73">
        <f t="shared" si="10"/>
        <v>19236</v>
      </c>
      <c r="V51" s="73">
        <f t="shared" si="11"/>
        <v>92897.57960708198</v>
      </c>
      <c r="W51" s="73">
        <f t="shared" si="12"/>
        <v>95624.13725447105</v>
      </c>
    </row>
    <row r="52" spans="2:24" s="79" customFormat="1" ht="15">
      <c r="B52" s="79" t="s">
        <v>512</v>
      </c>
      <c r="C52" s="79" t="s">
        <v>513</v>
      </c>
      <c r="D52" s="79" t="s">
        <v>417</v>
      </c>
      <c r="E52" s="80">
        <v>40</v>
      </c>
      <c r="F52" s="81" t="s">
        <v>407</v>
      </c>
      <c r="G52" s="81" t="s">
        <v>408</v>
      </c>
      <c r="H52" s="81" t="s">
        <v>412</v>
      </c>
      <c r="I52" s="82">
        <v>137012.22</v>
      </c>
      <c r="J52" s="83">
        <f t="shared" si="13"/>
        <v>142218.68436</v>
      </c>
      <c r="K52" s="83">
        <f t="shared" si="0"/>
        <v>146911.90094388</v>
      </c>
      <c r="L52" s="40">
        <f t="shared" si="1"/>
        <v>10022.97092322</v>
      </c>
      <c r="M52" s="40">
        <f t="shared" si="2"/>
        <v>210.48365285280002</v>
      </c>
      <c r="N52" s="40">
        <f t="shared" si="3"/>
        <v>384.0022598277695</v>
      </c>
      <c r="O52" s="40">
        <f t="shared" si="4"/>
        <v>18310.65561135</v>
      </c>
      <c r="P52" s="84">
        <f t="shared" si="5"/>
        <v>19044</v>
      </c>
      <c r="Q52" s="73">
        <f t="shared" si="6"/>
        <v>10091.02256368626</v>
      </c>
      <c r="R52" s="85">
        <f t="shared" si="7"/>
        <v>217.4296133969424</v>
      </c>
      <c r="S52" s="85">
        <f t="shared" si="8"/>
        <v>384.0022598277695</v>
      </c>
      <c r="T52" s="85">
        <f t="shared" si="9"/>
        <v>19172.00307317634</v>
      </c>
      <c r="U52" s="85">
        <f t="shared" si="10"/>
        <v>19236</v>
      </c>
      <c r="V52" s="85">
        <f t="shared" si="11"/>
        <v>190190.7968072506</v>
      </c>
      <c r="W52" s="85">
        <f t="shared" si="12"/>
        <v>196012.35845396732</v>
      </c>
      <c r="X52" s="86"/>
    </row>
    <row r="53" spans="2:23" ht="15">
      <c r="B53" t="s">
        <v>514</v>
      </c>
      <c r="C53" t="s">
        <v>515</v>
      </c>
      <c r="D53" t="s">
        <v>417</v>
      </c>
      <c r="E53" s="54">
        <v>40</v>
      </c>
      <c r="F53" s="45" t="s">
        <v>407</v>
      </c>
      <c r="G53" s="45" t="s">
        <v>408</v>
      </c>
      <c r="H53" s="45" t="s">
        <v>412</v>
      </c>
      <c r="I53" s="53">
        <v>123734</v>
      </c>
      <c r="J53" s="58">
        <f t="shared" si="13"/>
        <v>128435.892</v>
      </c>
      <c r="K53" s="58">
        <f t="shared" si="0"/>
        <v>132674.276436</v>
      </c>
      <c r="L53" s="74">
        <f t="shared" si="1"/>
        <v>9823.120434</v>
      </c>
      <c r="M53" s="74">
        <f t="shared" si="2"/>
        <v>190.08512016</v>
      </c>
      <c r="N53" s="74">
        <f t="shared" si="3"/>
        <v>384.0022598277695</v>
      </c>
      <c r="O53" s="74">
        <f t="shared" si="4"/>
        <v>16536.121095000002</v>
      </c>
      <c r="P53" s="39">
        <f t="shared" si="5"/>
        <v>19044</v>
      </c>
      <c r="Q53" s="73">
        <f t="shared" si="6"/>
        <v>9884.577008322</v>
      </c>
      <c r="R53" s="73">
        <f t="shared" si="7"/>
        <v>196.35792912527998</v>
      </c>
      <c r="S53" s="73">
        <f t="shared" si="8"/>
        <v>384.0022598277695</v>
      </c>
      <c r="T53" s="73">
        <f t="shared" si="9"/>
        <v>17313.993074898</v>
      </c>
      <c r="U53" s="73">
        <f t="shared" si="10"/>
        <v>19236</v>
      </c>
      <c r="V53" s="73">
        <f t="shared" si="11"/>
        <v>174413.22090898777</v>
      </c>
      <c r="W53" s="73">
        <f t="shared" si="12"/>
        <v>179689.20670817303</v>
      </c>
    </row>
    <row r="54" spans="2:23" ht="15">
      <c r="B54" t="s">
        <v>516</v>
      </c>
      <c r="C54" t="s">
        <v>517</v>
      </c>
      <c r="D54" t="s">
        <v>518</v>
      </c>
      <c r="E54" s="54">
        <v>40</v>
      </c>
      <c r="F54" s="45" t="s">
        <v>407</v>
      </c>
      <c r="G54" s="45" t="s">
        <v>408</v>
      </c>
      <c r="H54" s="45" t="s">
        <v>412</v>
      </c>
      <c r="I54" s="53">
        <v>143415.36</v>
      </c>
      <c r="J54" s="58">
        <f t="shared" si="13"/>
        <v>148865.14367999998</v>
      </c>
      <c r="K54" s="58">
        <f t="shared" si="0"/>
        <v>153777.69342143997</v>
      </c>
      <c r="L54" s="74">
        <f t="shared" si="1"/>
        <v>10119.34458336</v>
      </c>
      <c r="M54" s="74">
        <f t="shared" si="2"/>
        <v>220.32041264639997</v>
      </c>
      <c r="N54" s="74">
        <f t="shared" si="3"/>
        <v>384.0022598277695</v>
      </c>
      <c r="O54" s="74">
        <f t="shared" si="4"/>
        <v>19166.387248799998</v>
      </c>
      <c r="P54" s="39">
        <f t="shared" si="5"/>
        <v>19044</v>
      </c>
      <c r="Q54" s="73">
        <f t="shared" si="6"/>
        <v>10190.57655461088</v>
      </c>
      <c r="R54" s="73">
        <f t="shared" si="7"/>
        <v>227.59098626373114</v>
      </c>
      <c r="S54" s="73">
        <f t="shared" si="8"/>
        <v>384.0022598277695</v>
      </c>
      <c r="T54" s="73">
        <f t="shared" si="9"/>
        <v>20067.988991497918</v>
      </c>
      <c r="U54" s="73">
        <f t="shared" si="10"/>
        <v>19236</v>
      </c>
      <c r="V54" s="73">
        <f t="shared" si="11"/>
        <v>197799.19818463415</v>
      </c>
      <c r="W54" s="73">
        <f t="shared" si="12"/>
        <v>203883.85221364026</v>
      </c>
    </row>
    <row r="55" spans="2:23" ht="15">
      <c r="B55" t="s">
        <v>519</v>
      </c>
      <c r="C55" t="s">
        <v>457</v>
      </c>
      <c r="D55" t="s">
        <v>458</v>
      </c>
      <c r="E55" s="54">
        <v>35</v>
      </c>
      <c r="F55" s="45" t="s">
        <v>407</v>
      </c>
      <c r="G55" s="45" t="s">
        <v>408</v>
      </c>
      <c r="H55" s="45" t="s">
        <v>412</v>
      </c>
      <c r="I55" s="53">
        <v>81008.54</v>
      </c>
      <c r="J55" s="58">
        <f t="shared" si="13"/>
        <v>84086.86452</v>
      </c>
      <c r="K55" s="58">
        <f t="shared" si="0"/>
        <v>86861.73104916</v>
      </c>
      <c r="L55" s="74">
        <f t="shared" si="1"/>
        <v>6432.64513578</v>
      </c>
      <c r="M55" s="74">
        <f t="shared" si="2"/>
        <v>124.4485594896</v>
      </c>
      <c r="N55" s="74">
        <f t="shared" si="3"/>
        <v>384.0022598277695</v>
      </c>
      <c r="O55" s="74">
        <f t="shared" si="4"/>
        <v>10826.18380695</v>
      </c>
      <c r="P55" s="39">
        <f t="shared" si="5"/>
        <v>19044</v>
      </c>
      <c r="Q55" s="73">
        <f t="shared" si="6"/>
        <v>6644.922425260739</v>
      </c>
      <c r="R55" s="73">
        <f t="shared" si="7"/>
        <v>128.55536195275678</v>
      </c>
      <c r="S55" s="73">
        <f t="shared" si="8"/>
        <v>384.0022598277695</v>
      </c>
      <c r="T55" s="73">
        <f t="shared" si="9"/>
        <v>11335.45590191538</v>
      </c>
      <c r="U55" s="73">
        <f t="shared" si="10"/>
        <v>19236</v>
      </c>
      <c r="V55" s="73">
        <f t="shared" si="11"/>
        <v>120898.14428204737</v>
      </c>
      <c r="W55" s="73">
        <f t="shared" si="12"/>
        <v>124590.66699811663</v>
      </c>
    </row>
    <row r="56" spans="2:23" ht="15">
      <c r="B56" t="s">
        <v>520</v>
      </c>
      <c r="C56" t="s">
        <v>521</v>
      </c>
      <c r="D56" t="s">
        <v>455</v>
      </c>
      <c r="E56" s="54">
        <v>40</v>
      </c>
      <c r="F56" s="45" t="s">
        <v>407</v>
      </c>
      <c r="G56" s="45" t="s">
        <v>408</v>
      </c>
      <c r="H56" s="45" t="s">
        <v>412</v>
      </c>
      <c r="I56" s="53">
        <v>55753.57</v>
      </c>
      <c r="J56" s="58">
        <f t="shared" si="13"/>
        <v>57872.20566</v>
      </c>
      <c r="K56" s="58">
        <f t="shared" si="0"/>
        <v>59781.98844677999</v>
      </c>
      <c r="L56" s="74">
        <f t="shared" si="1"/>
        <v>4427.22373299</v>
      </c>
      <c r="M56" s="74">
        <f t="shared" si="2"/>
        <v>85.6508643768</v>
      </c>
      <c r="N56" s="74">
        <f t="shared" si="3"/>
        <v>384.0022598277695</v>
      </c>
      <c r="O56" s="74">
        <f t="shared" si="4"/>
        <v>7451.046478725</v>
      </c>
      <c r="P56" s="39">
        <f t="shared" si="5"/>
        <v>19044</v>
      </c>
      <c r="Q56" s="73">
        <f t="shared" si="6"/>
        <v>4573.32211617867</v>
      </c>
      <c r="R56" s="73">
        <f t="shared" si="7"/>
        <v>88.4773429012344</v>
      </c>
      <c r="S56" s="73">
        <f t="shared" si="8"/>
        <v>384.0022598277695</v>
      </c>
      <c r="T56" s="73">
        <f t="shared" si="9"/>
        <v>7801.549492304789</v>
      </c>
      <c r="U56" s="73">
        <f t="shared" si="10"/>
        <v>19236</v>
      </c>
      <c r="V56" s="73">
        <f t="shared" si="11"/>
        <v>89264.12899591957</v>
      </c>
      <c r="W56" s="73">
        <f t="shared" si="12"/>
        <v>91865.33965799246</v>
      </c>
    </row>
    <row r="57" spans="2:23" ht="15">
      <c r="B57" t="s">
        <v>522</v>
      </c>
      <c r="C57" t="s">
        <v>523</v>
      </c>
      <c r="D57" t="s">
        <v>511</v>
      </c>
      <c r="E57" s="54">
        <v>35</v>
      </c>
      <c r="F57" s="45" t="s">
        <v>407</v>
      </c>
      <c r="G57" s="45" t="s">
        <v>408</v>
      </c>
      <c r="H57" s="45" t="s">
        <v>412</v>
      </c>
      <c r="I57" s="53">
        <v>52100.29</v>
      </c>
      <c r="J57" s="58">
        <f t="shared" si="13"/>
        <v>54080.10102</v>
      </c>
      <c r="K57" s="58">
        <f t="shared" si="0"/>
        <v>55864.74435366</v>
      </c>
      <c r="L57" s="74">
        <f t="shared" si="1"/>
        <v>4137.12772803</v>
      </c>
      <c r="M57" s="74">
        <f t="shared" si="2"/>
        <v>80.0385495096</v>
      </c>
      <c r="N57" s="74">
        <f t="shared" si="3"/>
        <v>384.0022598277695</v>
      </c>
      <c r="O57" s="74">
        <f t="shared" si="4"/>
        <v>6962.813006325</v>
      </c>
      <c r="P57" s="39">
        <f t="shared" si="5"/>
        <v>19044</v>
      </c>
      <c r="Q57" s="73">
        <f t="shared" si="6"/>
        <v>4273.65294305499</v>
      </c>
      <c r="R57" s="73">
        <f t="shared" si="7"/>
        <v>82.67982164341679</v>
      </c>
      <c r="S57" s="73">
        <f t="shared" si="8"/>
        <v>384.0022598277695</v>
      </c>
      <c r="T57" s="73">
        <f t="shared" si="9"/>
        <v>7290.34913815263</v>
      </c>
      <c r="U57" s="73">
        <f t="shared" si="10"/>
        <v>19236</v>
      </c>
      <c r="V57" s="73">
        <f t="shared" si="11"/>
        <v>84688.08256369237</v>
      </c>
      <c r="W57" s="73">
        <f t="shared" si="12"/>
        <v>87131.42851633881</v>
      </c>
    </row>
    <row r="58" spans="2:23" ht="15">
      <c r="B58" t="s">
        <v>524</v>
      </c>
      <c r="C58" t="s">
        <v>525</v>
      </c>
      <c r="D58" t="s">
        <v>511</v>
      </c>
      <c r="E58" s="54">
        <v>40</v>
      </c>
      <c r="F58" s="45" t="s">
        <v>407</v>
      </c>
      <c r="G58" s="45" t="s">
        <v>408</v>
      </c>
      <c r="H58" s="45" t="s">
        <v>412</v>
      </c>
      <c r="I58" s="53">
        <v>62376.5</v>
      </c>
      <c r="J58" s="58">
        <f t="shared" si="13"/>
        <v>64746.807</v>
      </c>
      <c r="K58" s="58">
        <f t="shared" si="0"/>
        <v>66883.45163099999</v>
      </c>
      <c r="L58" s="74">
        <f t="shared" si="1"/>
        <v>4953.1307355</v>
      </c>
      <c r="M58" s="74">
        <f t="shared" si="2"/>
        <v>95.82527436</v>
      </c>
      <c r="N58" s="74">
        <f t="shared" si="3"/>
        <v>384.0022598277695</v>
      </c>
      <c r="O58" s="74">
        <f t="shared" si="4"/>
        <v>8336.151401250001</v>
      </c>
      <c r="P58" s="39">
        <f t="shared" si="5"/>
        <v>19044</v>
      </c>
      <c r="Q58" s="73">
        <f t="shared" si="6"/>
        <v>5116.584049771499</v>
      </c>
      <c r="R58" s="73">
        <f t="shared" si="7"/>
        <v>98.98750841387998</v>
      </c>
      <c r="S58" s="73">
        <f t="shared" si="8"/>
        <v>384.0022598277695</v>
      </c>
      <c r="T58" s="73">
        <f t="shared" si="9"/>
        <v>8728.290437845499</v>
      </c>
      <c r="U58" s="73">
        <f t="shared" si="10"/>
        <v>19236</v>
      </c>
      <c r="V58" s="73">
        <f t="shared" si="11"/>
        <v>97559.91667093778</v>
      </c>
      <c r="W58" s="73">
        <f t="shared" si="12"/>
        <v>100447.31588685863</v>
      </c>
    </row>
    <row r="59" spans="2:23" ht="15">
      <c r="B59" t="s">
        <v>526</v>
      </c>
      <c r="C59" t="s">
        <v>527</v>
      </c>
      <c r="D59" t="s">
        <v>417</v>
      </c>
      <c r="E59" s="54">
        <v>40</v>
      </c>
      <c r="F59" s="45" t="s">
        <v>407</v>
      </c>
      <c r="G59" s="45" t="s">
        <v>408</v>
      </c>
      <c r="H59" s="45" t="s">
        <v>412</v>
      </c>
      <c r="I59" s="53">
        <v>52952.22</v>
      </c>
      <c r="J59" s="58">
        <f t="shared" si="13"/>
        <v>54964.40436</v>
      </c>
      <c r="K59" s="58">
        <f t="shared" si="0"/>
        <v>56778.229703879995</v>
      </c>
      <c r="L59" s="74">
        <f t="shared" si="1"/>
        <v>4204.77693354</v>
      </c>
      <c r="M59" s="74">
        <f t="shared" si="2"/>
        <v>81.3473184528</v>
      </c>
      <c r="N59" s="74">
        <f t="shared" si="3"/>
        <v>384.0022598277695</v>
      </c>
      <c r="O59" s="74">
        <f t="shared" si="4"/>
        <v>7076.66706135</v>
      </c>
      <c r="P59" s="39">
        <f t="shared" si="5"/>
        <v>19044</v>
      </c>
      <c r="Q59" s="73">
        <f t="shared" si="6"/>
        <v>4343.53457234682</v>
      </c>
      <c r="R59" s="73">
        <f t="shared" si="7"/>
        <v>84.03177996174239</v>
      </c>
      <c r="S59" s="73">
        <f t="shared" si="8"/>
        <v>384.0022598277695</v>
      </c>
      <c r="T59" s="73">
        <f t="shared" si="9"/>
        <v>7409.558976356339</v>
      </c>
      <c r="U59" s="73">
        <f t="shared" si="10"/>
        <v>19236</v>
      </c>
      <c r="V59" s="73">
        <f t="shared" si="11"/>
        <v>85755.19793317057</v>
      </c>
      <c r="W59" s="73">
        <f t="shared" si="12"/>
        <v>88235.35729237268</v>
      </c>
    </row>
    <row r="60" spans="2:23" ht="15">
      <c r="B60" t="s">
        <v>528</v>
      </c>
      <c r="C60" t="s">
        <v>529</v>
      </c>
      <c r="D60" t="s">
        <v>411</v>
      </c>
      <c r="E60" s="54">
        <v>40</v>
      </c>
      <c r="F60" s="45" t="s">
        <v>407</v>
      </c>
      <c r="G60" s="45" t="s">
        <v>408</v>
      </c>
      <c r="H60" s="45" t="s">
        <v>412</v>
      </c>
      <c r="I60" s="53">
        <v>53224.41</v>
      </c>
      <c r="J60" s="58">
        <f t="shared" si="13"/>
        <v>55246.937580000005</v>
      </c>
      <c r="K60" s="58">
        <f t="shared" si="0"/>
        <v>57070.08652014</v>
      </c>
      <c r="L60" s="74">
        <f t="shared" si="1"/>
        <v>4226.390724870001</v>
      </c>
      <c r="M60" s="74">
        <f t="shared" si="2"/>
        <v>81.76546761840001</v>
      </c>
      <c r="N60" s="74">
        <f t="shared" si="3"/>
        <v>384.0022598277695</v>
      </c>
      <c r="O60" s="74">
        <f t="shared" si="4"/>
        <v>7113.043213425</v>
      </c>
      <c r="P60" s="39">
        <f t="shared" si="5"/>
        <v>19044</v>
      </c>
      <c r="Q60" s="73">
        <f t="shared" si="6"/>
        <v>4365.86161879071</v>
      </c>
      <c r="R60" s="73">
        <f t="shared" si="7"/>
        <v>84.4637280498072</v>
      </c>
      <c r="S60" s="73">
        <f t="shared" si="8"/>
        <v>384.0022598277695</v>
      </c>
      <c r="T60" s="73">
        <f t="shared" si="9"/>
        <v>7447.6462908782705</v>
      </c>
      <c r="U60" s="73">
        <f t="shared" si="10"/>
        <v>19236</v>
      </c>
      <c r="V60" s="73">
        <f t="shared" si="11"/>
        <v>86096.13924574117</v>
      </c>
      <c r="W60" s="73">
        <f t="shared" si="12"/>
        <v>88588.06041768656</v>
      </c>
    </row>
    <row r="61" spans="2:23" ht="15">
      <c r="B61" t="s">
        <v>530</v>
      </c>
      <c r="C61" t="s">
        <v>531</v>
      </c>
      <c r="D61" t="s">
        <v>532</v>
      </c>
      <c r="E61" s="54">
        <v>40</v>
      </c>
      <c r="F61" s="45" t="s">
        <v>407</v>
      </c>
      <c r="G61" s="45" t="s">
        <v>408</v>
      </c>
      <c r="H61" s="45" t="s">
        <v>412</v>
      </c>
      <c r="I61" s="53">
        <v>46220.5</v>
      </c>
      <c r="J61" s="58">
        <f t="shared" si="13"/>
        <v>47976.879</v>
      </c>
      <c r="K61" s="58">
        <f t="shared" si="0"/>
        <v>49560.116007</v>
      </c>
      <c r="L61" s="74">
        <f t="shared" si="1"/>
        <v>3670.2312435</v>
      </c>
      <c r="M61" s="74">
        <f t="shared" si="2"/>
        <v>71.00578092</v>
      </c>
      <c r="N61" s="74">
        <f t="shared" si="3"/>
        <v>384.0022598277695</v>
      </c>
      <c r="O61" s="74">
        <f t="shared" si="4"/>
        <v>6177.02317125</v>
      </c>
      <c r="P61" s="39">
        <f t="shared" si="5"/>
        <v>19044</v>
      </c>
      <c r="Q61" s="73">
        <f t="shared" si="6"/>
        <v>3791.3488745355</v>
      </c>
      <c r="R61" s="73">
        <f t="shared" si="7"/>
        <v>73.34897169035999</v>
      </c>
      <c r="S61" s="73">
        <f t="shared" si="8"/>
        <v>384.0022598277695</v>
      </c>
      <c r="T61" s="73">
        <f t="shared" si="9"/>
        <v>6467.5951389135</v>
      </c>
      <c r="U61" s="73">
        <f t="shared" si="10"/>
        <v>19236</v>
      </c>
      <c r="V61" s="73">
        <f t="shared" si="11"/>
        <v>77323.14145549777</v>
      </c>
      <c r="W61" s="73">
        <f t="shared" si="12"/>
        <v>79512.41125196713</v>
      </c>
    </row>
    <row r="62" spans="2:23" ht="15">
      <c r="B62" t="s">
        <v>533</v>
      </c>
      <c r="C62" t="s">
        <v>534</v>
      </c>
      <c r="D62" t="s">
        <v>483</v>
      </c>
      <c r="E62" s="54">
        <v>40</v>
      </c>
      <c r="F62" s="45" t="s">
        <v>407</v>
      </c>
      <c r="G62" s="45" t="s">
        <v>408</v>
      </c>
      <c r="H62" s="45" t="s">
        <v>412</v>
      </c>
      <c r="I62" s="53">
        <v>46220.5</v>
      </c>
      <c r="J62" s="58">
        <f t="shared" si="13"/>
        <v>47976.879</v>
      </c>
      <c r="K62" s="58">
        <f t="shared" si="0"/>
        <v>49560.116007</v>
      </c>
      <c r="L62" s="74">
        <f t="shared" si="1"/>
        <v>3670.2312435</v>
      </c>
      <c r="M62" s="74">
        <f t="shared" si="2"/>
        <v>71.00578092</v>
      </c>
      <c r="N62" s="74">
        <f t="shared" si="3"/>
        <v>384.0022598277695</v>
      </c>
      <c r="O62" s="74">
        <f t="shared" si="4"/>
        <v>6177.02317125</v>
      </c>
      <c r="P62" s="39">
        <f t="shared" si="5"/>
        <v>19044</v>
      </c>
      <c r="Q62" s="73">
        <f t="shared" si="6"/>
        <v>3791.3488745355</v>
      </c>
      <c r="R62" s="73">
        <f t="shared" si="7"/>
        <v>73.34897169035999</v>
      </c>
      <c r="S62" s="73">
        <f t="shared" si="8"/>
        <v>384.0022598277695</v>
      </c>
      <c r="T62" s="73">
        <f t="shared" si="9"/>
        <v>6467.5951389135</v>
      </c>
      <c r="U62" s="73">
        <f t="shared" si="10"/>
        <v>19236</v>
      </c>
      <c r="V62" s="73">
        <f t="shared" si="11"/>
        <v>77323.14145549777</v>
      </c>
      <c r="W62" s="73">
        <f t="shared" si="12"/>
        <v>79512.41125196713</v>
      </c>
    </row>
    <row r="63" spans="2:23" ht="15">
      <c r="B63" t="s">
        <v>535</v>
      </c>
      <c r="C63" t="s">
        <v>536</v>
      </c>
      <c r="D63" t="s">
        <v>423</v>
      </c>
      <c r="E63" s="54">
        <v>40</v>
      </c>
      <c r="F63" s="45" t="s">
        <v>407</v>
      </c>
      <c r="G63" s="45" t="s">
        <v>408</v>
      </c>
      <c r="H63" s="45" t="s">
        <v>412</v>
      </c>
      <c r="I63" s="53">
        <v>51674.15</v>
      </c>
      <c r="J63" s="58">
        <f t="shared" si="13"/>
        <v>53637.767700000004</v>
      </c>
      <c r="K63" s="58">
        <f t="shared" si="0"/>
        <v>55407.814034099996</v>
      </c>
      <c r="L63" s="74">
        <f t="shared" si="1"/>
        <v>4103.28922905</v>
      </c>
      <c r="M63" s="74">
        <f t="shared" si="2"/>
        <v>79.38389619600001</v>
      </c>
      <c r="N63" s="74">
        <f t="shared" si="3"/>
        <v>384.0022598277695</v>
      </c>
      <c r="O63" s="74">
        <f t="shared" si="4"/>
        <v>6905.862591375001</v>
      </c>
      <c r="P63" s="39">
        <f t="shared" si="5"/>
        <v>19044</v>
      </c>
      <c r="Q63" s="73">
        <f t="shared" si="6"/>
        <v>4238.697773608649</v>
      </c>
      <c r="R63" s="73">
        <f t="shared" si="7"/>
        <v>82.00356477046799</v>
      </c>
      <c r="S63" s="73">
        <f t="shared" si="8"/>
        <v>384.0022598277695</v>
      </c>
      <c r="T63" s="73">
        <f t="shared" si="9"/>
        <v>7230.71973145005</v>
      </c>
      <c r="U63" s="73">
        <f t="shared" si="10"/>
        <v>19236</v>
      </c>
      <c r="V63" s="73">
        <f t="shared" si="11"/>
        <v>84154.30567644877</v>
      </c>
      <c r="W63" s="73">
        <f t="shared" si="12"/>
        <v>86579.23736375693</v>
      </c>
    </row>
    <row r="64" spans="2:23" ht="15">
      <c r="B64" t="s">
        <v>537</v>
      </c>
      <c r="C64" t="s">
        <v>538</v>
      </c>
      <c r="D64" t="s">
        <v>491</v>
      </c>
      <c r="E64" s="54">
        <v>40</v>
      </c>
      <c r="F64" s="45" t="s">
        <v>407</v>
      </c>
      <c r="G64" s="45" t="s">
        <v>492</v>
      </c>
      <c r="H64" s="45" t="s">
        <v>412</v>
      </c>
      <c r="I64" s="53">
        <v>46220.5</v>
      </c>
      <c r="J64" s="58">
        <f t="shared" si="13"/>
        <v>47976.879</v>
      </c>
      <c r="K64" s="58">
        <f t="shared" si="0"/>
        <v>49560.116007</v>
      </c>
      <c r="L64" s="74">
        <f t="shared" si="1"/>
        <v>3670.2312435</v>
      </c>
      <c r="M64" s="74">
        <f t="shared" si="2"/>
        <v>71.00578092</v>
      </c>
      <c r="N64" s="74">
        <f t="shared" si="3"/>
        <v>384.0022598277695</v>
      </c>
      <c r="O64" s="74">
        <f t="shared" si="4"/>
        <v>6177.02317125</v>
      </c>
      <c r="P64" s="39">
        <f t="shared" si="5"/>
        <v>19044</v>
      </c>
      <c r="Q64" s="73">
        <f t="shared" si="6"/>
        <v>3791.3488745355</v>
      </c>
      <c r="R64" s="73">
        <f t="shared" si="7"/>
        <v>73.34897169035999</v>
      </c>
      <c r="S64" s="73">
        <f t="shared" si="8"/>
        <v>384.0022598277695</v>
      </c>
      <c r="T64" s="73">
        <f t="shared" si="9"/>
        <v>6467.5951389135</v>
      </c>
      <c r="U64" s="73">
        <f t="shared" si="10"/>
        <v>19236</v>
      </c>
      <c r="V64" s="73">
        <f t="shared" si="11"/>
        <v>77323.14145549777</v>
      </c>
      <c r="W64" s="73">
        <f t="shared" si="12"/>
        <v>79512.41125196713</v>
      </c>
    </row>
    <row r="65" spans="2:23" ht="15">
      <c r="B65" t="s">
        <v>539</v>
      </c>
      <c r="C65" t="s">
        <v>540</v>
      </c>
      <c r="D65" t="s">
        <v>486</v>
      </c>
      <c r="E65" s="54">
        <v>40</v>
      </c>
      <c r="F65" s="45" t="s">
        <v>407</v>
      </c>
      <c r="G65" s="45" t="s">
        <v>408</v>
      </c>
      <c r="H65" s="45" t="s">
        <v>412</v>
      </c>
      <c r="I65" s="53">
        <v>48103.03</v>
      </c>
      <c r="J65" s="58">
        <f t="shared" si="13"/>
        <v>49930.94514</v>
      </c>
      <c r="K65" s="58">
        <f t="shared" si="0"/>
        <v>51578.66632962</v>
      </c>
      <c r="L65" s="74">
        <f t="shared" si="1"/>
        <v>3819.7173032100004</v>
      </c>
      <c r="M65" s="74">
        <f t="shared" si="2"/>
        <v>73.8977988072</v>
      </c>
      <c r="N65" s="74">
        <f t="shared" si="3"/>
        <v>384.0022598277695</v>
      </c>
      <c r="O65" s="74">
        <f t="shared" si="4"/>
        <v>6428.609186775001</v>
      </c>
      <c r="P65" s="39">
        <f t="shared" si="5"/>
        <v>19044</v>
      </c>
      <c r="Q65" s="73">
        <f t="shared" si="6"/>
        <v>3945.76797421593</v>
      </c>
      <c r="R65" s="73">
        <f t="shared" si="7"/>
        <v>76.3364261678376</v>
      </c>
      <c r="S65" s="73">
        <f t="shared" si="8"/>
        <v>384.0022598277695</v>
      </c>
      <c r="T65" s="73">
        <f t="shared" si="9"/>
        <v>6731.01595601541</v>
      </c>
      <c r="U65" s="73">
        <f t="shared" si="10"/>
        <v>19236</v>
      </c>
      <c r="V65" s="73">
        <f t="shared" si="11"/>
        <v>79681.17168861997</v>
      </c>
      <c r="W65" s="73">
        <f t="shared" si="12"/>
        <v>81951.78894584694</v>
      </c>
    </row>
    <row r="66" spans="2:23" ht="15">
      <c r="B66" t="s">
        <v>541</v>
      </c>
      <c r="C66" t="s">
        <v>542</v>
      </c>
      <c r="D66" t="s">
        <v>543</v>
      </c>
      <c r="E66" s="54">
        <v>40</v>
      </c>
      <c r="F66" s="45" t="s">
        <v>407</v>
      </c>
      <c r="G66" s="45" t="s">
        <v>408</v>
      </c>
      <c r="H66" s="45" t="s">
        <v>412</v>
      </c>
      <c r="I66" s="53">
        <v>46220.5</v>
      </c>
      <c r="J66" s="58">
        <f t="shared" si="13"/>
        <v>47976.879</v>
      </c>
      <c r="K66" s="58">
        <f t="shared" si="0"/>
        <v>49560.116007</v>
      </c>
      <c r="L66" s="74">
        <f t="shared" si="1"/>
        <v>3670.2312435</v>
      </c>
      <c r="M66" s="74">
        <f t="shared" si="2"/>
        <v>71.00578092</v>
      </c>
      <c r="N66" s="74">
        <f t="shared" si="3"/>
        <v>384.0022598277695</v>
      </c>
      <c r="O66" s="74">
        <f t="shared" si="4"/>
        <v>6177.02317125</v>
      </c>
      <c r="P66" s="39">
        <f t="shared" si="5"/>
        <v>19044</v>
      </c>
      <c r="Q66" s="73">
        <f t="shared" si="6"/>
        <v>3791.3488745355</v>
      </c>
      <c r="R66" s="73">
        <f t="shared" si="7"/>
        <v>73.34897169035999</v>
      </c>
      <c r="S66" s="73">
        <f t="shared" si="8"/>
        <v>384.0022598277695</v>
      </c>
      <c r="T66" s="73">
        <f t="shared" si="9"/>
        <v>6467.5951389135</v>
      </c>
      <c r="U66" s="73">
        <f t="shared" si="10"/>
        <v>19236</v>
      </c>
      <c r="V66" s="73">
        <f t="shared" si="11"/>
        <v>77323.14145549777</v>
      </c>
      <c r="W66" s="73">
        <f t="shared" si="12"/>
        <v>79512.41125196713</v>
      </c>
    </row>
    <row r="67" spans="2:23" ht="15">
      <c r="B67" t="s">
        <v>544</v>
      </c>
      <c r="C67" t="s">
        <v>545</v>
      </c>
      <c r="D67" t="s">
        <v>546</v>
      </c>
      <c r="E67" s="54">
        <v>40</v>
      </c>
      <c r="F67" s="45" t="s">
        <v>407</v>
      </c>
      <c r="G67" s="45" t="s">
        <v>408</v>
      </c>
      <c r="H67" s="45" t="s">
        <v>412</v>
      </c>
      <c r="I67" s="53">
        <v>43766.74</v>
      </c>
      <c r="J67" s="58">
        <f t="shared" si="13"/>
        <v>45429.87612</v>
      </c>
      <c r="K67" s="58">
        <f t="shared" si="0"/>
        <v>46929.06203196</v>
      </c>
      <c r="L67" s="74">
        <f t="shared" si="1"/>
        <v>3475.38552318</v>
      </c>
      <c r="M67" s="74">
        <f t="shared" si="2"/>
        <v>67.2362166576</v>
      </c>
      <c r="N67" s="74">
        <f t="shared" si="3"/>
        <v>384.0022598277695</v>
      </c>
      <c r="O67" s="74">
        <f t="shared" si="4"/>
        <v>5849.09655045</v>
      </c>
      <c r="P67" s="39">
        <f t="shared" si="5"/>
        <v>19044</v>
      </c>
      <c r="Q67" s="73">
        <f t="shared" si="6"/>
        <v>3590.07324544494</v>
      </c>
      <c r="R67" s="73">
        <f t="shared" si="7"/>
        <v>69.45501180730079</v>
      </c>
      <c r="S67" s="73">
        <f t="shared" si="8"/>
        <v>384.0022598277695</v>
      </c>
      <c r="T67" s="73">
        <f t="shared" si="9"/>
        <v>6124.24259517078</v>
      </c>
      <c r="U67" s="73">
        <f t="shared" si="10"/>
        <v>19236</v>
      </c>
      <c r="V67" s="73">
        <f t="shared" si="11"/>
        <v>74249.59667011537</v>
      </c>
      <c r="W67" s="73">
        <f t="shared" si="12"/>
        <v>76332.83514421078</v>
      </c>
    </row>
    <row r="68" spans="2:23" ht="15">
      <c r="B68" t="s">
        <v>547</v>
      </c>
      <c r="C68" t="s">
        <v>548</v>
      </c>
      <c r="D68" t="s">
        <v>495</v>
      </c>
      <c r="E68" s="54">
        <v>40</v>
      </c>
      <c r="F68" s="45" t="s">
        <v>407</v>
      </c>
      <c r="G68" s="45" t="s">
        <v>408</v>
      </c>
      <c r="H68" s="45" t="s">
        <v>412</v>
      </c>
      <c r="I68" s="53">
        <v>46077.78</v>
      </c>
      <c r="J68" s="58">
        <f t="shared" si="13"/>
        <v>47828.73564</v>
      </c>
      <c r="K68" s="58">
        <f t="shared" si="0"/>
        <v>49407.08391612</v>
      </c>
      <c r="L68" s="74">
        <f t="shared" si="1"/>
        <v>3658.89827646</v>
      </c>
      <c r="M68" s="74">
        <f t="shared" si="2"/>
        <v>70.7865287472</v>
      </c>
      <c r="N68" s="74">
        <f t="shared" si="3"/>
        <v>384.0022598277695</v>
      </c>
      <c r="O68" s="74">
        <f t="shared" si="4"/>
        <v>6157.94971365</v>
      </c>
      <c r="P68" s="39">
        <f t="shared" si="5"/>
        <v>19044</v>
      </c>
      <c r="Q68" s="73">
        <f t="shared" si="6"/>
        <v>3779.64191958318</v>
      </c>
      <c r="R68" s="73">
        <f t="shared" si="7"/>
        <v>73.1224841958576</v>
      </c>
      <c r="S68" s="73">
        <f t="shared" si="8"/>
        <v>384.0022598277695</v>
      </c>
      <c r="T68" s="73">
        <f t="shared" si="9"/>
        <v>6447.62445105366</v>
      </c>
      <c r="U68" s="73">
        <f t="shared" si="10"/>
        <v>19236</v>
      </c>
      <c r="V68" s="73">
        <f t="shared" si="11"/>
        <v>77144.37241868497</v>
      </c>
      <c r="W68" s="73">
        <f t="shared" si="12"/>
        <v>79327.47503078046</v>
      </c>
    </row>
    <row r="69" spans="2:23" ht="15">
      <c r="B69" t="s">
        <v>549</v>
      </c>
      <c r="C69" t="s">
        <v>550</v>
      </c>
      <c r="D69" t="s">
        <v>498</v>
      </c>
      <c r="E69" s="54">
        <v>40</v>
      </c>
      <c r="F69" s="45" t="s">
        <v>407</v>
      </c>
      <c r="G69" s="45" t="s">
        <v>492</v>
      </c>
      <c r="H69" s="45" t="s">
        <v>412</v>
      </c>
      <c r="I69" s="53">
        <v>46453.06</v>
      </c>
      <c r="J69" s="58">
        <f t="shared" si="13"/>
        <v>48218.27628</v>
      </c>
      <c r="K69" s="58">
        <f t="shared" si="0"/>
        <v>49809.47939723999</v>
      </c>
      <c r="L69" s="74">
        <f t="shared" si="1"/>
        <v>3688.6981354199997</v>
      </c>
      <c r="M69" s="74">
        <f t="shared" si="2"/>
        <v>71.3630488944</v>
      </c>
      <c r="N69" s="74">
        <f t="shared" si="3"/>
        <v>384.0022598277695</v>
      </c>
      <c r="O69" s="74">
        <f t="shared" si="4"/>
        <v>6208.10307105</v>
      </c>
      <c r="P69" s="39">
        <f t="shared" si="5"/>
        <v>19044</v>
      </c>
      <c r="Q69" s="73">
        <f t="shared" si="6"/>
        <v>3810.4251738888593</v>
      </c>
      <c r="R69" s="73">
        <f t="shared" si="7"/>
        <v>73.71802950791519</v>
      </c>
      <c r="S69" s="73">
        <f t="shared" si="8"/>
        <v>384.0022598277695</v>
      </c>
      <c r="T69" s="73">
        <f t="shared" si="9"/>
        <v>6500.137061339819</v>
      </c>
      <c r="U69" s="73">
        <f t="shared" si="10"/>
        <v>19236</v>
      </c>
      <c r="V69" s="73">
        <f t="shared" si="11"/>
        <v>77614.44279519217</v>
      </c>
      <c r="W69" s="73">
        <f t="shared" si="12"/>
        <v>79813.76192180435</v>
      </c>
    </row>
    <row r="70" spans="2:23" ht="15">
      <c r="B70" t="s">
        <v>551</v>
      </c>
      <c r="C70" t="s">
        <v>552</v>
      </c>
      <c r="D70" t="s">
        <v>553</v>
      </c>
      <c r="E70" s="54">
        <v>40</v>
      </c>
      <c r="F70" s="45" t="s">
        <v>407</v>
      </c>
      <c r="G70" s="45" t="s">
        <v>408</v>
      </c>
      <c r="H70" s="45" t="s">
        <v>412</v>
      </c>
      <c r="I70" s="53">
        <v>44109.3</v>
      </c>
      <c r="J70" s="58">
        <f t="shared" si="13"/>
        <v>45785.453400000006</v>
      </c>
      <c r="K70" s="58">
        <f t="shared" si="0"/>
        <v>47296.3733622</v>
      </c>
      <c r="L70" s="74">
        <f t="shared" si="1"/>
        <v>3502.5871851</v>
      </c>
      <c r="M70" s="74">
        <f t="shared" si="2"/>
        <v>67.76247103200001</v>
      </c>
      <c r="N70" s="74">
        <f t="shared" si="3"/>
        <v>384.0022598277695</v>
      </c>
      <c r="O70" s="74">
        <f t="shared" si="4"/>
        <v>5894.877125250001</v>
      </c>
      <c r="P70" s="39">
        <f t="shared" si="5"/>
        <v>19044</v>
      </c>
      <c r="Q70" s="73">
        <f t="shared" si="6"/>
        <v>3618.1725622083</v>
      </c>
      <c r="R70" s="73">
        <f t="shared" si="7"/>
        <v>69.998632576056</v>
      </c>
      <c r="S70" s="73">
        <f t="shared" si="8"/>
        <v>384.0022598277695</v>
      </c>
      <c r="T70" s="73">
        <f t="shared" si="9"/>
        <v>6172.1767237671</v>
      </c>
      <c r="U70" s="73">
        <f t="shared" si="10"/>
        <v>19236</v>
      </c>
      <c r="V70" s="73">
        <f t="shared" si="11"/>
        <v>74678.68244120978</v>
      </c>
      <c r="W70" s="73">
        <f t="shared" si="12"/>
        <v>76776.72354057923</v>
      </c>
    </row>
    <row r="71" spans="2:23" ht="15">
      <c r="B71" t="s">
        <v>554</v>
      </c>
      <c r="C71" t="s">
        <v>555</v>
      </c>
      <c r="D71" t="s">
        <v>556</v>
      </c>
      <c r="E71" s="54">
        <v>40</v>
      </c>
      <c r="F71" s="45" t="s">
        <v>407</v>
      </c>
      <c r="G71" s="45" t="s">
        <v>408</v>
      </c>
      <c r="H71" s="45" t="s">
        <v>412</v>
      </c>
      <c r="I71" s="53">
        <v>46220.5</v>
      </c>
      <c r="J71" s="58">
        <f t="shared" si="13"/>
        <v>47976.879</v>
      </c>
      <c r="K71" s="58">
        <f t="shared" si="0"/>
        <v>49560.116007</v>
      </c>
      <c r="L71" s="74">
        <f t="shared" si="1"/>
        <v>3670.2312435</v>
      </c>
      <c r="M71" s="74">
        <f t="shared" si="2"/>
        <v>71.00578092</v>
      </c>
      <c r="N71" s="74">
        <f t="shared" si="3"/>
        <v>384.0022598277695</v>
      </c>
      <c r="O71" s="74">
        <f t="shared" si="4"/>
        <v>6177.02317125</v>
      </c>
      <c r="P71" s="39">
        <f t="shared" si="5"/>
        <v>19044</v>
      </c>
      <c r="Q71" s="73">
        <f t="shared" si="6"/>
        <v>3791.3488745355</v>
      </c>
      <c r="R71" s="73">
        <f t="shared" si="7"/>
        <v>73.34897169035999</v>
      </c>
      <c r="S71" s="73">
        <f t="shared" si="8"/>
        <v>384.0022598277695</v>
      </c>
      <c r="T71" s="73">
        <f t="shared" si="9"/>
        <v>6467.5951389135</v>
      </c>
      <c r="U71" s="73">
        <f t="shared" si="10"/>
        <v>19236</v>
      </c>
      <c r="V71" s="73">
        <f t="shared" si="11"/>
        <v>77323.14145549777</v>
      </c>
      <c r="W71" s="73">
        <f t="shared" si="12"/>
        <v>79512.41125196713</v>
      </c>
    </row>
    <row r="72" spans="2:23" ht="15">
      <c r="B72" t="s">
        <v>557</v>
      </c>
      <c r="C72" t="s">
        <v>558</v>
      </c>
      <c r="D72" t="s">
        <v>501</v>
      </c>
      <c r="E72" s="54">
        <v>40</v>
      </c>
      <c r="F72" s="45" t="s">
        <v>407</v>
      </c>
      <c r="G72" s="45" t="s">
        <v>408</v>
      </c>
      <c r="H72" s="45" t="s">
        <v>412</v>
      </c>
      <c r="I72" s="53">
        <v>50440</v>
      </c>
      <c r="J72" s="58">
        <f t="shared" si="13"/>
        <v>52356.72</v>
      </c>
      <c r="K72" s="58">
        <f t="shared" si="0"/>
        <v>54084.49176</v>
      </c>
      <c r="L72" s="74">
        <f t="shared" si="1"/>
        <v>4005.28908</v>
      </c>
      <c r="M72" s="74">
        <f t="shared" si="2"/>
        <v>77.4879456</v>
      </c>
      <c r="N72" s="74">
        <f t="shared" si="3"/>
        <v>384.0022598277695</v>
      </c>
      <c r="O72" s="74">
        <f t="shared" si="4"/>
        <v>6740.9277</v>
      </c>
      <c r="P72" s="39">
        <f t="shared" si="5"/>
        <v>19044</v>
      </c>
      <c r="Q72" s="73">
        <f t="shared" si="6"/>
        <v>4137.46361964</v>
      </c>
      <c r="R72" s="73">
        <f t="shared" si="7"/>
        <v>80.04504780479999</v>
      </c>
      <c r="S72" s="73">
        <f t="shared" si="8"/>
        <v>384.0022598277695</v>
      </c>
      <c r="T72" s="73">
        <f t="shared" si="9"/>
        <v>7058.02617468</v>
      </c>
      <c r="U72" s="73">
        <f t="shared" si="10"/>
        <v>19236</v>
      </c>
      <c r="V72" s="73">
        <f t="shared" si="11"/>
        <v>82608.42698542777</v>
      </c>
      <c r="W72" s="73">
        <f t="shared" si="12"/>
        <v>84980.02886195257</v>
      </c>
    </row>
    <row r="73" spans="2:23" ht="15">
      <c r="B73" t="s">
        <v>559</v>
      </c>
      <c r="C73" t="s">
        <v>560</v>
      </c>
      <c r="D73" t="s">
        <v>561</v>
      </c>
      <c r="E73" s="54">
        <v>40</v>
      </c>
      <c r="F73" s="45" t="s">
        <v>407</v>
      </c>
      <c r="G73" s="45" t="s">
        <v>408</v>
      </c>
      <c r="H73" s="45" t="s">
        <v>412</v>
      </c>
      <c r="I73" s="53">
        <v>52449.18</v>
      </c>
      <c r="J73" s="58">
        <f t="shared" si="13"/>
        <v>54442.24884</v>
      </c>
      <c r="K73" s="58">
        <f t="shared" si="0"/>
        <v>56238.843051719996</v>
      </c>
      <c r="L73" s="74">
        <f t="shared" si="1"/>
        <v>4164.83203626</v>
      </c>
      <c r="M73" s="74">
        <f t="shared" si="2"/>
        <v>80.5745282832</v>
      </c>
      <c r="N73" s="74">
        <f t="shared" si="3"/>
        <v>384.0022598277695</v>
      </c>
      <c r="O73" s="74">
        <f t="shared" si="4"/>
        <v>7009.43953815</v>
      </c>
      <c r="P73" s="39">
        <f t="shared" si="5"/>
        <v>19044</v>
      </c>
      <c r="Q73" s="73">
        <f t="shared" si="6"/>
        <v>4302.271493456579</v>
      </c>
      <c r="R73" s="73">
        <f t="shared" si="7"/>
        <v>83.2334877165456</v>
      </c>
      <c r="S73" s="73">
        <f t="shared" si="8"/>
        <v>384.0022598277695</v>
      </c>
      <c r="T73" s="73">
        <f t="shared" si="9"/>
        <v>7339.169018249459</v>
      </c>
      <c r="U73" s="73">
        <f t="shared" si="10"/>
        <v>19236</v>
      </c>
      <c r="V73" s="73">
        <f t="shared" si="11"/>
        <v>85125.09720252096</v>
      </c>
      <c r="W73" s="73">
        <f t="shared" si="12"/>
        <v>87583.51931097035</v>
      </c>
    </row>
    <row r="74" spans="2:23" ht="15">
      <c r="B74" t="s">
        <v>562</v>
      </c>
      <c r="C74" t="s">
        <v>563</v>
      </c>
      <c r="D74" t="s">
        <v>446</v>
      </c>
      <c r="E74" s="54">
        <v>87</v>
      </c>
      <c r="F74" s="45" t="s">
        <v>407</v>
      </c>
      <c r="G74" s="45" t="s">
        <v>408</v>
      </c>
      <c r="H74" s="45" t="s">
        <v>412</v>
      </c>
      <c r="I74" s="53">
        <v>46393.83</v>
      </c>
      <c r="J74" s="58">
        <f aca="true" t="shared" si="14" ref="J74:J137">I74*(1+$F$1)</f>
        <v>48156.79554000001</v>
      </c>
      <c r="K74" s="58">
        <f aca="true" t="shared" si="15" ref="K74:K137">J74*(1+$F$2)</f>
        <v>49745.969792820004</v>
      </c>
      <c r="L74" s="74">
        <f aca="true" t="shared" si="16" ref="L74:L137">IF(J74-$L$2&lt;0,J74*$I$3,($L$2*$I$3)+(J74-$L$2)*$I$4)</f>
        <v>3683.9948588100006</v>
      </c>
      <c r="M74" s="74">
        <f aca="true" t="shared" si="17" ref="M74:M137">J74*0.00148</f>
        <v>71.27205739920001</v>
      </c>
      <c r="N74" s="74">
        <f aca="true" t="shared" si="18" ref="N74:N137">2080*0.184616471071043</f>
        <v>384.0022598277695</v>
      </c>
      <c r="O74" s="74">
        <f aca="true" t="shared" si="19" ref="O74:O137">J74*0.12875</f>
        <v>6200.187425775001</v>
      </c>
      <c r="P74" s="39">
        <f aca="true" t="shared" si="20" ref="P74:P137">1587*12</f>
        <v>19044</v>
      </c>
      <c r="Q74" s="73">
        <f aca="true" t="shared" si="21" ref="Q74:Q137">IF(K74-$L$2&lt;0,K74*$I$3,($L$2*$I$3)+(K74-$L$2)*$I$4)</f>
        <v>3805.5666891507303</v>
      </c>
      <c r="R74" s="73">
        <f aca="true" t="shared" si="22" ref="R74:R137">K74*0.00148</f>
        <v>73.62403529337361</v>
      </c>
      <c r="S74" s="73">
        <f aca="true" t="shared" si="23" ref="S74:S137">2080*0.184616471071043</f>
        <v>384.0022598277695</v>
      </c>
      <c r="T74" s="73">
        <f aca="true" t="shared" si="24" ref="T74:T137">K74*0.1305</f>
        <v>6491.849057963011</v>
      </c>
      <c r="U74" s="73">
        <f aca="true" t="shared" si="25" ref="U74:U137">1603*12</f>
        <v>19236</v>
      </c>
      <c r="V74" s="73">
        <f aca="true" t="shared" si="26" ref="V74:V137">J74+SUM(L74:P74)</f>
        <v>77540.25214181197</v>
      </c>
      <c r="W74" s="73">
        <f aca="true" t="shared" si="27" ref="W74:W137">K74+SUM(Q74:U74)</f>
        <v>79737.01183505489</v>
      </c>
    </row>
    <row r="75" spans="2:23" ht="15">
      <c r="B75" t="s">
        <v>564</v>
      </c>
      <c r="C75" t="s">
        <v>565</v>
      </c>
      <c r="D75" t="s">
        <v>443</v>
      </c>
      <c r="E75" s="54">
        <v>40</v>
      </c>
      <c r="F75" s="45" t="s">
        <v>407</v>
      </c>
      <c r="G75" s="45" t="s">
        <v>408</v>
      </c>
      <c r="H75" s="45" t="s">
        <v>412</v>
      </c>
      <c r="I75" s="53">
        <v>46220.5</v>
      </c>
      <c r="J75" s="58">
        <f t="shared" si="14"/>
        <v>47976.879</v>
      </c>
      <c r="K75" s="58">
        <f t="shared" si="15"/>
        <v>49560.116007</v>
      </c>
      <c r="L75" s="74">
        <f t="shared" si="16"/>
        <v>3670.2312435</v>
      </c>
      <c r="M75" s="74">
        <f t="shared" si="17"/>
        <v>71.00578092</v>
      </c>
      <c r="N75" s="74">
        <f t="shared" si="18"/>
        <v>384.0022598277695</v>
      </c>
      <c r="O75" s="74">
        <f t="shared" si="19"/>
        <v>6177.02317125</v>
      </c>
      <c r="P75" s="39">
        <f t="shared" si="20"/>
        <v>19044</v>
      </c>
      <c r="Q75" s="73">
        <f t="shared" si="21"/>
        <v>3791.3488745355</v>
      </c>
      <c r="R75" s="73">
        <f t="shared" si="22"/>
        <v>73.34897169035999</v>
      </c>
      <c r="S75" s="73">
        <f t="shared" si="23"/>
        <v>384.0022598277695</v>
      </c>
      <c r="T75" s="73">
        <f t="shared" si="24"/>
        <v>6467.5951389135</v>
      </c>
      <c r="U75" s="73">
        <f t="shared" si="25"/>
        <v>19236</v>
      </c>
      <c r="V75" s="73">
        <f t="shared" si="26"/>
        <v>77323.14145549777</v>
      </c>
      <c r="W75" s="73">
        <f t="shared" si="27"/>
        <v>79512.41125196713</v>
      </c>
    </row>
    <row r="76" spans="2:23" ht="15">
      <c r="B76" t="s">
        <v>566</v>
      </c>
      <c r="C76" t="s">
        <v>567</v>
      </c>
      <c r="D76" t="s">
        <v>417</v>
      </c>
      <c r="E76" s="54">
        <v>40</v>
      </c>
      <c r="F76" s="45" t="s">
        <v>407</v>
      </c>
      <c r="G76" s="45" t="s">
        <v>408</v>
      </c>
      <c r="H76" s="45" t="s">
        <v>412</v>
      </c>
      <c r="I76" s="53">
        <v>54112.78</v>
      </c>
      <c r="J76" s="58">
        <f t="shared" si="14"/>
        <v>56169.06564</v>
      </c>
      <c r="K76" s="58">
        <f t="shared" si="15"/>
        <v>58022.64480612</v>
      </c>
      <c r="L76" s="74">
        <f t="shared" si="16"/>
        <v>4296.93352146</v>
      </c>
      <c r="M76" s="74">
        <f t="shared" si="17"/>
        <v>83.1302171472</v>
      </c>
      <c r="N76" s="74">
        <f t="shared" si="18"/>
        <v>384.0022598277695</v>
      </c>
      <c r="O76" s="74">
        <f t="shared" si="19"/>
        <v>7231.76720115</v>
      </c>
      <c r="P76" s="39">
        <f t="shared" si="20"/>
        <v>19044</v>
      </c>
      <c r="Q76" s="73">
        <f t="shared" si="21"/>
        <v>4438.73232766818</v>
      </c>
      <c r="R76" s="73">
        <f t="shared" si="22"/>
        <v>85.8735143130576</v>
      </c>
      <c r="S76" s="73">
        <f t="shared" si="23"/>
        <v>384.0022598277695</v>
      </c>
      <c r="T76" s="73">
        <f t="shared" si="24"/>
        <v>7571.955147198661</v>
      </c>
      <c r="U76" s="73">
        <f t="shared" si="25"/>
        <v>19236</v>
      </c>
      <c r="V76" s="73">
        <f t="shared" si="26"/>
        <v>87208.89883958497</v>
      </c>
      <c r="W76" s="73">
        <f t="shared" si="27"/>
        <v>89739.20805512767</v>
      </c>
    </row>
    <row r="77" spans="2:23" ht="15">
      <c r="B77" t="s">
        <v>568</v>
      </c>
      <c r="C77" t="s">
        <v>569</v>
      </c>
      <c r="D77" t="s">
        <v>532</v>
      </c>
      <c r="E77" s="54">
        <v>40</v>
      </c>
      <c r="F77" s="45" t="s">
        <v>407</v>
      </c>
      <c r="G77" s="45" t="s">
        <v>408</v>
      </c>
      <c r="H77" s="45" t="s">
        <v>412</v>
      </c>
      <c r="I77" s="53">
        <v>50819.75</v>
      </c>
      <c r="J77" s="58">
        <f t="shared" si="14"/>
        <v>52750.9005</v>
      </c>
      <c r="K77" s="58">
        <f t="shared" si="15"/>
        <v>54491.6802165</v>
      </c>
      <c r="L77" s="74">
        <f t="shared" si="16"/>
        <v>4035.4438882500003</v>
      </c>
      <c r="M77" s="74">
        <f t="shared" si="17"/>
        <v>78.07133274</v>
      </c>
      <c r="N77" s="74">
        <f t="shared" si="18"/>
        <v>384.0022598277695</v>
      </c>
      <c r="O77" s="74">
        <f t="shared" si="19"/>
        <v>6791.678439375</v>
      </c>
      <c r="P77" s="39">
        <f t="shared" si="20"/>
        <v>19044</v>
      </c>
      <c r="Q77" s="73">
        <f t="shared" si="21"/>
        <v>4168.6135365622495</v>
      </c>
      <c r="R77" s="73">
        <f t="shared" si="22"/>
        <v>80.64768672042</v>
      </c>
      <c r="S77" s="73">
        <f t="shared" si="23"/>
        <v>384.0022598277695</v>
      </c>
      <c r="T77" s="73">
        <f t="shared" si="24"/>
        <v>7111.16426825325</v>
      </c>
      <c r="U77" s="73">
        <f t="shared" si="25"/>
        <v>19236</v>
      </c>
      <c r="V77" s="73">
        <f t="shared" si="26"/>
        <v>83084.09642019277</v>
      </c>
      <c r="W77" s="73">
        <f t="shared" si="27"/>
        <v>85472.10796786369</v>
      </c>
    </row>
    <row r="78" spans="2:23" ht="15">
      <c r="B78" t="s">
        <v>570</v>
      </c>
      <c r="C78" t="s">
        <v>571</v>
      </c>
      <c r="D78" t="s">
        <v>411</v>
      </c>
      <c r="E78" s="54">
        <v>40</v>
      </c>
      <c r="F78" s="45" t="s">
        <v>407</v>
      </c>
      <c r="G78" s="45" t="s">
        <v>408</v>
      </c>
      <c r="H78" s="45" t="s">
        <v>412</v>
      </c>
      <c r="I78" s="53">
        <v>55089.9</v>
      </c>
      <c r="J78" s="58">
        <f t="shared" si="14"/>
        <v>57183.3162</v>
      </c>
      <c r="K78" s="58">
        <f t="shared" si="15"/>
        <v>59070.3656346</v>
      </c>
      <c r="L78" s="74">
        <f t="shared" si="16"/>
        <v>4374.5236893</v>
      </c>
      <c r="M78" s="74">
        <f t="shared" si="17"/>
        <v>84.631307976</v>
      </c>
      <c r="N78" s="74">
        <f t="shared" si="18"/>
        <v>384.0022598277695</v>
      </c>
      <c r="O78" s="74">
        <f t="shared" si="19"/>
        <v>7362.35196075</v>
      </c>
      <c r="P78" s="39">
        <f t="shared" si="20"/>
        <v>19044</v>
      </c>
      <c r="Q78" s="73">
        <f t="shared" si="21"/>
        <v>4518.8829710469</v>
      </c>
      <c r="R78" s="73">
        <f t="shared" si="22"/>
        <v>87.424141139208</v>
      </c>
      <c r="S78" s="73">
        <f t="shared" si="23"/>
        <v>384.0022598277695</v>
      </c>
      <c r="T78" s="73">
        <f t="shared" si="24"/>
        <v>7708.6827153153</v>
      </c>
      <c r="U78" s="73">
        <f t="shared" si="25"/>
        <v>19236</v>
      </c>
      <c r="V78" s="73">
        <f t="shared" si="26"/>
        <v>88432.82541785378</v>
      </c>
      <c r="W78" s="73">
        <f t="shared" si="27"/>
        <v>91005.35772192918</v>
      </c>
    </row>
    <row r="79" spans="2:23" ht="15">
      <c r="B79" t="s">
        <v>572</v>
      </c>
      <c r="C79" t="s">
        <v>573</v>
      </c>
      <c r="D79" t="s">
        <v>556</v>
      </c>
      <c r="E79" s="54">
        <v>40</v>
      </c>
      <c r="F79" s="45" t="s">
        <v>407</v>
      </c>
      <c r="G79" s="45" t="s">
        <v>408</v>
      </c>
      <c r="H79" s="45" t="s">
        <v>412</v>
      </c>
      <c r="I79" s="53">
        <v>58236.61</v>
      </c>
      <c r="J79" s="58">
        <f t="shared" si="14"/>
        <v>60449.601180000005</v>
      </c>
      <c r="K79" s="58">
        <f t="shared" si="15"/>
        <v>62444.43801894</v>
      </c>
      <c r="L79" s="74">
        <f t="shared" si="16"/>
        <v>4624.3944902700005</v>
      </c>
      <c r="M79" s="74">
        <f t="shared" si="17"/>
        <v>89.46540974640001</v>
      </c>
      <c r="N79" s="74">
        <f t="shared" si="18"/>
        <v>384.0022598277695</v>
      </c>
      <c r="O79" s="74">
        <f t="shared" si="19"/>
        <v>7782.886151925001</v>
      </c>
      <c r="P79" s="39">
        <f t="shared" si="20"/>
        <v>19044</v>
      </c>
      <c r="Q79" s="73">
        <f t="shared" si="21"/>
        <v>4776.99950844891</v>
      </c>
      <c r="R79" s="73">
        <f t="shared" si="22"/>
        <v>92.41776826803121</v>
      </c>
      <c r="S79" s="73">
        <f t="shared" si="23"/>
        <v>384.0022598277695</v>
      </c>
      <c r="T79" s="73">
        <f t="shared" si="24"/>
        <v>8148.999161471671</v>
      </c>
      <c r="U79" s="73">
        <f t="shared" si="25"/>
        <v>19236</v>
      </c>
      <c r="V79" s="73">
        <f t="shared" si="26"/>
        <v>92374.34949176917</v>
      </c>
      <c r="W79" s="73">
        <f t="shared" si="27"/>
        <v>95082.85671695639</v>
      </c>
    </row>
    <row r="80" spans="2:23" ht="15">
      <c r="B80" t="s">
        <v>574</v>
      </c>
      <c r="C80" t="s">
        <v>575</v>
      </c>
      <c r="D80" t="s">
        <v>483</v>
      </c>
      <c r="E80" s="54">
        <v>40</v>
      </c>
      <c r="F80" s="45" t="s">
        <v>407</v>
      </c>
      <c r="G80" s="45" t="s">
        <v>408</v>
      </c>
      <c r="H80" s="45" t="s">
        <v>412</v>
      </c>
      <c r="I80" s="53">
        <v>58520.68</v>
      </c>
      <c r="J80" s="58">
        <f t="shared" si="14"/>
        <v>60744.465840000004</v>
      </c>
      <c r="K80" s="58">
        <f t="shared" si="15"/>
        <v>62749.03321272</v>
      </c>
      <c r="L80" s="74">
        <f t="shared" si="16"/>
        <v>4646.95163676</v>
      </c>
      <c r="M80" s="74">
        <f t="shared" si="17"/>
        <v>89.90180944320001</v>
      </c>
      <c r="N80" s="74">
        <f t="shared" si="18"/>
        <v>384.0022598277695</v>
      </c>
      <c r="O80" s="74">
        <f t="shared" si="19"/>
        <v>7820.849976900001</v>
      </c>
      <c r="P80" s="39">
        <f t="shared" si="20"/>
        <v>19044</v>
      </c>
      <c r="Q80" s="73">
        <f t="shared" si="21"/>
        <v>4800.30104077308</v>
      </c>
      <c r="R80" s="73">
        <f t="shared" si="22"/>
        <v>92.86856915482561</v>
      </c>
      <c r="S80" s="73">
        <f t="shared" si="23"/>
        <v>384.0022598277695</v>
      </c>
      <c r="T80" s="73">
        <f t="shared" si="24"/>
        <v>8188.748834259961</v>
      </c>
      <c r="U80" s="73">
        <f t="shared" si="25"/>
        <v>19236</v>
      </c>
      <c r="V80" s="73">
        <f t="shared" si="26"/>
        <v>92730.17152293098</v>
      </c>
      <c r="W80" s="73">
        <f t="shared" si="27"/>
        <v>95450.95391673564</v>
      </c>
    </row>
    <row r="81" spans="2:23" ht="15">
      <c r="B81" t="s">
        <v>576</v>
      </c>
      <c r="C81" t="s">
        <v>577</v>
      </c>
      <c r="D81" t="s">
        <v>423</v>
      </c>
      <c r="E81" s="54">
        <v>40</v>
      </c>
      <c r="F81" s="45" t="s">
        <v>407</v>
      </c>
      <c r="G81" s="45" t="s">
        <v>408</v>
      </c>
      <c r="H81" s="45" t="s">
        <v>412</v>
      </c>
      <c r="I81" s="53">
        <v>54850.83</v>
      </c>
      <c r="J81" s="58">
        <f t="shared" si="14"/>
        <v>56935.16154</v>
      </c>
      <c r="K81" s="58">
        <f t="shared" si="15"/>
        <v>58814.02187082</v>
      </c>
      <c r="L81" s="74">
        <f t="shared" si="16"/>
        <v>4355.53985781</v>
      </c>
      <c r="M81" s="74">
        <f t="shared" si="17"/>
        <v>84.2640390792</v>
      </c>
      <c r="N81" s="74">
        <f t="shared" si="18"/>
        <v>384.0022598277695</v>
      </c>
      <c r="O81" s="74">
        <f t="shared" si="19"/>
        <v>7330.402048275</v>
      </c>
      <c r="P81" s="39">
        <f t="shared" si="20"/>
        <v>19044</v>
      </c>
      <c r="Q81" s="73">
        <f t="shared" si="21"/>
        <v>4499.27267311773</v>
      </c>
      <c r="R81" s="73">
        <f t="shared" si="22"/>
        <v>87.04475236881359</v>
      </c>
      <c r="S81" s="73">
        <f t="shared" si="23"/>
        <v>384.0022598277695</v>
      </c>
      <c r="T81" s="73">
        <f t="shared" si="24"/>
        <v>7675.22985414201</v>
      </c>
      <c r="U81" s="73">
        <f t="shared" si="25"/>
        <v>19236</v>
      </c>
      <c r="V81" s="73">
        <f t="shared" si="26"/>
        <v>88133.36974499197</v>
      </c>
      <c r="W81" s="73">
        <f t="shared" si="27"/>
        <v>90695.57141027632</v>
      </c>
    </row>
    <row r="82" spans="2:23" ht="15">
      <c r="B82" t="s">
        <v>578</v>
      </c>
      <c r="C82" t="s">
        <v>579</v>
      </c>
      <c r="D82" t="s">
        <v>491</v>
      </c>
      <c r="E82" s="54">
        <v>40</v>
      </c>
      <c r="F82" s="45" t="s">
        <v>407</v>
      </c>
      <c r="G82" s="45" t="s">
        <v>492</v>
      </c>
      <c r="H82" s="45" t="s">
        <v>412</v>
      </c>
      <c r="I82" s="53">
        <v>58520.78</v>
      </c>
      <c r="J82" s="58">
        <f t="shared" si="14"/>
        <v>60744.56964</v>
      </c>
      <c r="K82" s="58">
        <f t="shared" si="15"/>
        <v>62749.14043812</v>
      </c>
      <c r="L82" s="74">
        <f t="shared" si="16"/>
        <v>4646.95957746</v>
      </c>
      <c r="M82" s="74">
        <f t="shared" si="17"/>
        <v>89.9019630672</v>
      </c>
      <c r="N82" s="74">
        <f t="shared" si="18"/>
        <v>384.0022598277695</v>
      </c>
      <c r="O82" s="74">
        <f t="shared" si="19"/>
        <v>7820.86334115</v>
      </c>
      <c r="P82" s="39">
        <f t="shared" si="20"/>
        <v>19044</v>
      </c>
      <c r="Q82" s="73">
        <f t="shared" si="21"/>
        <v>4800.30924351618</v>
      </c>
      <c r="R82" s="73">
        <f t="shared" si="22"/>
        <v>92.86872784841759</v>
      </c>
      <c r="S82" s="73">
        <f t="shared" si="23"/>
        <v>384.0022598277695</v>
      </c>
      <c r="T82" s="73">
        <f t="shared" si="24"/>
        <v>8188.76282717466</v>
      </c>
      <c r="U82" s="73">
        <f t="shared" si="25"/>
        <v>19236</v>
      </c>
      <c r="V82" s="73">
        <f t="shared" si="26"/>
        <v>92730.29678150496</v>
      </c>
      <c r="W82" s="73">
        <f t="shared" si="27"/>
        <v>95451.08349648703</v>
      </c>
    </row>
    <row r="83" spans="2:23" ht="15">
      <c r="B83" t="s">
        <v>580</v>
      </c>
      <c r="C83" t="s">
        <v>581</v>
      </c>
      <c r="D83" t="s">
        <v>486</v>
      </c>
      <c r="E83" s="54">
        <v>40</v>
      </c>
      <c r="F83" s="45" t="s">
        <v>407</v>
      </c>
      <c r="G83" s="45" t="s">
        <v>408</v>
      </c>
      <c r="H83" s="45" t="s">
        <v>412</v>
      </c>
      <c r="I83" s="53">
        <v>53233.18</v>
      </c>
      <c r="J83" s="58">
        <f t="shared" si="14"/>
        <v>55256.04084</v>
      </c>
      <c r="K83" s="58">
        <f t="shared" si="15"/>
        <v>57079.490187719995</v>
      </c>
      <c r="L83" s="74">
        <f t="shared" si="16"/>
        <v>4227.08712426</v>
      </c>
      <c r="M83" s="74">
        <f t="shared" si="17"/>
        <v>81.7789404432</v>
      </c>
      <c r="N83" s="74">
        <f t="shared" si="18"/>
        <v>384.0022598277695</v>
      </c>
      <c r="O83" s="74">
        <f t="shared" si="19"/>
        <v>7114.21525815</v>
      </c>
      <c r="P83" s="39">
        <f t="shared" si="20"/>
        <v>19044</v>
      </c>
      <c r="Q83" s="73">
        <f t="shared" si="21"/>
        <v>4366.58099936058</v>
      </c>
      <c r="R83" s="73">
        <f t="shared" si="22"/>
        <v>84.47764547782559</v>
      </c>
      <c r="S83" s="73">
        <f t="shared" si="23"/>
        <v>384.0022598277695</v>
      </c>
      <c r="T83" s="73">
        <f t="shared" si="24"/>
        <v>7448.87346949746</v>
      </c>
      <c r="U83" s="73">
        <f t="shared" si="25"/>
        <v>19236</v>
      </c>
      <c r="V83" s="73">
        <f t="shared" si="26"/>
        <v>86107.12442268096</v>
      </c>
      <c r="W83" s="73">
        <f t="shared" si="27"/>
        <v>88599.42456188363</v>
      </c>
    </row>
    <row r="84" spans="2:23" ht="15">
      <c r="B84" t="s">
        <v>582</v>
      </c>
      <c r="C84" t="s">
        <v>583</v>
      </c>
      <c r="D84" t="s">
        <v>543</v>
      </c>
      <c r="E84" s="54">
        <v>40</v>
      </c>
      <c r="F84" s="45" t="s">
        <v>407</v>
      </c>
      <c r="G84" s="45" t="s">
        <v>408</v>
      </c>
      <c r="H84" s="45" t="s">
        <v>412</v>
      </c>
      <c r="I84" s="53">
        <v>50819.75</v>
      </c>
      <c r="J84" s="58">
        <f t="shared" si="14"/>
        <v>52750.9005</v>
      </c>
      <c r="K84" s="58">
        <f t="shared" si="15"/>
        <v>54491.6802165</v>
      </c>
      <c r="L84" s="74">
        <f t="shared" si="16"/>
        <v>4035.4438882500003</v>
      </c>
      <c r="M84" s="74">
        <f t="shared" si="17"/>
        <v>78.07133274</v>
      </c>
      <c r="N84" s="74">
        <f t="shared" si="18"/>
        <v>384.0022598277695</v>
      </c>
      <c r="O84" s="74">
        <f t="shared" si="19"/>
        <v>6791.678439375</v>
      </c>
      <c r="P84" s="39">
        <f t="shared" si="20"/>
        <v>19044</v>
      </c>
      <c r="Q84" s="73">
        <f t="shared" si="21"/>
        <v>4168.6135365622495</v>
      </c>
      <c r="R84" s="73">
        <f t="shared" si="22"/>
        <v>80.64768672042</v>
      </c>
      <c r="S84" s="73">
        <f t="shared" si="23"/>
        <v>384.0022598277695</v>
      </c>
      <c r="T84" s="73">
        <f t="shared" si="24"/>
        <v>7111.16426825325</v>
      </c>
      <c r="U84" s="73">
        <f t="shared" si="25"/>
        <v>19236</v>
      </c>
      <c r="V84" s="73">
        <f t="shared" si="26"/>
        <v>83084.09642019277</v>
      </c>
      <c r="W84" s="73">
        <f t="shared" si="27"/>
        <v>85472.10796786369</v>
      </c>
    </row>
    <row r="85" spans="2:23" ht="15">
      <c r="B85" t="s">
        <v>584</v>
      </c>
      <c r="C85" t="s">
        <v>585</v>
      </c>
      <c r="D85" t="s">
        <v>546</v>
      </c>
      <c r="E85" s="54">
        <v>40</v>
      </c>
      <c r="F85" s="45" t="s">
        <v>407</v>
      </c>
      <c r="G85" s="45" t="s">
        <v>408</v>
      </c>
      <c r="H85" s="45" t="s">
        <v>412</v>
      </c>
      <c r="I85" s="53">
        <v>48122.05</v>
      </c>
      <c r="J85" s="58">
        <f t="shared" si="14"/>
        <v>49950.687900000004</v>
      </c>
      <c r="K85" s="58">
        <f t="shared" si="15"/>
        <v>51599.0606007</v>
      </c>
      <c r="L85" s="74">
        <f t="shared" si="16"/>
        <v>3821.22762435</v>
      </c>
      <c r="M85" s="74">
        <f t="shared" si="17"/>
        <v>73.92701809200001</v>
      </c>
      <c r="N85" s="74">
        <f t="shared" si="18"/>
        <v>384.0022598277695</v>
      </c>
      <c r="O85" s="74">
        <f t="shared" si="19"/>
        <v>6431.151067125001</v>
      </c>
      <c r="P85" s="39">
        <f t="shared" si="20"/>
        <v>19044</v>
      </c>
      <c r="Q85" s="73">
        <f t="shared" si="21"/>
        <v>3947.32813595355</v>
      </c>
      <c r="R85" s="73">
        <f t="shared" si="22"/>
        <v>76.366609689036</v>
      </c>
      <c r="S85" s="73">
        <f t="shared" si="23"/>
        <v>384.0022598277695</v>
      </c>
      <c r="T85" s="73">
        <f t="shared" si="24"/>
        <v>6733.677408391351</v>
      </c>
      <c r="U85" s="73">
        <f t="shared" si="25"/>
        <v>19236</v>
      </c>
      <c r="V85" s="73">
        <f t="shared" si="26"/>
        <v>79704.99586939477</v>
      </c>
      <c r="W85" s="73">
        <f t="shared" si="27"/>
        <v>81976.4350145617</v>
      </c>
    </row>
    <row r="86" spans="2:23" ht="15">
      <c r="B86" t="s">
        <v>586</v>
      </c>
      <c r="C86" t="s">
        <v>587</v>
      </c>
      <c r="D86" t="s">
        <v>495</v>
      </c>
      <c r="E86" s="54">
        <v>40</v>
      </c>
      <c r="F86" s="45" t="s">
        <v>407</v>
      </c>
      <c r="G86" s="45" t="s">
        <v>408</v>
      </c>
      <c r="H86" s="45" t="s">
        <v>412</v>
      </c>
      <c r="I86" s="53">
        <v>56755.21</v>
      </c>
      <c r="J86" s="58">
        <f t="shared" si="14"/>
        <v>58911.90798</v>
      </c>
      <c r="K86" s="58">
        <f t="shared" si="15"/>
        <v>60856.00094334</v>
      </c>
      <c r="L86" s="74">
        <f t="shared" si="16"/>
        <v>4506.76096047</v>
      </c>
      <c r="M86" s="74">
        <f t="shared" si="17"/>
        <v>87.18962381040001</v>
      </c>
      <c r="N86" s="74">
        <f t="shared" si="18"/>
        <v>384.0022598277695</v>
      </c>
      <c r="O86" s="74">
        <f t="shared" si="19"/>
        <v>7584.9081524250005</v>
      </c>
      <c r="P86" s="39">
        <f t="shared" si="20"/>
        <v>19044</v>
      </c>
      <c r="Q86" s="73">
        <f t="shared" si="21"/>
        <v>4655.48407216551</v>
      </c>
      <c r="R86" s="73">
        <f t="shared" si="22"/>
        <v>90.06688139614319</v>
      </c>
      <c r="S86" s="73">
        <f t="shared" si="23"/>
        <v>384.0022598277695</v>
      </c>
      <c r="T86" s="73">
        <f t="shared" si="24"/>
        <v>7941.70812310587</v>
      </c>
      <c r="U86" s="73">
        <f t="shared" si="25"/>
        <v>19236</v>
      </c>
      <c r="V86" s="73">
        <f t="shared" si="26"/>
        <v>90518.76897653317</v>
      </c>
      <c r="W86" s="73">
        <f t="shared" si="27"/>
        <v>93163.2622798353</v>
      </c>
    </row>
    <row r="87" spans="2:23" ht="15">
      <c r="B87" t="s">
        <v>588</v>
      </c>
      <c r="C87" t="s">
        <v>589</v>
      </c>
      <c r="D87" t="s">
        <v>498</v>
      </c>
      <c r="E87" s="54">
        <v>40</v>
      </c>
      <c r="F87" s="45" t="s">
        <v>407</v>
      </c>
      <c r="G87" s="45" t="s">
        <v>492</v>
      </c>
      <c r="H87" s="45" t="s">
        <v>412</v>
      </c>
      <c r="I87" s="53">
        <v>55793.9</v>
      </c>
      <c r="J87" s="58">
        <f t="shared" si="14"/>
        <v>57914.0682</v>
      </c>
      <c r="K87" s="58">
        <f t="shared" si="15"/>
        <v>59825.2324506</v>
      </c>
      <c r="L87" s="74">
        <f t="shared" si="16"/>
        <v>4430.4262173</v>
      </c>
      <c r="M87" s="74">
        <f t="shared" si="17"/>
        <v>85.712820936</v>
      </c>
      <c r="N87" s="74">
        <f t="shared" si="18"/>
        <v>384.0022598277695</v>
      </c>
      <c r="O87" s="74">
        <f t="shared" si="19"/>
        <v>7456.43628075</v>
      </c>
      <c r="P87" s="39">
        <f t="shared" si="20"/>
        <v>19044</v>
      </c>
      <c r="Q87" s="73">
        <f t="shared" si="21"/>
        <v>4576.6302824709</v>
      </c>
      <c r="R87" s="73">
        <f t="shared" si="22"/>
        <v>88.541344026888</v>
      </c>
      <c r="S87" s="73">
        <f t="shared" si="23"/>
        <v>384.0022598277695</v>
      </c>
      <c r="T87" s="73">
        <f t="shared" si="24"/>
        <v>7807.192834803301</v>
      </c>
      <c r="U87" s="73">
        <f t="shared" si="25"/>
        <v>19236</v>
      </c>
      <c r="V87" s="73">
        <f t="shared" si="26"/>
        <v>89314.64577881378</v>
      </c>
      <c r="W87" s="73">
        <f t="shared" si="27"/>
        <v>91917.59917172886</v>
      </c>
    </row>
    <row r="88" spans="2:23" ht="15">
      <c r="B88" t="s">
        <v>590</v>
      </c>
      <c r="C88" t="s">
        <v>591</v>
      </c>
      <c r="D88" t="s">
        <v>553</v>
      </c>
      <c r="E88" s="54">
        <v>40</v>
      </c>
      <c r="F88" s="45" t="s">
        <v>407</v>
      </c>
      <c r="G88" s="45" t="s">
        <v>408</v>
      </c>
      <c r="H88" s="45" t="s">
        <v>412</v>
      </c>
      <c r="I88" s="53">
        <v>48708.55</v>
      </c>
      <c r="J88" s="58">
        <f t="shared" si="14"/>
        <v>50559.4749</v>
      </c>
      <c r="K88" s="58">
        <f t="shared" si="15"/>
        <v>52227.9375717</v>
      </c>
      <c r="L88" s="74">
        <f t="shared" si="16"/>
        <v>3867.79982985</v>
      </c>
      <c r="M88" s="74">
        <f t="shared" si="17"/>
        <v>74.828022852</v>
      </c>
      <c r="N88" s="74">
        <f t="shared" si="18"/>
        <v>384.0022598277695</v>
      </c>
      <c r="O88" s="74">
        <f t="shared" si="19"/>
        <v>6509.5323933750005</v>
      </c>
      <c r="P88" s="39">
        <f t="shared" si="20"/>
        <v>19044</v>
      </c>
      <c r="Q88" s="73">
        <f t="shared" si="21"/>
        <v>3995.43722423505</v>
      </c>
      <c r="R88" s="73">
        <f t="shared" si="22"/>
        <v>77.297347606116</v>
      </c>
      <c r="S88" s="73">
        <f t="shared" si="23"/>
        <v>384.0022598277695</v>
      </c>
      <c r="T88" s="73">
        <f t="shared" si="24"/>
        <v>6815.7458531068505</v>
      </c>
      <c r="U88" s="73">
        <f t="shared" si="25"/>
        <v>19236</v>
      </c>
      <c r="V88" s="73">
        <f t="shared" si="26"/>
        <v>80439.63740590477</v>
      </c>
      <c r="W88" s="73">
        <f t="shared" si="27"/>
        <v>82736.42025647579</v>
      </c>
    </row>
    <row r="89" spans="2:23" ht="15">
      <c r="B89" t="s">
        <v>592</v>
      </c>
      <c r="C89" t="s">
        <v>593</v>
      </c>
      <c r="D89" t="s">
        <v>501</v>
      </c>
      <c r="E89" s="54">
        <v>40</v>
      </c>
      <c r="F89" s="45" t="s">
        <v>407</v>
      </c>
      <c r="G89" s="45" t="s">
        <v>408</v>
      </c>
      <c r="H89" s="45" t="s">
        <v>412</v>
      </c>
      <c r="I89" s="53">
        <v>64028.64</v>
      </c>
      <c r="J89" s="58">
        <f t="shared" si="14"/>
        <v>66461.72832</v>
      </c>
      <c r="K89" s="58">
        <f t="shared" si="15"/>
        <v>68654.96535455999</v>
      </c>
      <c r="L89" s="74">
        <f t="shared" si="16"/>
        <v>5084.32221648</v>
      </c>
      <c r="M89" s="74">
        <f t="shared" si="17"/>
        <v>98.36335791359998</v>
      </c>
      <c r="N89" s="74">
        <f t="shared" si="18"/>
        <v>384.0022598277695</v>
      </c>
      <c r="O89" s="74">
        <f t="shared" si="19"/>
        <v>8556.9475212</v>
      </c>
      <c r="P89" s="39">
        <f t="shared" si="20"/>
        <v>19044</v>
      </c>
      <c r="Q89" s="73">
        <f t="shared" si="21"/>
        <v>5252.104849623839</v>
      </c>
      <c r="R89" s="73">
        <f t="shared" si="22"/>
        <v>101.60934872474878</v>
      </c>
      <c r="S89" s="73">
        <f t="shared" si="23"/>
        <v>384.0022598277695</v>
      </c>
      <c r="T89" s="73">
        <f t="shared" si="24"/>
        <v>8959.472978770078</v>
      </c>
      <c r="U89" s="73">
        <f t="shared" si="25"/>
        <v>19236</v>
      </c>
      <c r="V89" s="73">
        <f t="shared" si="26"/>
        <v>99629.36367542137</v>
      </c>
      <c r="W89" s="73">
        <f t="shared" si="27"/>
        <v>102588.15479150641</v>
      </c>
    </row>
    <row r="90" spans="2:23" ht="15">
      <c r="B90" t="s">
        <v>594</v>
      </c>
      <c r="C90" t="s">
        <v>595</v>
      </c>
      <c r="D90" t="s">
        <v>446</v>
      </c>
      <c r="E90" s="54">
        <v>87</v>
      </c>
      <c r="F90" s="45" t="s">
        <v>407</v>
      </c>
      <c r="G90" s="45" t="s">
        <v>408</v>
      </c>
      <c r="H90" s="45" t="s">
        <v>412</v>
      </c>
      <c r="I90" s="53">
        <v>54636.4</v>
      </c>
      <c r="J90" s="58">
        <f t="shared" si="14"/>
        <v>56712.5832</v>
      </c>
      <c r="K90" s="58">
        <f t="shared" si="15"/>
        <v>58584.09844559999</v>
      </c>
      <c r="L90" s="74">
        <f t="shared" si="16"/>
        <v>4338.5126148</v>
      </c>
      <c r="M90" s="74">
        <f t="shared" si="17"/>
        <v>83.934623136</v>
      </c>
      <c r="N90" s="74">
        <f t="shared" si="18"/>
        <v>384.0022598277695</v>
      </c>
      <c r="O90" s="74">
        <f t="shared" si="19"/>
        <v>7301.745087</v>
      </c>
      <c r="P90" s="39">
        <f t="shared" si="20"/>
        <v>19044</v>
      </c>
      <c r="Q90" s="73">
        <f t="shared" si="21"/>
        <v>4481.6835310884</v>
      </c>
      <c r="R90" s="73">
        <f t="shared" si="22"/>
        <v>86.70446569948798</v>
      </c>
      <c r="S90" s="73">
        <f t="shared" si="23"/>
        <v>384.0022598277695</v>
      </c>
      <c r="T90" s="73">
        <f t="shared" si="24"/>
        <v>7645.224847150799</v>
      </c>
      <c r="U90" s="73">
        <f t="shared" si="25"/>
        <v>19236</v>
      </c>
      <c r="V90" s="73">
        <f t="shared" si="26"/>
        <v>87864.77778476378</v>
      </c>
      <c r="W90" s="73">
        <f t="shared" si="27"/>
        <v>90417.71354936645</v>
      </c>
    </row>
    <row r="91" spans="2:23" ht="15">
      <c r="B91" t="s">
        <v>596</v>
      </c>
      <c r="C91" t="s">
        <v>597</v>
      </c>
      <c r="D91" t="s">
        <v>443</v>
      </c>
      <c r="E91" s="54">
        <v>40</v>
      </c>
      <c r="F91" s="45" t="s">
        <v>407</v>
      </c>
      <c r="G91" s="45" t="s">
        <v>408</v>
      </c>
      <c r="H91" s="45" t="s">
        <v>412</v>
      </c>
      <c r="I91" s="53">
        <v>56816.19</v>
      </c>
      <c r="J91" s="58">
        <f t="shared" si="14"/>
        <v>58975.20522</v>
      </c>
      <c r="K91" s="58">
        <f t="shared" si="15"/>
        <v>60921.38699226</v>
      </c>
      <c r="L91" s="74">
        <f t="shared" si="16"/>
        <v>4511.60319933</v>
      </c>
      <c r="M91" s="74">
        <f t="shared" si="17"/>
        <v>87.2833037256</v>
      </c>
      <c r="N91" s="74">
        <f t="shared" si="18"/>
        <v>384.0022598277695</v>
      </c>
      <c r="O91" s="74">
        <f t="shared" si="19"/>
        <v>7593.0576720750005</v>
      </c>
      <c r="P91" s="39">
        <f t="shared" si="20"/>
        <v>19044</v>
      </c>
      <c r="Q91" s="73">
        <f t="shared" si="21"/>
        <v>4660.48610490789</v>
      </c>
      <c r="R91" s="73">
        <f t="shared" si="22"/>
        <v>90.16365274854479</v>
      </c>
      <c r="S91" s="73">
        <f t="shared" si="23"/>
        <v>384.0022598277695</v>
      </c>
      <c r="T91" s="73">
        <f t="shared" si="24"/>
        <v>7950.24100248993</v>
      </c>
      <c r="U91" s="73">
        <f t="shared" si="25"/>
        <v>19236</v>
      </c>
      <c r="V91" s="73">
        <f t="shared" si="26"/>
        <v>90595.15165495838</v>
      </c>
      <c r="W91" s="73">
        <f t="shared" si="27"/>
        <v>93242.28001223413</v>
      </c>
    </row>
    <row r="92" spans="2:23" ht="15">
      <c r="B92" t="s">
        <v>598</v>
      </c>
      <c r="C92" t="s">
        <v>599</v>
      </c>
      <c r="D92" t="s">
        <v>508</v>
      </c>
      <c r="E92" s="54">
        <v>40</v>
      </c>
      <c r="F92" s="45" t="s">
        <v>407</v>
      </c>
      <c r="G92" s="45" t="s">
        <v>408</v>
      </c>
      <c r="H92" s="45" t="s">
        <v>412</v>
      </c>
      <c r="I92" s="53">
        <v>47169.06</v>
      </c>
      <c r="J92" s="58">
        <f t="shared" si="14"/>
        <v>48961.48428</v>
      </c>
      <c r="K92" s="58">
        <f t="shared" si="15"/>
        <v>50577.213261239995</v>
      </c>
      <c r="L92" s="74">
        <f t="shared" si="16"/>
        <v>3745.5535474199996</v>
      </c>
      <c r="M92" s="74">
        <f t="shared" si="17"/>
        <v>72.4629967344</v>
      </c>
      <c r="N92" s="74">
        <f t="shared" si="18"/>
        <v>384.0022598277695</v>
      </c>
      <c r="O92" s="74">
        <f t="shared" si="19"/>
        <v>6303.79110105</v>
      </c>
      <c r="P92" s="39">
        <f t="shared" si="20"/>
        <v>19044</v>
      </c>
      <c r="Q92" s="73">
        <f t="shared" si="21"/>
        <v>3869.1568144848593</v>
      </c>
      <c r="R92" s="73">
        <f t="shared" si="22"/>
        <v>74.85427562663519</v>
      </c>
      <c r="S92" s="73">
        <f t="shared" si="23"/>
        <v>384.0022598277695</v>
      </c>
      <c r="T92" s="73">
        <f t="shared" si="24"/>
        <v>6600.32633059182</v>
      </c>
      <c r="U92" s="73">
        <f t="shared" si="25"/>
        <v>19236</v>
      </c>
      <c r="V92" s="73">
        <f t="shared" si="26"/>
        <v>78511.29418503217</v>
      </c>
      <c r="W92" s="73">
        <f t="shared" si="27"/>
        <v>80741.55294177108</v>
      </c>
    </row>
    <row r="93" spans="2:23" ht="15">
      <c r="B93" t="s">
        <v>600</v>
      </c>
      <c r="C93" t="s">
        <v>601</v>
      </c>
      <c r="D93" t="s">
        <v>561</v>
      </c>
      <c r="E93" s="54">
        <v>40</v>
      </c>
      <c r="F93" s="45" t="s">
        <v>407</v>
      </c>
      <c r="G93" s="45" t="s">
        <v>408</v>
      </c>
      <c r="H93" s="45" t="s">
        <v>412</v>
      </c>
      <c r="I93" s="53">
        <v>53636.76</v>
      </c>
      <c r="J93" s="58">
        <f t="shared" si="14"/>
        <v>55674.956880000005</v>
      </c>
      <c r="K93" s="58">
        <f t="shared" si="15"/>
        <v>57512.23045704</v>
      </c>
      <c r="L93" s="74">
        <f t="shared" si="16"/>
        <v>4259.13420132</v>
      </c>
      <c r="M93" s="74">
        <f t="shared" si="17"/>
        <v>82.3989361824</v>
      </c>
      <c r="N93" s="74">
        <f t="shared" si="18"/>
        <v>384.0022598277695</v>
      </c>
      <c r="O93" s="74">
        <f t="shared" si="19"/>
        <v>7168.150698300001</v>
      </c>
      <c r="P93" s="39">
        <f t="shared" si="20"/>
        <v>19044</v>
      </c>
      <c r="Q93" s="73">
        <f t="shared" si="21"/>
        <v>4399.68562996356</v>
      </c>
      <c r="R93" s="73">
        <f t="shared" si="22"/>
        <v>85.1181010764192</v>
      </c>
      <c r="S93" s="73">
        <f t="shared" si="23"/>
        <v>384.0022598277695</v>
      </c>
      <c r="T93" s="73">
        <f t="shared" si="24"/>
        <v>7505.34607464372</v>
      </c>
      <c r="U93" s="73">
        <f t="shared" si="25"/>
        <v>19236</v>
      </c>
      <c r="V93" s="73">
        <f t="shared" si="26"/>
        <v>86612.64297563018</v>
      </c>
      <c r="W93" s="73">
        <f t="shared" si="27"/>
        <v>89122.38252255147</v>
      </c>
    </row>
    <row r="94" spans="2:23" ht="15">
      <c r="B94" t="s">
        <v>602</v>
      </c>
      <c r="C94" t="s">
        <v>603</v>
      </c>
      <c r="D94" t="s">
        <v>417</v>
      </c>
      <c r="E94" s="54">
        <v>40</v>
      </c>
      <c r="F94" s="45" t="s">
        <v>407</v>
      </c>
      <c r="G94" s="45" t="s">
        <v>408</v>
      </c>
      <c r="H94" s="45" t="s">
        <v>412</v>
      </c>
      <c r="I94" s="53">
        <v>62529.99</v>
      </c>
      <c r="J94" s="58">
        <f t="shared" si="14"/>
        <v>64906.12962</v>
      </c>
      <c r="K94" s="58">
        <f t="shared" si="15"/>
        <v>67048.03189746</v>
      </c>
      <c r="L94" s="74">
        <f t="shared" si="16"/>
        <v>4965.31891593</v>
      </c>
      <c r="M94" s="74">
        <f t="shared" si="17"/>
        <v>96.0610718376</v>
      </c>
      <c r="N94" s="74">
        <f t="shared" si="18"/>
        <v>384.0022598277695</v>
      </c>
      <c r="O94" s="74">
        <f t="shared" si="19"/>
        <v>8356.664188575</v>
      </c>
      <c r="P94" s="39">
        <f t="shared" si="20"/>
        <v>19044</v>
      </c>
      <c r="Q94" s="73">
        <f t="shared" si="21"/>
        <v>5129.17444015569</v>
      </c>
      <c r="R94" s="73">
        <f t="shared" si="22"/>
        <v>99.2310872082408</v>
      </c>
      <c r="S94" s="73">
        <f t="shared" si="23"/>
        <v>384.0022598277695</v>
      </c>
      <c r="T94" s="73">
        <f t="shared" si="24"/>
        <v>8749.76816261853</v>
      </c>
      <c r="U94" s="73">
        <f t="shared" si="25"/>
        <v>19236</v>
      </c>
      <c r="V94" s="73">
        <f t="shared" si="26"/>
        <v>97752.17605617037</v>
      </c>
      <c r="W94" s="73">
        <f t="shared" si="27"/>
        <v>100646.20784727023</v>
      </c>
    </row>
    <row r="95" spans="2:23" ht="15">
      <c r="B95" t="s">
        <v>604</v>
      </c>
      <c r="C95" t="s">
        <v>605</v>
      </c>
      <c r="D95" t="s">
        <v>411</v>
      </c>
      <c r="E95" s="54">
        <v>40</v>
      </c>
      <c r="F95" s="45" t="s">
        <v>407</v>
      </c>
      <c r="G95" s="45" t="s">
        <v>408</v>
      </c>
      <c r="H95" s="45" t="s">
        <v>412</v>
      </c>
      <c r="I95" s="53">
        <v>58680.38</v>
      </c>
      <c r="J95" s="58">
        <f t="shared" si="14"/>
        <v>60910.23444</v>
      </c>
      <c r="K95" s="58">
        <f t="shared" si="15"/>
        <v>62920.27217652</v>
      </c>
      <c r="L95" s="74">
        <f t="shared" si="16"/>
        <v>4659.63293466</v>
      </c>
      <c r="M95" s="74">
        <f t="shared" si="17"/>
        <v>90.1471469712</v>
      </c>
      <c r="N95" s="74">
        <f t="shared" si="18"/>
        <v>384.0022598277695</v>
      </c>
      <c r="O95" s="74">
        <f t="shared" si="19"/>
        <v>7842.19268415</v>
      </c>
      <c r="P95" s="39">
        <f t="shared" si="20"/>
        <v>19044</v>
      </c>
      <c r="Q95" s="73">
        <f t="shared" si="21"/>
        <v>4813.400821503779</v>
      </c>
      <c r="R95" s="73">
        <f t="shared" si="22"/>
        <v>93.1220028212496</v>
      </c>
      <c r="S95" s="73">
        <f t="shared" si="23"/>
        <v>384.0022598277695</v>
      </c>
      <c r="T95" s="73">
        <f t="shared" si="24"/>
        <v>8211.09551903586</v>
      </c>
      <c r="U95" s="73">
        <f t="shared" si="25"/>
        <v>19236</v>
      </c>
      <c r="V95" s="73">
        <f t="shared" si="26"/>
        <v>92930.20946560896</v>
      </c>
      <c r="W95" s="73">
        <f t="shared" si="27"/>
        <v>95657.89277970865</v>
      </c>
    </row>
    <row r="96" spans="2:23" ht="15">
      <c r="B96" t="s">
        <v>606</v>
      </c>
      <c r="C96" t="s">
        <v>607</v>
      </c>
      <c r="D96" t="s">
        <v>483</v>
      </c>
      <c r="E96" s="54">
        <v>40</v>
      </c>
      <c r="F96" s="45" t="s">
        <v>407</v>
      </c>
      <c r="G96" s="45" t="s">
        <v>408</v>
      </c>
      <c r="H96" s="45" t="s">
        <v>412</v>
      </c>
      <c r="I96" s="53">
        <v>55876.92</v>
      </c>
      <c r="J96" s="58">
        <f t="shared" si="14"/>
        <v>58000.24296</v>
      </c>
      <c r="K96" s="58">
        <f t="shared" si="15"/>
        <v>59914.25097768</v>
      </c>
      <c r="L96" s="74">
        <f t="shared" si="16"/>
        <v>4437.01858644</v>
      </c>
      <c r="M96" s="74">
        <f t="shared" si="17"/>
        <v>85.8403595808</v>
      </c>
      <c r="N96" s="74">
        <f t="shared" si="18"/>
        <v>384.0022598277695</v>
      </c>
      <c r="O96" s="74">
        <f t="shared" si="19"/>
        <v>7467.5312811</v>
      </c>
      <c r="P96" s="39">
        <f t="shared" si="20"/>
        <v>19044</v>
      </c>
      <c r="Q96" s="73">
        <f t="shared" si="21"/>
        <v>4583.44019979252</v>
      </c>
      <c r="R96" s="73">
        <f t="shared" si="22"/>
        <v>88.6730914469664</v>
      </c>
      <c r="S96" s="73">
        <f t="shared" si="23"/>
        <v>384.0022598277695</v>
      </c>
      <c r="T96" s="73">
        <f t="shared" si="24"/>
        <v>7818.80975258724</v>
      </c>
      <c r="U96" s="73">
        <f t="shared" si="25"/>
        <v>19236</v>
      </c>
      <c r="V96" s="73">
        <f t="shared" si="26"/>
        <v>89418.63544694858</v>
      </c>
      <c r="W96" s="73">
        <f t="shared" si="27"/>
        <v>92025.1762813345</v>
      </c>
    </row>
    <row r="97" spans="2:23" ht="15">
      <c r="B97" t="s">
        <v>608</v>
      </c>
      <c r="C97" t="s">
        <v>609</v>
      </c>
      <c r="D97" t="s">
        <v>423</v>
      </c>
      <c r="E97" s="54">
        <v>40</v>
      </c>
      <c r="F97" s="45" t="s">
        <v>407</v>
      </c>
      <c r="G97" s="45" t="s">
        <v>408</v>
      </c>
      <c r="H97" s="45" t="s">
        <v>412</v>
      </c>
      <c r="I97" s="53">
        <v>60849.79</v>
      </c>
      <c r="J97" s="58">
        <f t="shared" si="14"/>
        <v>63162.08202</v>
      </c>
      <c r="K97" s="58">
        <f t="shared" si="15"/>
        <v>65246.43072665999</v>
      </c>
      <c r="L97" s="74">
        <f t="shared" si="16"/>
        <v>4831.89927453</v>
      </c>
      <c r="M97" s="74">
        <f t="shared" si="17"/>
        <v>93.4798813896</v>
      </c>
      <c r="N97" s="74">
        <f t="shared" si="18"/>
        <v>384.0022598277695</v>
      </c>
      <c r="O97" s="74">
        <f t="shared" si="19"/>
        <v>8132.118060075</v>
      </c>
      <c r="P97" s="39">
        <f t="shared" si="20"/>
        <v>19044</v>
      </c>
      <c r="Q97" s="73">
        <f t="shared" si="21"/>
        <v>4991.351950589489</v>
      </c>
      <c r="R97" s="73">
        <f t="shared" si="22"/>
        <v>96.56471747545679</v>
      </c>
      <c r="S97" s="73">
        <f t="shared" si="23"/>
        <v>384.0022598277695</v>
      </c>
      <c r="T97" s="73">
        <f t="shared" si="24"/>
        <v>8514.65920982913</v>
      </c>
      <c r="U97" s="73">
        <f t="shared" si="25"/>
        <v>19236</v>
      </c>
      <c r="V97" s="73">
        <f t="shared" si="26"/>
        <v>95647.58149582238</v>
      </c>
      <c r="W97" s="73">
        <f t="shared" si="27"/>
        <v>98469.00886438185</v>
      </c>
    </row>
    <row r="98" spans="2:23" ht="15">
      <c r="B98" t="s">
        <v>610</v>
      </c>
      <c r="C98" t="s">
        <v>611</v>
      </c>
      <c r="D98" t="s">
        <v>486</v>
      </c>
      <c r="E98" s="54">
        <v>40</v>
      </c>
      <c r="F98" s="45" t="s">
        <v>407</v>
      </c>
      <c r="G98" s="45" t="s">
        <v>408</v>
      </c>
      <c r="H98" s="45" t="s">
        <v>412</v>
      </c>
      <c r="I98" s="53">
        <v>56567.34</v>
      </c>
      <c r="J98" s="58">
        <f t="shared" si="14"/>
        <v>58716.89892</v>
      </c>
      <c r="K98" s="58">
        <f t="shared" si="15"/>
        <v>60654.55658436</v>
      </c>
      <c r="L98" s="74">
        <f t="shared" si="16"/>
        <v>4491.84276738</v>
      </c>
      <c r="M98" s="74">
        <f t="shared" si="17"/>
        <v>86.9010104016</v>
      </c>
      <c r="N98" s="74">
        <f t="shared" si="18"/>
        <v>384.0022598277695</v>
      </c>
      <c r="O98" s="74">
        <f t="shared" si="19"/>
        <v>7559.80073595</v>
      </c>
      <c r="P98" s="39">
        <f t="shared" si="20"/>
        <v>19044</v>
      </c>
      <c r="Q98" s="73">
        <f t="shared" si="21"/>
        <v>4640.07357870354</v>
      </c>
      <c r="R98" s="73">
        <f t="shared" si="22"/>
        <v>89.7687437448528</v>
      </c>
      <c r="S98" s="73">
        <f t="shared" si="23"/>
        <v>384.0022598277695</v>
      </c>
      <c r="T98" s="73">
        <f t="shared" si="24"/>
        <v>7915.41963425898</v>
      </c>
      <c r="U98" s="73">
        <f t="shared" si="25"/>
        <v>19236</v>
      </c>
      <c r="V98" s="73">
        <f t="shared" si="26"/>
        <v>90283.44569355936</v>
      </c>
      <c r="W98" s="73">
        <f t="shared" si="27"/>
        <v>92919.82080089513</v>
      </c>
    </row>
    <row r="99" spans="2:23" ht="15">
      <c r="B99" t="s">
        <v>612</v>
      </c>
      <c r="C99" t="s">
        <v>613</v>
      </c>
      <c r="D99" t="s">
        <v>543</v>
      </c>
      <c r="E99" s="54">
        <v>40</v>
      </c>
      <c r="F99" s="45" t="s">
        <v>407</v>
      </c>
      <c r="G99" s="45" t="s">
        <v>408</v>
      </c>
      <c r="H99" s="45" t="s">
        <v>412</v>
      </c>
      <c r="I99" s="53">
        <v>57692.02</v>
      </c>
      <c r="J99" s="58">
        <f t="shared" si="14"/>
        <v>59884.31676</v>
      </c>
      <c r="K99" s="58">
        <f t="shared" si="15"/>
        <v>61860.499213079995</v>
      </c>
      <c r="L99" s="74">
        <f t="shared" si="16"/>
        <v>4581.15023214</v>
      </c>
      <c r="M99" s="74">
        <f t="shared" si="17"/>
        <v>88.6287888048</v>
      </c>
      <c r="N99" s="74">
        <f t="shared" si="18"/>
        <v>384.0022598277695</v>
      </c>
      <c r="O99" s="74">
        <f t="shared" si="19"/>
        <v>7710.105782850001</v>
      </c>
      <c r="P99" s="39">
        <f t="shared" si="20"/>
        <v>19044</v>
      </c>
      <c r="Q99" s="73">
        <f t="shared" si="21"/>
        <v>4732.32818980062</v>
      </c>
      <c r="R99" s="73">
        <f t="shared" si="22"/>
        <v>91.5535388353584</v>
      </c>
      <c r="S99" s="73">
        <f t="shared" si="23"/>
        <v>384.0022598277695</v>
      </c>
      <c r="T99" s="73">
        <f t="shared" si="24"/>
        <v>8072.79514730694</v>
      </c>
      <c r="U99" s="73">
        <f t="shared" si="25"/>
        <v>19236</v>
      </c>
      <c r="V99" s="73">
        <f t="shared" si="26"/>
        <v>91692.20382362258</v>
      </c>
      <c r="W99" s="73">
        <f t="shared" si="27"/>
        <v>94377.17834885068</v>
      </c>
    </row>
    <row r="100" spans="2:23" ht="15">
      <c r="B100" t="s">
        <v>614</v>
      </c>
      <c r="C100" t="s">
        <v>615</v>
      </c>
      <c r="D100" t="s">
        <v>495</v>
      </c>
      <c r="E100" s="54">
        <v>40</v>
      </c>
      <c r="F100" s="45" t="s">
        <v>407</v>
      </c>
      <c r="G100" s="45" t="s">
        <v>408</v>
      </c>
      <c r="H100" s="45" t="s">
        <v>412</v>
      </c>
      <c r="I100" s="53">
        <v>62120.16</v>
      </c>
      <c r="J100" s="58">
        <f t="shared" si="14"/>
        <v>64480.72608000001</v>
      </c>
      <c r="K100" s="58">
        <f t="shared" si="15"/>
        <v>66608.59004064</v>
      </c>
      <c r="L100" s="74">
        <f t="shared" si="16"/>
        <v>4932.77554512</v>
      </c>
      <c r="M100" s="74">
        <f t="shared" si="17"/>
        <v>95.43147459840002</v>
      </c>
      <c r="N100" s="74">
        <f t="shared" si="18"/>
        <v>384.0022598277695</v>
      </c>
      <c r="O100" s="74">
        <f t="shared" si="19"/>
        <v>8301.893482800002</v>
      </c>
      <c r="P100" s="39">
        <f t="shared" si="20"/>
        <v>19044</v>
      </c>
      <c r="Q100" s="73">
        <f t="shared" si="21"/>
        <v>5095.55713810896</v>
      </c>
      <c r="R100" s="73">
        <f t="shared" si="22"/>
        <v>98.5807132601472</v>
      </c>
      <c r="S100" s="73">
        <f t="shared" si="23"/>
        <v>384.0022598277695</v>
      </c>
      <c r="T100" s="73">
        <f t="shared" si="24"/>
        <v>8692.42100030352</v>
      </c>
      <c r="U100" s="73">
        <f t="shared" si="25"/>
        <v>19236</v>
      </c>
      <c r="V100" s="73">
        <f t="shared" si="26"/>
        <v>97238.82884234618</v>
      </c>
      <c r="W100" s="73">
        <f t="shared" si="27"/>
        <v>100115.1511521404</v>
      </c>
    </row>
    <row r="101" spans="2:23" ht="15">
      <c r="B101" t="s">
        <v>616</v>
      </c>
      <c r="C101" t="s">
        <v>617</v>
      </c>
      <c r="D101" t="s">
        <v>498</v>
      </c>
      <c r="E101" s="54">
        <v>40</v>
      </c>
      <c r="F101" s="45" t="s">
        <v>407</v>
      </c>
      <c r="G101" s="45" t="s">
        <v>492</v>
      </c>
      <c r="H101" s="45" t="s">
        <v>412</v>
      </c>
      <c r="I101" s="53">
        <v>62900.41</v>
      </c>
      <c r="J101" s="58">
        <f t="shared" si="14"/>
        <v>65290.62558000001</v>
      </c>
      <c r="K101" s="58">
        <f t="shared" si="15"/>
        <v>67445.21622414001</v>
      </c>
      <c r="L101" s="74">
        <f t="shared" si="16"/>
        <v>4994.73285687</v>
      </c>
      <c r="M101" s="74">
        <f t="shared" si="17"/>
        <v>96.6301258584</v>
      </c>
      <c r="N101" s="74">
        <f t="shared" si="18"/>
        <v>384.0022598277695</v>
      </c>
      <c r="O101" s="74">
        <f t="shared" si="19"/>
        <v>8406.168043425001</v>
      </c>
      <c r="P101" s="39">
        <f t="shared" si="20"/>
        <v>19044</v>
      </c>
      <c r="Q101" s="73">
        <f t="shared" si="21"/>
        <v>5159.55904114671</v>
      </c>
      <c r="R101" s="73">
        <f t="shared" si="22"/>
        <v>99.81892001172722</v>
      </c>
      <c r="S101" s="73">
        <f t="shared" si="23"/>
        <v>384.0022598277695</v>
      </c>
      <c r="T101" s="73">
        <f t="shared" si="24"/>
        <v>8801.60071725027</v>
      </c>
      <c r="U101" s="73">
        <f t="shared" si="25"/>
        <v>19236</v>
      </c>
      <c r="V101" s="73">
        <f t="shared" si="26"/>
        <v>98216.15886598118</v>
      </c>
      <c r="W101" s="73">
        <f t="shared" si="27"/>
        <v>101126.19716237648</v>
      </c>
    </row>
    <row r="102" spans="2:23" ht="15">
      <c r="B102" t="s">
        <v>618</v>
      </c>
      <c r="C102" t="s">
        <v>619</v>
      </c>
      <c r="D102" t="s">
        <v>491</v>
      </c>
      <c r="E102" s="54">
        <v>40</v>
      </c>
      <c r="F102" s="45" t="s">
        <v>407</v>
      </c>
      <c r="G102" s="45" t="s">
        <v>492</v>
      </c>
      <c r="H102" s="45" t="s">
        <v>412</v>
      </c>
      <c r="I102" s="53">
        <v>61171.01</v>
      </c>
      <c r="J102" s="58">
        <f t="shared" si="14"/>
        <v>63495.50838000001</v>
      </c>
      <c r="K102" s="58">
        <f t="shared" si="15"/>
        <v>65590.86015654</v>
      </c>
      <c r="L102" s="74">
        <f t="shared" si="16"/>
        <v>4857.406391070001</v>
      </c>
      <c r="M102" s="74">
        <f t="shared" si="17"/>
        <v>93.97335240240001</v>
      </c>
      <c r="N102" s="74">
        <f t="shared" si="18"/>
        <v>384.0022598277695</v>
      </c>
      <c r="O102" s="74">
        <f t="shared" si="19"/>
        <v>8175.046703925001</v>
      </c>
      <c r="P102" s="39">
        <f t="shared" si="20"/>
        <v>19044</v>
      </c>
      <c r="Q102" s="73">
        <f t="shared" si="21"/>
        <v>5017.70080197531</v>
      </c>
      <c r="R102" s="73">
        <f t="shared" si="22"/>
        <v>97.0744730316792</v>
      </c>
      <c r="S102" s="73">
        <f t="shared" si="23"/>
        <v>384.0022598277695</v>
      </c>
      <c r="T102" s="73">
        <f t="shared" si="24"/>
        <v>8559.607250428471</v>
      </c>
      <c r="U102" s="73">
        <f t="shared" si="25"/>
        <v>19236</v>
      </c>
      <c r="V102" s="73">
        <f t="shared" si="26"/>
        <v>96049.93708722517</v>
      </c>
      <c r="W102" s="73">
        <f t="shared" si="27"/>
        <v>98885.24494180323</v>
      </c>
    </row>
    <row r="103" spans="2:23" ht="15">
      <c r="B103" t="s">
        <v>620</v>
      </c>
      <c r="C103" t="s">
        <v>621</v>
      </c>
      <c r="D103" t="s">
        <v>546</v>
      </c>
      <c r="E103" s="54">
        <v>40</v>
      </c>
      <c r="F103" s="45" t="s">
        <v>407</v>
      </c>
      <c r="G103" s="45" t="s">
        <v>408</v>
      </c>
      <c r="H103" s="45" t="s">
        <v>412</v>
      </c>
      <c r="I103" s="53">
        <v>52910.42</v>
      </c>
      <c r="J103" s="58">
        <f t="shared" si="14"/>
        <v>54921.01596</v>
      </c>
      <c r="K103" s="58">
        <f t="shared" si="15"/>
        <v>56733.40948667999</v>
      </c>
      <c r="L103" s="74">
        <f t="shared" si="16"/>
        <v>4201.4577209399995</v>
      </c>
      <c r="M103" s="74">
        <f t="shared" si="17"/>
        <v>81.28310362079999</v>
      </c>
      <c r="N103" s="74">
        <f t="shared" si="18"/>
        <v>384.0022598277695</v>
      </c>
      <c r="O103" s="74">
        <f t="shared" si="19"/>
        <v>7071.080804849999</v>
      </c>
      <c r="P103" s="39">
        <f t="shared" si="20"/>
        <v>19044</v>
      </c>
      <c r="Q103" s="73">
        <f t="shared" si="21"/>
        <v>4340.10582573102</v>
      </c>
      <c r="R103" s="73">
        <f t="shared" si="22"/>
        <v>83.9654460402864</v>
      </c>
      <c r="S103" s="73">
        <f t="shared" si="23"/>
        <v>384.0022598277695</v>
      </c>
      <c r="T103" s="73">
        <f t="shared" si="24"/>
        <v>7403.70993801174</v>
      </c>
      <c r="U103" s="73">
        <f t="shared" si="25"/>
        <v>19236</v>
      </c>
      <c r="V103" s="73">
        <f t="shared" si="26"/>
        <v>85702.83984923856</v>
      </c>
      <c r="W103" s="73">
        <f t="shared" si="27"/>
        <v>88181.1929562908</v>
      </c>
    </row>
    <row r="104" spans="2:23" ht="15">
      <c r="B104" t="s">
        <v>622</v>
      </c>
      <c r="C104" t="s">
        <v>623</v>
      </c>
      <c r="D104" t="s">
        <v>553</v>
      </c>
      <c r="E104" s="54">
        <v>40</v>
      </c>
      <c r="F104" s="45" t="s">
        <v>407</v>
      </c>
      <c r="G104" s="45" t="s">
        <v>408</v>
      </c>
      <c r="H104" s="45" t="s">
        <v>412</v>
      </c>
      <c r="I104" s="53">
        <v>53765.72</v>
      </c>
      <c r="J104" s="58">
        <f t="shared" si="14"/>
        <v>55808.81736</v>
      </c>
      <c r="K104" s="58">
        <f t="shared" si="15"/>
        <v>57650.508332879996</v>
      </c>
      <c r="L104" s="74">
        <f t="shared" si="16"/>
        <v>4269.37452804</v>
      </c>
      <c r="M104" s="74">
        <f t="shared" si="17"/>
        <v>82.5970496928</v>
      </c>
      <c r="N104" s="74">
        <f t="shared" si="18"/>
        <v>384.0022598277695</v>
      </c>
      <c r="O104" s="74">
        <f t="shared" si="19"/>
        <v>7185.3852351000005</v>
      </c>
      <c r="P104" s="39">
        <f t="shared" si="20"/>
        <v>19044</v>
      </c>
      <c r="Q104" s="73">
        <f t="shared" si="21"/>
        <v>4410.263887465319</v>
      </c>
      <c r="R104" s="73">
        <f t="shared" si="22"/>
        <v>85.32275233266239</v>
      </c>
      <c r="S104" s="73">
        <f t="shared" si="23"/>
        <v>384.0022598277695</v>
      </c>
      <c r="T104" s="73">
        <f t="shared" si="24"/>
        <v>7523.391337440839</v>
      </c>
      <c r="U104" s="73">
        <f t="shared" si="25"/>
        <v>19236</v>
      </c>
      <c r="V104" s="73">
        <f t="shared" si="26"/>
        <v>86774.17643266058</v>
      </c>
      <c r="W104" s="73">
        <f t="shared" si="27"/>
        <v>89289.48856994658</v>
      </c>
    </row>
    <row r="105" spans="2:23" ht="15">
      <c r="B105" t="s">
        <v>624</v>
      </c>
      <c r="C105" t="s">
        <v>625</v>
      </c>
      <c r="D105" t="s">
        <v>501</v>
      </c>
      <c r="E105" s="54">
        <v>40</v>
      </c>
      <c r="F105" s="45" t="s">
        <v>407</v>
      </c>
      <c r="G105" s="45" t="s">
        <v>408</v>
      </c>
      <c r="H105" s="45" t="s">
        <v>412</v>
      </c>
      <c r="I105" s="53">
        <v>60954.4</v>
      </c>
      <c r="J105" s="58">
        <f t="shared" si="14"/>
        <v>63270.6672</v>
      </c>
      <c r="K105" s="58">
        <f t="shared" si="15"/>
        <v>65358.5992176</v>
      </c>
      <c r="L105" s="74">
        <f t="shared" si="16"/>
        <v>4840.2060408</v>
      </c>
      <c r="M105" s="74">
        <f t="shared" si="17"/>
        <v>93.640587456</v>
      </c>
      <c r="N105" s="74">
        <f t="shared" si="18"/>
        <v>384.0022598277695</v>
      </c>
      <c r="O105" s="74">
        <f t="shared" si="19"/>
        <v>8146.0984020000005</v>
      </c>
      <c r="P105" s="39">
        <f t="shared" si="20"/>
        <v>19044</v>
      </c>
      <c r="Q105" s="73">
        <f t="shared" si="21"/>
        <v>4999.9328401464</v>
      </c>
      <c r="R105" s="73">
        <f t="shared" si="22"/>
        <v>96.730726842048</v>
      </c>
      <c r="S105" s="73">
        <f t="shared" si="23"/>
        <v>384.0022598277695</v>
      </c>
      <c r="T105" s="73">
        <f t="shared" si="24"/>
        <v>8529.2971978968</v>
      </c>
      <c r="U105" s="73">
        <f t="shared" si="25"/>
        <v>19236</v>
      </c>
      <c r="V105" s="73">
        <f t="shared" si="26"/>
        <v>95778.61449008377</v>
      </c>
      <c r="W105" s="73">
        <f t="shared" si="27"/>
        <v>98604.56224231303</v>
      </c>
    </row>
    <row r="106" spans="2:23" ht="15">
      <c r="B106" t="s">
        <v>626</v>
      </c>
      <c r="C106" t="s">
        <v>627</v>
      </c>
      <c r="D106" t="s">
        <v>561</v>
      </c>
      <c r="E106" s="54">
        <v>40</v>
      </c>
      <c r="F106" s="45" t="s">
        <v>407</v>
      </c>
      <c r="G106" s="45" t="s">
        <v>408</v>
      </c>
      <c r="H106" s="45" t="s">
        <v>412</v>
      </c>
      <c r="I106" s="53">
        <v>61693.91</v>
      </c>
      <c r="J106" s="58">
        <f t="shared" si="14"/>
        <v>64038.278580000006</v>
      </c>
      <c r="K106" s="58">
        <f t="shared" si="15"/>
        <v>66151.54177314</v>
      </c>
      <c r="L106" s="74">
        <f t="shared" si="16"/>
        <v>4898.92831137</v>
      </c>
      <c r="M106" s="74">
        <f t="shared" si="17"/>
        <v>94.77665229840001</v>
      </c>
      <c r="N106" s="74">
        <f t="shared" si="18"/>
        <v>384.0022598277695</v>
      </c>
      <c r="O106" s="74">
        <f t="shared" si="19"/>
        <v>8244.928367175002</v>
      </c>
      <c r="P106" s="39">
        <f t="shared" si="20"/>
        <v>19044</v>
      </c>
      <c r="Q106" s="73">
        <f t="shared" si="21"/>
        <v>5060.5929456452095</v>
      </c>
      <c r="R106" s="73">
        <f t="shared" si="22"/>
        <v>97.90428182424719</v>
      </c>
      <c r="S106" s="73">
        <f t="shared" si="23"/>
        <v>384.0022598277695</v>
      </c>
      <c r="T106" s="73">
        <f t="shared" si="24"/>
        <v>8632.77620139477</v>
      </c>
      <c r="U106" s="73">
        <f t="shared" si="25"/>
        <v>19236</v>
      </c>
      <c r="V106" s="73">
        <f t="shared" si="26"/>
        <v>96704.91417067118</v>
      </c>
      <c r="W106" s="73">
        <f t="shared" si="27"/>
        <v>99562.81746183199</v>
      </c>
    </row>
    <row r="107" spans="2:23" ht="15">
      <c r="B107" t="s">
        <v>628</v>
      </c>
      <c r="C107" t="s">
        <v>629</v>
      </c>
      <c r="D107" t="s">
        <v>446</v>
      </c>
      <c r="E107" s="54">
        <v>87</v>
      </c>
      <c r="F107" s="45" t="s">
        <v>407</v>
      </c>
      <c r="G107" s="45" t="s">
        <v>408</v>
      </c>
      <c r="H107" s="45" t="s">
        <v>412</v>
      </c>
      <c r="I107" s="53">
        <v>60297.32</v>
      </c>
      <c r="J107" s="58">
        <f t="shared" si="14"/>
        <v>62588.61816</v>
      </c>
      <c r="K107" s="58">
        <f t="shared" si="15"/>
        <v>64654.042559279995</v>
      </c>
      <c r="L107" s="74">
        <f t="shared" si="16"/>
        <v>4788.029289239999</v>
      </c>
      <c r="M107" s="74">
        <f t="shared" si="17"/>
        <v>92.6311548768</v>
      </c>
      <c r="N107" s="74">
        <f t="shared" si="18"/>
        <v>384.0022598277695</v>
      </c>
      <c r="O107" s="74">
        <f t="shared" si="19"/>
        <v>8058.2845881</v>
      </c>
      <c r="P107" s="39">
        <f t="shared" si="20"/>
        <v>19044</v>
      </c>
      <c r="Q107" s="73">
        <f t="shared" si="21"/>
        <v>4946.03425578492</v>
      </c>
      <c r="R107" s="73">
        <f t="shared" si="22"/>
        <v>95.68798298773439</v>
      </c>
      <c r="S107" s="73">
        <f t="shared" si="23"/>
        <v>384.0022598277695</v>
      </c>
      <c r="T107" s="73">
        <f t="shared" si="24"/>
        <v>8437.35255398604</v>
      </c>
      <c r="U107" s="73">
        <f t="shared" si="25"/>
        <v>19236</v>
      </c>
      <c r="V107" s="73">
        <f t="shared" si="26"/>
        <v>94955.56545204457</v>
      </c>
      <c r="W107" s="73">
        <f t="shared" si="27"/>
        <v>97753.11961186645</v>
      </c>
    </row>
    <row r="108" spans="2:23" ht="15">
      <c r="B108" t="s">
        <v>630</v>
      </c>
      <c r="C108" t="s">
        <v>631</v>
      </c>
      <c r="D108" t="s">
        <v>443</v>
      </c>
      <c r="E108" s="54">
        <v>40</v>
      </c>
      <c r="F108" s="45" t="s">
        <v>407</v>
      </c>
      <c r="G108" s="45" t="s">
        <v>408</v>
      </c>
      <c r="H108" s="45" t="s">
        <v>412</v>
      </c>
      <c r="I108" s="53">
        <v>55876.92</v>
      </c>
      <c r="J108" s="58">
        <f t="shared" si="14"/>
        <v>58000.24296</v>
      </c>
      <c r="K108" s="58">
        <f t="shared" si="15"/>
        <v>59914.25097768</v>
      </c>
      <c r="L108" s="74">
        <f t="shared" si="16"/>
        <v>4437.01858644</v>
      </c>
      <c r="M108" s="74">
        <f t="shared" si="17"/>
        <v>85.8403595808</v>
      </c>
      <c r="N108" s="74">
        <f t="shared" si="18"/>
        <v>384.0022598277695</v>
      </c>
      <c r="O108" s="74">
        <f t="shared" si="19"/>
        <v>7467.5312811</v>
      </c>
      <c r="P108" s="39">
        <f t="shared" si="20"/>
        <v>19044</v>
      </c>
      <c r="Q108" s="73">
        <f t="shared" si="21"/>
        <v>4583.44019979252</v>
      </c>
      <c r="R108" s="73">
        <f t="shared" si="22"/>
        <v>88.6730914469664</v>
      </c>
      <c r="S108" s="73">
        <f t="shared" si="23"/>
        <v>384.0022598277695</v>
      </c>
      <c r="T108" s="73">
        <f t="shared" si="24"/>
        <v>7818.80975258724</v>
      </c>
      <c r="U108" s="73">
        <f t="shared" si="25"/>
        <v>19236</v>
      </c>
      <c r="V108" s="73">
        <f t="shared" si="26"/>
        <v>89418.63544694858</v>
      </c>
      <c r="W108" s="73">
        <f t="shared" si="27"/>
        <v>92025.1762813345</v>
      </c>
    </row>
    <row r="109" spans="2:23" ht="15">
      <c r="B109" t="s">
        <v>632</v>
      </c>
      <c r="C109" t="s">
        <v>633</v>
      </c>
      <c r="D109" t="s">
        <v>508</v>
      </c>
      <c r="E109" s="54">
        <v>40</v>
      </c>
      <c r="F109" s="45" t="s">
        <v>407</v>
      </c>
      <c r="G109" s="45" t="s">
        <v>408</v>
      </c>
      <c r="H109" s="45" t="s">
        <v>412</v>
      </c>
      <c r="I109" s="53">
        <v>53765.72</v>
      </c>
      <c r="J109" s="58">
        <f t="shared" si="14"/>
        <v>55808.81736</v>
      </c>
      <c r="K109" s="58">
        <f t="shared" si="15"/>
        <v>57650.508332879996</v>
      </c>
      <c r="L109" s="74">
        <f t="shared" si="16"/>
        <v>4269.37452804</v>
      </c>
      <c r="M109" s="74">
        <f t="shared" si="17"/>
        <v>82.5970496928</v>
      </c>
      <c r="N109" s="74">
        <f t="shared" si="18"/>
        <v>384.0022598277695</v>
      </c>
      <c r="O109" s="74">
        <f t="shared" si="19"/>
        <v>7185.3852351000005</v>
      </c>
      <c r="P109" s="39">
        <f t="shared" si="20"/>
        <v>19044</v>
      </c>
      <c r="Q109" s="73">
        <f t="shared" si="21"/>
        <v>4410.263887465319</v>
      </c>
      <c r="R109" s="73">
        <f t="shared" si="22"/>
        <v>85.32275233266239</v>
      </c>
      <c r="S109" s="73">
        <f t="shared" si="23"/>
        <v>384.0022598277695</v>
      </c>
      <c r="T109" s="73">
        <f t="shared" si="24"/>
        <v>7523.391337440839</v>
      </c>
      <c r="U109" s="73">
        <f t="shared" si="25"/>
        <v>19236</v>
      </c>
      <c r="V109" s="73">
        <f t="shared" si="26"/>
        <v>86774.17643266058</v>
      </c>
      <c r="W109" s="73">
        <f t="shared" si="27"/>
        <v>89289.48856994658</v>
      </c>
    </row>
    <row r="110" spans="2:23" ht="15">
      <c r="B110" t="s">
        <v>634</v>
      </c>
      <c r="C110" t="s">
        <v>416</v>
      </c>
      <c r="D110" t="s">
        <v>417</v>
      </c>
      <c r="E110" s="54">
        <v>40</v>
      </c>
      <c r="F110" s="45" t="s">
        <v>407</v>
      </c>
      <c r="G110" s="45" t="s">
        <v>408</v>
      </c>
      <c r="H110" s="45" t="s">
        <v>412</v>
      </c>
      <c r="I110" s="53">
        <v>64480.21</v>
      </c>
      <c r="J110" s="58">
        <f t="shared" si="14"/>
        <v>66930.45798</v>
      </c>
      <c r="K110" s="58">
        <f t="shared" si="15"/>
        <v>69139.16309334</v>
      </c>
      <c r="L110" s="74">
        <f t="shared" si="16"/>
        <v>5120.180035470001</v>
      </c>
      <c r="M110" s="74">
        <f t="shared" si="17"/>
        <v>99.0570778104</v>
      </c>
      <c r="N110" s="74">
        <f t="shared" si="18"/>
        <v>384.0022598277695</v>
      </c>
      <c r="O110" s="74">
        <f t="shared" si="19"/>
        <v>8617.296464925</v>
      </c>
      <c r="P110" s="39">
        <f t="shared" si="20"/>
        <v>19044</v>
      </c>
      <c r="Q110" s="73">
        <f t="shared" si="21"/>
        <v>5289.14597664051</v>
      </c>
      <c r="R110" s="73">
        <f t="shared" si="22"/>
        <v>102.3259613781432</v>
      </c>
      <c r="S110" s="73">
        <f t="shared" si="23"/>
        <v>384.0022598277695</v>
      </c>
      <c r="T110" s="73">
        <f t="shared" si="24"/>
        <v>9022.66078368087</v>
      </c>
      <c r="U110" s="73">
        <f t="shared" si="25"/>
        <v>19236</v>
      </c>
      <c r="V110" s="73">
        <f t="shared" si="26"/>
        <v>100194.99381803318</v>
      </c>
      <c r="W110" s="73">
        <f t="shared" si="27"/>
        <v>103173.29807486729</v>
      </c>
    </row>
    <row r="111" spans="2:23" ht="15">
      <c r="B111" t="s">
        <v>635</v>
      </c>
      <c r="C111" t="s">
        <v>636</v>
      </c>
      <c r="D111" t="s">
        <v>483</v>
      </c>
      <c r="E111" s="54">
        <v>40</v>
      </c>
      <c r="F111" s="45" t="s">
        <v>407</v>
      </c>
      <c r="G111" s="45" t="s">
        <v>408</v>
      </c>
      <c r="H111" s="45" t="s">
        <v>412</v>
      </c>
      <c r="I111" s="53">
        <v>62912.07</v>
      </c>
      <c r="J111" s="58">
        <f t="shared" si="14"/>
        <v>65302.72866</v>
      </c>
      <c r="K111" s="58">
        <f t="shared" si="15"/>
        <v>67457.71870577999</v>
      </c>
      <c r="L111" s="74">
        <f t="shared" si="16"/>
        <v>4995.65874249</v>
      </c>
      <c r="M111" s="74">
        <f t="shared" si="17"/>
        <v>96.6480384168</v>
      </c>
      <c r="N111" s="74">
        <f t="shared" si="18"/>
        <v>384.0022598277695</v>
      </c>
      <c r="O111" s="74">
        <f t="shared" si="19"/>
        <v>8407.726314975</v>
      </c>
      <c r="P111" s="39">
        <f t="shared" si="20"/>
        <v>19044</v>
      </c>
      <c r="Q111" s="73">
        <f t="shared" si="21"/>
        <v>5160.515480992169</v>
      </c>
      <c r="R111" s="73">
        <f t="shared" si="22"/>
        <v>99.83742368455438</v>
      </c>
      <c r="S111" s="73">
        <f t="shared" si="23"/>
        <v>384.0022598277695</v>
      </c>
      <c r="T111" s="73">
        <f t="shared" si="24"/>
        <v>8803.232291104288</v>
      </c>
      <c r="U111" s="73">
        <f t="shared" si="25"/>
        <v>19236</v>
      </c>
      <c r="V111" s="73">
        <f t="shared" si="26"/>
        <v>98230.76401570957</v>
      </c>
      <c r="W111" s="73">
        <f t="shared" si="27"/>
        <v>101141.30616138877</v>
      </c>
    </row>
    <row r="112" spans="2:23" ht="15">
      <c r="B112" t="s">
        <v>637</v>
      </c>
      <c r="C112" t="s">
        <v>422</v>
      </c>
      <c r="D112" t="s">
        <v>423</v>
      </c>
      <c r="E112" s="54">
        <v>40</v>
      </c>
      <c r="F112" s="45" t="s">
        <v>407</v>
      </c>
      <c r="G112" s="45" t="s">
        <v>408</v>
      </c>
      <c r="H112" s="45" t="s">
        <v>412</v>
      </c>
      <c r="I112" s="53">
        <v>65126.51</v>
      </c>
      <c r="J112" s="58">
        <f t="shared" si="14"/>
        <v>67601.31738000001</v>
      </c>
      <c r="K112" s="58">
        <f t="shared" si="15"/>
        <v>69832.16085354</v>
      </c>
      <c r="L112" s="74">
        <f t="shared" si="16"/>
        <v>5171.50077957</v>
      </c>
      <c r="M112" s="74">
        <f t="shared" si="17"/>
        <v>100.04994972240002</v>
      </c>
      <c r="N112" s="74">
        <f t="shared" si="18"/>
        <v>384.0022598277695</v>
      </c>
      <c r="O112" s="74">
        <f t="shared" si="19"/>
        <v>8703.669612675001</v>
      </c>
      <c r="P112" s="39">
        <f t="shared" si="20"/>
        <v>19044</v>
      </c>
      <c r="Q112" s="73">
        <f t="shared" si="21"/>
        <v>5342.16030529581</v>
      </c>
      <c r="R112" s="73">
        <f t="shared" si="22"/>
        <v>103.3515980632392</v>
      </c>
      <c r="S112" s="73">
        <f t="shared" si="23"/>
        <v>384.0022598277695</v>
      </c>
      <c r="T112" s="73">
        <f t="shared" si="24"/>
        <v>9113.09699138697</v>
      </c>
      <c r="U112" s="73">
        <f t="shared" si="25"/>
        <v>19236</v>
      </c>
      <c r="V112" s="73">
        <f t="shared" si="26"/>
        <v>101004.53998179518</v>
      </c>
      <c r="W112" s="73">
        <f t="shared" si="27"/>
        <v>104010.7720081138</v>
      </c>
    </row>
    <row r="113" spans="2:23" ht="15">
      <c r="B113" t="s">
        <v>638</v>
      </c>
      <c r="C113" t="s">
        <v>639</v>
      </c>
      <c r="D113" t="s">
        <v>486</v>
      </c>
      <c r="E113" s="54">
        <v>40</v>
      </c>
      <c r="F113" s="45" t="s">
        <v>407</v>
      </c>
      <c r="G113" s="45" t="s">
        <v>408</v>
      </c>
      <c r="H113" s="45" t="s">
        <v>412</v>
      </c>
      <c r="I113" s="53">
        <v>66748.33</v>
      </c>
      <c r="J113" s="58">
        <f t="shared" si="14"/>
        <v>69284.76654</v>
      </c>
      <c r="K113" s="58">
        <f t="shared" si="15"/>
        <v>71571.16383581999</v>
      </c>
      <c r="L113" s="74">
        <f t="shared" si="16"/>
        <v>5300.284640309999</v>
      </c>
      <c r="M113" s="74">
        <f t="shared" si="17"/>
        <v>102.5414544792</v>
      </c>
      <c r="N113" s="74">
        <f t="shared" si="18"/>
        <v>384.0022598277695</v>
      </c>
      <c r="O113" s="74">
        <f t="shared" si="19"/>
        <v>8920.413692025</v>
      </c>
      <c r="P113" s="39">
        <f t="shared" si="20"/>
        <v>19044</v>
      </c>
      <c r="Q113" s="73">
        <f t="shared" si="21"/>
        <v>5475.194033440229</v>
      </c>
      <c r="R113" s="73">
        <f t="shared" si="22"/>
        <v>105.92532247701358</v>
      </c>
      <c r="S113" s="73">
        <f t="shared" si="23"/>
        <v>384.0022598277695</v>
      </c>
      <c r="T113" s="73">
        <f t="shared" si="24"/>
        <v>9340.03688057451</v>
      </c>
      <c r="U113" s="73">
        <f t="shared" si="25"/>
        <v>19236</v>
      </c>
      <c r="V113" s="73">
        <f t="shared" si="26"/>
        <v>103036.00858664197</v>
      </c>
      <c r="W113" s="73">
        <f t="shared" si="27"/>
        <v>106112.3223321395</v>
      </c>
    </row>
    <row r="114" spans="2:23" ht="15">
      <c r="B114" t="s">
        <v>640</v>
      </c>
      <c r="C114" t="s">
        <v>641</v>
      </c>
      <c r="D114" t="s">
        <v>543</v>
      </c>
      <c r="E114" s="54">
        <v>40</v>
      </c>
      <c r="F114" s="45" t="s">
        <v>407</v>
      </c>
      <c r="G114" s="45" t="s">
        <v>408</v>
      </c>
      <c r="H114" s="45" t="s">
        <v>412</v>
      </c>
      <c r="I114" s="53">
        <v>62912.07</v>
      </c>
      <c r="J114" s="58">
        <f t="shared" si="14"/>
        <v>65302.72866</v>
      </c>
      <c r="K114" s="58">
        <f t="shared" si="15"/>
        <v>67457.71870577999</v>
      </c>
      <c r="L114" s="74">
        <f t="shared" si="16"/>
        <v>4995.65874249</v>
      </c>
      <c r="M114" s="74">
        <f t="shared" si="17"/>
        <v>96.6480384168</v>
      </c>
      <c r="N114" s="74">
        <f t="shared" si="18"/>
        <v>384.0022598277695</v>
      </c>
      <c r="O114" s="74">
        <f t="shared" si="19"/>
        <v>8407.726314975</v>
      </c>
      <c r="P114" s="39">
        <f t="shared" si="20"/>
        <v>19044</v>
      </c>
      <c r="Q114" s="73">
        <f t="shared" si="21"/>
        <v>5160.515480992169</v>
      </c>
      <c r="R114" s="73">
        <f t="shared" si="22"/>
        <v>99.83742368455438</v>
      </c>
      <c r="S114" s="73">
        <f t="shared" si="23"/>
        <v>384.0022598277695</v>
      </c>
      <c r="T114" s="73">
        <f t="shared" si="24"/>
        <v>8803.232291104288</v>
      </c>
      <c r="U114" s="73">
        <f t="shared" si="25"/>
        <v>19236</v>
      </c>
      <c r="V114" s="73">
        <f t="shared" si="26"/>
        <v>98230.76401570957</v>
      </c>
      <c r="W114" s="73">
        <f t="shared" si="27"/>
        <v>101141.30616138877</v>
      </c>
    </row>
    <row r="115" spans="2:23" ht="15">
      <c r="B115" t="s">
        <v>642</v>
      </c>
      <c r="C115" t="s">
        <v>643</v>
      </c>
      <c r="D115" t="s">
        <v>644</v>
      </c>
      <c r="E115" s="54">
        <v>36</v>
      </c>
      <c r="F115" s="45" t="s">
        <v>407</v>
      </c>
      <c r="G115" s="45" t="s">
        <v>408</v>
      </c>
      <c r="H115" s="45" t="s">
        <v>412</v>
      </c>
      <c r="I115" s="53">
        <v>70750.75</v>
      </c>
      <c r="J115" s="58">
        <f t="shared" si="14"/>
        <v>73439.2785</v>
      </c>
      <c r="K115" s="58">
        <f t="shared" si="15"/>
        <v>75862.7746905</v>
      </c>
      <c r="L115" s="74">
        <f t="shared" si="16"/>
        <v>5618.10480525</v>
      </c>
      <c r="M115" s="74">
        <f t="shared" si="17"/>
        <v>108.69013217999999</v>
      </c>
      <c r="N115" s="74">
        <f t="shared" si="18"/>
        <v>384.0022598277695</v>
      </c>
      <c r="O115" s="74">
        <f t="shared" si="19"/>
        <v>9455.307106875</v>
      </c>
      <c r="P115" s="39">
        <f t="shared" si="20"/>
        <v>19044</v>
      </c>
      <c r="Q115" s="73">
        <f t="shared" si="21"/>
        <v>5803.502263823249</v>
      </c>
      <c r="R115" s="73">
        <f t="shared" si="22"/>
        <v>112.27690654194</v>
      </c>
      <c r="S115" s="73">
        <f t="shared" si="23"/>
        <v>384.0022598277695</v>
      </c>
      <c r="T115" s="73">
        <f t="shared" si="24"/>
        <v>9900.09209711025</v>
      </c>
      <c r="U115" s="73">
        <f t="shared" si="25"/>
        <v>19236</v>
      </c>
      <c r="V115" s="73">
        <f t="shared" si="26"/>
        <v>108049.38280413277</v>
      </c>
      <c r="W115" s="73">
        <f t="shared" si="27"/>
        <v>111298.6482178032</v>
      </c>
    </row>
    <row r="116" spans="2:23" ht="15">
      <c r="B116" t="s">
        <v>645</v>
      </c>
      <c r="C116" t="s">
        <v>646</v>
      </c>
      <c r="D116" t="s">
        <v>553</v>
      </c>
      <c r="E116" s="54">
        <v>40</v>
      </c>
      <c r="F116" s="45" t="s">
        <v>407</v>
      </c>
      <c r="G116" s="45" t="s">
        <v>408</v>
      </c>
      <c r="H116" s="45" t="s">
        <v>412</v>
      </c>
      <c r="I116" s="53">
        <v>60800.87</v>
      </c>
      <c r="J116" s="58">
        <f t="shared" si="14"/>
        <v>63111.303060000006</v>
      </c>
      <c r="K116" s="58">
        <f t="shared" si="15"/>
        <v>65193.97606098</v>
      </c>
      <c r="L116" s="74">
        <f t="shared" si="16"/>
        <v>4828.014684090001</v>
      </c>
      <c r="M116" s="74">
        <f t="shared" si="17"/>
        <v>93.4047285288</v>
      </c>
      <c r="N116" s="74">
        <f t="shared" si="18"/>
        <v>384.0022598277695</v>
      </c>
      <c r="O116" s="74">
        <f t="shared" si="19"/>
        <v>8125.580268975001</v>
      </c>
      <c r="P116" s="39">
        <f t="shared" si="20"/>
        <v>19044</v>
      </c>
      <c r="Q116" s="73">
        <f t="shared" si="21"/>
        <v>4987.33916866497</v>
      </c>
      <c r="R116" s="73">
        <f t="shared" si="22"/>
        <v>96.4870845702504</v>
      </c>
      <c r="S116" s="73">
        <f t="shared" si="23"/>
        <v>384.0022598277695</v>
      </c>
      <c r="T116" s="73">
        <f t="shared" si="24"/>
        <v>8507.81387595789</v>
      </c>
      <c r="U116" s="73">
        <f t="shared" si="25"/>
        <v>19236</v>
      </c>
      <c r="V116" s="73">
        <f t="shared" si="26"/>
        <v>95586.30500142157</v>
      </c>
      <c r="W116" s="73">
        <f t="shared" si="27"/>
        <v>98405.61845000088</v>
      </c>
    </row>
    <row r="117" spans="2:23" ht="15">
      <c r="B117" t="s">
        <v>647</v>
      </c>
      <c r="C117" t="s">
        <v>648</v>
      </c>
      <c r="D117" t="s">
        <v>446</v>
      </c>
      <c r="E117" s="54">
        <v>87</v>
      </c>
      <c r="F117" s="45" t="s">
        <v>407</v>
      </c>
      <c r="G117" s="45" t="s">
        <v>408</v>
      </c>
      <c r="H117" s="45" t="s">
        <v>412</v>
      </c>
      <c r="I117" s="53">
        <v>70607.24</v>
      </c>
      <c r="J117" s="58">
        <f t="shared" si="14"/>
        <v>73290.31512000001</v>
      </c>
      <c r="K117" s="58">
        <f t="shared" si="15"/>
        <v>75708.89551896001</v>
      </c>
      <c r="L117" s="74">
        <f t="shared" si="16"/>
        <v>5606.709106680001</v>
      </c>
      <c r="M117" s="74">
        <f t="shared" si="17"/>
        <v>108.46966637760002</v>
      </c>
      <c r="N117" s="74">
        <f t="shared" si="18"/>
        <v>384.0022598277695</v>
      </c>
      <c r="O117" s="74">
        <f t="shared" si="19"/>
        <v>9436.128071700003</v>
      </c>
      <c r="P117" s="39">
        <f t="shared" si="20"/>
        <v>19044</v>
      </c>
      <c r="Q117" s="73">
        <f t="shared" si="21"/>
        <v>5791.730507200441</v>
      </c>
      <c r="R117" s="73">
        <f t="shared" si="22"/>
        <v>112.04916536806081</v>
      </c>
      <c r="S117" s="73">
        <f t="shared" si="23"/>
        <v>384.0022598277695</v>
      </c>
      <c r="T117" s="73">
        <f t="shared" si="24"/>
        <v>9880.010865224282</v>
      </c>
      <c r="U117" s="73">
        <f t="shared" si="25"/>
        <v>19236</v>
      </c>
      <c r="V117" s="73">
        <f t="shared" si="26"/>
        <v>107869.6242245854</v>
      </c>
      <c r="W117" s="73">
        <f t="shared" si="27"/>
        <v>111112.68831658056</v>
      </c>
    </row>
    <row r="118" spans="2:23" ht="15">
      <c r="B118" t="s">
        <v>649</v>
      </c>
      <c r="C118" t="s">
        <v>650</v>
      </c>
      <c r="D118" t="s">
        <v>411</v>
      </c>
      <c r="E118" s="54">
        <v>35</v>
      </c>
      <c r="F118" s="45" t="s">
        <v>407</v>
      </c>
      <c r="G118" s="45" t="s">
        <v>408</v>
      </c>
      <c r="H118" s="45" t="s">
        <v>412</v>
      </c>
      <c r="I118" s="53">
        <v>70335.26</v>
      </c>
      <c r="J118" s="58">
        <f t="shared" si="14"/>
        <v>73007.99988</v>
      </c>
      <c r="K118" s="58">
        <f t="shared" si="15"/>
        <v>75417.26387604</v>
      </c>
      <c r="L118" s="74">
        <f t="shared" si="16"/>
        <v>5585.11199082</v>
      </c>
      <c r="M118" s="74">
        <f t="shared" si="17"/>
        <v>108.0518398224</v>
      </c>
      <c r="N118" s="74">
        <f t="shared" si="18"/>
        <v>384.0022598277695</v>
      </c>
      <c r="O118" s="74">
        <f t="shared" si="19"/>
        <v>9399.779984550001</v>
      </c>
      <c r="P118" s="39">
        <f t="shared" si="20"/>
        <v>19044</v>
      </c>
      <c r="Q118" s="73">
        <f t="shared" si="21"/>
        <v>5769.42068651706</v>
      </c>
      <c r="R118" s="73">
        <f t="shared" si="22"/>
        <v>111.6175505365392</v>
      </c>
      <c r="S118" s="73">
        <f t="shared" si="23"/>
        <v>384.0022598277695</v>
      </c>
      <c r="T118" s="73">
        <f t="shared" si="24"/>
        <v>9841.952935823221</v>
      </c>
      <c r="U118" s="73">
        <f t="shared" si="25"/>
        <v>19236</v>
      </c>
      <c r="V118" s="73">
        <f t="shared" si="26"/>
        <v>107528.94595502017</v>
      </c>
      <c r="W118" s="73">
        <f t="shared" si="27"/>
        <v>110760.25730874459</v>
      </c>
    </row>
    <row r="119" spans="2:23" ht="15">
      <c r="B119" t="s">
        <v>651</v>
      </c>
      <c r="C119" t="s">
        <v>460</v>
      </c>
      <c r="D119" t="s">
        <v>417</v>
      </c>
      <c r="E119" s="54">
        <v>40</v>
      </c>
      <c r="F119" s="45" t="s">
        <v>407</v>
      </c>
      <c r="G119" s="45" t="s">
        <v>408</v>
      </c>
      <c r="H119" s="45" t="s">
        <v>412</v>
      </c>
      <c r="I119" s="53">
        <v>71961.26</v>
      </c>
      <c r="J119" s="58">
        <f t="shared" si="14"/>
        <v>74695.78788</v>
      </c>
      <c r="K119" s="58">
        <f t="shared" si="15"/>
        <v>77160.74888004</v>
      </c>
      <c r="L119" s="74">
        <f t="shared" si="16"/>
        <v>5714.227772820001</v>
      </c>
      <c r="M119" s="74">
        <f t="shared" si="17"/>
        <v>110.54976606240001</v>
      </c>
      <c r="N119" s="74">
        <f t="shared" si="18"/>
        <v>384.0022598277695</v>
      </c>
      <c r="O119" s="74">
        <f t="shared" si="19"/>
        <v>9617.082689550001</v>
      </c>
      <c r="P119" s="39">
        <f t="shared" si="20"/>
        <v>19044</v>
      </c>
      <c r="Q119" s="73">
        <f t="shared" si="21"/>
        <v>5902.79728932306</v>
      </c>
      <c r="R119" s="73">
        <f t="shared" si="22"/>
        <v>114.1979083424592</v>
      </c>
      <c r="S119" s="73">
        <f t="shared" si="23"/>
        <v>384.0022598277695</v>
      </c>
      <c r="T119" s="73">
        <f t="shared" si="24"/>
        <v>10069.47772884522</v>
      </c>
      <c r="U119" s="73">
        <f t="shared" si="25"/>
        <v>19236</v>
      </c>
      <c r="V119" s="73">
        <f t="shared" si="26"/>
        <v>109565.65036826018</v>
      </c>
      <c r="W119" s="73">
        <f t="shared" si="27"/>
        <v>112867.22406637852</v>
      </c>
    </row>
    <row r="120" spans="2:23" ht="15">
      <c r="B120" t="s">
        <v>652</v>
      </c>
      <c r="C120" t="s">
        <v>653</v>
      </c>
      <c r="D120" t="s">
        <v>532</v>
      </c>
      <c r="E120" s="54">
        <v>40</v>
      </c>
      <c r="F120" s="45" t="s">
        <v>407</v>
      </c>
      <c r="G120" s="45" t="s">
        <v>408</v>
      </c>
      <c r="H120" s="45" t="s">
        <v>412</v>
      </c>
      <c r="I120" s="53">
        <v>65968.03</v>
      </c>
      <c r="J120" s="58">
        <f t="shared" si="14"/>
        <v>68474.81514</v>
      </c>
      <c r="K120" s="58">
        <f t="shared" si="15"/>
        <v>70734.48403962</v>
      </c>
      <c r="L120" s="74">
        <f t="shared" si="16"/>
        <v>5238.32335821</v>
      </c>
      <c r="M120" s="74">
        <f t="shared" si="17"/>
        <v>101.3427264072</v>
      </c>
      <c r="N120" s="74">
        <f t="shared" si="18"/>
        <v>384.0022598277695</v>
      </c>
      <c r="O120" s="74">
        <f t="shared" si="19"/>
        <v>8816.132449275</v>
      </c>
      <c r="P120" s="39">
        <f t="shared" si="20"/>
        <v>19044</v>
      </c>
      <c r="Q120" s="73">
        <f t="shared" si="21"/>
        <v>5411.18802903093</v>
      </c>
      <c r="R120" s="73">
        <f t="shared" si="22"/>
        <v>104.6870363786376</v>
      </c>
      <c r="S120" s="73">
        <f t="shared" si="23"/>
        <v>384.0022598277695</v>
      </c>
      <c r="T120" s="73">
        <f t="shared" si="24"/>
        <v>9230.85016717041</v>
      </c>
      <c r="U120" s="73">
        <f t="shared" si="25"/>
        <v>19236</v>
      </c>
      <c r="V120" s="73">
        <f t="shared" si="26"/>
        <v>102058.61593371998</v>
      </c>
      <c r="W120" s="73">
        <f t="shared" si="27"/>
        <v>105101.21153202775</v>
      </c>
    </row>
    <row r="121" spans="2:23" ht="15">
      <c r="B121" t="s">
        <v>654</v>
      </c>
      <c r="C121" t="s">
        <v>655</v>
      </c>
      <c r="D121" t="s">
        <v>411</v>
      </c>
      <c r="E121" s="54">
        <v>40</v>
      </c>
      <c r="F121" s="45" t="s">
        <v>407</v>
      </c>
      <c r="G121" s="45" t="s">
        <v>408</v>
      </c>
      <c r="H121" s="45" t="s">
        <v>412</v>
      </c>
      <c r="I121" s="53">
        <v>74858.09</v>
      </c>
      <c r="J121" s="58">
        <f t="shared" si="14"/>
        <v>77702.69742</v>
      </c>
      <c r="K121" s="58">
        <f t="shared" si="15"/>
        <v>80266.88643485999</v>
      </c>
      <c r="L121" s="74">
        <f t="shared" si="16"/>
        <v>5944.25635263</v>
      </c>
      <c r="M121" s="74">
        <f t="shared" si="17"/>
        <v>114.99999218159999</v>
      </c>
      <c r="N121" s="74">
        <f t="shared" si="18"/>
        <v>384.0022598277695</v>
      </c>
      <c r="O121" s="74">
        <f t="shared" si="19"/>
        <v>10004.222292825</v>
      </c>
      <c r="P121" s="39">
        <f t="shared" si="20"/>
        <v>19044</v>
      </c>
      <c r="Q121" s="73">
        <f t="shared" si="21"/>
        <v>6140.416812266789</v>
      </c>
      <c r="R121" s="73">
        <f t="shared" si="22"/>
        <v>118.79499192359278</v>
      </c>
      <c r="S121" s="73">
        <f t="shared" si="23"/>
        <v>384.0022598277695</v>
      </c>
      <c r="T121" s="73">
        <f t="shared" si="24"/>
        <v>10474.82867974923</v>
      </c>
      <c r="U121" s="73">
        <f t="shared" si="25"/>
        <v>19236</v>
      </c>
      <c r="V121" s="73">
        <f t="shared" si="26"/>
        <v>113194.17831746436</v>
      </c>
      <c r="W121" s="73">
        <f t="shared" si="27"/>
        <v>116620.92917862737</v>
      </c>
    </row>
    <row r="122" spans="2:23" ht="15">
      <c r="B122" t="s">
        <v>656</v>
      </c>
      <c r="C122" t="s">
        <v>657</v>
      </c>
      <c r="D122" t="s">
        <v>658</v>
      </c>
      <c r="E122" s="54">
        <v>40</v>
      </c>
      <c r="F122" s="45" t="s">
        <v>407</v>
      </c>
      <c r="G122" s="45" t="s">
        <v>408</v>
      </c>
      <c r="H122" s="45" t="s">
        <v>412</v>
      </c>
      <c r="I122" s="53">
        <v>77439.45</v>
      </c>
      <c r="J122" s="58">
        <f t="shared" si="14"/>
        <v>80382.1491</v>
      </c>
      <c r="K122" s="58">
        <f t="shared" si="15"/>
        <v>83034.76002029999</v>
      </c>
      <c r="L122" s="74">
        <f t="shared" si="16"/>
        <v>6149.23440615</v>
      </c>
      <c r="M122" s="74">
        <f t="shared" si="17"/>
        <v>118.96558066799999</v>
      </c>
      <c r="N122" s="74">
        <f t="shared" si="18"/>
        <v>384.0022598277695</v>
      </c>
      <c r="O122" s="74">
        <f t="shared" si="19"/>
        <v>10349.201696625</v>
      </c>
      <c r="P122" s="39">
        <f t="shared" si="20"/>
        <v>19044</v>
      </c>
      <c r="Q122" s="73">
        <f t="shared" si="21"/>
        <v>6352.159141552949</v>
      </c>
      <c r="R122" s="73">
        <f t="shared" si="22"/>
        <v>122.89144483004398</v>
      </c>
      <c r="S122" s="73">
        <f t="shared" si="23"/>
        <v>384.0022598277695</v>
      </c>
      <c r="T122" s="73">
        <f t="shared" si="24"/>
        <v>10836.03618264915</v>
      </c>
      <c r="U122" s="73">
        <f t="shared" si="25"/>
        <v>19236</v>
      </c>
      <c r="V122" s="73">
        <f t="shared" si="26"/>
        <v>116427.55304327076</v>
      </c>
      <c r="W122" s="73">
        <f t="shared" si="27"/>
        <v>119965.84904915991</v>
      </c>
    </row>
    <row r="123" spans="2:23" ht="15">
      <c r="B123" t="s">
        <v>659</v>
      </c>
      <c r="C123" t="s">
        <v>660</v>
      </c>
      <c r="D123" t="s">
        <v>661</v>
      </c>
      <c r="E123" s="54">
        <v>40</v>
      </c>
      <c r="F123" s="45" t="s">
        <v>407</v>
      </c>
      <c r="G123" s="45" t="s">
        <v>408</v>
      </c>
      <c r="H123" s="45" t="s">
        <v>412</v>
      </c>
      <c r="I123" s="53">
        <v>73751.82</v>
      </c>
      <c r="J123" s="58">
        <f t="shared" si="14"/>
        <v>76554.38916</v>
      </c>
      <c r="K123" s="58">
        <f t="shared" si="15"/>
        <v>79080.68400228</v>
      </c>
      <c r="L123" s="74">
        <f t="shared" si="16"/>
        <v>5856.410770740001</v>
      </c>
      <c r="M123" s="74">
        <f t="shared" si="17"/>
        <v>113.3004959568</v>
      </c>
      <c r="N123" s="74">
        <f t="shared" si="18"/>
        <v>384.0022598277695</v>
      </c>
      <c r="O123" s="74">
        <f t="shared" si="19"/>
        <v>9856.37760435</v>
      </c>
      <c r="P123" s="39">
        <f t="shared" si="20"/>
        <v>19044</v>
      </c>
      <c r="Q123" s="73">
        <f t="shared" si="21"/>
        <v>6049.67232617442</v>
      </c>
      <c r="R123" s="73">
        <f t="shared" si="22"/>
        <v>117.0394123233744</v>
      </c>
      <c r="S123" s="73">
        <f t="shared" si="23"/>
        <v>384.0022598277695</v>
      </c>
      <c r="T123" s="73">
        <f t="shared" si="24"/>
        <v>10320.029262297541</v>
      </c>
      <c r="U123" s="73">
        <f t="shared" si="25"/>
        <v>19236</v>
      </c>
      <c r="V123" s="73">
        <f t="shared" si="26"/>
        <v>111808.48029087458</v>
      </c>
      <c r="W123" s="73">
        <f t="shared" si="27"/>
        <v>115187.4272629031</v>
      </c>
    </row>
    <row r="124" spans="2:23" ht="15">
      <c r="B124" t="s">
        <v>662</v>
      </c>
      <c r="C124" t="s">
        <v>663</v>
      </c>
      <c r="D124" t="s">
        <v>556</v>
      </c>
      <c r="E124" s="54">
        <v>40</v>
      </c>
      <c r="F124" s="45" t="s">
        <v>407</v>
      </c>
      <c r="G124" s="45" t="s">
        <v>408</v>
      </c>
      <c r="H124" s="45" t="s">
        <v>412</v>
      </c>
      <c r="I124" s="53">
        <v>65968.03</v>
      </c>
      <c r="J124" s="58">
        <f t="shared" si="14"/>
        <v>68474.81514</v>
      </c>
      <c r="K124" s="58">
        <f t="shared" si="15"/>
        <v>70734.48403962</v>
      </c>
      <c r="L124" s="74">
        <f t="shared" si="16"/>
        <v>5238.32335821</v>
      </c>
      <c r="M124" s="74">
        <f t="shared" si="17"/>
        <v>101.3427264072</v>
      </c>
      <c r="N124" s="74">
        <f t="shared" si="18"/>
        <v>384.0022598277695</v>
      </c>
      <c r="O124" s="74">
        <f t="shared" si="19"/>
        <v>8816.132449275</v>
      </c>
      <c r="P124" s="39">
        <f t="shared" si="20"/>
        <v>19044</v>
      </c>
      <c r="Q124" s="73">
        <f t="shared" si="21"/>
        <v>5411.18802903093</v>
      </c>
      <c r="R124" s="73">
        <f t="shared" si="22"/>
        <v>104.6870363786376</v>
      </c>
      <c r="S124" s="73">
        <f t="shared" si="23"/>
        <v>384.0022598277695</v>
      </c>
      <c r="T124" s="73">
        <f t="shared" si="24"/>
        <v>9230.85016717041</v>
      </c>
      <c r="U124" s="73">
        <f t="shared" si="25"/>
        <v>19236</v>
      </c>
      <c r="V124" s="73">
        <f t="shared" si="26"/>
        <v>102058.61593371998</v>
      </c>
      <c r="W124" s="73">
        <f t="shared" si="27"/>
        <v>105101.21153202775</v>
      </c>
    </row>
    <row r="125" spans="2:23" ht="15">
      <c r="B125" t="s">
        <v>664</v>
      </c>
      <c r="C125" t="s">
        <v>665</v>
      </c>
      <c r="D125" t="s">
        <v>446</v>
      </c>
      <c r="E125" s="54">
        <v>87</v>
      </c>
      <c r="F125" s="45" t="s">
        <v>407</v>
      </c>
      <c r="G125" s="45" t="s">
        <v>408</v>
      </c>
      <c r="H125" s="45" t="s">
        <v>412</v>
      </c>
      <c r="I125" s="53">
        <v>66215.41</v>
      </c>
      <c r="J125" s="58">
        <f t="shared" si="14"/>
        <v>68731.59558000001</v>
      </c>
      <c r="K125" s="58">
        <f t="shared" si="15"/>
        <v>70999.73823414001</v>
      </c>
      <c r="L125" s="74">
        <f t="shared" si="16"/>
        <v>5257.96706187</v>
      </c>
      <c r="M125" s="74">
        <f t="shared" si="17"/>
        <v>101.72276145840002</v>
      </c>
      <c r="N125" s="74">
        <f t="shared" si="18"/>
        <v>384.0022598277695</v>
      </c>
      <c r="O125" s="74">
        <f t="shared" si="19"/>
        <v>8849.192930925</v>
      </c>
      <c r="P125" s="39">
        <f t="shared" si="20"/>
        <v>19044</v>
      </c>
      <c r="Q125" s="73">
        <f t="shared" si="21"/>
        <v>5431.47997491171</v>
      </c>
      <c r="R125" s="73">
        <f t="shared" si="22"/>
        <v>105.0796125865272</v>
      </c>
      <c r="S125" s="73">
        <f t="shared" si="23"/>
        <v>384.0022598277695</v>
      </c>
      <c r="T125" s="73">
        <f t="shared" si="24"/>
        <v>9265.46583955527</v>
      </c>
      <c r="U125" s="73">
        <f t="shared" si="25"/>
        <v>19236</v>
      </c>
      <c r="V125" s="73">
        <f t="shared" si="26"/>
        <v>102368.48059408118</v>
      </c>
      <c r="W125" s="73">
        <f t="shared" si="27"/>
        <v>105421.76592102129</v>
      </c>
    </row>
    <row r="126" spans="2:23" ht="15">
      <c r="B126" t="s">
        <v>666</v>
      </c>
      <c r="C126" t="s">
        <v>462</v>
      </c>
      <c r="D126" t="s">
        <v>443</v>
      </c>
      <c r="E126" s="54">
        <v>40</v>
      </c>
      <c r="F126" s="45" t="s">
        <v>407</v>
      </c>
      <c r="G126" s="45" t="s">
        <v>408</v>
      </c>
      <c r="H126" s="45" t="s">
        <v>412</v>
      </c>
      <c r="I126" s="53">
        <v>73751.82</v>
      </c>
      <c r="J126" s="58">
        <f t="shared" si="14"/>
        <v>76554.38916</v>
      </c>
      <c r="K126" s="58">
        <f t="shared" si="15"/>
        <v>79080.68400228</v>
      </c>
      <c r="L126" s="74">
        <f t="shared" si="16"/>
        <v>5856.410770740001</v>
      </c>
      <c r="M126" s="74">
        <f t="shared" si="17"/>
        <v>113.3004959568</v>
      </c>
      <c r="N126" s="74">
        <f t="shared" si="18"/>
        <v>384.0022598277695</v>
      </c>
      <c r="O126" s="74">
        <f t="shared" si="19"/>
        <v>9856.37760435</v>
      </c>
      <c r="P126" s="39">
        <f t="shared" si="20"/>
        <v>19044</v>
      </c>
      <c r="Q126" s="73">
        <f t="shared" si="21"/>
        <v>6049.67232617442</v>
      </c>
      <c r="R126" s="73">
        <f t="shared" si="22"/>
        <v>117.0394123233744</v>
      </c>
      <c r="S126" s="73">
        <f t="shared" si="23"/>
        <v>384.0022598277695</v>
      </c>
      <c r="T126" s="73">
        <f t="shared" si="24"/>
        <v>10320.029262297541</v>
      </c>
      <c r="U126" s="73">
        <f t="shared" si="25"/>
        <v>19236</v>
      </c>
      <c r="V126" s="73">
        <f t="shared" si="26"/>
        <v>111808.48029087458</v>
      </c>
      <c r="W126" s="73">
        <f t="shared" si="27"/>
        <v>115187.4272629031</v>
      </c>
    </row>
    <row r="127" spans="2:23" ht="15">
      <c r="B127" t="s">
        <v>667</v>
      </c>
      <c r="C127" t="s">
        <v>668</v>
      </c>
      <c r="D127" t="s">
        <v>508</v>
      </c>
      <c r="E127" s="54">
        <v>40</v>
      </c>
      <c r="F127" s="45" t="s">
        <v>407</v>
      </c>
      <c r="G127" s="45" t="s">
        <v>408</v>
      </c>
      <c r="H127" s="45" t="s">
        <v>412</v>
      </c>
      <c r="I127" s="53">
        <v>69491.7</v>
      </c>
      <c r="J127" s="58">
        <f t="shared" si="14"/>
        <v>72132.3846</v>
      </c>
      <c r="K127" s="58">
        <f t="shared" si="15"/>
        <v>74512.75329179999</v>
      </c>
      <c r="L127" s="74">
        <f t="shared" si="16"/>
        <v>5518.127421900001</v>
      </c>
      <c r="M127" s="74">
        <f t="shared" si="17"/>
        <v>106.75592920800001</v>
      </c>
      <c r="N127" s="74">
        <f t="shared" si="18"/>
        <v>384.0022598277695</v>
      </c>
      <c r="O127" s="74">
        <f t="shared" si="19"/>
        <v>9287.04451725</v>
      </c>
      <c r="P127" s="39">
        <f t="shared" si="20"/>
        <v>19044</v>
      </c>
      <c r="Q127" s="73">
        <f t="shared" si="21"/>
        <v>5700.225626822699</v>
      </c>
      <c r="R127" s="73">
        <f t="shared" si="22"/>
        <v>110.27887487186399</v>
      </c>
      <c r="S127" s="73">
        <f t="shared" si="23"/>
        <v>384.0022598277695</v>
      </c>
      <c r="T127" s="73">
        <f t="shared" si="24"/>
        <v>9723.9143045799</v>
      </c>
      <c r="U127" s="73">
        <f t="shared" si="25"/>
        <v>19236</v>
      </c>
      <c r="V127" s="73">
        <f t="shared" si="26"/>
        <v>106472.31472818577</v>
      </c>
      <c r="W127" s="73">
        <f t="shared" si="27"/>
        <v>109667.17435790223</v>
      </c>
    </row>
    <row r="128" spans="2:23" ht="15">
      <c r="B128" t="s">
        <v>669</v>
      </c>
      <c r="C128" t="s">
        <v>670</v>
      </c>
      <c r="D128" t="s">
        <v>511</v>
      </c>
      <c r="E128" s="54">
        <v>35</v>
      </c>
      <c r="F128" s="45" t="s">
        <v>407</v>
      </c>
      <c r="G128" s="45" t="s">
        <v>408</v>
      </c>
      <c r="H128" s="45" t="s">
        <v>412</v>
      </c>
      <c r="I128" s="53">
        <v>58489.52</v>
      </c>
      <c r="J128" s="58">
        <f t="shared" si="14"/>
        <v>60712.12176</v>
      </c>
      <c r="K128" s="58">
        <f t="shared" si="15"/>
        <v>62715.62177808</v>
      </c>
      <c r="L128" s="74">
        <f t="shared" si="16"/>
        <v>4644.47731464</v>
      </c>
      <c r="M128" s="74">
        <f t="shared" si="17"/>
        <v>89.8539402048</v>
      </c>
      <c r="N128" s="74">
        <f t="shared" si="18"/>
        <v>384.0022598277695</v>
      </c>
      <c r="O128" s="74">
        <f t="shared" si="19"/>
        <v>7816.6856766</v>
      </c>
      <c r="P128" s="39">
        <f t="shared" si="20"/>
        <v>19044</v>
      </c>
      <c r="Q128" s="73">
        <f t="shared" si="21"/>
        <v>4797.74506602312</v>
      </c>
      <c r="R128" s="73">
        <f t="shared" si="22"/>
        <v>92.8191202315584</v>
      </c>
      <c r="S128" s="73">
        <f t="shared" si="23"/>
        <v>384.0022598277695</v>
      </c>
      <c r="T128" s="73">
        <f t="shared" si="24"/>
        <v>8184.38864203944</v>
      </c>
      <c r="U128" s="73">
        <f t="shared" si="25"/>
        <v>19236</v>
      </c>
      <c r="V128" s="73">
        <f t="shared" si="26"/>
        <v>92691.14095127257</v>
      </c>
      <c r="W128" s="73">
        <f t="shared" si="27"/>
        <v>95410.57686620188</v>
      </c>
    </row>
    <row r="129" spans="2:23" ht="15">
      <c r="B129" t="s">
        <v>671</v>
      </c>
      <c r="C129" t="s">
        <v>523</v>
      </c>
      <c r="D129" t="s">
        <v>511</v>
      </c>
      <c r="E129" s="54">
        <v>35</v>
      </c>
      <c r="F129" s="45" t="s">
        <v>407</v>
      </c>
      <c r="G129" s="45" t="s">
        <v>408</v>
      </c>
      <c r="H129" s="45" t="s">
        <v>412</v>
      </c>
      <c r="I129" s="53">
        <v>52100.29</v>
      </c>
      <c r="J129" s="58">
        <f t="shared" si="14"/>
        <v>54080.10102</v>
      </c>
      <c r="K129" s="58">
        <f t="shared" si="15"/>
        <v>55864.74435366</v>
      </c>
      <c r="L129" s="74">
        <f t="shared" si="16"/>
        <v>4137.12772803</v>
      </c>
      <c r="M129" s="74">
        <f t="shared" si="17"/>
        <v>80.0385495096</v>
      </c>
      <c r="N129" s="74">
        <f t="shared" si="18"/>
        <v>384.0022598277695</v>
      </c>
      <c r="O129" s="74">
        <f t="shared" si="19"/>
        <v>6962.813006325</v>
      </c>
      <c r="P129" s="39">
        <f t="shared" si="20"/>
        <v>19044</v>
      </c>
      <c r="Q129" s="73">
        <f t="shared" si="21"/>
        <v>4273.65294305499</v>
      </c>
      <c r="R129" s="73">
        <f t="shared" si="22"/>
        <v>82.67982164341679</v>
      </c>
      <c r="S129" s="73">
        <f t="shared" si="23"/>
        <v>384.0022598277695</v>
      </c>
      <c r="T129" s="73">
        <f t="shared" si="24"/>
        <v>7290.34913815263</v>
      </c>
      <c r="U129" s="73">
        <f t="shared" si="25"/>
        <v>19236</v>
      </c>
      <c r="V129" s="73">
        <f t="shared" si="26"/>
        <v>84688.08256369237</v>
      </c>
      <c r="W129" s="73">
        <f t="shared" si="27"/>
        <v>87131.42851633881</v>
      </c>
    </row>
    <row r="130" spans="2:23" ht="15">
      <c r="B130" t="s">
        <v>672</v>
      </c>
      <c r="C130" t="s">
        <v>673</v>
      </c>
      <c r="D130" t="s">
        <v>511</v>
      </c>
      <c r="E130" s="54">
        <v>35</v>
      </c>
      <c r="F130" s="45" t="s">
        <v>407</v>
      </c>
      <c r="G130" s="45" t="s">
        <v>408</v>
      </c>
      <c r="H130" s="45" t="s">
        <v>412</v>
      </c>
      <c r="I130" s="53">
        <v>40607.84</v>
      </c>
      <c r="J130" s="58">
        <f t="shared" si="14"/>
        <v>42150.93792</v>
      </c>
      <c r="K130" s="58">
        <f t="shared" si="15"/>
        <v>43541.918871359994</v>
      </c>
      <c r="L130" s="74">
        <f t="shared" si="16"/>
        <v>3224.5467508799998</v>
      </c>
      <c r="M130" s="74">
        <f t="shared" si="17"/>
        <v>62.38338812159999</v>
      </c>
      <c r="N130" s="74">
        <f t="shared" si="18"/>
        <v>384.0022598277695</v>
      </c>
      <c r="O130" s="74">
        <f t="shared" si="19"/>
        <v>5426.933257199999</v>
      </c>
      <c r="P130" s="39">
        <f t="shared" si="20"/>
        <v>19044</v>
      </c>
      <c r="Q130" s="73">
        <f t="shared" si="21"/>
        <v>3330.9567936590397</v>
      </c>
      <c r="R130" s="73">
        <f t="shared" si="22"/>
        <v>64.44203992961279</v>
      </c>
      <c r="S130" s="73">
        <f t="shared" si="23"/>
        <v>384.0022598277695</v>
      </c>
      <c r="T130" s="73">
        <f t="shared" si="24"/>
        <v>5682.22041271248</v>
      </c>
      <c r="U130" s="73">
        <f t="shared" si="25"/>
        <v>19236</v>
      </c>
      <c r="V130" s="73">
        <f t="shared" si="26"/>
        <v>70292.80357602937</v>
      </c>
      <c r="W130" s="73">
        <f t="shared" si="27"/>
        <v>72239.5403774889</v>
      </c>
    </row>
    <row r="131" spans="2:23" ht="15">
      <c r="B131" t="s">
        <v>674</v>
      </c>
      <c r="C131" t="s">
        <v>675</v>
      </c>
      <c r="D131" t="s">
        <v>458</v>
      </c>
      <c r="E131" s="54">
        <v>35</v>
      </c>
      <c r="F131" s="45" t="s">
        <v>407</v>
      </c>
      <c r="G131" s="45" t="s">
        <v>408</v>
      </c>
      <c r="H131" s="45" t="s">
        <v>412</v>
      </c>
      <c r="I131" s="53">
        <v>84795.44</v>
      </c>
      <c r="J131" s="58">
        <f t="shared" si="14"/>
        <v>88017.66672000001</v>
      </c>
      <c r="K131" s="58">
        <f t="shared" si="15"/>
        <v>90922.24972176</v>
      </c>
      <c r="L131" s="74">
        <f t="shared" si="16"/>
        <v>6733.35150408</v>
      </c>
      <c r="M131" s="74">
        <f t="shared" si="17"/>
        <v>130.2661467456</v>
      </c>
      <c r="N131" s="74">
        <f t="shared" si="18"/>
        <v>384.0022598277695</v>
      </c>
      <c r="O131" s="74">
        <f t="shared" si="19"/>
        <v>11332.2745902</v>
      </c>
      <c r="P131" s="39">
        <f t="shared" si="20"/>
        <v>19044</v>
      </c>
      <c r="Q131" s="73">
        <f t="shared" si="21"/>
        <v>6955.55210371464</v>
      </c>
      <c r="R131" s="73">
        <f t="shared" si="22"/>
        <v>134.5649295882048</v>
      </c>
      <c r="S131" s="73">
        <f t="shared" si="23"/>
        <v>384.0022598277695</v>
      </c>
      <c r="T131" s="73">
        <f t="shared" si="24"/>
        <v>11865.35358868968</v>
      </c>
      <c r="U131" s="73">
        <f t="shared" si="25"/>
        <v>19236</v>
      </c>
      <c r="V131" s="73">
        <f t="shared" si="26"/>
        <v>125641.56122085339</v>
      </c>
      <c r="W131" s="73">
        <f t="shared" si="27"/>
        <v>129497.7226035803</v>
      </c>
    </row>
    <row r="132" spans="2:23" ht="15">
      <c r="B132" t="s">
        <v>676</v>
      </c>
      <c r="C132" t="s">
        <v>677</v>
      </c>
      <c r="D132" t="s">
        <v>417</v>
      </c>
      <c r="E132" s="54">
        <v>40</v>
      </c>
      <c r="F132" s="45" t="s">
        <v>407</v>
      </c>
      <c r="G132" s="45" t="s">
        <v>408</v>
      </c>
      <c r="H132" s="45" t="s">
        <v>412</v>
      </c>
      <c r="I132" s="53">
        <v>74770.45</v>
      </c>
      <c r="J132" s="58">
        <f t="shared" si="14"/>
        <v>77611.7271</v>
      </c>
      <c r="K132" s="58">
        <f t="shared" si="15"/>
        <v>80172.9140943</v>
      </c>
      <c r="L132" s="74">
        <f t="shared" si="16"/>
        <v>5937.2971231500005</v>
      </c>
      <c r="M132" s="74">
        <f t="shared" si="17"/>
        <v>114.865356108</v>
      </c>
      <c r="N132" s="74">
        <f t="shared" si="18"/>
        <v>384.0022598277695</v>
      </c>
      <c r="O132" s="74">
        <f t="shared" si="19"/>
        <v>9992.509864125</v>
      </c>
      <c r="P132" s="39">
        <f t="shared" si="20"/>
        <v>19044</v>
      </c>
      <c r="Q132" s="73">
        <f t="shared" si="21"/>
        <v>6133.22792821395</v>
      </c>
      <c r="R132" s="73">
        <f t="shared" si="22"/>
        <v>118.655912859564</v>
      </c>
      <c r="S132" s="73">
        <f t="shared" si="23"/>
        <v>384.0022598277695</v>
      </c>
      <c r="T132" s="73">
        <f t="shared" si="24"/>
        <v>10462.56528930615</v>
      </c>
      <c r="U132" s="73">
        <f t="shared" si="25"/>
        <v>19236</v>
      </c>
      <c r="V132" s="73">
        <f t="shared" si="26"/>
        <v>113084.40170321078</v>
      </c>
      <c r="W132" s="73">
        <f t="shared" si="27"/>
        <v>116507.36548450743</v>
      </c>
    </row>
    <row r="133" spans="2:23" ht="15">
      <c r="B133" t="s">
        <v>678</v>
      </c>
      <c r="C133" t="s">
        <v>679</v>
      </c>
      <c r="D133" t="s">
        <v>556</v>
      </c>
      <c r="E133" s="54">
        <v>40</v>
      </c>
      <c r="F133" s="45" t="s">
        <v>407</v>
      </c>
      <c r="G133" s="45" t="s">
        <v>408</v>
      </c>
      <c r="H133" s="45" t="s">
        <v>412</v>
      </c>
      <c r="I133" s="53">
        <v>69172.41</v>
      </c>
      <c r="J133" s="58">
        <f t="shared" si="14"/>
        <v>71800.96158</v>
      </c>
      <c r="K133" s="58">
        <f t="shared" si="15"/>
        <v>74170.39331214</v>
      </c>
      <c r="L133" s="74">
        <f t="shared" si="16"/>
        <v>5492.77356087</v>
      </c>
      <c r="M133" s="74">
        <f t="shared" si="17"/>
        <v>106.2654231384</v>
      </c>
      <c r="N133" s="74">
        <f t="shared" si="18"/>
        <v>384.0022598277695</v>
      </c>
      <c r="O133" s="74">
        <f t="shared" si="19"/>
        <v>9244.373803425</v>
      </c>
      <c r="P133" s="39">
        <f t="shared" si="20"/>
        <v>19044</v>
      </c>
      <c r="Q133" s="73">
        <f t="shared" si="21"/>
        <v>5674.0350883787105</v>
      </c>
      <c r="R133" s="73">
        <f t="shared" si="22"/>
        <v>109.7721821019672</v>
      </c>
      <c r="S133" s="73">
        <f t="shared" si="23"/>
        <v>384.0022598277695</v>
      </c>
      <c r="T133" s="73">
        <f t="shared" si="24"/>
        <v>9679.23632723427</v>
      </c>
      <c r="U133" s="73">
        <f t="shared" si="25"/>
        <v>19236</v>
      </c>
      <c r="V133" s="73">
        <f t="shared" si="26"/>
        <v>106072.37662726117</v>
      </c>
      <c r="W133" s="73">
        <f t="shared" si="27"/>
        <v>109253.43916968272</v>
      </c>
    </row>
    <row r="134" spans="2:23" ht="15">
      <c r="B134" t="s">
        <v>680</v>
      </c>
      <c r="C134" t="s">
        <v>681</v>
      </c>
      <c r="D134" t="s">
        <v>553</v>
      </c>
      <c r="E134" s="54">
        <v>40</v>
      </c>
      <c r="F134" s="45" t="s">
        <v>407</v>
      </c>
      <c r="G134" s="45" t="s">
        <v>408</v>
      </c>
      <c r="H134" s="45" t="s">
        <v>412</v>
      </c>
      <c r="I134" s="53">
        <v>75223.11</v>
      </c>
      <c r="J134" s="58">
        <f t="shared" si="14"/>
        <v>78081.58818</v>
      </c>
      <c r="K134" s="58">
        <f t="shared" si="15"/>
        <v>80658.28058994</v>
      </c>
      <c r="L134" s="74">
        <f t="shared" si="16"/>
        <v>5973.24149577</v>
      </c>
      <c r="M134" s="74">
        <f t="shared" si="17"/>
        <v>115.56075050640001</v>
      </c>
      <c r="N134" s="74">
        <f t="shared" si="18"/>
        <v>384.0022598277695</v>
      </c>
      <c r="O134" s="74">
        <f t="shared" si="19"/>
        <v>10053.004478175</v>
      </c>
      <c r="P134" s="39">
        <f t="shared" si="20"/>
        <v>19044</v>
      </c>
      <c r="Q134" s="73">
        <f t="shared" si="21"/>
        <v>6170.35846513041</v>
      </c>
      <c r="R134" s="73">
        <f t="shared" si="22"/>
        <v>119.37425527311119</v>
      </c>
      <c r="S134" s="73">
        <f t="shared" si="23"/>
        <v>384.0022598277695</v>
      </c>
      <c r="T134" s="73">
        <f t="shared" si="24"/>
        <v>10525.90561698717</v>
      </c>
      <c r="U134" s="73">
        <f t="shared" si="25"/>
        <v>19236</v>
      </c>
      <c r="V134" s="73">
        <f t="shared" si="26"/>
        <v>113651.39716427917</v>
      </c>
      <c r="W134" s="73">
        <f t="shared" si="27"/>
        <v>117093.92118715846</v>
      </c>
    </row>
    <row r="135" spans="2:23" ht="15">
      <c r="B135" t="s">
        <v>682</v>
      </c>
      <c r="C135" t="s">
        <v>683</v>
      </c>
      <c r="D135" t="s">
        <v>661</v>
      </c>
      <c r="E135" s="54">
        <v>40</v>
      </c>
      <c r="F135" s="45" t="s">
        <v>407</v>
      </c>
      <c r="G135" s="45" t="s">
        <v>408</v>
      </c>
      <c r="H135" s="45" t="s">
        <v>412</v>
      </c>
      <c r="I135" s="53">
        <v>79654.31</v>
      </c>
      <c r="J135" s="58">
        <f t="shared" si="14"/>
        <v>82681.17378</v>
      </c>
      <c r="K135" s="58">
        <f t="shared" si="15"/>
        <v>85409.65251474</v>
      </c>
      <c r="L135" s="74">
        <f t="shared" si="16"/>
        <v>6325.10979417</v>
      </c>
      <c r="M135" s="74">
        <f t="shared" si="17"/>
        <v>122.36813719439999</v>
      </c>
      <c r="N135" s="74">
        <f t="shared" si="18"/>
        <v>384.0022598277695</v>
      </c>
      <c r="O135" s="74">
        <f t="shared" si="19"/>
        <v>10645.201124175</v>
      </c>
      <c r="P135" s="39">
        <f t="shared" si="20"/>
        <v>19044</v>
      </c>
      <c r="Q135" s="73">
        <f t="shared" si="21"/>
        <v>6533.838417377609</v>
      </c>
      <c r="R135" s="73">
        <f t="shared" si="22"/>
        <v>126.4062857218152</v>
      </c>
      <c r="S135" s="73">
        <f t="shared" si="23"/>
        <v>384.0022598277695</v>
      </c>
      <c r="T135" s="73">
        <f t="shared" si="24"/>
        <v>11145.95965317357</v>
      </c>
      <c r="U135" s="73">
        <f t="shared" si="25"/>
        <v>19236</v>
      </c>
      <c r="V135" s="73">
        <f t="shared" si="26"/>
        <v>119201.85509536717</v>
      </c>
      <c r="W135" s="73">
        <f t="shared" si="27"/>
        <v>122835.85913084076</v>
      </c>
    </row>
    <row r="136" spans="2:23" ht="15">
      <c r="B136" t="s">
        <v>684</v>
      </c>
      <c r="C136" t="s">
        <v>685</v>
      </c>
      <c r="D136" t="s">
        <v>420</v>
      </c>
      <c r="E136" s="54">
        <v>40</v>
      </c>
      <c r="F136" s="45" t="s">
        <v>407</v>
      </c>
      <c r="G136" s="45" t="s">
        <v>408</v>
      </c>
      <c r="H136" s="45" t="s">
        <v>412</v>
      </c>
      <c r="I136" s="53">
        <v>72272.75</v>
      </c>
      <c r="J136" s="58">
        <f t="shared" si="14"/>
        <v>75019.1145</v>
      </c>
      <c r="K136" s="58">
        <f t="shared" si="15"/>
        <v>77494.74527849999</v>
      </c>
      <c r="L136" s="74">
        <f t="shared" si="16"/>
        <v>5738.96225925</v>
      </c>
      <c r="M136" s="74">
        <f t="shared" si="17"/>
        <v>111.02828946</v>
      </c>
      <c r="N136" s="74">
        <f t="shared" si="18"/>
        <v>384.0022598277695</v>
      </c>
      <c r="O136" s="74">
        <f t="shared" si="19"/>
        <v>9658.710991875</v>
      </c>
      <c r="P136" s="39">
        <f t="shared" si="20"/>
        <v>19044</v>
      </c>
      <c r="Q136" s="73">
        <f t="shared" si="21"/>
        <v>5928.348013805249</v>
      </c>
      <c r="R136" s="73">
        <f t="shared" si="22"/>
        <v>114.69222301217998</v>
      </c>
      <c r="S136" s="73">
        <f t="shared" si="23"/>
        <v>384.0022598277695</v>
      </c>
      <c r="T136" s="73">
        <f t="shared" si="24"/>
        <v>10113.06425884425</v>
      </c>
      <c r="U136" s="73">
        <f t="shared" si="25"/>
        <v>19236</v>
      </c>
      <c r="V136" s="73">
        <f t="shared" si="26"/>
        <v>109955.81830041276</v>
      </c>
      <c r="W136" s="73">
        <f t="shared" si="27"/>
        <v>113270.85203398945</v>
      </c>
    </row>
    <row r="137" spans="2:23" ht="15">
      <c r="B137" t="s">
        <v>686</v>
      </c>
      <c r="C137" t="s">
        <v>687</v>
      </c>
      <c r="D137" t="s">
        <v>658</v>
      </c>
      <c r="E137" s="54">
        <v>40</v>
      </c>
      <c r="F137" s="45" t="s">
        <v>407</v>
      </c>
      <c r="G137" s="45" t="s">
        <v>408</v>
      </c>
      <c r="H137" s="45" t="s">
        <v>412</v>
      </c>
      <c r="I137" s="53">
        <v>77429.03</v>
      </c>
      <c r="J137" s="58">
        <f t="shared" si="14"/>
        <v>80371.33314</v>
      </c>
      <c r="K137" s="58">
        <f t="shared" si="15"/>
        <v>83023.58713361999</v>
      </c>
      <c r="L137" s="74">
        <f t="shared" si="16"/>
        <v>6148.40698521</v>
      </c>
      <c r="M137" s="74">
        <f t="shared" si="17"/>
        <v>118.9495730472</v>
      </c>
      <c r="N137" s="74">
        <f t="shared" si="18"/>
        <v>384.0022598277695</v>
      </c>
      <c r="O137" s="74">
        <f t="shared" si="19"/>
        <v>10347.809141775</v>
      </c>
      <c r="P137" s="39">
        <f t="shared" si="20"/>
        <v>19044</v>
      </c>
      <c r="Q137" s="73">
        <f t="shared" si="21"/>
        <v>6351.304415721929</v>
      </c>
      <c r="R137" s="73">
        <f t="shared" si="22"/>
        <v>122.87490895775758</v>
      </c>
      <c r="S137" s="73">
        <f t="shared" si="23"/>
        <v>384.0022598277695</v>
      </c>
      <c r="T137" s="73">
        <f t="shared" si="24"/>
        <v>10834.578120937409</v>
      </c>
      <c r="U137" s="73">
        <f t="shared" si="25"/>
        <v>19236</v>
      </c>
      <c r="V137" s="73">
        <f t="shared" si="26"/>
        <v>116414.50109985998</v>
      </c>
      <c r="W137" s="73">
        <f t="shared" si="27"/>
        <v>119952.34683906485</v>
      </c>
    </row>
    <row r="138" spans="2:23" ht="15">
      <c r="B138" t="s">
        <v>688</v>
      </c>
      <c r="C138" t="s">
        <v>689</v>
      </c>
      <c r="D138" t="s">
        <v>690</v>
      </c>
      <c r="E138" s="54">
        <v>40</v>
      </c>
      <c r="F138" s="45" t="s">
        <v>407</v>
      </c>
      <c r="G138" s="45" t="s">
        <v>408</v>
      </c>
      <c r="H138" s="45" t="s">
        <v>412</v>
      </c>
      <c r="I138" s="53">
        <v>75332.9</v>
      </c>
      <c r="J138" s="58">
        <f aca="true" t="shared" si="28" ref="J138:J201">I138*(1+$F$1)</f>
        <v>78195.5502</v>
      </c>
      <c r="K138" s="58">
        <f aca="true" t="shared" si="29" ref="K138:K201">J138*(1+$F$2)</f>
        <v>80776.00335659999</v>
      </c>
      <c r="L138" s="74">
        <f aca="true" t="shared" si="30" ref="L138:L201">IF(J138-$L$2&lt;0,J138*$I$3,($L$2*$I$3)+(J138-$L$2)*$I$4)</f>
        <v>5981.9595903</v>
      </c>
      <c r="M138" s="74">
        <f aca="true" t="shared" si="31" ref="M138:M201">J138*0.00148</f>
        <v>115.729414296</v>
      </c>
      <c r="N138" s="74">
        <f aca="true" t="shared" si="32" ref="N138:N201">2080*0.184616471071043</f>
        <v>384.0022598277695</v>
      </c>
      <c r="O138" s="74">
        <f aca="true" t="shared" si="33" ref="O138:O201">J138*0.12875</f>
        <v>10067.67708825</v>
      </c>
      <c r="P138" s="39">
        <f aca="true" t="shared" si="34" ref="P138:P201">1587*12</f>
        <v>19044</v>
      </c>
      <c r="Q138" s="73">
        <f aca="true" t="shared" si="35" ref="Q138:Q201">IF(K138-$L$2&lt;0,K138*$I$3,($L$2*$I$3)+(K138-$L$2)*$I$4)</f>
        <v>6179.364256779899</v>
      </c>
      <c r="R138" s="73">
        <f aca="true" t="shared" si="36" ref="R138:R201">K138*0.00148</f>
        <v>119.54848496776799</v>
      </c>
      <c r="S138" s="73">
        <f aca="true" t="shared" si="37" ref="S138:S201">2080*0.184616471071043</f>
        <v>384.0022598277695</v>
      </c>
      <c r="T138" s="73">
        <f aca="true" t="shared" si="38" ref="T138:T201">K138*0.1305</f>
        <v>10541.268438036299</v>
      </c>
      <c r="U138" s="73">
        <f aca="true" t="shared" si="39" ref="U138:U201">1603*12</f>
        <v>19236</v>
      </c>
      <c r="V138" s="73">
        <f aca="true" t="shared" si="40" ref="V138:V201">J138+SUM(L138:P138)</f>
        <v>113788.91855267377</v>
      </c>
      <c r="W138" s="73">
        <f aca="true" t="shared" si="41" ref="W138:W201">K138+SUM(Q138:U138)</f>
        <v>117236.18679621172</v>
      </c>
    </row>
    <row r="139" spans="2:23" ht="15">
      <c r="B139" t="s">
        <v>691</v>
      </c>
      <c r="C139" t="s">
        <v>692</v>
      </c>
      <c r="D139" t="s">
        <v>443</v>
      </c>
      <c r="E139" s="54">
        <v>40</v>
      </c>
      <c r="F139" s="45" t="s">
        <v>407</v>
      </c>
      <c r="G139" s="45" t="s">
        <v>408</v>
      </c>
      <c r="H139" s="45" t="s">
        <v>412</v>
      </c>
      <c r="I139" s="53">
        <v>72352.26</v>
      </c>
      <c r="J139" s="58">
        <f t="shared" si="28"/>
        <v>75101.64588</v>
      </c>
      <c r="K139" s="58">
        <f t="shared" si="29"/>
        <v>77580.00019404</v>
      </c>
      <c r="L139" s="74">
        <f t="shared" si="30"/>
        <v>5745.2759098199995</v>
      </c>
      <c r="M139" s="74">
        <f t="shared" si="31"/>
        <v>111.15043590239999</v>
      </c>
      <c r="N139" s="74">
        <f t="shared" si="32"/>
        <v>384.0022598277695</v>
      </c>
      <c r="O139" s="74">
        <f t="shared" si="33"/>
        <v>9669.33690705</v>
      </c>
      <c r="P139" s="39">
        <f t="shared" si="34"/>
        <v>19044</v>
      </c>
      <c r="Q139" s="73">
        <f t="shared" si="35"/>
        <v>5934.870014844059</v>
      </c>
      <c r="R139" s="73">
        <f t="shared" si="36"/>
        <v>114.81840028717919</v>
      </c>
      <c r="S139" s="73">
        <f t="shared" si="37"/>
        <v>384.0022598277695</v>
      </c>
      <c r="T139" s="73">
        <f t="shared" si="38"/>
        <v>10124.19002532222</v>
      </c>
      <c r="U139" s="73">
        <f t="shared" si="39"/>
        <v>19236</v>
      </c>
      <c r="V139" s="73">
        <f t="shared" si="40"/>
        <v>110055.41139260016</v>
      </c>
      <c r="W139" s="73">
        <f t="shared" si="41"/>
        <v>113373.88089432122</v>
      </c>
    </row>
    <row r="140" spans="2:23" ht="15">
      <c r="B140" t="s">
        <v>693</v>
      </c>
      <c r="C140" t="s">
        <v>694</v>
      </c>
      <c r="D140" t="s">
        <v>508</v>
      </c>
      <c r="E140" s="54">
        <v>40</v>
      </c>
      <c r="F140" s="45" t="s">
        <v>407</v>
      </c>
      <c r="G140" s="45" t="s">
        <v>408</v>
      </c>
      <c r="H140" s="45" t="s">
        <v>412</v>
      </c>
      <c r="I140" s="53">
        <v>79089.77</v>
      </c>
      <c r="J140" s="58">
        <f t="shared" si="28"/>
        <v>82095.18126000001</v>
      </c>
      <c r="K140" s="58">
        <f t="shared" si="29"/>
        <v>84804.32224158001</v>
      </c>
      <c r="L140" s="74">
        <f t="shared" si="30"/>
        <v>6280.281366390001</v>
      </c>
      <c r="M140" s="74">
        <f t="shared" si="31"/>
        <v>121.50086826480002</v>
      </c>
      <c r="N140" s="74">
        <f t="shared" si="32"/>
        <v>384.0022598277695</v>
      </c>
      <c r="O140" s="74">
        <f t="shared" si="33"/>
        <v>10569.754587225001</v>
      </c>
      <c r="P140" s="39">
        <f t="shared" si="34"/>
        <v>19044</v>
      </c>
      <c r="Q140" s="73">
        <f t="shared" si="35"/>
        <v>6487.530651480871</v>
      </c>
      <c r="R140" s="73">
        <f t="shared" si="36"/>
        <v>125.51039691753842</v>
      </c>
      <c r="S140" s="73">
        <f t="shared" si="37"/>
        <v>384.0022598277695</v>
      </c>
      <c r="T140" s="73">
        <f t="shared" si="38"/>
        <v>11066.964052526191</v>
      </c>
      <c r="U140" s="73">
        <f t="shared" si="39"/>
        <v>19236</v>
      </c>
      <c r="V140" s="73">
        <f t="shared" si="40"/>
        <v>118494.72034170758</v>
      </c>
      <c r="W140" s="73">
        <f t="shared" si="41"/>
        <v>122104.32960233238</v>
      </c>
    </row>
    <row r="141" spans="2:23" ht="15">
      <c r="B141" t="s">
        <v>695</v>
      </c>
      <c r="C141" t="s">
        <v>696</v>
      </c>
      <c r="D141" t="s">
        <v>423</v>
      </c>
      <c r="E141" s="54">
        <v>40</v>
      </c>
      <c r="F141" s="45" t="s">
        <v>407</v>
      </c>
      <c r="G141" s="45" t="s">
        <v>408</v>
      </c>
      <c r="H141" s="45" t="s">
        <v>412</v>
      </c>
      <c r="I141" s="53">
        <v>74477.51</v>
      </c>
      <c r="J141" s="58">
        <f t="shared" si="28"/>
        <v>77307.65538</v>
      </c>
      <c r="K141" s="58">
        <f t="shared" si="29"/>
        <v>79858.80800753999</v>
      </c>
      <c r="L141" s="74">
        <f t="shared" si="30"/>
        <v>5914.03563657</v>
      </c>
      <c r="M141" s="74">
        <f t="shared" si="31"/>
        <v>114.4153299624</v>
      </c>
      <c r="N141" s="74">
        <f t="shared" si="32"/>
        <v>384.0022598277695</v>
      </c>
      <c r="O141" s="74">
        <f t="shared" si="33"/>
        <v>9953.360630175</v>
      </c>
      <c r="P141" s="39">
        <f t="shared" si="34"/>
        <v>19044</v>
      </c>
      <c r="Q141" s="73">
        <f t="shared" si="35"/>
        <v>6109.198812576809</v>
      </c>
      <c r="R141" s="73">
        <f t="shared" si="36"/>
        <v>118.19103585115919</v>
      </c>
      <c r="S141" s="73">
        <f t="shared" si="37"/>
        <v>384.0022598277695</v>
      </c>
      <c r="T141" s="73">
        <f t="shared" si="38"/>
        <v>10421.57444498397</v>
      </c>
      <c r="U141" s="73">
        <f t="shared" si="39"/>
        <v>19236</v>
      </c>
      <c r="V141" s="73">
        <f t="shared" si="40"/>
        <v>112717.46923653517</v>
      </c>
      <c r="W141" s="73">
        <f t="shared" si="41"/>
        <v>116127.7745607797</v>
      </c>
    </row>
    <row r="142" spans="2:23" ht="15">
      <c r="B142" t="s">
        <v>697</v>
      </c>
      <c r="C142" t="s">
        <v>698</v>
      </c>
      <c r="D142" t="s">
        <v>699</v>
      </c>
      <c r="E142" s="54">
        <v>40</v>
      </c>
      <c r="F142" s="45" t="s">
        <v>407</v>
      </c>
      <c r="G142" s="45" t="s">
        <v>408</v>
      </c>
      <c r="H142" s="45" t="s">
        <v>412</v>
      </c>
      <c r="I142" s="53">
        <v>69172.41</v>
      </c>
      <c r="J142" s="58">
        <f t="shared" si="28"/>
        <v>71800.96158</v>
      </c>
      <c r="K142" s="58">
        <f t="shared" si="29"/>
        <v>74170.39331214</v>
      </c>
      <c r="L142" s="74">
        <f t="shared" si="30"/>
        <v>5492.77356087</v>
      </c>
      <c r="M142" s="74">
        <f t="shared" si="31"/>
        <v>106.2654231384</v>
      </c>
      <c r="N142" s="74">
        <f t="shared" si="32"/>
        <v>384.0022598277695</v>
      </c>
      <c r="O142" s="74">
        <f t="shared" si="33"/>
        <v>9244.373803425</v>
      </c>
      <c r="P142" s="39">
        <f t="shared" si="34"/>
        <v>19044</v>
      </c>
      <c r="Q142" s="73">
        <f t="shared" si="35"/>
        <v>5674.0350883787105</v>
      </c>
      <c r="R142" s="73">
        <f t="shared" si="36"/>
        <v>109.7721821019672</v>
      </c>
      <c r="S142" s="73">
        <f t="shared" si="37"/>
        <v>384.0022598277695</v>
      </c>
      <c r="T142" s="73">
        <f t="shared" si="38"/>
        <v>9679.23632723427</v>
      </c>
      <c r="U142" s="73">
        <f t="shared" si="39"/>
        <v>19236</v>
      </c>
      <c r="V142" s="73">
        <f t="shared" si="40"/>
        <v>106072.37662726117</v>
      </c>
      <c r="W142" s="73">
        <f t="shared" si="41"/>
        <v>109253.43916968272</v>
      </c>
    </row>
    <row r="143" spans="2:23" ht="15">
      <c r="B143" t="s">
        <v>700</v>
      </c>
      <c r="C143" t="s">
        <v>701</v>
      </c>
      <c r="D143" t="s">
        <v>486</v>
      </c>
      <c r="E143" s="54">
        <v>40</v>
      </c>
      <c r="F143" s="45" t="s">
        <v>407</v>
      </c>
      <c r="G143" s="45" t="s">
        <v>408</v>
      </c>
      <c r="H143" s="45" t="s">
        <v>412</v>
      </c>
      <c r="I143" s="53">
        <v>68116.81</v>
      </c>
      <c r="J143" s="58">
        <f t="shared" si="28"/>
        <v>70705.24878</v>
      </c>
      <c r="K143" s="58">
        <f t="shared" si="29"/>
        <v>73038.52198974</v>
      </c>
      <c r="L143" s="74">
        <f t="shared" si="30"/>
        <v>5408.95153167</v>
      </c>
      <c r="M143" s="74">
        <f t="shared" si="31"/>
        <v>104.6437681944</v>
      </c>
      <c r="N143" s="74">
        <f t="shared" si="32"/>
        <v>384.0022598277695</v>
      </c>
      <c r="O143" s="74">
        <f t="shared" si="33"/>
        <v>9103.300780425</v>
      </c>
      <c r="P143" s="39">
        <f t="shared" si="34"/>
        <v>19044</v>
      </c>
      <c r="Q143" s="73">
        <f t="shared" si="35"/>
        <v>5587.44693221511</v>
      </c>
      <c r="R143" s="73">
        <f t="shared" si="36"/>
        <v>108.09701254481519</v>
      </c>
      <c r="S143" s="73">
        <f t="shared" si="37"/>
        <v>384.0022598277695</v>
      </c>
      <c r="T143" s="73">
        <f t="shared" si="38"/>
        <v>9531.52711966107</v>
      </c>
      <c r="U143" s="73">
        <f t="shared" si="39"/>
        <v>19236</v>
      </c>
      <c r="V143" s="73">
        <f t="shared" si="40"/>
        <v>104750.14712011717</v>
      </c>
      <c r="W143" s="73">
        <f t="shared" si="41"/>
        <v>107885.59531398876</v>
      </c>
    </row>
    <row r="144" spans="2:23" ht="15">
      <c r="B144" t="s">
        <v>702</v>
      </c>
      <c r="C144" t="s">
        <v>435</v>
      </c>
      <c r="D144" t="s">
        <v>417</v>
      </c>
      <c r="E144" s="54">
        <v>40</v>
      </c>
      <c r="F144" s="45" t="s">
        <v>407</v>
      </c>
      <c r="G144" s="45" t="s">
        <v>408</v>
      </c>
      <c r="H144" s="45" t="s">
        <v>412</v>
      </c>
      <c r="I144" s="53">
        <v>83348.49</v>
      </c>
      <c r="J144" s="58">
        <f t="shared" si="28"/>
        <v>86515.73262000001</v>
      </c>
      <c r="K144" s="58">
        <f t="shared" si="29"/>
        <v>89370.75179646</v>
      </c>
      <c r="L144" s="74">
        <f t="shared" si="30"/>
        <v>6618.45354543</v>
      </c>
      <c r="M144" s="74">
        <f t="shared" si="31"/>
        <v>128.0432842776</v>
      </c>
      <c r="N144" s="74">
        <f t="shared" si="32"/>
        <v>384.0022598277695</v>
      </c>
      <c r="O144" s="74">
        <f t="shared" si="33"/>
        <v>11138.900574825002</v>
      </c>
      <c r="P144" s="39">
        <f t="shared" si="34"/>
        <v>19044</v>
      </c>
      <c r="Q144" s="73">
        <f t="shared" si="35"/>
        <v>6836.862512429189</v>
      </c>
      <c r="R144" s="73">
        <f t="shared" si="36"/>
        <v>132.2687126587608</v>
      </c>
      <c r="S144" s="73">
        <f t="shared" si="37"/>
        <v>384.0022598277695</v>
      </c>
      <c r="T144" s="73">
        <f t="shared" si="38"/>
        <v>11662.88310943803</v>
      </c>
      <c r="U144" s="73">
        <f t="shared" si="39"/>
        <v>19236</v>
      </c>
      <c r="V144" s="73">
        <f t="shared" si="40"/>
        <v>123829.13228436038</v>
      </c>
      <c r="W144" s="73">
        <f t="shared" si="41"/>
        <v>127622.76839081376</v>
      </c>
    </row>
    <row r="145" spans="2:23" ht="15">
      <c r="B145" t="s">
        <v>703</v>
      </c>
      <c r="C145" t="s">
        <v>432</v>
      </c>
      <c r="D145" t="s">
        <v>420</v>
      </c>
      <c r="E145" s="54">
        <v>40</v>
      </c>
      <c r="F145" s="45" t="s">
        <v>407</v>
      </c>
      <c r="G145" s="45" t="s">
        <v>408</v>
      </c>
      <c r="H145" s="45" t="s">
        <v>412</v>
      </c>
      <c r="I145" s="53">
        <v>84962.48</v>
      </c>
      <c r="J145" s="58">
        <f t="shared" si="28"/>
        <v>88191.05424</v>
      </c>
      <c r="K145" s="58">
        <f t="shared" si="29"/>
        <v>91101.35902991999</v>
      </c>
      <c r="L145" s="74">
        <f t="shared" si="30"/>
        <v>6746.61564936</v>
      </c>
      <c r="M145" s="74">
        <f t="shared" si="31"/>
        <v>130.5227602752</v>
      </c>
      <c r="N145" s="74">
        <f t="shared" si="32"/>
        <v>384.0022598277695</v>
      </c>
      <c r="O145" s="74">
        <f t="shared" si="33"/>
        <v>11354.5982334</v>
      </c>
      <c r="P145" s="39">
        <f t="shared" si="34"/>
        <v>19044</v>
      </c>
      <c r="Q145" s="73">
        <f t="shared" si="35"/>
        <v>6969.253965788879</v>
      </c>
      <c r="R145" s="73">
        <f t="shared" si="36"/>
        <v>134.83001136428157</v>
      </c>
      <c r="S145" s="73">
        <f t="shared" si="37"/>
        <v>384.0022598277695</v>
      </c>
      <c r="T145" s="73">
        <f t="shared" si="38"/>
        <v>11888.727353404558</v>
      </c>
      <c r="U145" s="73">
        <f t="shared" si="39"/>
        <v>19236</v>
      </c>
      <c r="V145" s="73">
        <f t="shared" si="40"/>
        <v>125850.79314286297</v>
      </c>
      <c r="W145" s="73">
        <f t="shared" si="41"/>
        <v>129714.17262030547</v>
      </c>
    </row>
    <row r="146" spans="2:23" ht="15">
      <c r="B146" t="s">
        <v>704</v>
      </c>
      <c r="C146" t="s">
        <v>705</v>
      </c>
      <c r="D146" t="s">
        <v>661</v>
      </c>
      <c r="E146" s="54">
        <v>40</v>
      </c>
      <c r="F146" s="45" t="s">
        <v>407</v>
      </c>
      <c r="G146" s="45" t="s">
        <v>408</v>
      </c>
      <c r="H146" s="45" t="s">
        <v>412</v>
      </c>
      <c r="I146" s="53">
        <v>91430.16</v>
      </c>
      <c r="J146" s="58">
        <f t="shared" si="28"/>
        <v>94904.50608</v>
      </c>
      <c r="K146" s="58">
        <f t="shared" si="29"/>
        <v>98036.35478064</v>
      </c>
      <c r="L146" s="74">
        <f t="shared" si="30"/>
        <v>7260.19471512</v>
      </c>
      <c r="M146" s="74">
        <f t="shared" si="31"/>
        <v>140.45866899840001</v>
      </c>
      <c r="N146" s="74">
        <f t="shared" si="32"/>
        <v>384.0022598277695</v>
      </c>
      <c r="O146" s="74">
        <f t="shared" si="33"/>
        <v>12218.955157800001</v>
      </c>
      <c r="P146" s="39">
        <f t="shared" si="34"/>
        <v>19044</v>
      </c>
      <c r="Q146" s="73">
        <f t="shared" si="35"/>
        <v>7499.78114071896</v>
      </c>
      <c r="R146" s="73">
        <f t="shared" si="36"/>
        <v>145.0938050753472</v>
      </c>
      <c r="S146" s="73">
        <f t="shared" si="37"/>
        <v>384.0022598277695</v>
      </c>
      <c r="T146" s="73">
        <f t="shared" si="38"/>
        <v>12793.74429887352</v>
      </c>
      <c r="U146" s="73">
        <f t="shared" si="39"/>
        <v>19236</v>
      </c>
      <c r="V146" s="73">
        <f t="shared" si="40"/>
        <v>133952.11688174616</v>
      </c>
      <c r="W146" s="73">
        <f t="shared" si="41"/>
        <v>138094.9762851356</v>
      </c>
    </row>
    <row r="147" spans="2:23" ht="15">
      <c r="B147" t="s">
        <v>706</v>
      </c>
      <c r="C147" t="s">
        <v>707</v>
      </c>
      <c r="D147" t="s">
        <v>553</v>
      </c>
      <c r="E147" s="54">
        <v>40</v>
      </c>
      <c r="F147" s="45" t="s">
        <v>407</v>
      </c>
      <c r="G147" s="45" t="s">
        <v>408</v>
      </c>
      <c r="H147" s="45" t="s">
        <v>412</v>
      </c>
      <c r="I147" s="53">
        <v>77639.17</v>
      </c>
      <c r="J147" s="58">
        <f t="shared" si="28"/>
        <v>80589.45846</v>
      </c>
      <c r="K147" s="58">
        <f t="shared" si="29"/>
        <v>83248.91058917998</v>
      </c>
      <c r="L147" s="74">
        <f t="shared" si="30"/>
        <v>6165.09357219</v>
      </c>
      <c r="M147" s="74">
        <f t="shared" si="31"/>
        <v>119.2723985208</v>
      </c>
      <c r="N147" s="74">
        <f t="shared" si="32"/>
        <v>384.0022598277695</v>
      </c>
      <c r="O147" s="74">
        <f t="shared" si="33"/>
        <v>10375.892776724999</v>
      </c>
      <c r="P147" s="39">
        <f t="shared" si="34"/>
        <v>19044</v>
      </c>
      <c r="Q147" s="73">
        <f t="shared" si="35"/>
        <v>6368.541660072268</v>
      </c>
      <c r="R147" s="73">
        <f t="shared" si="36"/>
        <v>123.20838767198637</v>
      </c>
      <c r="S147" s="73">
        <f t="shared" si="37"/>
        <v>384.0022598277695</v>
      </c>
      <c r="T147" s="73">
        <f t="shared" si="38"/>
        <v>10863.982831887988</v>
      </c>
      <c r="U147" s="73">
        <f t="shared" si="39"/>
        <v>19236</v>
      </c>
      <c r="V147" s="73">
        <f t="shared" si="40"/>
        <v>116677.71946726357</v>
      </c>
      <c r="W147" s="73">
        <f t="shared" si="41"/>
        <v>120224.64572864</v>
      </c>
    </row>
    <row r="148" spans="2:23" ht="15">
      <c r="B148" t="s">
        <v>708</v>
      </c>
      <c r="C148" t="s">
        <v>709</v>
      </c>
      <c r="D148" t="s">
        <v>710</v>
      </c>
      <c r="E148" s="54">
        <v>40</v>
      </c>
      <c r="F148" s="45" t="s">
        <v>407</v>
      </c>
      <c r="G148" s="45" t="s">
        <v>408</v>
      </c>
      <c r="H148" s="45" t="s">
        <v>412</v>
      </c>
      <c r="I148" s="53">
        <v>85439.62</v>
      </c>
      <c r="J148" s="58">
        <f t="shared" si="28"/>
        <v>88686.32556</v>
      </c>
      <c r="K148" s="58">
        <f t="shared" si="29"/>
        <v>91612.97430347999</v>
      </c>
      <c r="L148" s="74">
        <f t="shared" si="30"/>
        <v>6784.50390534</v>
      </c>
      <c r="M148" s="74">
        <f t="shared" si="31"/>
        <v>131.2557618288</v>
      </c>
      <c r="N148" s="74">
        <f t="shared" si="32"/>
        <v>384.0022598277695</v>
      </c>
      <c r="O148" s="74">
        <f t="shared" si="33"/>
        <v>11418.36441585</v>
      </c>
      <c r="P148" s="39">
        <f t="shared" si="34"/>
        <v>19044</v>
      </c>
      <c r="Q148" s="73">
        <f t="shared" si="35"/>
        <v>7008.392534216219</v>
      </c>
      <c r="R148" s="73">
        <f t="shared" si="36"/>
        <v>135.58720196915039</v>
      </c>
      <c r="S148" s="73">
        <f t="shared" si="37"/>
        <v>384.0022598277695</v>
      </c>
      <c r="T148" s="73">
        <f t="shared" si="38"/>
        <v>11955.49314660414</v>
      </c>
      <c r="U148" s="73">
        <f t="shared" si="39"/>
        <v>19236</v>
      </c>
      <c r="V148" s="73">
        <f t="shared" si="40"/>
        <v>126448.45190284657</v>
      </c>
      <c r="W148" s="73">
        <f t="shared" si="41"/>
        <v>130332.44944609728</v>
      </c>
    </row>
    <row r="149" spans="2:23" ht="15">
      <c r="B149" t="s">
        <v>711</v>
      </c>
      <c r="C149" t="s">
        <v>712</v>
      </c>
      <c r="D149" t="s">
        <v>446</v>
      </c>
      <c r="E149" s="54">
        <v>87</v>
      </c>
      <c r="F149" s="45" t="s">
        <v>407</v>
      </c>
      <c r="G149" s="45" t="s">
        <v>408</v>
      </c>
      <c r="H149" s="45" t="s">
        <v>412</v>
      </c>
      <c r="I149" s="53">
        <v>90864.94</v>
      </c>
      <c r="J149" s="58">
        <f t="shared" si="28"/>
        <v>94317.80772000001</v>
      </c>
      <c r="K149" s="58">
        <f t="shared" si="29"/>
        <v>97430.29537476001</v>
      </c>
      <c r="L149" s="74">
        <f t="shared" si="30"/>
        <v>7215.312290580001</v>
      </c>
      <c r="M149" s="74">
        <f t="shared" si="31"/>
        <v>139.59035542560002</v>
      </c>
      <c r="N149" s="74">
        <f t="shared" si="32"/>
        <v>384.0022598277695</v>
      </c>
      <c r="O149" s="74">
        <f t="shared" si="33"/>
        <v>12143.417743950002</v>
      </c>
      <c r="P149" s="39">
        <f t="shared" si="34"/>
        <v>19044</v>
      </c>
      <c r="Q149" s="73">
        <f t="shared" si="35"/>
        <v>7453.417596169141</v>
      </c>
      <c r="R149" s="73">
        <f t="shared" si="36"/>
        <v>144.1968371546448</v>
      </c>
      <c r="S149" s="73">
        <f t="shared" si="37"/>
        <v>384.0022598277695</v>
      </c>
      <c r="T149" s="73">
        <f t="shared" si="38"/>
        <v>12714.653546406182</v>
      </c>
      <c r="U149" s="73">
        <f t="shared" si="39"/>
        <v>19236</v>
      </c>
      <c r="V149" s="73">
        <f t="shared" si="40"/>
        <v>133244.13036978338</v>
      </c>
      <c r="W149" s="73">
        <f t="shared" si="41"/>
        <v>137362.56561431775</v>
      </c>
    </row>
    <row r="150" spans="2:23" ht="15">
      <c r="B150" t="s">
        <v>713</v>
      </c>
      <c r="C150" t="s">
        <v>714</v>
      </c>
      <c r="D150" t="s">
        <v>658</v>
      </c>
      <c r="E150" s="54">
        <v>40</v>
      </c>
      <c r="F150" s="45" t="s">
        <v>407</v>
      </c>
      <c r="G150" s="45" t="s">
        <v>408</v>
      </c>
      <c r="H150" s="45" t="s">
        <v>412</v>
      </c>
      <c r="I150" s="53">
        <v>93618.21</v>
      </c>
      <c r="J150" s="58">
        <f t="shared" si="28"/>
        <v>97175.70198000001</v>
      </c>
      <c r="K150" s="58">
        <f t="shared" si="29"/>
        <v>100382.50014534</v>
      </c>
      <c r="L150" s="74">
        <f t="shared" si="30"/>
        <v>7433.941201470001</v>
      </c>
      <c r="M150" s="74">
        <f t="shared" si="31"/>
        <v>143.82003893040002</v>
      </c>
      <c r="N150" s="74">
        <f t="shared" si="32"/>
        <v>384.0022598277695</v>
      </c>
      <c r="O150" s="74">
        <f t="shared" si="33"/>
        <v>12511.371629925003</v>
      </c>
      <c r="P150" s="39">
        <f t="shared" si="34"/>
        <v>19044</v>
      </c>
      <c r="Q150" s="73">
        <f t="shared" si="35"/>
        <v>7679.26126111851</v>
      </c>
      <c r="R150" s="73">
        <f t="shared" si="36"/>
        <v>148.5661002151032</v>
      </c>
      <c r="S150" s="73">
        <f t="shared" si="37"/>
        <v>384.0022598277695</v>
      </c>
      <c r="T150" s="73">
        <f t="shared" si="38"/>
        <v>13099.91626896687</v>
      </c>
      <c r="U150" s="73">
        <f t="shared" si="39"/>
        <v>19236</v>
      </c>
      <c r="V150" s="73">
        <f t="shared" si="40"/>
        <v>136692.83711015317</v>
      </c>
      <c r="W150" s="73">
        <f t="shared" si="41"/>
        <v>140930.24603546824</v>
      </c>
    </row>
    <row r="151" spans="2:23" ht="15">
      <c r="B151" t="s">
        <v>715</v>
      </c>
      <c r="C151" t="s">
        <v>716</v>
      </c>
      <c r="D151" t="s">
        <v>423</v>
      </c>
      <c r="E151" s="54">
        <v>40</v>
      </c>
      <c r="F151" s="45" t="s">
        <v>407</v>
      </c>
      <c r="G151" s="45" t="s">
        <v>408</v>
      </c>
      <c r="H151" s="45" t="s">
        <v>412</v>
      </c>
      <c r="I151" s="53">
        <v>79750.37</v>
      </c>
      <c r="J151" s="58">
        <f t="shared" si="28"/>
        <v>82780.88406</v>
      </c>
      <c r="K151" s="58">
        <f t="shared" si="29"/>
        <v>85512.65323397999</v>
      </c>
      <c r="L151" s="74">
        <f t="shared" si="30"/>
        <v>6332.73763059</v>
      </c>
      <c r="M151" s="74">
        <f t="shared" si="31"/>
        <v>122.5157084088</v>
      </c>
      <c r="N151" s="74">
        <f t="shared" si="32"/>
        <v>384.0022598277695</v>
      </c>
      <c r="O151" s="74">
        <f t="shared" si="33"/>
        <v>10658.038822725</v>
      </c>
      <c r="P151" s="39">
        <f t="shared" si="34"/>
        <v>19044</v>
      </c>
      <c r="Q151" s="73">
        <f t="shared" si="35"/>
        <v>6541.717972399469</v>
      </c>
      <c r="R151" s="73">
        <f t="shared" si="36"/>
        <v>126.55872678629038</v>
      </c>
      <c r="S151" s="73">
        <f t="shared" si="37"/>
        <v>384.0022598277695</v>
      </c>
      <c r="T151" s="73">
        <f t="shared" si="38"/>
        <v>11159.40124703439</v>
      </c>
      <c r="U151" s="73">
        <f t="shared" si="39"/>
        <v>19236</v>
      </c>
      <c r="V151" s="73">
        <f t="shared" si="40"/>
        <v>119322.17848155156</v>
      </c>
      <c r="W151" s="73">
        <f t="shared" si="41"/>
        <v>122960.3334400279</v>
      </c>
    </row>
    <row r="152" spans="2:23" ht="15">
      <c r="B152" t="s">
        <v>717</v>
      </c>
      <c r="C152" t="s">
        <v>718</v>
      </c>
      <c r="D152" t="s">
        <v>719</v>
      </c>
      <c r="E152" s="54">
        <v>40</v>
      </c>
      <c r="F152" s="45" t="s">
        <v>407</v>
      </c>
      <c r="G152" s="45" t="s">
        <v>408</v>
      </c>
      <c r="H152" s="45" t="s">
        <v>412</v>
      </c>
      <c r="I152" s="53">
        <v>88535</v>
      </c>
      <c r="J152" s="58">
        <f t="shared" si="28"/>
        <v>91899.33</v>
      </c>
      <c r="K152" s="58">
        <f t="shared" si="29"/>
        <v>94932.00789</v>
      </c>
      <c r="L152" s="74">
        <f t="shared" si="30"/>
        <v>7030.298745</v>
      </c>
      <c r="M152" s="74">
        <f t="shared" si="31"/>
        <v>136.0110084</v>
      </c>
      <c r="N152" s="74">
        <f t="shared" si="32"/>
        <v>384.0022598277695</v>
      </c>
      <c r="O152" s="74">
        <f t="shared" si="33"/>
        <v>11832.038737500001</v>
      </c>
      <c r="P152" s="39">
        <f t="shared" si="34"/>
        <v>19044</v>
      </c>
      <c r="Q152" s="73">
        <f t="shared" si="35"/>
        <v>7262.298603584999</v>
      </c>
      <c r="R152" s="73">
        <f t="shared" si="36"/>
        <v>140.49937167719997</v>
      </c>
      <c r="S152" s="73">
        <f t="shared" si="37"/>
        <v>384.0022598277695</v>
      </c>
      <c r="T152" s="73">
        <f t="shared" si="38"/>
        <v>12388.627029645</v>
      </c>
      <c r="U152" s="73">
        <f t="shared" si="39"/>
        <v>19236</v>
      </c>
      <c r="V152" s="73">
        <f t="shared" si="40"/>
        <v>130325.68075072777</v>
      </c>
      <c r="W152" s="73">
        <f t="shared" si="41"/>
        <v>134343.43515473497</v>
      </c>
    </row>
    <row r="153" spans="2:23" ht="15">
      <c r="B153" t="s">
        <v>720</v>
      </c>
      <c r="C153" t="s">
        <v>721</v>
      </c>
      <c r="D153" t="s">
        <v>722</v>
      </c>
      <c r="E153" s="54">
        <v>40</v>
      </c>
      <c r="F153" s="45" t="s">
        <v>407</v>
      </c>
      <c r="G153" s="45" t="s">
        <v>408</v>
      </c>
      <c r="H153" s="45" t="s">
        <v>412</v>
      </c>
      <c r="I153" s="53">
        <v>88463.64</v>
      </c>
      <c r="J153" s="58">
        <f t="shared" si="28"/>
        <v>91825.25832000001</v>
      </c>
      <c r="K153" s="58">
        <f t="shared" si="29"/>
        <v>94855.49184456</v>
      </c>
      <c r="L153" s="74">
        <f t="shared" si="30"/>
        <v>7024.63226148</v>
      </c>
      <c r="M153" s="74">
        <f t="shared" si="31"/>
        <v>135.9013823136</v>
      </c>
      <c r="N153" s="74">
        <f t="shared" si="32"/>
        <v>384.0022598277695</v>
      </c>
      <c r="O153" s="74">
        <f t="shared" si="33"/>
        <v>11822.502008700001</v>
      </c>
      <c r="P153" s="39">
        <f t="shared" si="34"/>
        <v>19044</v>
      </c>
      <c r="Q153" s="73">
        <f t="shared" si="35"/>
        <v>7256.445126108841</v>
      </c>
      <c r="R153" s="73">
        <f t="shared" si="36"/>
        <v>140.3861279299488</v>
      </c>
      <c r="S153" s="73">
        <f t="shared" si="37"/>
        <v>384.0022598277695</v>
      </c>
      <c r="T153" s="73">
        <f t="shared" si="38"/>
        <v>12378.641685715082</v>
      </c>
      <c r="U153" s="73">
        <f t="shared" si="39"/>
        <v>19236</v>
      </c>
      <c r="V153" s="73">
        <f t="shared" si="40"/>
        <v>130236.29623232139</v>
      </c>
      <c r="W153" s="73">
        <f t="shared" si="41"/>
        <v>134250.96704414164</v>
      </c>
    </row>
    <row r="154" spans="2:23" ht="15">
      <c r="B154" t="s">
        <v>723</v>
      </c>
      <c r="C154" t="s">
        <v>724</v>
      </c>
      <c r="D154" t="s">
        <v>725</v>
      </c>
      <c r="E154" s="54">
        <v>87</v>
      </c>
      <c r="F154" s="45" t="s">
        <v>407</v>
      </c>
      <c r="G154" s="45" t="s">
        <v>408</v>
      </c>
      <c r="H154" s="45" t="s">
        <v>412</v>
      </c>
      <c r="I154" s="53">
        <v>89494.55</v>
      </c>
      <c r="J154" s="58">
        <f t="shared" si="28"/>
        <v>92895.3429</v>
      </c>
      <c r="K154" s="58">
        <f t="shared" si="29"/>
        <v>95960.8892157</v>
      </c>
      <c r="L154" s="74">
        <f t="shared" si="30"/>
        <v>7106.49373185</v>
      </c>
      <c r="M154" s="74">
        <f t="shared" si="31"/>
        <v>137.485107492</v>
      </c>
      <c r="N154" s="74">
        <f t="shared" si="32"/>
        <v>384.0022598277695</v>
      </c>
      <c r="O154" s="74">
        <f t="shared" si="33"/>
        <v>11960.275398375</v>
      </c>
      <c r="P154" s="39">
        <f t="shared" si="34"/>
        <v>19044</v>
      </c>
      <c r="Q154" s="73">
        <f t="shared" si="35"/>
        <v>7341.00802500105</v>
      </c>
      <c r="R154" s="73">
        <f t="shared" si="36"/>
        <v>142.02211603923598</v>
      </c>
      <c r="S154" s="73">
        <f t="shared" si="37"/>
        <v>384.0022598277695</v>
      </c>
      <c r="T154" s="73">
        <f t="shared" si="38"/>
        <v>12522.89604264885</v>
      </c>
      <c r="U154" s="73">
        <f t="shared" si="39"/>
        <v>19236</v>
      </c>
      <c r="V154" s="73">
        <f t="shared" si="40"/>
        <v>131527.59939754478</v>
      </c>
      <c r="W154" s="73">
        <f t="shared" si="41"/>
        <v>135586.8176592169</v>
      </c>
    </row>
    <row r="155" spans="2:23" ht="15">
      <c r="B155" t="s">
        <v>726</v>
      </c>
      <c r="C155" t="s">
        <v>727</v>
      </c>
      <c r="D155" t="s">
        <v>699</v>
      </c>
      <c r="E155" s="54">
        <v>40</v>
      </c>
      <c r="F155" s="45" t="s">
        <v>407</v>
      </c>
      <c r="G155" s="45" t="s">
        <v>408</v>
      </c>
      <c r="H155" s="45" t="s">
        <v>412</v>
      </c>
      <c r="I155" s="53">
        <v>89160.2</v>
      </c>
      <c r="J155" s="58">
        <f t="shared" si="28"/>
        <v>92548.2876</v>
      </c>
      <c r="K155" s="58">
        <f t="shared" si="29"/>
        <v>95602.38109079999</v>
      </c>
      <c r="L155" s="74">
        <f t="shared" si="30"/>
        <v>7079.944001399999</v>
      </c>
      <c r="M155" s="74">
        <f t="shared" si="31"/>
        <v>136.971465648</v>
      </c>
      <c r="N155" s="74">
        <f t="shared" si="32"/>
        <v>384.0022598277695</v>
      </c>
      <c r="O155" s="74">
        <f t="shared" si="33"/>
        <v>11915.5920285</v>
      </c>
      <c r="P155" s="39">
        <f t="shared" si="34"/>
        <v>19044</v>
      </c>
      <c r="Q155" s="73">
        <f t="shared" si="35"/>
        <v>7313.582153446199</v>
      </c>
      <c r="R155" s="73">
        <f t="shared" si="36"/>
        <v>141.49152401438397</v>
      </c>
      <c r="S155" s="73">
        <f t="shared" si="37"/>
        <v>384.0022598277695</v>
      </c>
      <c r="T155" s="73">
        <f t="shared" si="38"/>
        <v>12476.110732349398</v>
      </c>
      <c r="U155" s="73">
        <f t="shared" si="39"/>
        <v>19236</v>
      </c>
      <c r="V155" s="73">
        <f t="shared" si="40"/>
        <v>131108.79735537578</v>
      </c>
      <c r="W155" s="73">
        <f t="shared" si="41"/>
        <v>135153.56776043773</v>
      </c>
    </row>
    <row r="156" spans="2:23" ht="15">
      <c r="B156" t="s">
        <v>728</v>
      </c>
      <c r="C156" t="s">
        <v>729</v>
      </c>
      <c r="D156" t="s">
        <v>467</v>
      </c>
      <c r="E156" s="54">
        <v>40</v>
      </c>
      <c r="F156" s="45" t="s">
        <v>407</v>
      </c>
      <c r="G156" s="45" t="s">
        <v>408</v>
      </c>
      <c r="H156" s="45" t="s">
        <v>412</v>
      </c>
      <c r="I156" s="53">
        <v>79750.37</v>
      </c>
      <c r="J156" s="58">
        <f t="shared" si="28"/>
        <v>82780.88406</v>
      </c>
      <c r="K156" s="58">
        <f t="shared" si="29"/>
        <v>85512.65323397999</v>
      </c>
      <c r="L156" s="74">
        <f t="shared" si="30"/>
        <v>6332.73763059</v>
      </c>
      <c r="M156" s="74">
        <f t="shared" si="31"/>
        <v>122.5157084088</v>
      </c>
      <c r="N156" s="74">
        <f t="shared" si="32"/>
        <v>384.0022598277695</v>
      </c>
      <c r="O156" s="74">
        <f t="shared" si="33"/>
        <v>10658.038822725</v>
      </c>
      <c r="P156" s="39">
        <f t="shared" si="34"/>
        <v>19044</v>
      </c>
      <c r="Q156" s="73">
        <f t="shared" si="35"/>
        <v>6541.717972399469</v>
      </c>
      <c r="R156" s="73">
        <f t="shared" si="36"/>
        <v>126.55872678629038</v>
      </c>
      <c r="S156" s="73">
        <f t="shared" si="37"/>
        <v>384.0022598277695</v>
      </c>
      <c r="T156" s="73">
        <f t="shared" si="38"/>
        <v>11159.40124703439</v>
      </c>
      <c r="U156" s="73">
        <f t="shared" si="39"/>
        <v>19236</v>
      </c>
      <c r="V156" s="73">
        <f t="shared" si="40"/>
        <v>119322.17848155156</v>
      </c>
      <c r="W156" s="73">
        <f t="shared" si="41"/>
        <v>122960.3334400279</v>
      </c>
    </row>
    <row r="157" spans="2:23" ht="15">
      <c r="B157" t="s">
        <v>730</v>
      </c>
      <c r="C157" t="s">
        <v>731</v>
      </c>
      <c r="D157" t="s">
        <v>556</v>
      </c>
      <c r="E157" s="54">
        <v>40</v>
      </c>
      <c r="F157" s="45" t="s">
        <v>407</v>
      </c>
      <c r="G157" s="45" t="s">
        <v>408</v>
      </c>
      <c r="H157" s="45" t="s">
        <v>412</v>
      </c>
      <c r="I157" s="53">
        <v>85053.7</v>
      </c>
      <c r="J157" s="58">
        <f t="shared" si="28"/>
        <v>88285.7406</v>
      </c>
      <c r="K157" s="58">
        <f t="shared" si="29"/>
        <v>91199.1700398</v>
      </c>
      <c r="L157" s="74">
        <f t="shared" si="30"/>
        <v>6753.859155900001</v>
      </c>
      <c r="M157" s="74">
        <f t="shared" si="31"/>
        <v>130.662896088</v>
      </c>
      <c r="N157" s="74">
        <f t="shared" si="32"/>
        <v>384.0022598277695</v>
      </c>
      <c r="O157" s="74">
        <f t="shared" si="33"/>
        <v>11366.78910225</v>
      </c>
      <c r="P157" s="39">
        <f t="shared" si="34"/>
        <v>19044</v>
      </c>
      <c r="Q157" s="73">
        <f t="shared" si="35"/>
        <v>6976.7365080447</v>
      </c>
      <c r="R157" s="73">
        <f t="shared" si="36"/>
        <v>134.974771658904</v>
      </c>
      <c r="S157" s="73">
        <f t="shared" si="37"/>
        <v>384.0022598277695</v>
      </c>
      <c r="T157" s="73">
        <f t="shared" si="38"/>
        <v>11901.4916901939</v>
      </c>
      <c r="U157" s="73">
        <f t="shared" si="39"/>
        <v>19236</v>
      </c>
      <c r="V157" s="73">
        <f t="shared" si="40"/>
        <v>125965.05401406577</v>
      </c>
      <c r="W157" s="73">
        <f t="shared" si="41"/>
        <v>129832.37526952528</v>
      </c>
    </row>
    <row r="158" spans="2:23" ht="15">
      <c r="B158" t="s">
        <v>732</v>
      </c>
      <c r="C158" t="s">
        <v>733</v>
      </c>
      <c r="D158" t="s">
        <v>417</v>
      </c>
      <c r="E158" s="54">
        <v>40</v>
      </c>
      <c r="F158" s="45" t="s">
        <v>407</v>
      </c>
      <c r="G158" s="45" t="s">
        <v>408</v>
      </c>
      <c r="H158" s="45" t="s">
        <v>412</v>
      </c>
      <c r="I158" s="53">
        <v>95996.16</v>
      </c>
      <c r="J158" s="58">
        <f t="shared" si="28"/>
        <v>99644.01408000001</v>
      </c>
      <c r="K158" s="58">
        <f t="shared" si="29"/>
        <v>102932.26654464</v>
      </c>
      <c r="L158" s="74">
        <f t="shared" si="30"/>
        <v>7622.76707712</v>
      </c>
      <c r="M158" s="74">
        <f t="shared" si="31"/>
        <v>147.4731408384</v>
      </c>
      <c r="N158" s="74">
        <f t="shared" si="32"/>
        <v>384.0022598277695</v>
      </c>
      <c r="O158" s="74">
        <f t="shared" si="33"/>
        <v>12829.166812800002</v>
      </c>
      <c r="P158" s="39">
        <f t="shared" si="34"/>
        <v>19044</v>
      </c>
      <c r="Q158" s="73">
        <f t="shared" si="35"/>
        <v>7874.31839066496</v>
      </c>
      <c r="R158" s="73">
        <f t="shared" si="36"/>
        <v>152.3397544860672</v>
      </c>
      <c r="S158" s="73">
        <f t="shared" si="37"/>
        <v>384.0022598277695</v>
      </c>
      <c r="T158" s="73">
        <f t="shared" si="38"/>
        <v>13432.66078407552</v>
      </c>
      <c r="U158" s="73">
        <f t="shared" si="39"/>
        <v>19236</v>
      </c>
      <c r="V158" s="73">
        <f t="shared" si="40"/>
        <v>139671.42337058618</v>
      </c>
      <c r="W158" s="73">
        <f t="shared" si="41"/>
        <v>144011.58773369432</v>
      </c>
    </row>
    <row r="159" spans="2:23" ht="15">
      <c r="B159" t="s">
        <v>734</v>
      </c>
      <c r="C159" t="s">
        <v>735</v>
      </c>
      <c r="D159" t="s">
        <v>417</v>
      </c>
      <c r="E159" s="54">
        <v>40</v>
      </c>
      <c r="F159" s="45" t="s">
        <v>407</v>
      </c>
      <c r="G159" s="45" t="s">
        <v>408</v>
      </c>
      <c r="H159" s="45" t="s">
        <v>412</v>
      </c>
      <c r="I159" s="53">
        <v>100172.59</v>
      </c>
      <c r="J159" s="58">
        <f t="shared" si="28"/>
        <v>103979.14842</v>
      </c>
      <c r="K159" s="58">
        <f t="shared" si="29"/>
        <v>107410.46031786</v>
      </c>
      <c r="L159" s="74">
        <f t="shared" si="30"/>
        <v>7954.40485413</v>
      </c>
      <c r="M159" s="74">
        <f t="shared" si="31"/>
        <v>153.88913966159998</v>
      </c>
      <c r="N159" s="74">
        <f t="shared" si="32"/>
        <v>384.0022598277695</v>
      </c>
      <c r="O159" s="74">
        <f t="shared" si="33"/>
        <v>13387.315359075</v>
      </c>
      <c r="P159" s="39">
        <f t="shared" si="34"/>
        <v>19044</v>
      </c>
      <c r="Q159" s="73">
        <f t="shared" si="35"/>
        <v>8216.900214316289</v>
      </c>
      <c r="R159" s="73">
        <f t="shared" si="36"/>
        <v>158.96748127043278</v>
      </c>
      <c r="S159" s="73">
        <f t="shared" si="37"/>
        <v>384.0022598277695</v>
      </c>
      <c r="T159" s="73">
        <f t="shared" si="38"/>
        <v>14017.065071480729</v>
      </c>
      <c r="U159" s="73">
        <f t="shared" si="39"/>
        <v>19236</v>
      </c>
      <c r="V159" s="73">
        <f t="shared" si="40"/>
        <v>144902.76003269438</v>
      </c>
      <c r="W159" s="73">
        <f t="shared" si="41"/>
        <v>149423.3953447552</v>
      </c>
    </row>
    <row r="160" spans="2:23" ht="15">
      <c r="B160" t="s">
        <v>736</v>
      </c>
      <c r="C160" t="s">
        <v>737</v>
      </c>
      <c r="D160" t="s">
        <v>710</v>
      </c>
      <c r="E160" s="54">
        <v>40</v>
      </c>
      <c r="F160" s="45" t="s">
        <v>407</v>
      </c>
      <c r="G160" s="45" t="s">
        <v>408</v>
      </c>
      <c r="H160" s="45" t="s">
        <v>412</v>
      </c>
      <c r="I160" s="53">
        <v>105744.34</v>
      </c>
      <c r="J160" s="58">
        <f t="shared" si="28"/>
        <v>109762.62492</v>
      </c>
      <c r="K160" s="58">
        <f t="shared" si="29"/>
        <v>113384.79154235999</v>
      </c>
      <c r="L160" s="74">
        <f t="shared" si="30"/>
        <v>8396.84080638</v>
      </c>
      <c r="M160" s="74">
        <f t="shared" si="31"/>
        <v>162.4486848816</v>
      </c>
      <c r="N160" s="74">
        <f t="shared" si="32"/>
        <v>384.0022598277695</v>
      </c>
      <c r="O160" s="74">
        <f t="shared" si="33"/>
        <v>14131.93795845</v>
      </c>
      <c r="P160" s="39">
        <f t="shared" si="34"/>
        <v>19044</v>
      </c>
      <c r="Q160" s="73">
        <f t="shared" si="35"/>
        <v>8673.936552990539</v>
      </c>
      <c r="R160" s="73">
        <f t="shared" si="36"/>
        <v>167.80949148269278</v>
      </c>
      <c r="S160" s="73">
        <f t="shared" si="37"/>
        <v>384.0022598277695</v>
      </c>
      <c r="T160" s="73">
        <f t="shared" si="38"/>
        <v>14796.71529627798</v>
      </c>
      <c r="U160" s="73">
        <f t="shared" si="39"/>
        <v>19236</v>
      </c>
      <c r="V160" s="73">
        <f t="shared" si="40"/>
        <v>151881.85462953936</v>
      </c>
      <c r="W160" s="73">
        <f t="shared" si="41"/>
        <v>156643.255142939</v>
      </c>
    </row>
    <row r="161" spans="2:23" ht="15">
      <c r="B161" t="s">
        <v>738</v>
      </c>
      <c r="C161" t="s">
        <v>739</v>
      </c>
      <c r="D161" t="s">
        <v>661</v>
      </c>
      <c r="E161" s="54">
        <v>40</v>
      </c>
      <c r="F161" s="45" t="s">
        <v>407</v>
      </c>
      <c r="G161" s="45" t="s">
        <v>408</v>
      </c>
      <c r="H161" s="45" t="s">
        <v>412</v>
      </c>
      <c r="I161" s="53">
        <v>104425.16</v>
      </c>
      <c r="J161" s="58">
        <f t="shared" si="28"/>
        <v>108393.31608</v>
      </c>
      <c r="K161" s="58">
        <f t="shared" si="29"/>
        <v>111970.29551063999</v>
      </c>
      <c r="L161" s="74">
        <f t="shared" si="30"/>
        <v>8292.08868012</v>
      </c>
      <c r="M161" s="74">
        <f t="shared" si="31"/>
        <v>160.4221077984</v>
      </c>
      <c r="N161" s="74">
        <f t="shared" si="32"/>
        <v>384.0022598277695</v>
      </c>
      <c r="O161" s="74">
        <f t="shared" si="33"/>
        <v>13955.639445300001</v>
      </c>
      <c r="P161" s="39">
        <f t="shared" si="34"/>
        <v>19044</v>
      </c>
      <c r="Q161" s="73">
        <f t="shared" si="35"/>
        <v>8565.72760656396</v>
      </c>
      <c r="R161" s="73">
        <f t="shared" si="36"/>
        <v>165.71603735574718</v>
      </c>
      <c r="S161" s="73">
        <f t="shared" si="37"/>
        <v>384.0022598277695</v>
      </c>
      <c r="T161" s="73">
        <f t="shared" si="38"/>
        <v>14612.12356413852</v>
      </c>
      <c r="U161" s="73">
        <f t="shared" si="39"/>
        <v>19236</v>
      </c>
      <c r="V161" s="73">
        <f t="shared" si="40"/>
        <v>150229.46857304618</v>
      </c>
      <c r="W161" s="73">
        <f t="shared" si="41"/>
        <v>154933.864978526</v>
      </c>
    </row>
    <row r="162" spans="2:23" ht="15">
      <c r="B162" t="s">
        <v>740</v>
      </c>
      <c r="C162" t="s">
        <v>741</v>
      </c>
      <c r="D162" t="s">
        <v>658</v>
      </c>
      <c r="E162" s="54">
        <v>40</v>
      </c>
      <c r="F162" s="45" t="s">
        <v>407</v>
      </c>
      <c r="G162" s="45" t="s">
        <v>408</v>
      </c>
      <c r="H162" s="45" t="s">
        <v>412</v>
      </c>
      <c r="I162" s="53">
        <v>103438.98</v>
      </c>
      <c r="J162" s="58">
        <f t="shared" si="28"/>
        <v>107369.66124</v>
      </c>
      <c r="K162" s="58">
        <f t="shared" si="29"/>
        <v>110912.86006092</v>
      </c>
      <c r="L162" s="74">
        <f t="shared" si="30"/>
        <v>8213.77908486</v>
      </c>
      <c r="M162" s="74">
        <f t="shared" si="31"/>
        <v>158.9070986352</v>
      </c>
      <c r="N162" s="74">
        <f t="shared" si="32"/>
        <v>384.0022598277695</v>
      </c>
      <c r="O162" s="74">
        <f t="shared" si="33"/>
        <v>13823.843884650001</v>
      </c>
      <c r="P162" s="39">
        <f t="shared" si="34"/>
        <v>19044</v>
      </c>
      <c r="Q162" s="73">
        <f t="shared" si="35"/>
        <v>8484.833794660379</v>
      </c>
      <c r="R162" s="73">
        <f t="shared" si="36"/>
        <v>164.1510328901616</v>
      </c>
      <c r="S162" s="73">
        <f t="shared" si="37"/>
        <v>384.0022598277695</v>
      </c>
      <c r="T162" s="73">
        <f t="shared" si="38"/>
        <v>14474.128237950059</v>
      </c>
      <c r="U162" s="73">
        <f t="shared" si="39"/>
        <v>19236</v>
      </c>
      <c r="V162" s="73">
        <f t="shared" si="40"/>
        <v>148994.19356797298</v>
      </c>
      <c r="W162" s="73">
        <f t="shared" si="41"/>
        <v>153655.97538624838</v>
      </c>
    </row>
    <row r="163" spans="2:23" ht="15">
      <c r="B163" t="s">
        <v>742</v>
      </c>
      <c r="C163" t="s">
        <v>743</v>
      </c>
      <c r="D163" t="s">
        <v>420</v>
      </c>
      <c r="E163" s="54">
        <v>40</v>
      </c>
      <c r="F163" s="45" t="s">
        <v>407</v>
      </c>
      <c r="G163" s="45" t="s">
        <v>408</v>
      </c>
      <c r="H163" s="45" t="s">
        <v>412</v>
      </c>
      <c r="I163" s="53">
        <v>103168.21</v>
      </c>
      <c r="J163" s="58">
        <f t="shared" si="28"/>
        <v>107088.60198</v>
      </c>
      <c r="K163" s="58">
        <f t="shared" si="29"/>
        <v>110622.52584534</v>
      </c>
      <c r="L163" s="74">
        <f t="shared" si="30"/>
        <v>8192.27805147</v>
      </c>
      <c r="M163" s="74">
        <f t="shared" si="31"/>
        <v>158.4911309304</v>
      </c>
      <c r="N163" s="74">
        <f t="shared" si="32"/>
        <v>384.0022598277695</v>
      </c>
      <c r="O163" s="74">
        <f t="shared" si="33"/>
        <v>13787.657504925</v>
      </c>
      <c r="P163" s="39">
        <f t="shared" si="34"/>
        <v>19044</v>
      </c>
      <c r="Q163" s="73">
        <f t="shared" si="35"/>
        <v>8462.62322716851</v>
      </c>
      <c r="R163" s="73">
        <f t="shared" si="36"/>
        <v>163.7213382511032</v>
      </c>
      <c r="S163" s="73">
        <f t="shared" si="37"/>
        <v>384.0022598277695</v>
      </c>
      <c r="T163" s="73">
        <f t="shared" si="38"/>
        <v>14436.23962281687</v>
      </c>
      <c r="U163" s="73">
        <f t="shared" si="39"/>
        <v>19236</v>
      </c>
      <c r="V163" s="73">
        <f t="shared" si="40"/>
        <v>148655.0309271532</v>
      </c>
      <c r="W163" s="73">
        <f t="shared" si="41"/>
        <v>153305.11229340427</v>
      </c>
    </row>
    <row r="164" spans="2:23" ht="15">
      <c r="B164" t="s">
        <v>744</v>
      </c>
      <c r="C164" t="s">
        <v>745</v>
      </c>
      <c r="D164" t="s">
        <v>746</v>
      </c>
      <c r="E164" s="54">
        <v>40</v>
      </c>
      <c r="F164" s="45" t="s">
        <v>407</v>
      </c>
      <c r="G164" s="45" t="s">
        <v>408</v>
      </c>
      <c r="H164" s="45" t="s">
        <v>412</v>
      </c>
      <c r="I164" s="53">
        <v>87049.21</v>
      </c>
      <c r="J164" s="58">
        <f t="shared" si="28"/>
        <v>90357.07998000001</v>
      </c>
      <c r="K164" s="58">
        <f t="shared" si="29"/>
        <v>93338.86361934</v>
      </c>
      <c r="L164" s="74">
        <f t="shared" si="30"/>
        <v>6912.31661847</v>
      </c>
      <c r="M164" s="74">
        <f t="shared" si="31"/>
        <v>133.7284783704</v>
      </c>
      <c r="N164" s="74">
        <f t="shared" si="32"/>
        <v>384.0022598277695</v>
      </c>
      <c r="O164" s="74">
        <f t="shared" si="33"/>
        <v>11633.474047425001</v>
      </c>
      <c r="P164" s="39">
        <f t="shared" si="34"/>
        <v>19044</v>
      </c>
      <c r="Q164" s="73">
        <f t="shared" si="35"/>
        <v>7140.42306687951</v>
      </c>
      <c r="R164" s="73">
        <f t="shared" si="36"/>
        <v>138.1415181566232</v>
      </c>
      <c r="S164" s="73">
        <f t="shared" si="37"/>
        <v>384.0022598277695</v>
      </c>
      <c r="T164" s="73">
        <f t="shared" si="38"/>
        <v>12180.72170232387</v>
      </c>
      <c r="U164" s="73">
        <f t="shared" si="39"/>
        <v>19236</v>
      </c>
      <c r="V164" s="73">
        <f t="shared" si="40"/>
        <v>128464.60138409318</v>
      </c>
      <c r="W164" s="73">
        <f t="shared" si="41"/>
        <v>132418.15216652778</v>
      </c>
    </row>
    <row r="165" spans="2:23" ht="15">
      <c r="B165" t="s">
        <v>747</v>
      </c>
      <c r="C165" t="s">
        <v>748</v>
      </c>
      <c r="D165" t="s">
        <v>749</v>
      </c>
      <c r="E165" s="54">
        <v>40</v>
      </c>
      <c r="F165" s="45" t="s">
        <v>407</v>
      </c>
      <c r="G165" s="45" t="s">
        <v>408</v>
      </c>
      <c r="H165" s="45" t="s">
        <v>412</v>
      </c>
      <c r="I165" s="53">
        <v>103300.35</v>
      </c>
      <c r="J165" s="58">
        <f t="shared" si="28"/>
        <v>107225.7633</v>
      </c>
      <c r="K165" s="58">
        <f t="shared" si="29"/>
        <v>110764.2134889</v>
      </c>
      <c r="L165" s="74">
        <f t="shared" si="30"/>
        <v>8202.77089245</v>
      </c>
      <c r="M165" s="74">
        <f t="shared" si="31"/>
        <v>158.69412968400002</v>
      </c>
      <c r="N165" s="74">
        <f t="shared" si="32"/>
        <v>384.0022598277695</v>
      </c>
      <c r="O165" s="74">
        <f t="shared" si="33"/>
        <v>13805.317024875001</v>
      </c>
      <c r="P165" s="39">
        <f t="shared" si="34"/>
        <v>19044</v>
      </c>
      <c r="Q165" s="73">
        <f t="shared" si="35"/>
        <v>8473.46233190085</v>
      </c>
      <c r="R165" s="73">
        <f t="shared" si="36"/>
        <v>163.931035963572</v>
      </c>
      <c r="S165" s="73">
        <f t="shared" si="37"/>
        <v>384.0022598277695</v>
      </c>
      <c r="T165" s="73">
        <f t="shared" si="38"/>
        <v>14454.729860301451</v>
      </c>
      <c r="U165" s="73">
        <f t="shared" si="39"/>
        <v>19236</v>
      </c>
      <c r="V165" s="73">
        <f t="shared" si="40"/>
        <v>148820.54760683677</v>
      </c>
      <c r="W165" s="73">
        <f t="shared" si="41"/>
        <v>153476.33897689363</v>
      </c>
    </row>
    <row r="166" spans="2:23" ht="15">
      <c r="B166" t="s">
        <v>750</v>
      </c>
      <c r="C166" t="s">
        <v>751</v>
      </c>
      <c r="D166" t="s">
        <v>417</v>
      </c>
      <c r="E166" s="54">
        <v>40</v>
      </c>
      <c r="F166" s="45" t="s">
        <v>407</v>
      </c>
      <c r="G166" s="45" t="s">
        <v>408</v>
      </c>
      <c r="H166" s="45" t="s">
        <v>412</v>
      </c>
      <c r="I166" s="53">
        <v>115410.28</v>
      </c>
      <c r="J166" s="58">
        <f t="shared" si="28"/>
        <v>119795.87064000001</v>
      </c>
      <c r="K166" s="58">
        <f t="shared" si="29"/>
        <v>123749.13437112</v>
      </c>
      <c r="L166" s="74">
        <f t="shared" si="30"/>
        <v>9164.384103960001</v>
      </c>
      <c r="M166" s="74">
        <f t="shared" si="31"/>
        <v>177.29788854720002</v>
      </c>
      <c r="N166" s="74">
        <f t="shared" si="32"/>
        <v>384.0022598277695</v>
      </c>
      <c r="O166" s="74">
        <f t="shared" si="33"/>
        <v>15423.718344900002</v>
      </c>
      <c r="P166" s="39">
        <f t="shared" si="34"/>
        <v>19044</v>
      </c>
      <c r="Q166" s="73">
        <f t="shared" si="35"/>
        <v>9466.80877939068</v>
      </c>
      <c r="R166" s="73">
        <f t="shared" si="36"/>
        <v>183.1487188692576</v>
      </c>
      <c r="S166" s="73">
        <f t="shared" si="37"/>
        <v>384.0022598277695</v>
      </c>
      <c r="T166" s="73">
        <f t="shared" si="38"/>
        <v>16149.26203543116</v>
      </c>
      <c r="U166" s="73">
        <f t="shared" si="39"/>
        <v>19236</v>
      </c>
      <c r="V166" s="73">
        <f t="shared" si="40"/>
        <v>163989.27323723497</v>
      </c>
      <c r="W166" s="73">
        <f t="shared" si="41"/>
        <v>169168.35616463888</v>
      </c>
    </row>
    <row r="167" spans="2:23" ht="15">
      <c r="B167" t="s">
        <v>752</v>
      </c>
      <c r="C167" t="s">
        <v>753</v>
      </c>
      <c r="D167" t="s">
        <v>661</v>
      </c>
      <c r="E167" s="54">
        <v>40</v>
      </c>
      <c r="F167" s="45" t="s">
        <v>407</v>
      </c>
      <c r="G167" s="45" t="s">
        <v>408</v>
      </c>
      <c r="H167" s="45" t="s">
        <v>412</v>
      </c>
      <c r="I167" s="53">
        <v>122356.38</v>
      </c>
      <c r="J167" s="58">
        <f t="shared" si="28"/>
        <v>127005.92244000001</v>
      </c>
      <c r="K167" s="58">
        <f t="shared" si="29"/>
        <v>131197.11788052</v>
      </c>
      <c r="L167" s="74">
        <f t="shared" si="30"/>
        <v>9715.95306666</v>
      </c>
      <c r="M167" s="74">
        <f t="shared" si="31"/>
        <v>187.9687652112</v>
      </c>
      <c r="N167" s="74">
        <f t="shared" si="32"/>
        <v>384.0022598277695</v>
      </c>
      <c r="O167" s="74">
        <f t="shared" si="33"/>
        <v>16352.012514150001</v>
      </c>
      <c r="P167" s="39">
        <f t="shared" si="34"/>
        <v>19044</v>
      </c>
      <c r="Q167" s="73">
        <f t="shared" si="35"/>
        <v>9863.15820926754</v>
      </c>
      <c r="R167" s="73">
        <f t="shared" si="36"/>
        <v>194.1717344631696</v>
      </c>
      <c r="S167" s="73">
        <f t="shared" si="37"/>
        <v>384.0022598277695</v>
      </c>
      <c r="T167" s="73">
        <f t="shared" si="38"/>
        <v>17121.22388340786</v>
      </c>
      <c r="U167" s="73">
        <f t="shared" si="39"/>
        <v>19236</v>
      </c>
      <c r="V167" s="73">
        <f t="shared" si="40"/>
        <v>172689.85904584898</v>
      </c>
      <c r="W167" s="73">
        <f t="shared" si="41"/>
        <v>177995.67396748633</v>
      </c>
    </row>
    <row r="168" spans="2:23" ht="15">
      <c r="B168" t="s">
        <v>754</v>
      </c>
      <c r="C168" t="s">
        <v>755</v>
      </c>
      <c r="D168" t="s">
        <v>658</v>
      </c>
      <c r="E168" s="54">
        <v>40</v>
      </c>
      <c r="F168" s="45" t="s">
        <v>407</v>
      </c>
      <c r="G168" s="45" t="s">
        <v>408</v>
      </c>
      <c r="H168" s="45" t="s">
        <v>412</v>
      </c>
      <c r="I168" s="53">
        <v>121026.97</v>
      </c>
      <c r="J168" s="58">
        <f t="shared" si="28"/>
        <v>125625.99486</v>
      </c>
      <c r="K168" s="58">
        <f t="shared" si="29"/>
        <v>129771.65269038</v>
      </c>
      <c r="L168" s="74">
        <f t="shared" si="30"/>
        <v>9610.38860679</v>
      </c>
      <c r="M168" s="74">
        <f t="shared" si="31"/>
        <v>185.9264723928</v>
      </c>
      <c r="N168" s="74">
        <f t="shared" si="32"/>
        <v>384.0022598277695</v>
      </c>
      <c r="O168" s="74">
        <f t="shared" si="33"/>
        <v>16174.346838225001</v>
      </c>
      <c r="P168" s="39">
        <f t="shared" si="34"/>
        <v>19044</v>
      </c>
      <c r="Q168" s="73">
        <f t="shared" si="35"/>
        <v>9842.48896401051</v>
      </c>
      <c r="R168" s="73">
        <f t="shared" si="36"/>
        <v>192.0620459817624</v>
      </c>
      <c r="S168" s="73">
        <f t="shared" si="37"/>
        <v>384.0022598277695</v>
      </c>
      <c r="T168" s="73">
        <f t="shared" si="38"/>
        <v>16935.20067609459</v>
      </c>
      <c r="U168" s="73">
        <f t="shared" si="39"/>
        <v>19236</v>
      </c>
      <c r="V168" s="73">
        <f t="shared" si="40"/>
        <v>171024.65903723557</v>
      </c>
      <c r="W168" s="73">
        <f t="shared" si="41"/>
        <v>176361.40663629462</v>
      </c>
    </row>
    <row r="169" spans="2:23" ht="15">
      <c r="B169" t="s">
        <v>756</v>
      </c>
      <c r="C169" t="s">
        <v>757</v>
      </c>
      <c r="D169" t="s">
        <v>511</v>
      </c>
      <c r="E169" s="54">
        <v>35</v>
      </c>
      <c r="F169" s="45" t="s">
        <v>407</v>
      </c>
      <c r="G169" s="45" t="s">
        <v>408</v>
      </c>
      <c r="H169" s="45" t="s">
        <v>412</v>
      </c>
      <c r="I169" s="53">
        <v>75647.94</v>
      </c>
      <c r="J169" s="58">
        <f t="shared" si="28"/>
        <v>78522.56172</v>
      </c>
      <c r="K169" s="58">
        <f t="shared" si="29"/>
        <v>81113.80625675998</v>
      </c>
      <c r="L169" s="74">
        <f t="shared" si="30"/>
        <v>6006.97597158</v>
      </c>
      <c r="M169" s="74">
        <f t="shared" si="31"/>
        <v>116.2133913456</v>
      </c>
      <c r="N169" s="74">
        <f t="shared" si="32"/>
        <v>384.0022598277695</v>
      </c>
      <c r="O169" s="74">
        <f t="shared" si="33"/>
        <v>10109.77982145</v>
      </c>
      <c r="P169" s="39">
        <f t="shared" si="34"/>
        <v>19044</v>
      </c>
      <c r="Q169" s="73">
        <f t="shared" si="35"/>
        <v>6205.206178642139</v>
      </c>
      <c r="R169" s="73">
        <f t="shared" si="36"/>
        <v>120.04843326000477</v>
      </c>
      <c r="S169" s="73">
        <f t="shared" si="37"/>
        <v>384.0022598277695</v>
      </c>
      <c r="T169" s="73">
        <f t="shared" si="38"/>
        <v>10585.351716507179</v>
      </c>
      <c r="U169" s="73">
        <f t="shared" si="39"/>
        <v>19236</v>
      </c>
      <c r="V169" s="73">
        <f t="shared" si="40"/>
        <v>114183.53316420337</v>
      </c>
      <c r="W169" s="73">
        <f t="shared" si="41"/>
        <v>117644.41484499708</v>
      </c>
    </row>
    <row r="170" spans="2:23" ht="15">
      <c r="B170" t="s">
        <v>758</v>
      </c>
      <c r="C170" t="s">
        <v>759</v>
      </c>
      <c r="D170" t="s">
        <v>760</v>
      </c>
      <c r="E170" s="54">
        <v>40</v>
      </c>
      <c r="F170" s="45" t="s">
        <v>407</v>
      </c>
      <c r="G170" s="45" t="s">
        <v>408</v>
      </c>
      <c r="H170" s="45" t="s">
        <v>761</v>
      </c>
      <c r="I170" s="53">
        <v>107151.2</v>
      </c>
      <c r="J170" s="58">
        <f t="shared" si="28"/>
        <v>111222.9456</v>
      </c>
      <c r="K170" s="58">
        <f t="shared" si="29"/>
        <v>114893.3028048</v>
      </c>
      <c r="L170" s="74">
        <f t="shared" si="30"/>
        <v>8508.5553384</v>
      </c>
      <c r="M170" s="74">
        <f t="shared" si="31"/>
        <v>164.60995948800002</v>
      </c>
      <c r="N170" s="74">
        <f t="shared" si="32"/>
        <v>384.0022598277695</v>
      </c>
      <c r="O170" s="74">
        <f t="shared" si="33"/>
        <v>14319.954246000001</v>
      </c>
      <c r="P170" s="39">
        <f t="shared" si="34"/>
        <v>19044</v>
      </c>
      <c r="Q170" s="73">
        <f t="shared" si="35"/>
        <v>8789.3376645672</v>
      </c>
      <c r="R170" s="73">
        <f t="shared" si="36"/>
        <v>170.042088151104</v>
      </c>
      <c r="S170" s="73">
        <f t="shared" si="37"/>
        <v>384.0022598277695</v>
      </c>
      <c r="T170" s="73">
        <f t="shared" si="38"/>
        <v>14993.5760160264</v>
      </c>
      <c r="U170" s="73">
        <f t="shared" si="39"/>
        <v>19236</v>
      </c>
      <c r="V170" s="73">
        <f t="shared" si="40"/>
        <v>153644.06740371577</v>
      </c>
      <c r="W170" s="73">
        <f t="shared" si="41"/>
        <v>158466.26083337248</v>
      </c>
    </row>
    <row r="171" spans="2:23" ht="15">
      <c r="B171" t="s">
        <v>762</v>
      </c>
      <c r="C171" t="s">
        <v>763</v>
      </c>
      <c r="D171" t="s">
        <v>760</v>
      </c>
      <c r="E171" s="54">
        <v>40</v>
      </c>
      <c r="F171" s="45" t="s">
        <v>407</v>
      </c>
      <c r="G171" s="45" t="s">
        <v>408</v>
      </c>
      <c r="H171" s="45" t="s">
        <v>412</v>
      </c>
      <c r="I171" s="53">
        <v>104514.8</v>
      </c>
      <c r="J171" s="58">
        <f t="shared" si="28"/>
        <v>108486.36240000001</v>
      </c>
      <c r="K171" s="58">
        <f t="shared" si="29"/>
        <v>112066.41235920001</v>
      </c>
      <c r="L171" s="74">
        <f t="shared" si="30"/>
        <v>8299.2067236</v>
      </c>
      <c r="M171" s="74">
        <f t="shared" si="31"/>
        <v>160.559816352</v>
      </c>
      <c r="N171" s="74">
        <f t="shared" si="32"/>
        <v>384.0022598277695</v>
      </c>
      <c r="O171" s="74">
        <f t="shared" si="33"/>
        <v>13967.619159000002</v>
      </c>
      <c r="P171" s="39">
        <f t="shared" si="34"/>
        <v>19044</v>
      </c>
      <c r="Q171" s="73">
        <f t="shared" si="35"/>
        <v>8573.0805454788</v>
      </c>
      <c r="R171" s="73">
        <f t="shared" si="36"/>
        <v>165.85829029161602</v>
      </c>
      <c r="S171" s="73">
        <f t="shared" si="37"/>
        <v>384.0022598277695</v>
      </c>
      <c r="T171" s="73">
        <f t="shared" si="38"/>
        <v>14624.666812875603</v>
      </c>
      <c r="U171" s="73">
        <f t="shared" si="39"/>
        <v>19236</v>
      </c>
      <c r="V171" s="73">
        <f t="shared" si="40"/>
        <v>150341.7503587798</v>
      </c>
      <c r="W171" s="73">
        <f t="shared" si="41"/>
        <v>155050.0202676738</v>
      </c>
    </row>
    <row r="172" spans="2:23" ht="15">
      <c r="B172" t="s">
        <v>764</v>
      </c>
      <c r="C172" t="s">
        <v>763</v>
      </c>
      <c r="D172" t="s">
        <v>765</v>
      </c>
      <c r="E172" s="54">
        <v>40</v>
      </c>
      <c r="F172" s="45" t="s">
        <v>407</v>
      </c>
      <c r="G172" s="45" t="s">
        <v>408</v>
      </c>
      <c r="H172" s="45" t="s">
        <v>761</v>
      </c>
      <c r="I172" s="53">
        <v>104514.8</v>
      </c>
      <c r="J172" s="58">
        <f t="shared" si="28"/>
        <v>108486.36240000001</v>
      </c>
      <c r="K172" s="58">
        <f t="shared" si="29"/>
        <v>112066.41235920001</v>
      </c>
      <c r="L172" s="74">
        <f t="shared" si="30"/>
        <v>8299.2067236</v>
      </c>
      <c r="M172" s="74">
        <f t="shared" si="31"/>
        <v>160.559816352</v>
      </c>
      <c r="N172" s="74">
        <f t="shared" si="32"/>
        <v>384.0022598277695</v>
      </c>
      <c r="O172" s="74">
        <f t="shared" si="33"/>
        <v>13967.619159000002</v>
      </c>
      <c r="P172" s="39">
        <f t="shared" si="34"/>
        <v>19044</v>
      </c>
      <c r="Q172" s="73">
        <f t="shared" si="35"/>
        <v>8573.0805454788</v>
      </c>
      <c r="R172" s="73">
        <f t="shared" si="36"/>
        <v>165.85829029161602</v>
      </c>
      <c r="S172" s="73">
        <f t="shared" si="37"/>
        <v>384.0022598277695</v>
      </c>
      <c r="T172" s="73">
        <f t="shared" si="38"/>
        <v>14624.666812875603</v>
      </c>
      <c r="U172" s="73">
        <f t="shared" si="39"/>
        <v>19236</v>
      </c>
      <c r="V172" s="73">
        <f t="shared" si="40"/>
        <v>150341.7503587798</v>
      </c>
      <c r="W172" s="73">
        <f t="shared" si="41"/>
        <v>155050.0202676738</v>
      </c>
    </row>
    <row r="173" spans="2:23" ht="15">
      <c r="B173" t="s">
        <v>766</v>
      </c>
      <c r="C173" t="s">
        <v>767</v>
      </c>
      <c r="D173" t="s">
        <v>760</v>
      </c>
      <c r="E173" s="54">
        <v>40</v>
      </c>
      <c r="F173" s="45" t="s">
        <v>407</v>
      </c>
      <c r="G173" s="45" t="s">
        <v>408</v>
      </c>
      <c r="H173" s="45" t="s">
        <v>761</v>
      </c>
      <c r="I173" s="53">
        <v>118864</v>
      </c>
      <c r="J173" s="58">
        <f t="shared" si="28"/>
        <v>123380.83200000001</v>
      </c>
      <c r="K173" s="58">
        <f t="shared" si="29"/>
        <v>127452.399456</v>
      </c>
      <c r="L173" s="74">
        <f t="shared" si="30"/>
        <v>9438.633648</v>
      </c>
      <c r="M173" s="74">
        <f t="shared" si="31"/>
        <v>182.60363136</v>
      </c>
      <c r="N173" s="74">
        <f t="shared" si="32"/>
        <v>384.0022598277695</v>
      </c>
      <c r="O173" s="74">
        <f t="shared" si="33"/>
        <v>15885.282120000002</v>
      </c>
      <c r="P173" s="39">
        <f t="shared" si="34"/>
        <v>19044</v>
      </c>
      <c r="Q173" s="73">
        <f t="shared" si="35"/>
        <v>9750.108558384</v>
      </c>
      <c r="R173" s="73">
        <f t="shared" si="36"/>
        <v>188.62955119488</v>
      </c>
      <c r="S173" s="73">
        <f t="shared" si="37"/>
        <v>384.0022598277695</v>
      </c>
      <c r="T173" s="73">
        <f t="shared" si="38"/>
        <v>16632.538129008</v>
      </c>
      <c r="U173" s="73">
        <f t="shared" si="39"/>
        <v>19236</v>
      </c>
      <c r="V173" s="73">
        <f t="shared" si="40"/>
        <v>168315.3536591878</v>
      </c>
      <c r="W173" s="73">
        <f t="shared" si="41"/>
        <v>173643.67795441466</v>
      </c>
    </row>
    <row r="174" spans="2:23" ht="15">
      <c r="B174" t="s">
        <v>768</v>
      </c>
      <c r="C174" t="s">
        <v>767</v>
      </c>
      <c r="D174" t="s">
        <v>765</v>
      </c>
      <c r="E174" s="54">
        <v>40</v>
      </c>
      <c r="F174" s="45" t="s">
        <v>407</v>
      </c>
      <c r="G174" s="45" t="s">
        <v>408</v>
      </c>
      <c r="H174" s="45" t="s">
        <v>761</v>
      </c>
      <c r="I174" s="53">
        <v>118864</v>
      </c>
      <c r="J174" s="58">
        <f t="shared" si="28"/>
        <v>123380.83200000001</v>
      </c>
      <c r="K174" s="58">
        <f t="shared" si="29"/>
        <v>127452.399456</v>
      </c>
      <c r="L174" s="74">
        <f t="shared" si="30"/>
        <v>9438.633648</v>
      </c>
      <c r="M174" s="74">
        <f t="shared" si="31"/>
        <v>182.60363136</v>
      </c>
      <c r="N174" s="74">
        <f t="shared" si="32"/>
        <v>384.0022598277695</v>
      </c>
      <c r="O174" s="74">
        <f t="shared" si="33"/>
        <v>15885.282120000002</v>
      </c>
      <c r="P174" s="39">
        <f t="shared" si="34"/>
        <v>19044</v>
      </c>
      <c r="Q174" s="73">
        <f t="shared" si="35"/>
        <v>9750.108558384</v>
      </c>
      <c r="R174" s="73">
        <f t="shared" si="36"/>
        <v>188.62955119488</v>
      </c>
      <c r="S174" s="73">
        <f t="shared" si="37"/>
        <v>384.0022598277695</v>
      </c>
      <c r="T174" s="73">
        <f t="shared" si="38"/>
        <v>16632.538129008</v>
      </c>
      <c r="U174" s="73">
        <f t="shared" si="39"/>
        <v>19236</v>
      </c>
      <c r="V174" s="73">
        <f t="shared" si="40"/>
        <v>168315.3536591878</v>
      </c>
      <c r="W174" s="73">
        <f t="shared" si="41"/>
        <v>173643.67795441466</v>
      </c>
    </row>
    <row r="175" spans="2:23" ht="15">
      <c r="B175" t="s">
        <v>769</v>
      </c>
      <c r="C175" t="s">
        <v>770</v>
      </c>
      <c r="D175" t="s">
        <v>760</v>
      </c>
      <c r="E175" s="54">
        <v>40</v>
      </c>
      <c r="F175" s="45" t="s">
        <v>407</v>
      </c>
      <c r="G175" s="45" t="s">
        <v>408</v>
      </c>
      <c r="H175" s="45" t="s">
        <v>761</v>
      </c>
      <c r="I175" s="53">
        <v>133985.28</v>
      </c>
      <c r="J175" s="58">
        <f t="shared" si="28"/>
        <v>139076.72064</v>
      </c>
      <c r="K175" s="58">
        <f t="shared" si="29"/>
        <v>143666.25242112</v>
      </c>
      <c r="L175" s="74">
        <f t="shared" si="30"/>
        <v>9977.41244928</v>
      </c>
      <c r="M175" s="74">
        <f t="shared" si="31"/>
        <v>205.83354654720003</v>
      </c>
      <c r="N175" s="74">
        <f t="shared" si="32"/>
        <v>384.0022598277695</v>
      </c>
      <c r="O175" s="74">
        <f t="shared" si="33"/>
        <v>17906.127782400003</v>
      </c>
      <c r="P175" s="39">
        <f t="shared" si="34"/>
        <v>19044</v>
      </c>
      <c r="Q175" s="73">
        <f t="shared" si="35"/>
        <v>10043.96066010624</v>
      </c>
      <c r="R175" s="73">
        <f t="shared" si="36"/>
        <v>212.6260535832576</v>
      </c>
      <c r="S175" s="73">
        <f t="shared" si="37"/>
        <v>384.0022598277695</v>
      </c>
      <c r="T175" s="73">
        <f t="shared" si="38"/>
        <v>18748.44594095616</v>
      </c>
      <c r="U175" s="73">
        <f t="shared" si="39"/>
        <v>19236</v>
      </c>
      <c r="V175" s="73">
        <f t="shared" si="40"/>
        <v>186594.09667805498</v>
      </c>
      <c r="W175" s="73">
        <f t="shared" si="41"/>
        <v>192291.28733559343</v>
      </c>
    </row>
    <row r="176" spans="2:23" ht="15">
      <c r="B176" t="s">
        <v>771</v>
      </c>
      <c r="C176" t="s">
        <v>770</v>
      </c>
      <c r="D176" t="s">
        <v>765</v>
      </c>
      <c r="E176" s="54">
        <v>40</v>
      </c>
      <c r="F176" s="45" t="s">
        <v>407</v>
      </c>
      <c r="G176" s="45" t="s">
        <v>408</v>
      </c>
      <c r="H176" s="45" t="s">
        <v>761</v>
      </c>
      <c r="I176" s="53">
        <v>133985.28</v>
      </c>
      <c r="J176" s="58">
        <f t="shared" si="28"/>
        <v>139076.72064</v>
      </c>
      <c r="K176" s="58">
        <f t="shared" si="29"/>
        <v>143666.25242112</v>
      </c>
      <c r="L176" s="74">
        <f t="shared" si="30"/>
        <v>9977.41244928</v>
      </c>
      <c r="M176" s="74">
        <f t="shared" si="31"/>
        <v>205.83354654720003</v>
      </c>
      <c r="N176" s="74">
        <f t="shared" si="32"/>
        <v>384.0022598277695</v>
      </c>
      <c r="O176" s="74">
        <f t="shared" si="33"/>
        <v>17906.127782400003</v>
      </c>
      <c r="P176" s="39">
        <f t="shared" si="34"/>
        <v>19044</v>
      </c>
      <c r="Q176" s="73">
        <f t="shared" si="35"/>
        <v>10043.96066010624</v>
      </c>
      <c r="R176" s="73">
        <f t="shared" si="36"/>
        <v>212.6260535832576</v>
      </c>
      <c r="S176" s="73">
        <f t="shared" si="37"/>
        <v>384.0022598277695</v>
      </c>
      <c r="T176" s="73">
        <f t="shared" si="38"/>
        <v>18748.44594095616</v>
      </c>
      <c r="U176" s="73">
        <f t="shared" si="39"/>
        <v>19236</v>
      </c>
      <c r="V176" s="73">
        <f t="shared" si="40"/>
        <v>186594.09667805498</v>
      </c>
      <c r="W176" s="73">
        <f t="shared" si="41"/>
        <v>192291.28733559343</v>
      </c>
    </row>
    <row r="177" spans="2:23" ht="15">
      <c r="B177" t="s">
        <v>772</v>
      </c>
      <c r="C177" t="s">
        <v>741</v>
      </c>
      <c r="D177" t="s">
        <v>773</v>
      </c>
      <c r="E177" s="54">
        <v>40</v>
      </c>
      <c r="F177" s="45" t="s">
        <v>407</v>
      </c>
      <c r="G177" s="45" t="s">
        <v>408</v>
      </c>
      <c r="H177" s="45" t="s">
        <v>412</v>
      </c>
      <c r="I177" s="53">
        <v>103438.98</v>
      </c>
      <c r="J177" s="58">
        <f t="shared" si="28"/>
        <v>107369.66124</v>
      </c>
      <c r="K177" s="58">
        <f t="shared" si="29"/>
        <v>110912.86006092</v>
      </c>
      <c r="L177" s="74">
        <f t="shared" si="30"/>
        <v>8213.77908486</v>
      </c>
      <c r="M177" s="74">
        <f t="shared" si="31"/>
        <v>158.9070986352</v>
      </c>
      <c r="N177" s="74">
        <f t="shared" si="32"/>
        <v>384.0022598277695</v>
      </c>
      <c r="O177" s="74">
        <f t="shared" si="33"/>
        <v>13823.843884650001</v>
      </c>
      <c r="P177" s="39">
        <f t="shared" si="34"/>
        <v>19044</v>
      </c>
      <c r="Q177" s="73">
        <f t="shared" si="35"/>
        <v>8484.833794660379</v>
      </c>
      <c r="R177" s="73">
        <f t="shared" si="36"/>
        <v>164.1510328901616</v>
      </c>
      <c r="S177" s="73">
        <f t="shared" si="37"/>
        <v>384.0022598277695</v>
      </c>
      <c r="T177" s="73">
        <f t="shared" si="38"/>
        <v>14474.128237950059</v>
      </c>
      <c r="U177" s="73">
        <f t="shared" si="39"/>
        <v>19236</v>
      </c>
      <c r="V177" s="73">
        <f t="shared" si="40"/>
        <v>148994.19356797298</v>
      </c>
      <c r="W177" s="73">
        <f t="shared" si="41"/>
        <v>153655.97538624838</v>
      </c>
    </row>
    <row r="178" spans="2:23" ht="15">
      <c r="B178" t="s">
        <v>774</v>
      </c>
      <c r="C178" t="s">
        <v>751</v>
      </c>
      <c r="D178" t="s">
        <v>417</v>
      </c>
      <c r="E178" s="54">
        <v>40</v>
      </c>
      <c r="F178" s="45" t="s">
        <v>407</v>
      </c>
      <c r="G178" s="45" t="s">
        <v>408</v>
      </c>
      <c r="H178" s="45" t="s">
        <v>412</v>
      </c>
      <c r="I178" s="53">
        <v>115410.28</v>
      </c>
      <c r="J178" s="58">
        <f t="shared" si="28"/>
        <v>119795.87064000001</v>
      </c>
      <c r="K178" s="58">
        <f t="shared" si="29"/>
        <v>123749.13437112</v>
      </c>
      <c r="L178" s="74">
        <f t="shared" si="30"/>
        <v>9164.384103960001</v>
      </c>
      <c r="M178" s="74">
        <f t="shared" si="31"/>
        <v>177.29788854720002</v>
      </c>
      <c r="N178" s="74">
        <f t="shared" si="32"/>
        <v>384.0022598277695</v>
      </c>
      <c r="O178" s="74">
        <f t="shared" si="33"/>
        <v>15423.718344900002</v>
      </c>
      <c r="P178" s="39">
        <f t="shared" si="34"/>
        <v>19044</v>
      </c>
      <c r="Q178" s="73">
        <f t="shared" si="35"/>
        <v>9466.80877939068</v>
      </c>
      <c r="R178" s="73">
        <f t="shared" si="36"/>
        <v>183.1487188692576</v>
      </c>
      <c r="S178" s="73">
        <f t="shared" si="37"/>
        <v>384.0022598277695</v>
      </c>
      <c r="T178" s="73">
        <f t="shared" si="38"/>
        <v>16149.26203543116</v>
      </c>
      <c r="U178" s="73">
        <f t="shared" si="39"/>
        <v>19236</v>
      </c>
      <c r="V178" s="73">
        <f t="shared" si="40"/>
        <v>163989.27323723497</v>
      </c>
      <c r="W178" s="73">
        <f t="shared" si="41"/>
        <v>169168.35616463888</v>
      </c>
    </row>
    <row r="179" spans="2:23" ht="15">
      <c r="B179" t="s">
        <v>775</v>
      </c>
      <c r="C179" t="s">
        <v>776</v>
      </c>
      <c r="D179" t="s">
        <v>417</v>
      </c>
      <c r="E179" s="54">
        <v>40</v>
      </c>
      <c r="F179" s="45" t="s">
        <v>407</v>
      </c>
      <c r="G179" s="45" t="s">
        <v>408</v>
      </c>
      <c r="H179" s="45" t="s">
        <v>412</v>
      </c>
      <c r="I179" s="53">
        <v>125571.61</v>
      </c>
      <c r="J179" s="58">
        <f t="shared" si="28"/>
        <v>130343.33118000001</v>
      </c>
      <c r="K179" s="58">
        <f t="shared" si="29"/>
        <v>134644.66110894</v>
      </c>
      <c r="L179" s="74">
        <f t="shared" si="30"/>
        <v>9850.77830211</v>
      </c>
      <c r="M179" s="74">
        <f t="shared" si="31"/>
        <v>192.9081301464</v>
      </c>
      <c r="N179" s="74">
        <f t="shared" si="32"/>
        <v>384.0022598277695</v>
      </c>
      <c r="O179" s="74">
        <f t="shared" si="33"/>
        <v>16781.703889425</v>
      </c>
      <c r="P179" s="39">
        <f t="shared" si="34"/>
        <v>19044</v>
      </c>
      <c r="Q179" s="73">
        <f t="shared" si="35"/>
        <v>9913.14758607963</v>
      </c>
      <c r="R179" s="73">
        <f t="shared" si="36"/>
        <v>199.2740984412312</v>
      </c>
      <c r="S179" s="73">
        <f t="shared" si="37"/>
        <v>384.0022598277695</v>
      </c>
      <c r="T179" s="73">
        <f t="shared" si="38"/>
        <v>17571.12827471667</v>
      </c>
      <c r="U179" s="73">
        <f t="shared" si="39"/>
        <v>19236</v>
      </c>
      <c r="V179" s="73">
        <f t="shared" si="40"/>
        <v>176596.72376150917</v>
      </c>
      <c r="W179" s="73">
        <f t="shared" si="41"/>
        <v>181948.21332800528</v>
      </c>
    </row>
    <row r="180" spans="2:23" ht="15">
      <c r="B180" t="s">
        <v>777</v>
      </c>
      <c r="C180" t="s">
        <v>735</v>
      </c>
      <c r="D180" t="s">
        <v>417</v>
      </c>
      <c r="E180" s="54">
        <v>40</v>
      </c>
      <c r="F180" s="45" t="s">
        <v>407</v>
      </c>
      <c r="G180" s="45" t="s">
        <v>408</v>
      </c>
      <c r="H180" s="45" t="s">
        <v>412</v>
      </c>
      <c r="I180" s="53">
        <v>100172.59</v>
      </c>
      <c r="J180" s="58">
        <f t="shared" si="28"/>
        <v>103979.14842</v>
      </c>
      <c r="K180" s="58">
        <f t="shared" si="29"/>
        <v>107410.46031786</v>
      </c>
      <c r="L180" s="74">
        <f t="shared" si="30"/>
        <v>7954.40485413</v>
      </c>
      <c r="M180" s="74">
        <f t="shared" si="31"/>
        <v>153.88913966159998</v>
      </c>
      <c r="N180" s="74">
        <f t="shared" si="32"/>
        <v>384.0022598277695</v>
      </c>
      <c r="O180" s="74">
        <f t="shared" si="33"/>
        <v>13387.315359075</v>
      </c>
      <c r="P180" s="39">
        <f t="shared" si="34"/>
        <v>19044</v>
      </c>
      <c r="Q180" s="73">
        <f t="shared" si="35"/>
        <v>8216.900214316289</v>
      </c>
      <c r="R180" s="73">
        <f t="shared" si="36"/>
        <v>158.96748127043278</v>
      </c>
      <c r="S180" s="73">
        <f t="shared" si="37"/>
        <v>384.0022598277695</v>
      </c>
      <c r="T180" s="73">
        <f t="shared" si="38"/>
        <v>14017.065071480729</v>
      </c>
      <c r="U180" s="73">
        <f t="shared" si="39"/>
        <v>19236</v>
      </c>
      <c r="V180" s="73">
        <f t="shared" si="40"/>
        <v>144902.76003269438</v>
      </c>
      <c r="W180" s="73">
        <f t="shared" si="41"/>
        <v>149423.3953447552</v>
      </c>
    </row>
    <row r="181" spans="2:23" ht="15">
      <c r="B181" t="s">
        <v>778</v>
      </c>
      <c r="C181" t="s">
        <v>779</v>
      </c>
      <c r="D181" t="s">
        <v>417</v>
      </c>
      <c r="E181" s="54">
        <v>40</v>
      </c>
      <c r="F181" s="45" t="s">
        <v>407</v>
      </c>
      <c r="G181" s="45" t="s">
        <v>408</v>
      </c>
      <c r="H181" s="45" t="s">
        <v>412</v>
      </c>
      <c r="I181" s="53">
        <v>112070.13</v>
      </c>
      <c r="J181" s="58">
        <f t="shared" si="28"/>
        <v>116328.79494</v>
      </c>
      <c r="K181" s="58">
        <f t="shared" si="29"/>
        <v>120167.64517301999</v>
      </c>
      <c r="L181" s="74">
        <f t="shared" si="30"/>
        <v>8899.15281291</v>
      </c>
      <c r="M181" s="74">
        <f t="shared" si="31"/>
        <v>172.1666165112</v>
      </c>
      <c r="N181" s="74">
        <f t="shared" si="32"/>
        <v>384.0022598277695</v>
      </c>
      <c r="O181" s="74">
        <f t="shared" si="33"/>
        <v>14977.332348525002</v>
      </c>
      <c r="P181" s="39">
        <f t="shared" si="34"/>
        <v>19044</v>
      </c>
      <c r="Q181" s="73">
        <f t="shared" si="35"/>
        <v>9192.82485573603</v>
      </c>
      <c r="R181" s="73">
        <f t="shared" si="36"/>
        <v>177.84811485606957</v>
      </c>
      <c r="S181" s="73">
        <f t="shared" si="37"/>
        <v>384.0022598277695</v>
      </c>
      <c r="T181" s="73">
        <f t="shared" si="38"/>
        <v>15681.877695079109</v>
      </c>
      <c r="U181" s="73">
        <f t="shared" si="39"/>
        <v>19236</v>
      </c>
      <c r="V181" s="73">
        <f t="shared" si="40"/>
        <v>159805.44897777398</v>
      </c>
      <c r="W181" s="73">
        <f t="shared" si="41"/>
        <v>164840.19809851897</v>
      </c>
    </row>
    <row r="182" spans="2:23" ht="15">
      <c r="B182" t="s">
        <v>780</v>
      </c>
      <c r="C182" t="s">
        <v>781</v>
      </c>
      <c r="D182" t="s">
        <v>417</v>
      </c>
      <c r="E182" s="54">
        <v>40</v>
      </c>
      <c r="F182" s="45" t="s">
        <v>407</v>
      </c>
      <c r="G182" s="45" t="s">
        <v>408</v>
      </c>
      <c r="H182" s="45" t="s">
        <v>412</v>
      </c>
      <c r="I182" s="53">
        <v>137350.06</v>
      </c>
      <c r="J182" s="58">
        <f t="shared" si="28"/>
        <v>142569.36228</v>
      </c>
      <c r="K182" s="58">
        <f t="shared" si="29"/>
        <v>147274.15123524</v>
      </c>
      <c r="L182" s="74">
        <f t="shared" si="30"/>
        <v>10028.05575306</v>
      </c>
      <c r="M182" s="74">
        <f t="shared" si="31"/>
        <v>211.0026561744</v>
      </c>
      <c r="N182" s="74">
        <f t="shared" si="32"/>
        <v>384.0022598277695</v>
      </c>
      <c r="O182" s="74">
        <f t="shared" si="33"/>
        <v>18355.80539355</v>
      </c>
      <c r="P182" s="39">
        <f t="shared" si="34"/>
        <v>19044</v>
      </c>
      <c r="Q182" s="73">
        <f t="shared" si="35"/>
        <v>10096.27519291098</v>
      </c>
      <c r="R182" s="73">
        <f t="shared" si="36"/>
        <v>217.96574382815518</v>
      </c>
      <c r="S182" s="73">
        <f t="shared" si="37"/>
        <v>384.0022598277695</v>
      </c>
      <c r="T182" s="73">
        <f t="shared" si="38"/>
        <v>19219.27673619882</v>
      </c>
      <c r="U182" s="73">
        <f t="shared" si="39"/>
        <v>19236</v>
      </c>
      <c r="V182" s="73">
        <f t="shared" si="40"/>
        <v>190592.22834261216</v>
      </c>
      <c r="W182" s="73">
        <f t="shared" si="41"/>
        <v>196427.6711680057</v>
      </c>
    </row>
    <row r="183" spans="2:23" ht="15">
      <c r="B183" t="s">
        <v>782</v>
      </c>
      <c r="C183" t="s">
        <v>783</v>
      </c>
      <c r="D183" t="s">
        <v>784</v>
      </c>
      <c r="E183" s="54">
        <v>40</v>
      </c>
      <c r="F183" s="45" t="s">
        <v>407</v>
      </c>
      <c r="G183" s="45" t="s">
        <v>408</v>
      </c>
      <c r="H183" s="45" t="s">
        <v>785</v>
      </c>
      <c r="I183" s="53">
        <v>43864.19</v>
      </c>
      <c r="J183" s="58">
        <f t="shared" si="28"/>
        <v>45531.029220000004</v>
      </c>
      <c r="K183" s="58">
        <f t="shared" si="29"/>
        <v>47033.55318426</v>
      </c>
      <c r="L183" s="74">
        <f t="shared" si="30"/>
        <v>3483.1237353300003</v>
      </c>
      <c r="M183" s="74">
        <f t="shared" si="31"/>
        <v>67.38592324560001</v>
      </c>
      <c r="N183" s="74">
        <f t="shared" si="32"/>
        <v>384.0022598277695</v>
      </c>
      <c r="O183" s="74">
        <f t="shared" si="33"/>
        <v>5862.120012075001</v>
      </c>
      <c r="P183" s="39">
        <f t="shared" si="34"/>
        <v>19044</v>
      </c>
      <c r="Q183" s="73">
        <f t="shared" si="35"/>
        <v>3598.0668185958903</v>
      </c>
      <c r="R183" s="73">
        <f t="shared" si="36"/>
        <v>69.6096587127048</v>
      </c>
      <c r="S183" s="73">
        <f t="shared" si="37"/>
        <v>384.0022598277695</v>
      </c>
      <c r="T183" s="73">
        <f t="shared" si="38"/>
        <v>6137.878690545931</v>
      </c>
      <c r="U183" s="73">
        <f t="shared" si="39"/>
        <v>19236</v>
      </c>
      <c r="V183" s="73">
        <f t="shared" si="40"/>
        <v>74371.66115047838</v>
      </c>
      <c r="W183" s="73">
        <f t="shared" si="41"/>
        <v>76459.1106119423</v>
      </c>
    </row>
    <row r="184" spans="2:23" ht="15">
      <c r="B184" t="s">
        <v>786</v>
      </c>
      <c r="C184" t="s">
        <v>787</v>
      </c>
      <c r="D184" t="s">
        <v>784</v>
      </c>
      <c r="E184" s="54">
        <v>40</v>
      </c>
      <c r="F184" s="45" t="s">
        <v>407</v>
      </c>
      <c r="G184" s="45" t="s">
        <v>408</v>
      </c>
      <c r="H184" s="45" t="s">
        <v>785</v>
      </c>
      <c r="I184" s="53">
        <v>61836.84</v>
      </c>
      <c r="J184" s="58">
        <f t="shared" si="28"/>
        <v>64186.63992</v>
      </c>
      <c r="K184" s="58">
        <f t="shared" si="29"/>
        <v>66304.79903735999</v>
      </c>
      <c r="L184" s="74">
        <f t="shared" si="30"/>
        <v>4910.27795388</v>
      </c>
      <c r="M184" s="74">
        <f t="shared" si="31"/>
        <v>94.9962270816</v>
      </c>
      <c r="N184" s="74">
        <f t="shared" si="32"/>
        <v>384.0022598277695</v>
      </c>
      <c r="O184" s="74">
        <f t="shared" si="33"/>
        <v>8264.029889700001</v>
      </c>
      <c r="P184" s="39">
        <f t="shared" si="34"/>
        <v>19044</v>
      </c>
      <c r="Q184" s="73">
        <f t="shared" si="35"/>
        <v>5072.317126358039</v>
      </c>
      <c r="R184" s="73">
        <f t="shared" si="36"/>
        <v>98.13110257529279</v>
      </c>
      <c r="S184" s="73">
        <f t="shared" si="37"/>
        <v>384.0022598277695</v>
      </c>
      <c r="T184" s="73">
        <f t="shared" si="38"/>
        <v>8652.77627437548</v>
      </c>
      <c r="U184" s="73">
        <f t="shared" si="39"/>
        <v>19236</v>
      </c>
      <c r="V184" s="73">
        <f t="shared" si="40"/>
        <v>96883.94625048937</v>
      </c>
      <c r="W184" s="73">
        <f t="shared" si="41"/>
        <v>99748.02580049657</v>
      </c>
    </row>
    <row r="185" spans="2:23" ht="15">
      <c r="B185" t="s">
        <v>788</v>
      </c>
      <c r="C185" t="s">
        <v>789</v>
      </c>
      <c r="D185" t="s">
        <v>784</v>
      </c>
      <c r="E185" s="54">
        <v>40</v>
      </c>
      <c r="F185" s="45" t="s">
        <v>407</v>
      </c>
      <c r="G185" s="45" t="s">
        <v>408</v>
      </c>
      <c r="H185" s="45" t="s">
        <v>785</v>
      </c>
      <c r="I185" s="53">
        <v>81090.77</v>
      </c>
      <c r="J185" s="58">
        <f t="shared" si="28"/>
        <v>84172.21926000001</v>
      </c>
      <c r="K185" s="58">
        <f t="shared" si="29"/>
        <v>86949.90249558001</v>
      </c>
      <c r="L185" s="74">
        <f t="shared" si="30"/>
        <v>6439.174773390001</v>
      </c>
      <c r="M185" s="74">
        <f t="shared" si="31"/>
        <v>124.57488450480001</v>
      </c>
      <c r="N185" s="74">
        <f t="shared" si="32"/>
        <v>384.0022598277695</v>
      </c>
      <c r="O185" s="74">
        <f t="shared" si="33"/>
        <v>10837.173229725002</v>
      </c>
      <c r="P185" s="39">
        <f t="shared" si="34"/>
        <v>19044</v>
      </c>
      <c r="Q185" s="73">
        <f t="shared" si="35"/>
        <v>6651.667540911871</v>
      </c>
      <c r="R185" s="73">
        <f t="shared" si="36"/>
        <v>128.68585569345842</v>
      </c>
      <c r="S185" s="73">
        <f t="shared" si="37"/>
        <v>384.0022598277695</v>
      </c>
      <c r="T185" s="73">
        <f t="shared" si="38"/>
        <v>11346.962275673191</v>
      </c>
      <c r="U185" s="73">
        <f t="shared" si="39"/>
        <v>19236</v>
      </c>
      <c r="V185" s="73">
        <f t="shared" si="40"/>
        <v>121001.14440744759</v>
      </c>
      <c r="W185" s="73">
        <f t="shared" si="41"/>
        <v>124697.2204276863</v>
      </c>
    </row>
    <row r="186" spans="2:23" ht="15">
      <c r="B186" t="s">
        <v>790</v>
      </c>
      <c r="C186" t="s">
        <v>791</v>
      </c>
      <c r="D186" t="s">
        <v>784</v>
      </c>
      <c r="E186" s="54">
        <v>40</v>
      </c>
      <c r="F186" s="45" t="s">
        <v>407</v>
      </c>
      <c r="G186" s="45" t="s">
        <v>408</v>
      </c>
      <c r="H186" s="45" t="s">
        <v>785</v>
      </c>
      <c r="I186" s="53">
        <v>71219.22</v>
      </c>
      <c r="J186" s="58">
        <f t="shared" si="28"/>
        <v>73925.55036000001</v>
      </c>
      <c r="K186" s="58">
        <f t="shared" si="29"/>
        <v>76365.09352188</v>
      </c>
      <c r="L186" s="74">
        <f t="shared" si="30"/>
        <v>5655.304602540001</v>
      </c>
      <c r="M186" s="74">
        <f t="shared" si="31"/>
        <v>109.40981453280001</v>
      </c>
      <c r="N186" s="74">
        <f t="shared" si="32"/>
        <v>384.0022598277695</v>
      </c>
      <c r="O186" s="74">
        <f t="shared" si="33"/>
        <v>9517.914608850002</v>
      </c>
      <c r="P186" s="39">
        <f t="shared" si="34"/>
        <v>19044</v>
      </c>
      <c r="Q186" s="73">
        <f t="shared" si="35"/>
        <v>5841.92965442382</v>
      </c>
      <c r="R186" s="73">
        <f t="shared" si="36"/>
        <v>113.0203384123824</v>
      </c>
      <c r="S186" s="73">
        <f t="shared" si="37"/>
        <v>384.0022598277695</v>
      </c>
      <c r="T186" s="73">
        <f t="shared" si="38"/>
        <v>9965.64470460534</v>
      </c>
      <c r="U186" s="73">
        <f t="shared" si="39"/>
        <v>19236</v>
      </c>
      <c r="V186" s="73">
        <f t="shared" si="40"/>
        <v>108636.18164575058</v>
      </c>
      <c r="W186" s="73">
        <f t="shared" si="41"/>
        <v>111905.69047914931</v>
      </c>
    </row>
    <row r="187" spans="2:23" ht="15">
      <c r="B187" t="s">
        <v>792</v>
      </c>
      <c r="C187" t="s">
        <v>793</v>
      </c>
      <c r="D187" t="s">
        <v>784</v>
      </c>
      <c r="E187" s="54">
        <v>40</v>
      </c>
      <c r="F187" s="45" t="s">
        <v>407</v>
      </c>
      <c r="G187" s="45" t="s">
        <v>408</v>
      </c>
      <c r="H187" s="45" t="s">
        <v>412</v>
      </c>
      <c r="I187" s="53">
        <v>49280.26</v>
      </c>
      <c r="J187" s="58">
        <f t="shared" si="28"/>
        <v>51152.90988000001</v>
      </c>
      <c r="K187" s="58">
        <f t="shared" si="29"/>
        <v>52840.955906040006</v>
      </c>
      <c r="L187" s="74">
        <f t="shared" si="30"/>
        <v>3913.1976058200003</v>
      </c>
      <c r="M187" s="74">
        <f t="shared" si="31"/>
        <v>75.7063066224</v>
      </c>
      <c r="N187" s="74">
        <f t="shared" si="32"/>
        <v>384.0022598277695</v>
      </c>
      <c r="O187" s="74">
        <f t="shared" si="33"/>
        <v>6585.937147050001</v>
      </c>
      <c r="P187" s="39">
        <f t="shared" si="34"/>
        <v>19044</v>
      </c>
      <c r="Q187" s="73">
        <f t="shared" si="35"/>
        <v>4042.3331268120605</v>
      </c>
      <c r="R187" s="73">
        <f t="shared" si="36"/>
        <v>78.2046147409392</v>
      </c>
      <c r="S187" s="73">
        <f t="shared" si="37"/>
        <v>384.0022598277695</v>
      </c>
      <c r="T187" s="73">
        <f t="shared" si="38"/>
        <v>6895.744745738221</v>
      </c>
      <c r="U187" s="73">
        <f t="shared" si="39"/>
        <v>19236</v>
      </c>
      <c r="V187" s="73">
        <f t="shared" si="40"/>
        <v>81155.75319932017</v>
      </c>
      <c r="W187" s="73">
        <f t="shared" si="41"/>
        <v>83477.240653159</v>
      </c>
    </row>
    <row r="188" spans="2:23" ht="15">
      <c r="B188" t="s">
        <v>794</v>
      </c>
      <c r="C188" t="s">
        <v>751</v>
      </c>
      <c r="D188" t="s">
        <v>417</v>
      </c>
      <c r="E188" s="54">
        <v>40</v>
      </c>
      <c r="F188" s="45" t="s">
        <v>407</v>
      </c>
      <c r="G188" s="45" t="s">
        <v>408</v>
      </c>
      <c r="H188" s="45" t="s">
        <v>785</v>
      </c>
      <c r="I188" s="53">
        <v>115410.28</v>
      </c>
      <c r="J188" s="58">
        <f t="shared" si="28"/>
        <v>119795.87064000001</v>
      </c>
      <c r="K188" s="58">
        <f t="shared" si="29"/>
        <v>123749.13437112</v>
      </c>
      <c r="L188" s="74">
        <f t="shared" si="30"/>
        <v>9164.384103960001</v>
      </c>
      <c r="M188" s="74">
        <f t="shared" si="31"/>
        <v>177.29788854720002</v>
      </c>
      <c r="N188" s="74">
        <f t="shared" si="32"/>
        <v>384.0022598277695</v>
      </c>
      <c r="O188" s="74">
        <f t="shared" si="33"/>
        <v>15423.718344900002</v>
      </c>
      <c r="P188" s="39">
        <f t="shared" si="34"/>
        <v>19044</v>
      </c>
      <c r="Q188" s="73">
        <f t="shared" si="35"/>
        <v>9466.80877939068</v>
      </c>
      <c r="R188" s="73">
        <f t="shared" si="36"/>
        <v>183.1487188692576</v>
      </c>
      <c r="S188" s="73">
        <f t="shared" si="37"/>
        <v>384.0022598277695</v>
      </c>
      <c r="T188" s="73">
        <f t="shared" si="38"/>
        <v>16149.26203543116</v>
      </c>
      <c r="U188" s="73">
        <f t="shared" si="39"/>
        <v>19236</v>
      </c>
      <c r="V188" s="73">
        <f t="shared" si="40"/>
        <v>163989.27323723497</v>
      </c>
      <c r="W188" s="73">
        <f t="shared" si="41"/>
        <v>169168.35616463888</v>
      </c>
    </row>
    <row r="189" spans="2:23" ht="15">
      <c r="B189" t="s">
        <v>795</v>
      </c>
      <c r="C189" t="s">
        <v>796</v>
      </c>
      <c r="D189" t="s">
        <v>797</v>
      </c>
      <c r="E189" s="54">
        <v>40</v>
      </c>
      <c r="F189" s="45" t="s">
        <v>407</v>
      </c>
      <c r="G189" s="45" t="s">
        <v>408</v>
      </c>
      <c r="H189" s="45" t="s">
        <v>412</v>
      </c>
      <c r="I189" s="53">
        <v>55617.18</v>
      </c>
      <c r="J189" s="58">
        <f t="shared" si="28"/>
        <v>57730.632840000006</v>
      </c>
      <c r="K189" s="58">
        <f t="shared" si="29"/>
        <v>59635.74372372</v>
      </c>
      <c r="L189" s="74">
        <f t="shared" si="30"/>
        <v>4416.39341226</v>
      </c>
      <c r="M189" s="74">
        <f t="shared" si="31"/>
        <v>85.44133660320001</v>
      </c>
      <c r="N189" s="74">
        <f t="shared" si="32"/>
        <v>384.0022598277695</v>
      </c>
      <c r="O189" s="74">
        <f t="shared" si="33"/>
        <v>7432.8189781500005</v>
      </c>
      <c r="P189" s="39">
        <f t="shared" si="34"/>
        <v>19044</v>
      </c>
      <c r="Q189" s="73">
        <f t="shared" si="35"/>
        <v>4562.13439486458</v>
      </c>
      <c r="R189" s="73">
        <f t="shared" si="36"/>
        <v>88.26090071110559</v>
      </c>
      <c r="S189" s="73">
        <f t="shared" si="37"/>
        <v>384.0022598277695</v>
      </c>
      <c r="T189" s="73">
        <f t="shared" si="38"/>
        <v>7782.46455594546</v>
      </c>
      <c r="U189" s="73">
        <f t="shared" si="39"/>
        <v>19236</v>
      </c>
      <c r="V189" s="73">
        <f t="shared" si="40"/>
        <v>89093.28882684097</v>
      </c>
      <c r="W189" s="73">
        <f t="shared" si="41"/>
        <v>91688.60583506891</v>
      </c>
    </row>
    <row r="190" spans="2:23" ht="15">
      <c r="B190" t="s">
        <v>798</v>
      </c>
      <c r="C190" t="s">
        <v>427</v>
      </c>
      <c r="D190" t="s">
        <v>417</v>
      </c>
      <c r="E190" s="54">
        <v>40</v>
      </c>
      <c r="F190" s="45" t="s">
        <v>407</v>
      </c>
      <c r="G190" s="45" t="s">
        <v>408</v>
      </c>
      <c r="H190" s="45" t="s">
        <v>412</v>
      </c>
      <c r="I190" s="53">
        <v>94300.96</v>
      </c>
      <c r="J190" s="58">
        <f t="shared" si="28"/>
        <v>97884.39648000001</v>
      </c>
      <c r="K190" s="58">
        <f t="shared" si="29"/>
        <v>101114.58156384001</v>
      </c>
      <c r="L190" s="74">
        <f t="shared" si="30"/>
        <v>7488.15633072</v>
      </c>
      <c r="M190" s="74">
        <f t="shared" si="31"/>
        <v>144.86890679040002</v>
      </c>
      <c r="N190" s="74">
        <f t="shared" si="32"/>
        <v>384.0022598277695</v>
      </c>
      <c r="O190" s="74">
        <f t="shared" si="33"/>
        <v>12602.616046800002</v>
      </c>
      <c r="P190" s="39">
        <f t="shared" si="34"/>
        <v>19044</v>
      </c>
      <c r="Q190" s="73">
        <f t="shared" si="35"/>
        <v>7735.265489633761</v>
      </c>
      <c r="R190" s="73">
        <f t="shared" si="36"/>
        <v>149.64958071448322</v>
      </c>
      <c r="S190" s="73">
        <f t="shared" si="37"/>
        <v>384.0022598277695</v>
      </c>
      <c r="T190" s="73">
        <f t="shared" si="38"/>
        <v>13195.452894081121</v>
      </c>
      <c r="U190" s="73">
        <f t="shared" si="39"/>
        <v>19236</v>
      </c>
      <c r="V190" s="73">
        <f t="shared" si="40"/>
        <v>137548.04002413817</v>
      </c>
      <c r="W190" s="73">
        <f t="shared" si="41"/>
        <v>141814.95178809715</v>
      </c>
    </row>
    <row r="191" spans="2:23" ht="15">
      <c r="B191" t="s">
        <v>799</v>
      </c>
      <c r="C191" t="s">
        <v>800</v>
      </c>
      <c r="D191" t="s">
        <v>801</v>
      </c>
      <c r="E191" s="54">
        <v>40</v>
      </c>
      <c r="F191" s="45" t="s">
        <v>407</v>
      </c>
      <c r="G191" s="45" t="s">
        <v>408</v>
      </c>
      <c r="H191" s="45" t="s">
        <v>412</v>
      </c>
      <c r="I191" s="53">
        <v>101885.29</v>
      </c>
      <c r="J191" s="58">
        <f t="shared" si="28"/>
        <v>105756.93102</v>
      </c>
      <c r="K191" s="58">
        <f t="shared" si="29"/>
        <v>109246.90974366</v>
      </c>
      <c r="L191" s="74">
        <f t="shared" si="30"/>
        <v>8090.40522303</v>
      </c>
      <c r="M191" s="74">
        <f t="shared" si="31"/>
        <v>156.5202579096</v>
      </c>
      <c r="N191" s="74">
        <f t="shared" si="32"/>
        <v>384.0022598277695</v>
      </c>
      <c r="O191" s="74">
        <f t="shared" si="33"/>
        <v>13616.204868825002</v>
      </c>
      <c r="P191" s="39">
        <f t="shared" si="34"/>
        <v>19044</v>
      </c>
      <c r="Q191" s="73">
        <f t="shared" si="35"/>
        <v>8357.38859538999</v>
      </c>
      <c r="R191" s="73">
        <f t="shared" si="36"/>
        <v>161.6854264206168</v>
      </c>
      <c r="S191" s="73">
        <f t="shared" si="37"/>
        <v>384.0022598277695</v>
      </c>
      <c r="T191" s="73">
        <f t="shared" si="38"/>
        <v>14256.72172154763</v>
      </c>
      <c r="U191" s="73">
        <f t="shared" si="39"/>
        <v>19236</v>
      </c>
      <c r="V191" s="73">
        <f t="shared" si="40"/>
        <v>147048.06362959236</v>
      </c>
      <c r="W191" s="73">
        <f t="shared" si="41"/>
        <v>151642.70774684602</v>
      </c>
    </row>
    <row r="192" spans="2:23" ht="15">
      <c r="B192" t="s">
        <v>802</v>
      </c>
      <c r="C192" t="s">
        <v>803</v>
      </c>
      <c r="D192" t="s">
        <v>661</v>
      </c>
      <c r="E192" s="54">
        <v>40</v>
      </c>
      <c r="F192" s="45" t="s">
        <v>407</v>
      </c>
      <c r="G192" s="45" t="s">
        <v>408</v>
      </c>
      <c r="H192" s="45" t="s">
        <v>412</v>
      </c>
      <c r="I192" s="53">
        <v>87686.58</v>
      </c>
      <c r="J192" s="58">
        <f t="shared" si="28"/>
        <v>91018.67004000001</v>
      </c>
      <c r="K192" s="58">
        <f t="shared" si="29"/>
        <v>94022.28615132</v>
      </c>
      <c r="L192" s="74">
        <f t="shared" si="30"/>
        <v>6962.928258060001</v>
      </c>
      <c r="M192" s="74">
        <f t="shared" si="31"/>
        <v>134.70763165920002</v>
      </c>
      <c r="N192" s="74">
        <f t="shared" si="32"/>
        <v>384.0022598277695</v>
      </c>
      <c r="O192" s="74">
        <f t="shared" si="33"/>
        <v>11718.653767650001</v>
      </c>
      <c r="P192" s="39">
        <f t="shared" si="34"/>
        <v>19044</v>
      </c>
      <c r="Q192" s="73">
        <f t="shared" si="35"/>
        <v>7192.70489057598</v>
      </c>
      <c r="R192" s="73">
        <f t="shared" si="36"/>
        <v>139.1529835039536</v>
      </c>
      <c r="S192" s="73">
        <f t="shared" si="37"/>
        <v>384.0022598277695</v>
      </c>
      <c r="T192" s="73">
        <f t="shared" si="38"/>
        <v>12269.908342747261</v>
      </c>
      <c r="U192" s="73">
        <f t="shared" si="39"/>
        <v>19236</v>
      </c>
      <c r="V192" s="73">
        <f t="shared" si="40"/>
        <v>129262.96195719698</v>
      </c>
      <c r="W192" s="73">
        <f t="shared" si="41"/>
        <v>133244.05462797498</v>
      </c>
    </row>
    <row r="193" spans="2:23" ht="15">
      <c r="B193" t="s">
        <v>804</v>
      </c>
      <c r="C193" t="s">
        <v>429</v>
      </c>
      <c r="D193" t="s">
        <v>420</v>
      </c>
      <c r="E193" s="54">
        <v>40</v>
      </c>
      <c r="F193" s="45" t="s">
        <v>407</v>
      </c>
      <c r="G193" s="45" t="s">
        <v>408</v>
      </c>
      <c r="H193" s="45" t="s">
        <v>412</v>
      </c>
      <c r="I193" s="53">
        <v>87686.58</v>
      </c>
      <c r="J193" s="58">
        <f t="shared" si="28"/>
        <v>91018.67004000001</v>
      </c>
      <c r="K193" s="58">
        <f t="shared" si="29"/>
        <v>94022.28615132</v>
      </c>
      <c r="L193" s="74">
        <f t="shared" si="30"/>
        <v>6962.928258060001</v>
      </c>
      <c r="M193" s="74">
        <f t="shared" si="31"/>
        <v>134.70763165920002</v>
      </c>
      <c r="N193" s="74">
        <f t="shared" si="32"/>
        <v>384.0022598277695</v>
      </c>
      <c r="O193" s="74">
        <f t="shared" si="33"/>
        <v>11718.653767650001</v>
      </c>
      <c r="P193" s="39">
        <f t="shared" si="34"/>
        <v>19044</v>
      </c>
      <c r="Q193" s="73">
        <f t="shared" si="35"/>
        <v>7192.70489057598</v>
      </c>
      <c r="R193" s="73">
        <f t="shared" si="36"/>
        <v>139.1529835039536</v>
      </c>
      <c r="S193" s="73">
        <f t="shared" si="37"/>
        <v>384.0022598277695</v>
      </c>
      <c r="T193" s="73">
        <f t="shared" si="38"/>
        <v>12269.908342747261</v>
      </c>
      <c r="U193" s="73">
        <f t="shared" si="39"/>
        <v>19236</v>
      </c>
      <c r="V193" s="73">
        <f t="shared" si="40"/>
        <v>129262.96195719698</v>
      </c>
      <c r="W193" s="73">
        <f t="shared" si="41"/>
        <v>133244.05462797498</v>
      </c>
    </row>
    <row r="194" spans="2:23" ht="15">
      <c r="B194" t="s">
        <v>805</v>
      </c>
      <c r="C194" t="s">
        <v>806</v>
      </c>
      <c r="D194" t="s">
        <v>807</v>
      </c>
      <c r="E194" s="54">
        <v>40</v>
      </c>
      <c r="F194" s="45" t="s">
        <v>407</v>
      </c>
      <c r="G194" s="45" t="s">
        <v>408</v>
      </c>
      <c r="H194" s="45" t="s">
        <v>412</v>
      </c>
      <c r="I194" s="53">
        <v>91531.5</v>
      </c>
      <c r="J194" s="58">
        <f t="shared" si="28"/>
        <v>95009.697</v>
      </c>
      <c r="K194" s="58">
        <f t="shared" si="29"/>
        <v>98145.01700099999</v>
      </c>
      <c r="L194" s="74">
        <f t="shared" si="30"/>
        <v>7268.241820499999</v>
      </c>
      <c r="M194" s="74">
        <f t="shared" si="31"/>
        <v>140.61435156</v>
      </c>
      <c r="N194" s="74">
        <f t="shared" si="32"/>
        <v>384.0022598277695</v>
      </c>
      <c r="O194" s="74">
        <f t="shared" si="33"/>
        <v>12232.49848875</v>
      </c>
      <c r="P194" s="39">
        <f t="shared" si="34"/>
        <v>19044</v>
      </c>
      <c r="Q194" s="73">
        <f t="shared" si="35"/>
        <v>7508.093800576498</v>
      </c>
      <c r="R194" s="73">
        <f t="shared" si="36"/>
        <v>145.25462516147996</v>
      </c>
      <c r="S194" s="73">
        <f t="shared" si="37"/>
        <v>384.0022598277695</v>
      </c>
      <c r="T194" s="73">
        <f t="shared" si="38"/>
        <v>12807.924718630498</v>
      </c>
      <c r="U194" s="73">
        <f t="shared" si="39"/>
        <v>19236</v>
      </c>
      <c r="V194" s="73">
        <f t="shared" si="40"/>
        <v>134079.05392063776</v>
      </c>
      <c r="W194" s="73">
        <f t="shared" si="41"/>
        <v>138226.29240519623</v>
      </c>
    </row>
    <row r="195" spans="2:23" ht="15">
      <c r="B195" t="s">
        <v>808</v>
      </c>
      <c r="C195" t="s">
        <v>809</v>
      </c>
      <c r="D195" t="s">
        <v>417</v>
      </c>
      <c r="E195" s="54">
        <v>40</v>
      </c>
      <c r="F195" s="45" t="s">
        <v>407</v>
      </c>
      <c r="G195" s="45" t="s">
        <v>408</v>
      </c>
      <c r="H195" s="45" t="s">
        <v>412</v>
      </c>
      <c r="I195" s="53">
        <v>120165.43</v>
      </c>
      <c r="J195" s="58">
        <f t="shared" si="28"/>
        <v>124731.71634</v>
      </c>
      <c r="K195" s="58">
        <f t="shared" si="29"/>
        <v>128847.86297922</v>
      </c>
      <c r="L195" s="74">
        <f t="shared" si="30"/>
        <v>9541.97630001</v>
      </c>
      <c r="M195" s="74">
        <f t="shared" si="31"/>
        <v>184.6029401832</v>
      </c>
      <c r="N195" s="74">
        <f t="shared" si="32"/>
        <v>384.0022598277695</v>
      </c>
      <c r="O195" s="74">
        <f t="shared" si="33"/>
        <v>16059.208478775001</v>
      </c>
      <c r="P195" s="39">
        <f t="shared" si="34"/>
        <v>19044</v>
      </c>
      <c r="Q195" s="73">
        <f t="shared" si="35"/>
        <v>9829.09401319869</v>
      </c>
      <c r="R195" s="73">
        <f t="shared" si="36"/>
        <v>190.69483720924558</v>
      </c>
      <c r="S195" s="73">
        <f t="shared" si="37"/>
        <v>384.0022598277695</v>
      </c>
      <c r="T195" s="73">
        <f t="shared" si="38"/>
        <v>16814.64611878821</v>
      </c>
      <c r="U195" s="73">
        <f t="shared" si="39"/>
        <v>19236</v>
      </c>
      <c r="V195" s="73">
        <f t="shared" si="40"/>
        <v>169945.50631879596</v>
      </c>
      <c r="W195" s="73">
        <f t="shared" si="41"/>
        <v>175302.3002082439</v>
      </c>
    </row>
    <row r="196" spans="2:23" ht="15">
      <c r="B196" t="s">
        <v>810</v>
      </c>
      <c r="C196" t="s">
        <v>811</v>
      </c>
      <c r="D196" t="s">
        <v>801</v>
      </c>
      <c r="E196" s="54">
        <v>40</v>
      </c>
      <c r="F196" s="45" t="s">
        <v>407</v>
      </c>
      <c r="G196" s="45" t="s">
        <v>408</v>
      </c>
      <c r="H196" s="45" t="s">
        <v>412</v>
      </c>
      <c r="I196" s="53">
        <v>127171.92</v>
      </c>
      <c r="J196" s="58">
        <f t="shared" si="28"/>
        <v>132004.45296</v>
      </c>
      <c r="K196" s="58">
        <f t="shared" si="29"/>
        <v>136360.59990767998</v>
      </c>
      <c r="L196" s="74">
        <f t="shared" si="30"/>
        <v>9874.86456792</v>
      </c>
      <c r="M196" s="74">
        <f t="shared" si="31"/>
        <v>195.36659038079998</v>
      </c>
      <c r="N196" s="74">
        <f t="shared" si="32"/>
        <v>384.0022598277695</v>
      </c>
      <c r="O196" s="74">
        <f t="shared" si="33"/>
        <v>16995.5733186</v>
      </c>
      <c r="P196" s="39">
        <f t="shared" si="34"/>
        <v>19044</v>
      </c>
      <c r="Q196" s="73">
        <f t="shared" si="35"/>
        <v>9938.02869866136</v>
      </c>
      <c r="R196" s="73">
        <f t="shared" si="36"/>
        <v>201.81368786336637</v>
      </c>
      <c r="S196" s="73">
        <f t="shared" si="37"/>
        <v>384.0022598277695</v>
      </c>
      <c r="T196" s="73">
        <f t="shared" si="38"/>
        <v>17795.058287952237</v>
      </c>
      <c r="U196" s="73">
        <f t="shared" si="39"/>
        <v>19236</v>
      </c>
      <c r="V196" s="73">
        <f t="shared" si="40"/>
        <v>178498.25969672855</v>
      </c>
      <c r="W196" s="73">
        <f t="shared" si="41"/>
        <v>183915.5028419847</v>
      </c>
    </row>
    <row r="197" spans="2:23" ht="15">
      <c r="B197" t="s">
        <v>812</v>
      </c>
      <c r="C197" t="s">
        <v>813</v>
      </c>
      <c r="D197" t="s">
        <v>661</v>
      </c>
      <c r="E197" s="54">
        <v>40</v>
      </c>
      <c r="F197" s="45" t="s">
        <v>407</v>
      </c>
      <c r="G197" s="45" t="s">
        <v>408</v>
      </c>
      <c r="H197" s="45" t="s">
        <v>412</v>
      </c>
      <c r="I197" s="53">
        <v>111155.95</v>
      </c>
      <c r="J197" s="58">
        <f t="shared" si="28"/>
        <v>115379.8761</v>
      </c>
      <c r="K197" s="58">
        <f t="shared" si="29"/>
        <v>119187.41201129998</v>
      </c>
      <c r="L197" s="74">
        <f t="shared" si="30"/>
        <v>8826.560521649999</v>
      </c>
      <c r="M197" s="74">
        <f t="shared" si="31"/>
        <v>170.76221662799998</v>
      </c>
      <c r="N197" s="74">
        <f t="shared" si="32"/>
        <v>384.0022598277695</v>
      </c>
      <c r="O197" s="74">
        <f t="shared" si="33"/>
        <v>14855.159047875</v>
      </c>
      <c r="P197" s="39">
        <f t="shared" si="34"/>
        <v>19044</v>
      </c>
      <c r="Q197" s="73">
        <f t="shared" si="35"/>
        <v>9117.837018864448</v>
      </c>
      <c r="R197" s="73">
        <f t="shared" si="36"/>
        <v>176.39736977672396</v>
      </c>
      <c r="S197" s="73">
        <f t="shared" si="37"/>
        <v>384.0022598277695</v>
      </c>
      <c r="T197" s="73">
        <f t="shared" si="38"/>
        <v>15553.957267474649</v>
      </c>
      <c r="U197" s="73">
        <f t="shared" si="39"/>
        <v>19236</v>
      </c>
      <c r="V197" s="73">
        <f t="shared" si="40"/>
        <v>158660.36014598075</v>
      </c>
      <c r="W197" s="73">
        <f t="shared" si="41"/>
        <v>163655.60592724357</v>
      </c>
    </row>
    <row r="198" spans="2:23" ht="15">
      <c r="B198" t="s">
        <v>814</v>
      </c>
      <c r="C198" t="s">
        <v>815</v>
      </c>
      <c r="D198" t="s">
        <v>807</v>
      </c>
      <c r="E198" s="54">
        <v>40</v>
      </c>
      <c r="F198" s="45" t="s">
        <v>407</v>
      </c>
      <c r="G198" s="45" t="s">
        <v>408</v>
      </c>
      <c r="H198" s="45" t="s">
        <v>412</v>
      </c>
      <c r="I198" s="53">
        <v>111155.95</v>
      </c>
      <c r="J198" s="58">
        <f t="shared" si="28"/>
        <v>115379.8761</v>
      </c>
      <c r="K198" s="58">
        <f t="shared" si="29"/>
        <v>119187.41201129998</v>
      </c>
      <c r="L198" s="74">
        <f t="shared" si="30"/>
        <v>8826.560521649999</v>
      </c>
      <c r="M198" s="74">
        <f t="shared" si="31"/>
        <v>170.76221662799998</v>
      </c>
      <c r="N198" s="74">
        <f t="shared" si="32"/>
        <v>384.0022598277695</v>
      </c>
      <c r="O198" s="74">
        <f t="shared" si="33"/>
        <v>14855.159047875</v>
      </c>
      <c r="P198" s="39">
        <f t="shared" si="34"/>
        <v>19044</v>
      </c>
      <c r="Q198" s="73">
        <f t="shared" si="35"/>
        <v>9117.837018864448</v>
      </c>
      <c r="R198" s="73">
        <f t="shared" si="36"/>
        <v>176.39736977672396</v>
      </c>
      <c r="S198" s="73">
        <f t="shared" si="37"/>
        <v>384.0022598277695</v>
      </c>
      <c r="T198" s="73">
        <f t="shared" si="38"/>
        <v>15553.957267474649</v>
      </c>
      <c r="U198" s="73">
        <f t="shared" si="39"/>
        <v>19236</v>
      </c>
      <c r="V198" s="73">
        <f t="shared" si="40"/>
        <v>158660.36014598075</v>
      </c>
      <c r="W198" s="73">
        <f t="shared" si="41"/>
        <v>163655.60592724357</v>
      </c>
    </row>
    <row r="199" spans="2:23" ht="15">
      <c r="B199" t="s">
        <v>816</v>
      </c>
      <c r="C199" t="s">
        <v>817</v>
      </c>
      <c r="D199" t="s">
        <v>420</v>
      </c>
      <c r="E199" s="54">
        <v>40</v>
      </c>
      <c r="F199" s="45" t="s">
        <v>407</v>
      </c>
      <c r="G199" s="45" t="s">
        <v>408</v>
      </c>
      <c r="H199" s="45" t="s">
        <v>412</v>
      </c>
      <c r="I199" s="53">
        <v>111155.95</v>
      </c>
      <c r="J199" s="58">
        <f t="shared" si="28"/>
        <v>115379.8761</v>
      </c>
      <c r="K199" s="58">
        <f t="shared" si="29"/>
        <v>119187.41201129998</v>
      </c>
      <c r="L199" s="74">
        <f t="shared" si="30"/>
        <v>8826.560521649999</v>
      </c>
      <c r="M199" s="74">
        <f t="shared" si="31"/>
        <v>170.76221662799998</v>
      </c>
      <c r="N199" s="74">
        <f t="shared" si="32"/>
        <v>384.0022598277695</v>
      </c>
      <c r="O199" s="74">
        <f t="shared" si="33"/>
        <v>14855.159047875</v>
      </c>
      <c r="P199" s="39">
        <f t="shared" si="34"/>
        <v>19044</v>
      </c>
      <c r="Q199" s="73">
        <f t="shared" si="35"/>
        <v>9117.837018864448</v>
      </c>
      <c r="R199" s="73">
        <f t="shared" si="36"/>
        <v>176.39736977672396</v>
      </c>
      <c r="S199" s="73">
        <f t="shared" si="37"/>
        <v>384.0022598277695</v>
      </c>
      <c r="T199" s="73">
        <f t="shared" si="38"/>
        <v>15553.957267474649</v>
      </c>
      <c r="U199" s="73">
        <f t="shared" si="39"/>
        <v>19236</v>
      </c>
      <c r="V199" s="73">
        <f t="shared" si="40"/>
        <v>158660.36014598075</v>
      </c>
      <c r="W199" s="73">
        <f t="shared" si="41"/>
        <v>163655.60592724357</v>
      </c>
    </row>
    <row r="200" spans="2:23" ht="15">
      <c r="B200" t="s">
        <v>818</v>
      </c>
      <c r="C200" t="s">
        <v>819</v>
      </c>
      <c r="D200" t="s">
        <v>446</v>
      </c>
      <c r="E200" s="54">
        <v>86.67</v>
      </c>
      <c r="F200" s="45" t="s">
        <v>407</v>
      </c>
      <c r="G200" s="45" t="s">
        <v>408</v>
      </c>
      <c r="H200" s="45" t="s">
        <v>412</v>
      </c>
      <c r="I200" s="53">
        <v>111572.78</v>
      </c>
      <c r="J200" s="58">
        <f t="shared" si="28"/>
        <v>115812.54564</v>
      </c>
      <c r="K200" s="58">
        <f t="shared" si="29"/>
        <v>119634.35964611999</v>
      </c>
      <c r="L200" s="74">
        <f t="shared" si="30"/>
        <v>8859.65974146</v>
      </c>
      <c r="M200" s="74">
        <f t="shared" si="31"/>
        <v>171.4025675472</v>
      </c>
      <c r="N200" s="74">
        <f t="shared" si="32"/>
        <v>384.0022598277695</v>
      </c>
      <c r="O200" s="74">
        <f t="shared" si="33"/>
        <v>14910.86525115</v>
      </c>
      <c r="P200" s="39">
        <f t="shared" si="34"/>
        <v>19044</v>
      </c>
      <c r="Q200" s="73">
        <f t="shared" si="35"/>
        <v>9152.02851292818</v>
      </c>
      <c r="R200" s="73">
        <f t="shared" si="36"/>
        <v>177.0588522762576</v>
      </c>
      <c r="S200" s="73">
        <f t="shared" si="37"/>
        <v>384.0022598277695</v>
      </c>
      <c r="T200" s="73">
        <f t="shared" si="38"/>
        <v>15612.28393381866</v>
      </c>
      <c r="U200" s="73">
        <f t="shared" si="39"/>
        <v>19236</v>
      </c>
      <c r="V200" s="73">
        <f t="shared" si="40"/>
        <v>159182.47545998497</v>
      </c>
      <c r="W200" s="73">
        <f t="shared" si="41"/>
        <v>164195.73320497086</v>
      </c>
    </row>
    <row r="201" spans="2:23" ht="15">
      <c r="B201" t="s">
        <v>820</v>
      </c>
      <c r="C201" t="s">
        <v>821</v>
      </c>
      <c r="D201" t="s">
        <v>474</v>
      </c>
      <c r="E201" s="54">
        <v>35</v>
      </c>
      <c r="F201" s="45" t="s">
        <v>407</v>
      </c>
      <c r="G201" s="45" t="s">
        <v>408</v>
      </c>
      <c r="H201" s="45" t="s">
        <v>412</v>
      </c>
      <c r="I201" s="53">
        <v>110947.93</v>
      </c>
      <c r="J201" s="58">
        <f t="shared" si="28"/>
        <v>115163.95134</v>
      </c>
      <c r="K201" s="58">
        <f t="shared" si="29"/>
        <v>118964.36173421999</v>
      </c>
      <c r="L201" s="74">
        <f t="shared" si="30"/>
        <v>8810.04227751</v>
      </c>
      <c r="M201" s="74">
        <f t="shared" si="31"/>
        <v>170.4426479832</v>
      </c>
      <c r="N201" s="74">
        <f t="shared" si="32"/>
        <v>384.0022598277695</v>
      </c>
      <c r="O201" s="74">
        <f t="shared" si="33"/>
        <v>14827.358735025</v>
      </c>
      <c r="P201" s="39">
        <f t="shared" si="34"/>
        <v>19044</v>
      </c>
      <c r="Q201" s="73">
        <f t="shared" si="35"/>
        <v>9100.773672667829</v>
      </c>
      <c r="R201" s="73">
        <f t="shared" si="36"/>
        <v>176.06725536664558</v>
      </c>
      <c r="S201" s="73">
        <f t="shared" si="37"/>
        <v>384.0022598277695</v>
      </c>
      <c r="T201" s="73">
        <f t="shared" si="38"/>
        <v>15524.849206315708</v>
      </c>
      <c r="U201" s="73">
        <f t="shared" si="39"/>
        <v>19236</v>
      </c>
      <c r="V201" s="73">
        <f t="shared" si="40"/>
        <v>158399.79726034598</v>
      </c>
      <c r="W201" s="73">
        <f t="shared" si="41"/>
        <v>163386.05412839795</v>
      </c>
    </row>
    <row r="202" spans="2:23" ht="15">
      <c r="B202" t="s">
        <v>822</v>
      </c>
      <c r="C202" t="s">
        <v>469</v>
      </c>
      <c r="D202" t="s">
        <v>417</v>
      </c>
      <c r="E202" s="54">
        <v>40</v>
      </c>
      <c r="F202" s="45" t="s">
        <v>407</v>
      </c>
      <c r="G202" s="45" t="s">
        <v>408</v>
      </c>
      <c r="H202" s="45" t="s">
        <v>412</v>
      </c>
      <c r="I202" s="53">
        <v>104406.28</v>
      </c>
      <c r="J202" s="58">
        <f aca="true" t="shared" si="42" ref="J202:J265">I202*(1+$F$1)</f>
        <v>108373.71864</v>
      </c>
      <c r="K202" s="58">
        <f aca="true" t="shared" si="43" ref="K202:K265">J202*(1+$F$2)</f>
        <v>111950.05135512</v>
      </c>
      <c r="L202" s="74">
        <f aca="true" t="shared" si="44" ref="L202:L265">IF(J202-$L$2&lt;0,J202*$I$3,($L$2*$I$3)+(J202-$L$2)*$I$4)</f>
        <v>8290.58947596</v>
      </c>
      <c r="M202" s="74">
        <f aca="true" t="shared" si="45" ref="M202:M265">J202*0.00148</f>
        <v>160.39310358720002</v>
      </c>
      <c r="N202" s="74">
        <f aca="true" t="shared" si="46" ref="N202:N265">2080*0.184616471071043</f>
        <v>384.0022598277695</v>
      </c>
      <c r="O202" s="74">
        <f aca="true" t="shared" si="47" ref="O202:O265">J202*0.12875</f>
        <v>13953.116274900001</v>
      </c>
      <c r="P202" s="39">
        <f aca="true" t="shared" si="48" ref="P202:P265">1587*12</f>
        <v>19044</v>
      </c>
      <c r="Q202" s="73">
        <f aca="true" t="shared" si="49" ref="Q202:Q265">IF(K202-$L$2&lt;0,K202*$I$3,($L$2*$I$3)+(K202-$L$2)*$I$4)</f>
        <v>8564.178928666679</v>
      </c>
      <c r="R202" s="73">
        <f aca="true" t="shared" si="50" ref="R202:R265">K202*0.00148</f>
        <v>165.6860760055776</v>
      </c>
      <c r="S202" s="73">
        <f aca="true" t="shared" si="51" ref="S202:S265">2080*0.184616471071043</f>
        <v>384.0022598277695</v>
      </c>
      <c r="T202" s="73">
        <f aca="true" t="shared" si="52" ref="T202:T265">K202*0.1305</f>
        <v>14609.48170184316</v>
      </c>
      <c r="U202" s="73">
        <f aca="true" t="shared" si="53" ref="U202:U265">1603*12</f>
        <v>19236</v>
      </c>
      <c r="V202" s="73">
        <f aca="true" t="shared" si="54" ref="V202:V265">J202+SUM(L202:P202)</f>
        <v>150205.81975427497</v>
      </c>
      <c r="W202" s="73">
        <f aca="true" t="shared" si="55" ref="W202:W265">K202+SUM(Q202:U202)</f>
        <v>154909.40032146318</v>
      </c>
    </row>
    <row r="203" spans="2:23" ht="15">
      <c r="B203" t="s">
        <v>823</v>
      </c>
      <c r="C203" t="s">
        <v>824</v>
      </c>
      <c r="D203" t="s">
        <v>801</v>
      </c>
      <c r="E203" s="54">
        <v>40</v>
      </c>
      <c r="F203" s="45" t="s">
        <v>407</v>
      </c>
      <c r="G203" s="45" t="s">
        <v>408</v>
      </c>
      <c r="H203" s="45" t="s">
        <v>412</v>
      </c>
      <c r="I203" s="53">
        <v>113094.64</v>
      </c>
      <c r="J203" s="58">
        <f t="shared" si="42"/>
        <v>117392.23632</v>
      </c>
      <c r="K203" s="58">
        <f t="shared" si="43"/>
        <v>121266.18011855999</v>
      </c>
      <c r="L203" s="74">
        <f t="shared" si="44"/>
        <v>8980.506078479999</v>
      </c>
      <c r="M203" s="74">
        <f t="shared" si="45"/>
        <v>173.74050975359998</v>
      </c>
      <c r="N203" s="74">
        <f t="shared" si="46"/>
        <v>384.0022598277695</v>
      </c>
      <c r="O203" s="74">
        <f t="shared" si="47"/>
        <v>15114.2504262</v>
      </c>
      <c r="P203" s="39">
        <f t="shared" si="48"/>
        <v>19044</v>
      </c>
      <c r="Q203" s="73">
        <f t="shared" si="49"/>
        <v>9276.86277906984</v>
      </c>
      <c r="R203" s="73">
        <f t="shared" si="50"/>
        <v>179.47394657546877</v>
      </c>
      <c r="S203" s="73">
        <f t="shared" si="51"/>
        <v>384.0022598277695</v>
      </c>
      <c r="T203" s="73">
        <f t="shared" si="52"/>
        <v>15825.23650547208</v>
      </c>
      <c r="U203" s="73">
        <f t="shared" si="53"/>
        <v>19236</v>
      </c>
      <c r="V203" s="73">
        <f t="shared" si="54"/>
        <v>161088.73559426138</v>
      </c>
      <c r="W203" s="73">
        <f t="shared" si="55"/>
        <v>166167.75560950514</v>
      </c>
    </row>
    <row r="204" spans="2:23" ht="15">
      <c r="B204" t="s">
        <v>825</v>
      </c>
      <c r="C204" t="s">
        <v>826</v>
      </c>
      <c r="D204" t="s">
        <v>661</v>
      </c>
      <c r="E204" s="54">
        <v>40</v>
      </c>
      <c r="F204" s="45" t="s">
        <v>407</v>
      </c>
      <c r="G204" s="45" t="s">
        <v>408</v>
      </c>
      <c r="H204" s="45" t="s">
        <v>412</v>
      </c>
      <c r="I204" s="53">
        <v>115893.9</v>
      </c>
      <c r="J204" s="58">
        <f t="shared" si="42"/>
        <v>120297.8682</v>
      </c>
      <c r="K204" s="58">
        <f t="shared" si="43"/>
        <v>124267.69785059999</v>
      </c>
      <c r="L204" s="74">
        <f t="shared" si="44"/>
        <v>9202.7869173</v>
      </c>
      <c r="M204" s="74">
        <f t="shared" si="45"/>
        <v>178.04084493599998</v>
      </c>
      <c r="N204" s="74">
        <f t="shared" si="46"/>
        <v>384.0022598277695</v>
      </c>
      <c r="O204" s="74">
        <f t="shared" si="47"/>
        <v>15488.35053075</v>
      </c>
      <c r="P204" s="39">
        <f t="shared" si="48"/>
        <v>19044</v>
      </c>
      <c r="Q204" s="73">
        <f t="shared" si="49"/>
        <v>9506.4788855709</v>
      </c>
      <c r="R204" s="73">
        <f t="shared" si="50"/>
        <v>183.91619281888796</v>
      </c>
      <c r="S204" s="73">
        <f t="shared" si="51"/>
        <v>384.0022598277695</v>
      </c>
      <c r="T204" s="73">
        <f t="shared" si="52"/>
        <v>16216.934569503299</v>
      </c>
      <c r="U204" s="73">
        <f t="shared" si="53"/>
        <v>19236</v>
      </c>
      <c r="V204" s="73">
        <f t="shared" si="54"/>
        <v>164595.04875281377</v>
      </c>
      <c r="W204" s="73">
        <f t="shared" si="55"/>
        <v>169795.02975832083</v>
      </c>
    </row>
    <row r="205" spans="2:23" ht="15">
      <c r="B205" t="s">
        <v>827</v>
      </c>
      <c r="C205" t="s">
        <v>828</v>
      </c>
      <c r="D205" t="s">
        <v>807</v>
      </c>
      <c r="E205" s="54">
        <v>40</v>
      </c>
      <c r="F205" s="45" t="s">
        <v>407</v>
      </c>
      <c r="G205" s="45" t="s">
        <v>408</v>
      </c>
      <c r="H205" s="45" t="s">
        <v>412</v>
      </c>
      <c r="I205" s="53">
        <v>114146.32</v>
      </c>
      <c r="J205" s="58">
        <f t="shared" si="42"/>
        <v>118483.88016000002</v>
      </c>
      <c r="K205" s="58">
        <f t="shared" si="43"/>
        <v>122393.84820528001</v>
      </c>
      <c r="L205" s="74">
        <f t="shared" si="44"/>
        <v>9064.01683224</v>
      </c>
      <c r="M205" s="74">
        <f t="shared" si="45"/>
        <v>175.35614263680003</v>
      </c>
      <c r="N205" s="74">
        <f t="shared" si="46"/>
        <v>384.0022598277695</v>
      </c>
      <c r="O205" s="74">
        <f t="shared" si="47"/>
        <v>15254.799570600002</v>
      </c>
      <c r="P205" s="39">
        <f t="shared" si="48"/>
        <v>19044</v>
      </c>
      <c r="Q205" s="73">
        <f t="shared" si="49"/>
        <v>9363.12938770392</v>
      </c>
      <c r="R205" s="73">
        <f t="shared" si="50"/>
        <v>181.14289534381442</v>
      </c>
      <c r="S205" s="73">
        <f t="shared" si="51"/>
        <v>384.0022598277695</v>
      </c>
      <c r="T205" s="73">
        <f t="shared" si="52"/>
        <v>15972.397190789043</v>
      </c>
      <c r="U205" s="73">
        <f t="shared" si="53"/>
        <v>19236</v>
      </c>
      <c r="V205" s="73">
        <f t="shared" si="54"/>
        <v>162406.0549653046</v>
      </c>
      <c r="W205" s="73">
        <f t="shared" si="55"/>
        <v>167530.51993894455</v>
      </c>
    </row>
    <row r="206" spans="2:23" ht="15">
      <c r="B206" t="s">
        <v>829</v>
      </c>
      <c r="C206" t="s">
        <v>830</v>
      </c>
      <c r="D206" t="s">
        <v>420</v>
      </c>
      <c r="E206" s="54">
        <v>40</v>
      </c>
      <c r="F206" s="45" t="s">
        <v>407</v>
      </c>
      <c r="G206" s="45" t="s">
        <v>408</v>
      </c>
      <c r="H206" s="45" t="s">
        <v>412</v>
      </c>
      <c r="I206" s="53">
        <v>100385.66</v>
      </c>
      <c r="J206" s="58">
        <f t="shared" si="42"/>
        <v>104200.31508</v>
      </c>
      <c r="K206" s="58">
        <f t="shared" si="43"/>
        <v>107638.92547763999</v>
      </c>
      <c r="L206" s="74">
        <f t="shared" si="44"/>
        <v>7971.32410362</v>
      </c>
      <c r="M206" s="74">
        <f t="shared" si="45"/>
        <v>154.2164663184</v>
      </c>
      <c r="N206" s="74">
        <f t="shared" si="46"/>
        <v>384.0022598277695</v>
      </c>
      <c r="O206" s="74">
        <f t="shared" si="47"/>
        <v>13415.79056655</v>
      </c>
      <c r="P206" s="39">
        <f t="shared" si="48"/>
        <v>19044</v>
      </c>
      <c r="Q206" s="73">
        <f t="shared" si="49"/>
        <v>8234.37779903946</v>
      </c>
      <c r="R206" s="73">
        <f t="shared" si="50"/>
        <v>159.30560970690718</v>
      </c>
      <c r="S206" s="73">
        <f t="shared" si="51"/>
        <v>384.0022598277695</v>
      </c>
      <c r="T206" s="73">
        <f t="shared" si="52"/>
        <v>14046.87977483202</v>
      </c>
      <c r="U206" s="73">
        <f t="shared" si="53"/>
        <v>19236</v>
      </c>
      <c r="V206" s="73">
        <f t="shared" si="54"/>
        <v>145169.6484763162</v>
      </c>
      <c r="W206" s="73">
        <f t="shared" si="55"/>
        <v>149699.49092104615</v>
      </c>
    </row>
    <row r="207" spans="2:23" ht="15">
      <c r="B207" t="s">
        <v>831</v>
      </c>
      <c r="C207" t="s">
        <v>832</v>
      </c>
      <c r="D207" t="s">
        <v>446</v>
      </c>
      <c r="E207" s="54">
        <v>86.67</v>
      </c>
      <c r="F207" s="45" t="s">
        <v>407</v>
      </c>
      <c r="G207" s="45" t="s">
        <v>408</v>
      </c>
      <c r="H207" s="45" t="s">
        <v>412</v>
      </c>
      <c r="I207" s="53">
        <v>116328.5</v>
      </c>
      <c r="J207" s="58">
        <f t="shared" si="42"/>
        <v>120748.98300000001</v>
      </c>
      <c r="K207" s="58">
        <f t="shared" si="43"/>
        <v>124733.699439</v>
      </c>
      <c r="L207" s="74">
        <f t="shared" si="44"/>
        <v>9237.2971995</v>
      </c>
      <c r="M207" s="74">
        <f t="shared" si="45"/>
        <v>178.70849484000001</v>
      </c>
      <c r="N207" s="74">
        <f t="shared" si="46"/>
        <v>384.0022598277695</v>
      </c>
      <c r="O207" s="74">
        <f t="shared" si="47"/>
        <v>15546.431561250001</v>
      </c>
      <c r="P207" s="39">
        <f t="shared" si="48"/>
        <v>19044</v>
      </c>
      <c r="Q207" s="73">
        <f t="shared" si="49"/>
        <v>9542.1280070835</v>
      </c>
      <c r="R207" s="73">
        <f t="shared" si="50"/>
        <v>184.60587516972</v>
      </c>
      <c r="S207" s="73">
        <f t="shared" si="51"/>
        <v>384.0022598277695</v>
      </c>
      <c r="T207" s="73">
        <f t="shared" si="52"/>
        <v>16277.747776789502</v>
      </c>
      <c r="U207" s="73">
        <f t="shared" si="53"/>
        <v>19236</v>
      </c>
      <c r="V207" s="73">
        <f t="shared" si="54"/>
        <v>165139.4225154178</v>
      </c>
      <c r="W207" s="73">
        <f t="shared" si="55"/>
        <v>170358.1833578705</v>
      </c>
    </row>
    <row r="208" spans="2:23" ht="15">
      <c r="B208" t="s">
        <v>833</v>
      </c>
      <c r="C208" t="s">
        <v>834</v>
      </c>
      <c r="D208" t="s">
        <v>455</v>
      </c>
      <c r="E208" s="54">
        <v>40</v>
      </c>
      <c r="F208" s="45" t="s">
        <v>407</v>
      </c>
      <c r="G208" s="45" t="s">
        <v>408</v>
      </c>
      <c r="H208" s="45" t="s">
        <v>412</v>
      </c>
      <c r="I208" s="53">
        <v>98972.43</v>
      </c>
      <c r="J208" s="58">
        <f t="shared" si="42"/>
        <v>102733.38234</v>
      </c>
      <c r="K208" s="58">
        <f t="shared" si="43"/>
        <v>106123.58395721999</v>
      </c>
      <c r="L208" s="74">
        <f t="shared" si="44"/>
        <v>7859.10374901</v>
      </c>
      <c r="M208" s="74">
        <f t="shared" si="45"/>
        <v>152.0454058632</v>
      </c>
      <c r="N208" s="74">
        <f t="shared" si="46"/>
        <v>384.0022598277695</v>
      </c>
      <c r="O208" s="74">
        <f t="shared" si="47"/>
        <v>13226.922976275</v>
      </c>
      <c r="P208" s="39">
        <f t="shared" si="48"/>
        <v>19044</v>
      </c>
      <c r="Q208" s="73">
        <f t="shared" si="49"/>
        <v>8118.454172727329</v>
      </c>
      <c r="R208" s="73">
        <f t="shared" si="50"/>
        <v>157.06290425668558</v>
      </c>
      <c r="S208" s="73">
        <f t="shared" si="51"/>
        <v>384.0022598277695</v>
      </c>
      <c r="T208" s="73">
        <f t="shared" si="52"/>
        <v>13849.12770641721</v>
      </c>
      <c r="U208" s="73">
        <f t="shared" si="53"/>
        <v>19236</v>
      </c>
      <c r="V208" s="73">
        <f t="shared" si="54"/>
        <v>143399.45673097597</v>
      </c>
      <c r="W208" s="73">
        <f t="shared" si="55"/>
        <v>147868.23100044898</v>
      </c>
    </row>
    <row r="209" spans="2:23" ht="15">
      <c r="B209" t="s">
        <v>835</v>
      </c>
      <c r="C209" t="s">
        <v>836</v>
      </c>
      <c r="D209" t="s">
        <v>511</v>
      </c>
      <c r="E209" s="54">
        <v>35</v>
      </c>
      <c r="F209" s="45" t="s">
        <v>407</v>
      </c>
      <c r="G209" s="45" t="s">
        <v>408</v>
      </c>
      <c r="H209" s="45" t="s">
        <v>412</v>
      </c>
      <c r="I209" s="53">
        <v>98672.39</v>
      </c>
      <c r="J209" s="58">
        <f t="shared" si="42"/>
        <v>102421.94082</v>
      </c>
      <c r="K209" s="58">
        <f t="shared" si="43"/>
        <v>105801.86486706</v>
      </c>
      <c r="L209" s="74">
        <f t="shared" si="44"/>
        <v>7835.27847273</v>
      </c>
      <c r="M209" s="74">
        <f t="shared" si="45"/>
        <v>151.5844724136</v>
      </c>
      <c r="N209" s="74">
        <f t="shared" si="46"/>
        <v>384.0022598277695</v>
      </c>
      <c r="O209" s="74">
        <f t="shared" si="47"/>
        <v>13186.824880575</v>
      </c>
      <c r="P209" s="39">
        <f t="shared" si="48"/>
        <v>19044</v>
      </c>
      <c r="Q209" s="73">
        <f t="shared" si="49"/>
        <v>8093.842662330089</v>
      </c>
      <c r="R209" s="73">
        <f t="shared" si="50"/>
        <v>156.5867600032488</v>
      </c>
      <c r="S209" s="73">
        <f t="shared" si="51"/>
        <v>384.0022598277695</v>
      </c>
      <c r="T209" s="73">
        <f t="shared" si="52"/>
        <v>13807.143365151329</v>
      </c>
      <c r="U209" s="73">
        <f t="shared" si="53"/>
        <v>19236</v>
      </c>
      <c r="V209" s="73">
        <f t="shared" si="54"/>
        <v>143023.63090554636</v>
      </c>
      <c r="W209" s="73">
        <f t="shared" si="55"/>
        <v>147479.43991437243</v>
      </c>
    </row>
    <row r="210" spans="2:23" ht="15">
      <c r="B210" t="s">
        <v>837</v>
      </c>
      <c r="C210" t="s">
        <v>838</v>
      </c>
      <c r="D210" t="s">
        <v>839</v>
      </c>
      <c r="E210" s="54">
        <v>40</v>
      </c>
      <c r="F210" s="45" t="s">
        <v>407</v>
      </c>
      <c r="G210" s="45" t="s">
        <v>408</v>
      </c>
      <c r="H210" s="45" t="s">
        <v>761</v>
      </c>
      <c r="I210" s="53">
        <v>57327.51</v>
      </c>
      <c r="J210" s="58">
        <f t="shared" si="42"/>
        <v>59505.95538000001</v>
      </c>
      <c r="K210" s="58">
        <f t="shared" si="43"/>
        <v>61469.65190754</v>
      </c>
      <c r="L210" s="74">
        <f t="shared" si="44"/>
        <v>4552.20558657</v>
      </c>
      <c r="M210" s="74">
        <f t="shared" si="45"/>
        <v>88.06881396240001</v>
      </c>
      <c r="N210" s="74">
        <f t="shared" si="46"/>
        <v>384.0022598277695</v>
      </c>
      <c r="O210" s="74">
        <f t="shared" si="47"/>
        <v>7661.391755175001</v>
      </c>
      <c r="P210" s="39">
        <f t="shared" si="48"/>
        <v>19044</v>
      </c>
      <c r="Q210" s="73">
        <f t="shared" si="49"/>
        <v>4702.42837092681</v>
      </c>
      <c r="R210" s="73">
        <f t="shared" si="50"/>
        <v>90.9750848231592</v>
      </c>
      <c r="S210" s="73">
        <f t="shared" si="51"/>
        <v>384.0022598277695</v>
      </c>
      <c r="T210" s="73">
        <f t="shared" si="52"/>
        <v>8021.78957393397</v>
      </c>
      <c r="U210" s="73">
        <f t="shared" si="53"/>
        <v>19236</v>
      </c>
      <c r="V210" s="73">
        <f t="shared" si="54"/>
        <v>91235.62379553518</v>
      </c>
      <c r="W210" s="73">
        <f t="shared" si="55"/>
        <v>93904.84719705171</v>
      </c>
    </row>
    <row r="211" spans="2:23" ht="15">
      <c r="B211" t="s">
        <v>840</v>
      </c>
      <c r="C211" t="s">
        <v>841</v>
      </c>
      <c r="D211" t="s">
        <v>839</v>
      </c>
      <c r="E211" s="54">
        <v>35</v>
      </c>
      <c r="F211" s="45" t="s">
        <v>407</v>
      </c>
      <c r="G211" s="45" t="s">
        <v>408</v>
      </c>
      <c r="H211" s="45" t="s">
        <v>761</v>
      </c>
      <c r="I211" s="53">
        <v>48892.31</v>
      </c>
      <c r="J211" s="58">
        <f t="shared" si="42"/>
        <v>50750.21778</v>
      </c>
      <c r="K211" s="58">
        <f t="shared" si="43"/>
        <v>52424.974966739996</v>
      </c>
      <c r="L211" s="74">
        <f t="shared" si="44"/>
        <v>3882.39166017</v>
      </c>
      <c r="M211" s="74">
        <f t="shared" si="45"/>
        <v>75.1103223144</v>
      </c>
      <c r="N211" s="74">
        <f t="shared" si="46"/>
        <v>384.0022598277695</v>
      </c>
      <c r="O211" s="74">
        <f t="shared" si="47"/>
        <v>6534.090539175</v>
      </c>
      <c r="P211" s="39">
        <f t="shared" si="48"/>
        <v>19044</v>
      </c>
      <c r="Q211" s="73">
        <f t="shared" si="49"/>
        <v>4010.5105849556094</v>
      </c>
      <c r="R211" s="73">
        <f t="shared" si="50"/>
        <v>77.5889629507752</v>
      </c>
      <c r="S211" s="73">
        <f t="shared" si="51"/>
        <v>384.0022598277695</v>
      </c>
      <c r="T211" s="73">
        <f t="shared" si="52"/>
        <v>6841.4592331595695</v>
      </c>
      <c r="U211" s="73">
        <f t="shared" si="53"/>
        <v>19236</v>
      </c>
      <c r="V211" s="73">
        <f t="shared" si="54"/>
        <v>80669.81256148717</v>
      </c>
      <c r="W211" s="73">
        <f t="shared" si="55"/>
        <v>82974.53600763372</v>
      </c>
    </row>
    <row r="212" spans="2:23" ht="15">
      <c r="B212" t="s">
        <v>842</v>
      </c>
      <c r="C212" t="s">
        <v>843</v>
      </c>
      <c r="D212" t="s">
        <v>839</v>
      </c>
      <c r="E212" s="54">
        <v>40</v>
      </c>
      <c r="F212" s="45" t="s">
        <v>407</v>
      </c>
      <c r="G212" s="45" t="s">
        <v>408</v>
      </c>
      <c r="H212" s="45" t="s">
        <v>412</v>
      </c>
      <c r="I212" s="53">
        <v>90882.69</v>
      </c>
      <c r="J212" s="58">
        <f t="shared" si="42"/>
        <v>94336.23222</v>
      </c>
      <c r="K212" s="58">
        <f t="shared" si="43"/>
        <v>97449.32788326</v>
      </c>
      <c r="L212" s="74">
        <f t="shared" si="44"/>
        <v>7216.72176483</v>
      </c>
      <c r="M212" s="74">
        <f t="shared" si="45"/>
        <v>139.6176236856</v>
      </c>
      <c r="N212" s="74">
        <f t="shared" si="46"/>
        <v>384.0022598277695</v>
      </c>
      <c r="O212" s="74">
        <f t="shared" si="47"/>
        <v>12145.789898325002</v>
      </c>
      <c r="P212" s="39">
        <f t="shared" si="48"/>
        <v>19044</v>
      </c>
      <c r="Q212" s="73">
        <f t="shared" si="49"/>
        <v>7454.87358306939</v>
      </c>
      <c r="R212" s="73">
        <f t="shared" si="50"/>
        <v>144.22500526722482</v>
      </c>
      <c r="S212" s="73">
        <f t="shared" si="51"/>
        <v>384.0022598277695</v>
      </c>
      <c r="T212" s="73">
        <f t="shared" si="52"/>
        <v>12717.13728876543</v>
      </c>
      <c r="U212" s="73">
        <f t="shared" si="53"/>
        <v>19236</v>
      </c>
      <c r="V212" s="73">
        <f t="shared" si="54"/>
        <v>133266.36376666836</v>
      </c>
      <c r="W212" s="73">
        <f t="shared" si="55"/>
        <v>137385.5660201898</v>
      </c>
    </row>
    <row r="213" spans="2:23" ht="15">
      <c r="B213" t="s">
        <v>844</v>
      </c>
      <c r="C213" t="s">
        <v>845</v>
      </c>
      <c r="D213" t="s">
        <v>417</v>
      </c>
      <c r="E213" s="54">
        <v>40</v>
      </c>
      <c r="F213" s="45" t="s">
        <v>407</v>
      </c>
      <c r="G213" s="45" t="s">
        <v>408</v>
      </c>
      <c r="H213" s="45" t="s">
        <v>785</v>
      </c>
      <c r="I213" s="53">
        <v>54518.62</v>
      </c>
      <c r="J213" s="58">
        <f t="shared" si="42"/>
        <v>56590.327560000005</v>
      </c>
      <c r="K213" s="58">
        <f t="shared" si="43"/>
        <v>58457.80836948</v>
      </c>
      <c r="L213" s="74">
        <f t="shared" si="44"/>
        <v>4329.16005834</v>
      </c>
      <c r="M213" s="74">
        <f t="shared" si="45"/>
        <v>83.7536847888</v>
      </c>
      <c r="N213" s="74">
        <f t="shared" si="46"/>
        <v>384.0022598277695</v>
      </c>
      <c r="O213" s="74">
        <f t="shared" si="47"/>
        <v>7286.004673350001</v>
      </c>
      <c r="P213" s="39">
        <f t="shared" si="48"/>
        <v>19044</v>
      </c>
      <c r="Q213" s="73">
        <f t="shared" si="49"/>
        <v>4472.02234026522</v>
      </c>
      <c r="R213" s="73">
        <f t="shared" si="50"/>
        <v>86.5175563868304</v>
      </c>
      <c r="S213" s="73">
        <f t="shared" si="51"/>
        <v>384.0022598277695</v>
      </c>
      <c r="T213" s="73">
        <f t="shared" si="52"/>
        <v>7628.743992217141</v>
      </c>
      <c r="U213" s="73">
        <f t="shared" si="53"/>
        <v>19236</v>
      </c>
      <c r="V213" s="73">
        <f t="shared" si="54"/>
        <v>87717.24823630658</v>
      </c>
      <c r="W213" s="73">
        <f t="shared" si="55"/>
        <v>90265.09451817696</v>
      </c>
    </row>
    <row r="214" spans="2:23" ht="15">
      <c r="B214" t="s">
        <v>846</v>
      </c>
      <c r="C214" t="s">
        <v>677</v>
      </c>
      <c r="D214" t="s">
        <v>417</v>
      </c>
      <c r="E214" s="54">
        <v>40</v>
      </c>
      <c r="F214" s="45" t="s">
        <v>407</v>
      </c>
      <c r="G214" s="45" t="s">
        <v>408</v>
      </c>
      <c r="H214" s="45" t="s">
        <v>785</v>
      </c>
      <c r="I214" s="53">
        <v>74770.45</v>
      </c>
      <c r="J214" s="58">
        <f t="shared" si="42"/>
        <v>77611.7271</v>
      </c>
      <c r="K214" s="58">
        <f t="shared" si="43"/>
        <v>80172.9140943</v>
      </c>
      <c r="L214" s="74">
        <f t="shared" si="44"/>
        <v>5937.2971231500005</v>
      </c>
      <c r="M214" s="74">
        <f t="shared" si="45"/>
        <v>114.865356108</v>
      </c>
      <c r="N214" s="74">
        <f t="shared" si="46"/>
        <v>384.0022598277695</v>
      </c>
      <c r="O214" s="74">
        <f t="shared" si="47"/>
        <v>9992.509864125</v>
      </c>
      <c r="P214" s="39">
        <f t="shared" si="48"/>
        <v>19044</v>
      </c>
      <c r="Q214" s="73">
        <f t="shared" si="49"/>
        <v>6133.22792821395</v>
      </c>
      <c r="R214" s="73">
        <f t="shared" si="50"/>
        <v>118.655912859564</v>
      </c>
      <c r="S214" s="73">
        <f t="shared" si="51"/>
        <v>384.0022598277695</v>
      </c>
      <c r="T214" s="73">
        <f t="shared" si="52"/>
        <v>10462.56528930615</v>
      </c>
      <c r="U214" s="73">
        <f t="shared" si="53"/>
        <v>19236</v>
      </c>
      <c r="V214" s="73">
        <f t="shared" si="54"/>
        <v>113084.40170321078</v>
      </c>
      <c r="W214" s="73">
        <f t="shared" si="55"/>
        <v>116507.36548450743</v>
      </c>
    </row>
    <row r="215" spans="2:23" ht="15">
      <c r="B215" t="s">
        <v>847</v>
      </c>
      <c r="C215" t="s">
        <v>848</v>
      </c>
      <c r="D215" t="s">
        <v>417</v>
      </c>
      <c r="E215" s="54">
        <v>40</v>
      </c>
      <c r="F215" s="45" t="s">
        <v>407</v>
      </c>
      <c r="G215" s="45" t="s">
        <v>408</v>
      </c>
      <c r="H215" s="45" t="s">
        <v>412</v>
      </c>
      <c r="I215" s="53">
        <v>84063.24</v>
      </c>
      <c r="J215" s="58">
        <f t="shared" si="42"/>
        <v>87257.64312000001</v>
      </c>
      <c r="K215" s="58">
        <f t="shared" si="43"/>
        <v>90137.14534296001</v>
      </c>
      <c r="L215" s="74">
        <f t="shared" si="44"/>
        <v>6675.209698680001</v>
      </c>
      <c r="M215" s="74">
        <f t="shared" si="45"/>
        <v>129.1413118176</v>
      </c>
      <c r="N215" s="74">
        <f t="shared" si="46"/>
        <v>384.0022598277695</v>
      </c>
      <c r="O215" s="74">
        <f t="shared" si="47"/>
        <v>11234.421551700001</v>
      </c>
      <c r="P215" s="39">
        <f t="shared" si="48"/>
        <v>19044</v>
      </c>
      <c r="Q215" s="73">
        <f t="shared" si="49"/>
        <v>6895.491618736441</v>
      </c>
      <c r="R215" s="73">
        <f t="shared" si="50"/>
        <v>133.4029751075808</v>
      </c>
      <c r="S215" s="73">
        <f t="shared" si="51"/>
        <v>384.0022598277695</v>
      </c>
      <c r="T215" s="73">
        <f t="shared" si="52"/>
        <v>11762.897467256282</v>
      </c>
      <c r="U215" s="73">
        <f t="shared" si="53"/>
        <v>19236</v>
      </c>
      <c r="V215" s="73">
        <f t="shared" si="54"/>
        <v>124724.41794202538</v>
      </c>
      <c r="W215" s="73">
        <f t="shared" si="55"/>
        <v>128548.93966388807</v>
      </c>
    </row>
    <row r="216" spans="2:23" ht="15">
      <c r="B216" t="s">
        <v>849</v>
      </c>
      <c r="C216" t="s">
        <v>850</v>
      </c>
      <c r="D216" t="s">
        <v>851</v>
      </c>
      <c r="E216" s="54">
        <v>40</v>
      </c>
      <c r="F216" s="45" t="s">
        <v>407</v>
      </c>
      <c r="G216" s="45" t="s">
        <v>408</v>
      </c>
      <c r="H216" s="45" t="s">
        <v>785</v>
      </c>
      <c r="I216" s="53">
        <v>77881.11</v>
      </c>
      <c r="J216" s="58">
        <f t="shared" si="42"/>
        <v>80840.59218</v>
      </c>
      <c r="K216" s="58">
        <f t="shared" si="43"/>
        <v>83508.33172194</v>
      </c>
      <c r="L216" s="74">
        <f t="shared" si="44"/>
        <v>6184.30530177</v>
      </c>
      <c r="M216" s="74">
        <f t="shared" si="45"/>
        <v>119.6440764264</v>
      </c>
      <c r="N216" s="74">
        <f t="shared" si="46"/>
        <v>384.0022598277695</v>
      </c>
      <c r="O216" s="74">
        <f t="shared" si="47"/>
        <v>10408.226243175</v>
      </c>
      <c r="P216" s="39">
        <f t="shared" si="48"/>
        <v>19044</v>
      </c>
      <c r="Q216" s="73">
        <f t="shared" si="49"/>
        <v>6388.38737672841</v>
      </c>
      <c r="R216" s="73">
        <f t="shared" si="50"/>
        <v>123.5923309484712</v>
      </c>
      <c r="S216" s="73">
        <f t="shared" si="51"/>
        <v>384.0022598277695</v>
      </c>
      <c r="T216" s="73">
        <f t="shared" si="52"/>
        <v>10897.83728971317</v>
      </c>
      <c r="U216" s="73">
        <f t="shared" si="53"/>
        <v>19236</v>
      </c>
      <c r="V216" s="73">
        <f t="shared" si="54"/>
        <v>116980.77006119917</v>
      </c>
      <c r="W216" s="73">
        <f t="shared" si="55"/>
        <v>120538.15097915783</v>
      </c>
    </row>
    <row r="217" spans="2:23" ht="15">
      <c r="B217" t="s">
        <v>852</v>
      </c>
      <c r="C217" t="s">
        <v>471</v>
      </c>
      <c r="D217" t="s">
        <v>417</v>
      </c>
      <c r="E217" s="54">
        <v>40</v>
      </c>
      <c r="F217" s="45" t="s">
        <v>407</v>
      </c>
      <c r="G217" s="45" t="s">
        <v>408</v>
      </c>
      <c r="H217" s="45" t="s">
        <v>412</v>
      </c>
      <c r="I217" s="53">
        <v>116856.44</v>
      </c>
      <c r="J217" s="58">
        <f t="shared" si="42"/>
        <v>121296.98472000001</v>
      </c>
      <c r="K217" s="58">
        <f t="shared" si="43"/>
        <v>125299.78521576</v>
      </c>
      <c r="L217" s="74">
        <f t="shared" si="44"/>
        <v>9279.219331080001</v>
      </c>
      <c r="M217" s="74">
        <f t="shared" si="45"/>
        <v>179.51953738560002</v>
      </c>
      <c r="N217" s="74">
        <f t="shared" si="46"/>
        <v>384.0022598277695</v>
      </c>
      <c r="O217" s="74">
        <f t="shared" si="47"/>
        <v>15616.986782700002</v>
      </c>
      <c r="P217" s="39">
        <f t="shared" si="48"/>
        <v>19044</v>
      </c>
      <c r="Q217" s="73">
        <f t="shared" si="49"/>
        <v>9585.43356900564</v>
      </c>
      <c r="R217" s="73">
        <f t="shared" si="50"/>
        <v>185.4436821193248</v>
      </c>
      <c r="S217" s="73">
        <f t="shared" si="51"/>
        <v>384.0022598277695</v>
      </c>
      <c r="T217" s="73">
        <f t="shared" si="52"/>
        <v>16351.62197065668</v>
      </c>
      <c r="U217" s="73">
        <f t="shared" si="53"/>
        <v>19236</v>
      </c>
      <c r="V217" s="73">
        <f t="shared" si="54"/>
        <v>165800.7126309934</v>
      </c>
      <c r="W217" s="73">
        <f t="shared" si="55"/>
        <v>171042.28669736942</v>
      </c>
    </row>
    <row r="218" spans="2:23" ht="15">
      <c r="B218" t="s">
        <v>853</v>
      </c>
      <c r="C218" t="s">
        <v>460</v>
      </c>
      <c r="D218" t="s">
        <v>417</v>
      </c>
      <c r="E218" s="54">
        <v>40</v>
      </c>
      <c r="F218" s="45" t="s">
        <v>407</v>
      </c>
      <c r="G218" s="45" t="s">
        <v>408</v>
      </c>
      <c r="H218" s="45" t="s">
        <v>412</v>
      </c>
      <c r="I218" s="53">
        <v>71961.26</v>
      </c>
      <c r="J218" s="58">
        <f t="shared" si="42"/>
        <v>74695.78788</v>
      </c>
      <c r="K218" s="58">
        <f t="shared" si="43"/>
        <v>77160.74888004</v>
      </c>
      <c r="L218" s="74">
        <f t="shared" si="44"/>
        <v>5714.227772820001</v>
      </c>
      <c r="M218" s="74">
        <f t="shared" si="45"/>
        <v>110.54976606240001</v>
      </c>
      <c r="N218" s="74">
        <f t="shared" si="46"/>
        <v>384.0022598277695</v>
      </c>
      <c r="O218" s="74">
        <f t="shared" si="47"/>
        <v>9617.082689550001</v>
      </c>
      <c r="P218" s="39">
        <f t="shared" si="48"/>
        <v>19044</v>
      </c>
      <c r="Q218" s="73">
        <f t="shared" si="49"/>
        <v>5902.79728932306</v>
      </c>
      <c r="R218" s="73">
        <f t="shared" si="50"/>
        <v>114.1979083424592</v>
      </c>
      <c r="S218" s="73">
        <f t="shared" si="51"/>
        <v>384.0022598277695</v>
      </c>
      <c r="T218" s="73">
        <f t="shared" si="52"/>
        <v>10069.47772884522</v>
      </c>
      <c r="U218" s="73">
        <f t="shared" si="53"/>
        <v>19236</v>
      </c>
      <c r="V218" s="73">
        <f t="shared" si="54"/>
        <v>109565.65036826018</v>
      </c>
      <c r="W218" s="73">
        <f t="shared" si="55"/>
        <v>112867.22406637852</v>
      </c>
    </row>
    <row r="219" spans="2:23" ht="15">
      <c r="B219" t="s">
        <v>854</v>
      </c>
      <c r="C219" t="s">
        <v>855</v>
      </c>
      <c r="D219" t="s">
        <v>420</v>
      </c>
      <c r="E219" s="54">
        <v>40</v>
      </c>
      <c r="F219" s="45" t="s">
        <v>407</v>
      </c>
      <c r="G219" s="45" t="s">
        <v>408</v>
      </c>
      <c r="H219" s="45" t="s">
        <v>412</v>
      </c>
      <c r="I219" s="53">
        <v>64846.25</v>
      </c>
      <c r="J219" s="58">
        <f t="shared" si="42"/>
        <v>67310.4075</v>
      </c>
      <c r="K219" s="58">
        <f t="shared" si="43"/>
        <v>69531.65094749999</v>
      </c>
      <c r="L219" s="74">
        <f t="shared" si="44"/>
        <v>5149.24617375</v>
      </c>
      <c r="M219" s="74">
        <f t="shared" si="45"/>
        <v>99.6194031</v>
      </c>
      <c r="N219" s="74">
        <f t="shared" si="46"/>
        <v>384.0022598277695</v>
      </c>
      <c r="O219" s="74">
        <f t="shared" si="47"/>
        <v>8666.214965625</v>
      </c>
      <c r="P219" s="39">
        <f t="shared" si="48"/>
        <v>19044</v>
      </c>
      <c r="Q219" s="73">
        <f t="shared" si="49"/>
        <v>5319.171297483749</v>
      </c>
      <c r="R219" s="73">
        <f t="shared" si="50"/>
        <v>102.90684340229998</v>
      </c>
      <c r="S219" s="73">
        <f t="shared" si="51"/>
        <v>384.0022598277695</v>
      </c>
      <c r="T219" s="73">
        <f t="shared" si="52"/>
        <v>9073.88044864875</v>
      </c>
      <c r="U219" s="73">
        <f t="shared" si="53"/>
        <v>19236</v>
      </c>
      <c r="V219" s="73">
        <f t="shared" si="54"/>
        <v>100653.49030230277</v>
      </c>
      <c r="W219" s="73">
        <f t="shared" si="55"/>
        <v>103647.61179686256</v>
      </c>
    </row>
    <row r="220" spans="2:23" ht="15">
      <c r="B220" t="s">
        <v>856</v>
      </c>
      <c r="C220" t="s">
        <v>848</v>
      </c>
      <c r="D220" t="s">
        <v>417</v>
      </c>
      <c r="E220" s="54">
        <v>40</v>
      </c>
      <c r="F220" s="45" t="s">
        <v>407</v>
      </c>
      <c r="G220" s="45" t="s">
        <v>408</v>
      </c>
      <c r="H220" s="45" t="s">
        <v>412</v>
      </c>
      <c r="I220" s="53">
        <v>84063.24</v>
      </c>
      <c r="J220" s="58">
        <f t="shared" si="42"/>
        <v>87257.64312000001</v>
      </c>
      <c r="K220" s="58">
        <f t="shared" si="43"/>
        <v>90137.14534296001</v>
      </c>
      <c r="L220" s="74">
        <f t="shared" si="44"/>
        <v>6675.209698680001</v>
      </c>
      <c r="M220" s="74">
        <f t="shared" si="45"/>
        <v>129.1413118176</v>
      </c>
      <c r="N220" s="74">
        <f t="shared" si="46"/>
        <v>384.0022598277695</v>
      </c>
      <c r="O220" s="74">
        <f t="shared" si="47"/>
        <v>11234.421551700001</v>
      </c>
      <c r="P220" s="39">
        <f t="shared" si="48"/>
        <v>19044</v>
      </c>
      <c r="Q220" s="73">
        <f t="shared" si="49"/>
        <v>6895.491618736441</v>
      </c>
      <c r="R220" s="73">
        <f t="shared" si="50"/>
        <v>133.4029751075808</v>
      </c>
      <c r="S220" s="73">
        <f t="shared" si="51"/>
        <v>384.0022598277695</v>
      </c>
      <c r="T220" s="73">
        <f t="shared" si="52"/>
        <v>11762.897467256282</v>
      </c>
      <c r="U220" s="73">
        <f t="shared" si="53"/>
        <v>19236</v>
      </c>
      <c r="V220" s="73">
        <f t="shared" si="54"/>
        <v>124724.41794202538</v>
      </c>
      <c r="W220" s="73">
        <f t="shared" si="55"/>
        <v>128548.93966388807</v>
      </c>
    </row>
    <row r="221" spans="2:23" ht="15">
      <c r="B221" t="s">
        <v>857</v>
      </c>
      <c r="C221" t="s">
        <v>858</v>
      </c>
      <c r="D221" t="s">
        <v>511</v>
      </c>
      <c r="E221" s="54">
        <v>35</v>
      </c>
      <c r="F221" s="45" t="s">
        <v>407</v>
      </c>
      <c r="G221" s="45" t="s">
        <v>408</v>
      </c>
      <c r="H221" s="45" t="s">
        <v>412</v>
      </c>
      <c r="I221" s="53">
        <v>85336.52</v>
      </c>
      <c r="J221" s="58">
        <f t="shared" si="42"/>
        <v>88579.30776000001</v>
      </c>
      <c r="K221" s="58">
        <f t="shared" si="43"/>
        <v>91502.42491608001</v>
      </c>
      <c r="L221" s="74">
        <f t="shared" si="44"/>
        <v>6776.3170436400005</v>
      </c>
      <c r="M221" s="74">
        <f t="shared" si="45"/>
        <v>131.0973754848</v>
      </c>
      <c r="N221" s="74">
        <f t="shared" si="46"/>
        <v>384.0022598277695</v>
      </c>
      <c r="O221" s="74">
        <f t="shared" si="47"/>
        <v>11404.585874100001</v>
      </c>
      <c r="P221" s="39">
        <f t="shared" si="48"/>
        <v>19044</v>
      </c>
      <c r="Q221" s="73">
        <f t="shared" si="49"/>
        <v>6999.935506080121</v>
      </c>
      <c r="R221" s="73">
        <f t="shared" si="50"/>
        <v>135.4235888757984</v>
      </c>
      <c r="S221" s="73">
        <f t="shared" si="51"/>
        <v>384.0022598277695</v>
      </c>
      <c r="T221" s="73">
        <f t="shared" si="52"/>
        <v>11941.066451548442</v>
      </c>
      <c r="U221" s="73">
        <f t="shared" si="53"/>
        <v>19236</v>
      </c>
      <c r="V221" s="73">
        <f t="shared" si="54"/>
        <v>126319.31031305259</v>
      </c>
      <c r="W221" s="73">
        <f t="shared" si="55"/>
        <v>130198.85272241215</v>
      </c>
    </row>
    <row r="222" spans="2:23" ht="15">
      <c r="B222" t="s">
        <v>859</v>
      </c>
      <c r="C222" t="s">
        <v>427</v>
      </c>
      <c r="D222" t="s">
        <v>417</v>
      </c>
      <c r="E222" s="54">
        <v>40</v>
      </c>
      <c r="F222" s="45" t="s">
        <v>407</v>
      </c>
      <c r="G222" s="45" t="s">
        <v>408</v>
      </c>
      <c r="H222" s="45" t="s">
        <v>412</v>
      </c>
      <c r="I222" s="53">
        <v>94300.96</v>
      </c>
      <c r="J222" s="58">
        <f t="shared" si="42"/>
        <v>97884.39648000001</v>
      </c>
      <c r="K222" s="58">
        <f t="shared" si="43"/>
        <v>101114.58156384001</v>
      </c>
      <c r="L222" s="74">
        <f t="shared" si="44"/>
        <v>7488.15633072</v>
      </c>
      <c r="M222" s="74">
        <f t="shared" si="45"/>
        <v>144.86890679040002</v>
      </c>
      <c r="N222" s="74">
        <f t="shared" si="46"/>
        <v>384.0022598277695</v>
      </c>
      <c r="O222" s="74">
        <f t="shared" si="47"/>
        <v>12602.616046800002</v>
      </c>
      <c r="P222" s="39">
        <f t="shared" si="48"/>
        <v>19044</v>
      </c>
      <c r="Q222" s="73">
        <f t="shared" si="49"/>
        <v>7735.265489633761</v>
      </c>
      <c r="R222" s="73">
        <f t="shared" si="50"/>
        <v>149.64958071448322</v>
      </c>
      <c r="S222" s="73">
        <f t="shared" si="51"/>
        <v>384.0022598277695</v>
      </c>
      <c r="T222" s="73">
        <f t="shared" si="52"/>
        <v>13195.452894081121</v>
      </c>
      <c r="U222" s="73">
        <f t="shared" si="53"/>
        <v>19236</v>
      </c>
      <c r="V222" s="73">
        <f t="shared" si="54"/>
        <v>137548.04002413817</v>
      </c>
      <c r="W222" s="73">
        <f t="shared" si="55"/>
        <v>141814.95178809715</v>
      </c>
    </row>
    <row r="223" spans="2:23" ht="15">
      <c r="B223" t="s">
        <v>860</v>
      </c>
      <c r="C223" t="s">
        <v>861</v>
      </c>
      <c r="D223" t="s">
        <v>839</v>
      </c>
      <c r="E223" s="54">
        <v>40</v>
      </c>
      <c r="F223" s="45" t="s">
        <v>407</v>
      </c>
      <c r="G223" s="45" t="s">
        <v>408</v>
      </c>
      <c r="H223" s="45" t="s">
        <v>412</v>
      </c>
      <c r="I223" s="53">
        <v>64989.12</v>
      </c>
      <c r="J223" s="58">
        <f t="shared" si="42"/>
        <v>67458.70656</v>
      </c>
      <c r="K223" s="58">
        <f t="shared" si="43"/>
        <v>69684.84387648</v>
      </c>
      <c r="L223" s="74">
        <f t="shared" si="44"/>
        <v>5160.591051840001</v>
      </c>
      <c r="M223" s="74">
        <f t="shared" si="45"/>
        <v>99.8388857088</v>
      </c>
      <c r="N223" s="74">
        <f t="shared" si="46"/>
        <v>384.0022598277695</v>
      </c>
      <c r="O223" s="74">
        <f t="shared" si="47"/>
        <v>8685.3084696</v>
      </c>
      <c r="P223" s="39">
        <f t="shared" si="48"/>
        <v>19044</v>
      </c>
      <c r="Q223" s="73">
        <f t="shared" si="49"/>
        <v>5330.890556550719</v>
      </c>
      <c r="R223" s="73">
        <f t="shared" si="50"/>
        <v>103.13356893719039</v>
      </c>
      <c r="S223" s="73">
        <f t="shared" si="51"/>
        <v>384.0022598277695</v>
      </c>
      <c r="T223" s="73">
        <f t="shared" si="52"/>
        <v>9093.87212588064</v>
      </c>
      <c r="U223" s="73">
        <f t="shared" si="53"/>
        <v>19236</v>
      </c>
      <c r="V223" s="73">
        <f t="shared" si="54"/>
        <v>100832.44722697657</v>
      </c>
      <c r="W223" s="73">
        <f t="shared" si="55"/>
        <v>103832.74238767632</v>
      </c>
    </row>
    <row r="224" spans="2:23" ht="15">
      <c r="B224" t="s">
        <v>862</v>
      </c>
      <c r="C224" t="s">
        <v>863</v>
      </c>
      <c r="D224" t="s">
        <v>839</v>
      </c>
      <c r="E224" s="54">
        <v>40</v>
      </c>
      <c r="F224" s="45" t="s">
        <v>407</v>
      </c>
      <c r="G224" s="45" t="s">
        <v>408</v>
      </c>
      <c r="H224" s="45" t="s">
        <v>412</v>
      </c>
      <c r="I224" s="53">
        <v>69004.37</v>
      </c>
      <c r="J224" s="58">
        <f t="shared" si="42"/>
        <v>71626.53606</v>
      </c>
      <c r="K224" s="58">
        <f t="shared" si="43"/>
        <v>73990.21174998</v>
      </c>
      <c r="L224" s="74">
        <f t="shared" si="44"/>
        <v>5479.4300085899995</v>
      </c>
      <c r="M224" s="74">
        <f t="shared" si="45"/>
        <v>106.0072733688</v>
      </c>
      <c r="N224" s="74">
        <f t="shared" si="46"/>
        <v>384.0022598277695</v>
      </c>
      <c r="O224" s="74">
        <f t="shared" si="47"/>
        <v>9221.916517725</v>
      </c>
      <c r="P224" s="39">
        <f t="shared" si="48"/>
        <v>19044</v>
      </c>
      <c r="Q224" s="73">
        <f t="shared" si="49"/>
        <v>5660.25119887347</v>
      </c>
      <c r="R224" s="73">
        <f t="shared" si="50"/>
        <v>109.50551338997039</v>
      </c>
      <c r="S224" s="73">
        <f t="shared" si="51"/>
        <v>384.0022598277695</v>
      </c>
      <c r="T224" s="73">
        <f t="shared" si="52"/>
        <v>9655.72263337239</v>
      </c>
      <c r="U224" s="73">
        <f t="shared" si="53"/>
        <v>19236</v>
      </c>
      <c r="V224" s="73">
        <f t="shared" si="54"/>
        <v>105861.89211951157</v>
      </c>
      <c r="W224" s="73">
        <f t="shared" si="55"/>
        <v>109035.6933554436</v>
      </c>
    </row>
    <row r="225" spans="2:23" ht="15">
      <c r="B225" t="s">
        <v>864</v>
      </c>
      <c r="C225" t="s">
        <v>735</v>
      </c>
      <c r="D225" t="s">
        <v>417</v>
      </c>
      <c r="E225" s="54">
        <v>40</v>
      </c>
      <c r="F225" s="45" t="s">
        <v>407</v>
      </c>
      <c r="G225" s="45" t="s">
        <v>408</v>
      </c>
      <c r="H225" s="45" t="s">
        <v>412</v>
      </c>
      <c r="I225" s="53">
        <v>100172.59</v>
      </c>
      <c r="J225" s="58">
        <f t="shared" si="42"/>
        <v>103979.14842</v>
      </c>
      <c r="K225" s="58">
        <f t="shared" si="43"/>
        <v>107410.46031786</v>
      </c>
      <c r="L225" s="74">
        <f t="shared" si="44"/>
        <v>7954.40485413</v>
      </c>
      <c r="M225" s="74">
        <f t="shared" si="45"/>
        <v>153.88913966159998</v>
      </c>
      <c r="N225" s="74">
        <f t="shared" si="46"/>
        <v>384.0022598277695</v>
      </c>
      <c r="O225" s="74">
        <f t="shared" si="47"/>
        <v>13387.315359075</v>
      </c>
      <c r="P225" s="39">
        <f t="shared" si="48"/>
        <v>19044</v>
      </c>
      <c r="Q225" s="73">
        <f t="shared" si="49"/>
        <v>8216.900214316289</v>
      </c>
      <c r="R225" s="73">
        <f t="shared" si="50"/>
        <v>158.96748127043278</v>
      </c>
      <c r="S225" s="73">
        <f t="shared" si="51"/>
        <v>384.0022598277695</v>
      </c>
      <c r="T225" s="73">
        <f t="shared" si="52"/>
        <v>14017.065071480729</v>
      </c>
      <c r="U225" s="73">
        <f t="shared" si="53"/>
        <v>19236</v>
      </c>
      <c r="V225" s="73">
        <f t="shared" si="54"/>
        <v>144902.76003269438</v>
      </c>
      <c r="W225" s="73">
        <f t="shared" si="55"/>
        <v>149423.3953447552</v>
      </c>
    </row>
    <row r="226" spans="2:23" ht="15">
      <c r="B226" t="s">
        <v>865</v>
      </c>
      <c r="C226" t="s">
        <v>464</v>
      </c>
      <c r="D226" t="s">
        <v>417</v>
      </c>
      <c r="E226" s="54">
        <v>40</v>
      </c>
      <c r="F226" s="45" t="s">
        <v>407</v>
      </c>
      <c r="G226" s="45" t="s">
        <v>408</v>
      </c>
      <c r="H226" s="45" t="s">
        <v>412</v>
      </c>
      <c r="I226" s="53">
        <v>86498.28</v>
      </c>
      <c r="J226" s="58">
        <f t="shared" si="42"/>
        <v>89785.21464</v>
      </c>
      <c r="K226" s="58">
        <f t="shared" si="43"/>
        <v>92748.12672312</v>
      </c>
      <c r="L226" s="74">
        <f t="shared" si="44"/>
        <v>6868.56891996</v>
      </c>
      <c r="M226" s="74">
        <f t="shared" si="45"/>
        <v>132.8821176672</v>
      </c>
      <c r="N226" s="74">
        <f t="shared" si="46"/>
        <v>384.0022598277695</v>
      </c>
      <c r="O226" s="74">
        <f t="shared" si="47"/>
        <v>11559.846384900002</v>
      </c>
      <c r="P226" s="39">
        <f t="shared" si="48"/>
        <v>19044</v>
      </c>
      <c r="Q226" s="73">
        <f t="shared" si="49"/>
        <v>7095.23169431868</v>
      </c>
      <c r="R226" s="73">
        <f t="shared" si="50"/>
        <v>137.2672275502176</v>
      </c>
      <c r="S226" s="73">
        <f t="shared" si="51"/>
        <v>384.0022598277695</v>
      </c>
      <c r="T226" s="73">
        <f t="shared" si="52"/>
        <v>12103.63053736716</v>
      </c>
      <c r="U226" s="73">
        <f t="shared" si="53"/>
        <v>19236</v>
      </c>
      <c r="V226" s="73">
        <f t="shared" si="54"/>
        <v>127774.51432235498</v>
      </c>
      <c r="W226" s="73">
        <f t="shared" si="55"/>
        <v>131704.25844218384</v>
      </c>
    </row>
    <row r="227" spans="2:23" ht="15">
      <c r="B227" t="s">
        <v>866</v>
      </c>
      <c r="C227" t="s">
        <v>427</v>
      </c>
      <c r="D227" t="s">
        <v>417</v>
      </c>
      <c r="E227" s="54">
        <v>40</v>
      </c>
      <c r="F227" s="45" t="s">
        <v>407</v>
      </c>
      <c r="G227" s="45" t="s">
        <v>408</v>
      </c>
      <c r="H227" s="45" t="s">
        <v>412</v>
      </c>
      <c r="I227" s="53">
        <v>94300.96</v>
      </c>
      <c r="J227" s="58">
        <f t="shared" si="42"/>
        <v>97884.39648000001</v>
      </c>
      <c r="K227" s="58">
        <f t="shared" si="43"/>
        <v>101114.58156384001</v>
      </c>
      <c r="L227" s="74">
        <f t="shared" si="44"/>
        <v>7488.15633072</v>
      </c>
      <c r="M227" s="74">
        <f t="shared" si="45"/>
        <v>144.86890679040002</v>
      </c>
      <c r="N227" s="74">
        <f t="shared" si="46"/>
        <v>384.0022598277695</v>
      </c>
      <c r="O227" s="74">
        <f t="shared" si="47"/>
        <v>12602.616046800002</v>
      </c>
      <c r="P227" s="39">
        <f t="shared" si="48"/>
        <v>19044</v>
      </c>
      <c r="Q227" s="73">
        <f t="shared" si="49"/>
        <v>7735.265489633761</v>
      </c>
      <c r="R227" s="73">
        <f t="shared" si="50"/>
        <v>149.64958071448322</v>
      </c>
      <c r="S227" s="73">
        <f t="shared" si="51"/>
        <v>384.0022598277695</v>
      </c>
      <c r="T227" s="73">
        <f t="shared" si="52"/>
        <v>13195.452894081121</v>
      </c>
      <c r="U227" s="73">
        <f t="shared" si="53"/>
        <v>19236</v>
      </c>
      <c r="V227" s="73">
        <f t="shared" si="54"/>
        <v>137548.04002413817</v>
      </c>
      <c r="W227" s="73">
        <f t="shared" si="55"/>
        <v>141814.95178809715</v>
      </c>
    </row>
    <row r="228" spans="2:23" ht="15">
      <c r="B228" t="s">
        <v>867</v>
      </c>
      <c r="C228" t="s">
        <v>868</v>
      </c>
      <c r="D228" t="s">
        <v>869</v>
      </c>
      <c r="E228" s="54">
        <v>40</v>
      </c>
      <c r="F228" s="45" t="s">
        <v>407</v>
      </c>
      <c r="G228" s="45" t="s">
        <v>408</v>
      </c>
      <c r="H228" s="45" t="s">
        <v>412</v>
      </c>
      <c r="I228" s="53">
        <v>181848.37</v>
      </c>
      <c r="J228" s="58">
        <f t="shared" si="42"/>
        <v>188758.60806</v>
      </c>
      <c r="K228" s="58">
        <f t="shared" si="43"/>
        <v>194987.64212598</v>
      </c>
      <c r="L228" s="74">
        <f t="shared" si="44"/>
        <v>10697.79981687</v>
      </c>
      <c r="M228" s="74">
        <f t="shared" si="45"/>
        <v>279.3627399288</v>
      </c>
      <c r="N228" s="74">
        <f t="shared" si="46"/>
        <v>384.0022598277695</v>
      </c>
      <c r="O228" s="74">
        <f t="shared" si="47"/>
        <v>24302.670787725</v>
      </c>
      <c r="P228" s="39">
        <f t="shared" si="48"/>
        <v>19044</v>
      </c>
      <c r="Q228" s="73">
        <f t="shared" si="49"/>
        <v>10788.120810826711</v>
      </c>
      <c r="R228" s="73">
        <f t="shared" si="50"/>
        <v>288.5817103464504</v>
      </c>
      <c r="S228" s="73">
        <f t="shared" si="51"/>
        <v>384.0022598277695</v>
      </c>
      <c r="T228" s="73">
        <f t="shared" si="52"/>
        <v>25445.88729744039</v>
      </c>
      <c r="U228" s="73">
        <f t="shared" si="53"/>
        <v>19236</v>
      </c>
      <c r="V228" s="73">
        <f t="shared" si="54"/>
        <v>243466.44366435157</v>
      </c>
      <c r="W228" s="73">
        <f t="shared" si="55"/>
        <v>251130.23420442131</v>
      </c>
    </row>
    <row r="229" spans="2:23" ht="15">
      <c r="B229" t="s">
        <v>870</v>
      </c>
      <c r="C229" t="s">
        <v>871</v>
      </c>
      <c r="D229" t="s">
        <v>872</v>
      </c>
      <c r="E229" s="54">
        <v>40</v>
      </c>
      <c r="F229" s="45" t="s">
        <v>407</v>
      </c>
      <c r="G229" s="45" t="s">
        <v>408</v>
      </c>
      <c r="H229" s="45" t="s">
        <v>412</v>
      </c>
      <c r="I229" s="53">
        <v>189742.48</v>
      </c>
      <c r="J229" s="58">
        <f t="shared" si="42"/>
        <v>196952.69424</v>
      </c>
      <c r="K229" s="58">
        <f t="shared" si="43"/>
        <v>203452.13314992</v>
      </c>
      <c r="L229" s="74">
        <f t="shared" si="44"/>
        <v>10816.61406648</v>
      </c>
      <c r="M229" s="74">
        <f t="shared" si="45"/>
        <v>291.4899874752</v>
      </c>
      <c r="N229" s="74">
        <f t="shared" si="46"/>
        <v>384.0022598277695</v>
      </c>
      <c r="O229" s="74">
        <f t="shared" si="47"/>
        <v>25357.6593834</v>
      </c>
      <c r="P229" s="39">
        <f t="shared" si="48"/>
        <v>19044</v>
      </c>
      <c r="Q229" s="73">
        <f t="shared" si="49"/>
        <v>10910.85593067384</v>
      </c>
      <c r="R229" s="73">
        <f t="shared" si="50"/>
        <v>301.1091570618816</v>
      </c>
      <c r="S229" s="73">
        <f t="shared" si="51"/>
        <v>384.0022598277695</v>
      </c>
      <c r="T229" s="73">
        <f t="shared" si="52"/>
        <v>26550.50337606456</v>
      </c>
      <c r="U229" s="73">
        <f t="shared" si="53"/>
        <v>19236</v>
      </c>
      <c r="V229" s="73">
        <f t="shared" si="54"/>
        <v>252846.45993718298</v>
      </c>
      <c r="W229" s="73">
        <f t="shared" si="55"/>
        <v>260834.60387354804</v>
      </c>
    </row>
    <row r="230" spans="2:23" ht="15">
      <c r="B230" t="s">
        <v>873</v>
      </c>
      <c r="C230" t="s">
        <v>874</v>
      </c>
      <c r="D230" t="s">
        <v>458</v>
      </c>
      <c r="E230" s="54">
        <v>35</v>
      </c>
      <c r="F230" s="45" t="s">
        <v>407</v>
      </c>
      <c r="G230" s="45" t="s">
        <v>408</v>
      </c>
      <c r="H230" s="45" t="s">
        <v>412</v>
      </c>
      <c r="I230" s="53">
        <v>235615.02</v>
      </c>
      <c r="J230" s="58">
        <f t="shared" si="42"/>
        <v>244568.39076</v>
      </c>
      <c r="K230" s="58">
        <f t="shared" si="43"/>
        <v>252639.14765507999</v>
      </c>
      <c r="L230" s="74">
        <f t="shared" si="44"/>
        <v>11507.04166602</v>
      </c>
      <c r="M230" s="74">
        <f t="shared" si="45"/>
        <v>361.96121832480003</v>
      </c>
      <c r="N230" s="74">
        <f t="shared" si="46"/>
        <v>384.0022598277695</v>
      </c>
      <c r="O230" s="74">
        <f t="shared" si="47"/>
        <v>31488.180310350002</v>
      </c>
      <c r="P230" s="39">
        <f t="shared" si="48"/>
        <v>19044</v>
      </c>
      <c r="Q230" s="73">
        <f t="shared" si="49"/>
        <v>11624.06764099866</v>
      </c>
      <c r="R230" s="73">
        <f t="shared" si="50"/>
        <v>373.9059385295184</v>
      </c>
      <c r="S230" s="73">
        <f t="shared" si="51"/>
        <v>384.0022598277695</v>
      </c>
      <c r="T230" s="73">
        <f t="shared" si="52"/>
        <v>32969.40876898794</v>
      </c>
      <c r="U230" s="73">
        <f t="shared" si="53"/>
        <v>19236</v>
      </c>
      <c r="V230" s="73">
        <f t="shared" si="54"/>
        <v>307353.5762145226</v>
      </c>
      <c r="W230" s="73">
        <f t="shared" si="55"/>
        <v>317226.5322634239</v>
      </c>
    </row>
    <row r="231" spans="2:23" ht="15">
      <c r="B231" t="s">
        <v>875</v>
      </c>
      <c r="C231" t="s">
        <v>876</v>
      </c>
      <c r="D231" t="s">
        <v>483</v>
      </c>
      <c r="E231" s="54">
        <v>40</v>
      </c>
      <c r="F231" s="45" t="s">
        <v>407</v>
      </c>
      <c r="G231" s="45" t="s">
        <v>408</v>
      </c>
      <c r="H231" s="45" t="s">
        <v>785</v>
      </c>
      <c r="I231" s="53">
        <v>105273.54</v>
      </c>
      <c r="J231" s="58">
        <f t="shared" si="42"/>
        <v>109273.93452</v>
      </c>
      <c r="K231" s="58">
        <f t="shared" si="43"/>
        <v>112879.97435915998</v>
      </c>
      <c r="L231" s="74">
        <f t="shared" si="44"/>
        <v>8359.45599078</v>
      </c>
      <c r="M231" s="74">
        <f t="shared" si="45"/>
        <v>161.72542308959999</v>
      </c>
      <c r="N231" s="74">
        <f t="shared" si="46"/>
        <v>384.0022598277695</v>
      </c>
      <c r="O231" s="74">
        <f t="shared" si="47"/>
        <v>14069.01906945</v>
      </c>
      <c r="P231" s="39">
        <f t="shared" si="48"/>
        <v>19044</v>
      </c>
      <c r="Q231" s="73">
        <f t="shared" si="49"/>
        <v>8635.318038475738</v>
      </c>
      <c r="R231" s="73">
        <f t="shared" si="50"/>
        <v>167.06236205155676</v>
      </c>
      <c r="S231" s="73">
        <f t="shared" si="51"/>
        <v>384.0022598277695</v>
      </c>
      <c r="T231" s="73">
        <f t="shared" si="52"/>
        <v>14730.836653870378</v>
      </c>
      <c r="U231" s="73">
        <f t="shared" si="53"/>
        <v>19236</v>
      </c>
      <c r="V231" s="73">
        <f t="shared" si="54"/>
        <v>151292.13726314736</v>
      </c>
      <c r="W231" s="73">
        <f t="shared" si="55"/>
        <v>156033.19367338542</v>
      </c>
    </row>
    <row r="232" spans="2:23" ht="15">
      <c r="B232" t="s">
        <v>877</v>
      </c>
      <c r="C232" t="s">
        <v>878</v>
      </c>
      <c r="D232" t="s">
        <v>879</v>
      </c>
      <c r="E232" s="54">
        <v>87</v>
      </c>
      <c r="F232" s="45" t="s">
        <v>407</v>
      </c>
      <c r="G232" s="45" t="s">
        <v>408</v>
      </c>
      <c r="H232" s="45" t="s">
        <v>785</v>
      </c>
      <c r="I232" s="53">
        <v>108192.58</v>
      </c>
      <c r="J232" s="58">
        <f t="shared" si="42"/>
        <v>112303.89804</v>
      </c>
      <c r="K232" s="58">
        <f t="shared" si="43"/>
        <v>116009.92667531999</v>
      </c>
      <c r="L232" s="74">
        <f t="shared" si="44"/>
        <v>8591.24820006</v>
      </c>
      <c r="M232" s="74">
        <f t="shared" si="45"/>
        <v>166.2097690992</v>
      </c>
      <c r="N232" s="74">
        <f t="shared" si="46"/>
        <v>384.0022598277695</v>
      </c>
      <c r="O232" s="74">
        <f t="shared" si="47"/>
        <v>14459.12687265</v>
      </c>
      <c r="P232" s="39">
        <f t="shared" si="48"/>
        <v>19044</v>
      </c>
      <c r="Q232" s="73">
        <f t="shared" si="49"/>
        <v>8874.759390661979</v>
      </c>
      <c r="R232" s="73">
        <f t="shared" si="50"/>
        <v>171.6946914794736</v>
      </c>
      <c r="S232" s="73">
        <f t="shared" si="51"/>
        <v>384.0022598277695</v>
      </c>
      <c r="T232" s="73">
        <f t="shared" si="52"/>
        <v>15139.29543112926</v>
      </c>
      <c r="U232" s="73">
        <f t="shared" si="53"/>
        <v>19236</v>
      </c>
      <c r="V232" s="73">
        <f t="shared" si="54"/>
        <v>154948.48514163698</v>
      </c>
      <c r="W232" s="73">
        <f t="shared" si="55"/>
        <v>159815.67844841848</v>
      </c>
    </row>
    <row r="233" spans="2:23" ht="15">
      <c r="B233" t="s">
        <v>880</v>
      </c>
      <c r="C233" t="s">
        <v>858</v>
      </c>
      <c r="D233" t="s">
        <v>511</v>
      </c>
      <c r="E233" s="54">
        <v>35</v>
      </c>
      <c r="F233" s="45" t="s">
        <v>407</v>
      </c>
      <c r="G233" s="45" t="s">
        <v>408</v>
      </c>
      <c r="H233" s="45" t="s">
        <v>412</v>
      </c>
      <c r="I233" s="53">
        <v>85336.52</v>
      </c>
      <c r="J233" s="58">
        <f t="shared" si="42"/>
        <v>88579.30776000001</v>
      </c>
      <c r="K233" s="58">
        <f t="shared" si="43"/>
        <v>91502.42491608001</v>
      </c>
      <c r="L233" s="74">
        <f t="shared" si="44"/>
        <v>6776.3170436400005</v>
      </c>
      <c r="M233" s="74">
        <f t="shared" si="45"/>
        <v>131.0973754848</v>
      </c>
      <c r="N233" s="74">
        <f t="shared" si="46"/>
        <v>384.0022598277695</v>
      </c>
      <c r="O233" s="74">
        <f t="shared" si="47"/>
        <v>11404.585874100001</v>
      </c>
      <c r="P233" s="39">
        <f t="shared" si="48"/>
        <v>19044</v>
      </c>
      <c r="Q233" s="73">
        <f t="shared" si="49"/>
        <v>6999.935506080121</v>
      </c>
      <c r="R233" s="73">
        <f t="shared" si="50"/>
        <v>135.4235888757984</v>
      </c>
      <c r="S233" s="73">
        <f t="shared" si="51"/>
        <v>384.0022598277695</v>
      </c>
      <c r="T233" s="73">
        <f t="shared" si="52"/>
        <v>11941.066451548442</v>
      </c>
      <c r="U233" s="73">
        <f t="shared" si="53"/>
        <v>19236</v>
      </c>
      <c r="V233" s="73">
        <f t="shared" si="54"/>
        <v>126319.31031305259</v>
      </c>
      <c r="W233" s="73">
        <f t="shared" si="55"/>
        <v>130198.85272241215</v>
      </c>
    </row>
    <row r="234" spans="2:23" ht="15">
      <c r="B234" t="s">
        <v>881</v>
      </c>
      <c r="C234" t="s">
        <v>882</v>
      </c>
      <c r="D234" t="s">
        <v>511</v>
      </c>
      <c r="E234" s="54">
        <v>35</v>
      </c>
      <c r="F234" s="45" t="s">
        <v>407</v>
      </c>
      <c r="G234" s="45" t="s">
        <v>408</v>
      </c>
      <c r="H234" s="45" t="s">
        <v>412</v>
      </c>
      <c r="I234" s="53">
        <v>79390.49</v>
      </c>
      <c r="J234" s="58">
        <f t="shared" si="42"/>
        <v>82407.32862000001</v>
      </c>
      <c r="K234" s="58">
        <f t="shared" si="43"/>
        <v>85126.77046446</v>
      </c>
      <c r="L234" s="74">
        <f t="shared" si="44"/>
        <v>6304.160639430001</v>
      </c>
      <c r="M234" s="74">
        <f t="shared" si="45"/>
        <v>121.96284635760001</v>
      </c>
      <c r="N234" s="74">
        <f t="shared" si="46"/>
        <v>384.0022598277695</v>
      </c>
      <c r="O234" s="74">
        <f t="shared" si="47"/>
        <v>10609.943559825002</v>
      </c>
      <c r="P234" s="39">
        <f t="shared" si="48"/>
        <v>19044</v>
      </c>
      <c r="Q234" s="73">
        <f t="shared" si="49"/>
        <v>6512.19794053119</v>
      </c>
      <c r="R234" s="73">
        <f t="shared" si="50"/>
        <v>125.9876202874008</v>
      </c>
      <c r="S234" s="73">
        <f t="shared" si="51"/>
        <v>384.0022598277695</v>
      </c>
      <c r="T234" s="73">
        <f t="shared" si="52"/>
        <v>11109.04354561203</v>
      </c>
      <c r="U234" s="73">
        <f t="shared" si="53"/>
        <v>19236</v>
      </c>
      <c r="V234" s="73">
        <f t="shared" si="54"/>
        <v>118871.39792544038</v>
      </c>
      <c r="W234" s="73">
        <f t="shared" si="55"/>
        <v>122494.0018307184</v>
      </c>
    </row>
    <row r="235" spans="2:23" ht="15">
      <c r="B235" t="s">
        <v>883</v>
      </c>
      <c r="C235" t="s">
        <v>757</v>
      </c>
      <c r="D235" t="s">
        <v>511</v>
      </c>
      <c r="E235" s="54">
        <v>35</v>
      </c>
      <c r="F235" s="45" t="s">
        <v>407</v>
      </c>
      <c r="G235" s="45" t="s">
        <v>408</v>
      </c>
      <c r="H235" s="45" t="s">
        <v>412</v>
      </c>
      <c r="I235" s="53">
        <v>75647.94</v>
      </c>
      <c r="J235" s="58">
        <f t="shared" si="42"/>
        <v>78522.56172</v>
      </c>
      <c r="K235" s="58">
        <f t="shared" si="43"/>
        <v>81113.80625675998</v>
      </c>
      <c r="L235" s="74">
        <f t="shared" si="44"/>
        <v>6006.97597158</v>
      </c>
      <c r="M235" s="74">
        <f t="shared" si="45"/>
        <v>116.2133913456</v>
      </c>
      <c r="N235" s="74">
        <f t="shared" si="46"/>
        <v>384.0022598277695</v>
      </c>
      <c r="O235" s="74">
        <f t="shared" si="47"/>
        <v>10109.77982145</v>
      </c>
      <c r="P235" s="39">
        <f t="shared" si="48"/>
        <v>19044</v>
      </c>
      <c r="Q235" s="73">
        <f t="shared" si="49"/>
        <v>6205.206178642139</v>
      </c>
      <c r="R235" s="73">
        <f t="shared" si="50"/>
        <v>120.04843326000477</v>
      </c>
      <c r="S235" s="73">
        <f t="shared" si="51"/>
        <v>384.0022598277695</v>
      </c>
      <c r="T235" s="73">
        <f t="shared" si="52"/>
        <v>10585.351716507179</v>
      </c>
      <c r="U235" s="73">
        <f t="shared" si="53"/>
        <v>19236</v>
      </c>
      <c r="V235" s="73">
        <f t="shared" si="54"/>
        <v>114183.53316420337</v>
      </c>
      <c r="W235" s="73">
        <f t="shared" si="55"/>
        <v>117644.41484499708</v>
      </c>
    </row>
    <row r="236" spans="2:23" ht="15">
      <c r="B236" t="s">
        <v>884</v>
      </c>
      <c r="C236" t="s">
        <v>885</v>
      </c>
      <c r="D236" t="s">
        <v>458</v>
      </c>
      <c r="E236" s="54">
        <v>40</v>
      </c>
      <c r="F236" s="45" t="s">
        <v>407</v>
      </c>
      <c r="G236" s="45" t="s">
        <v>408</v>
      </c>
      <c r="H236" s="45" t="s">
        <v>412</v>
      </c>
      <c r="I236" s="53">
        <v>69261.09</v>
      </c>
      <c r="J236" s="58">
        <f t="shared" si="42"/>
        <v>71893.01142</v>
      </c>
      <c r="K236" s="58">
        <f t="shared" si="43"/>
        <v>74265.48079685999</v>
      </c>
      <c r="L236" s="74">
        <f t="shared" si="44"/>
        <v>5499.815373629999</v>
      </c>
      <c r="M236" s="74">
        <f t="shared" si="45"/>
        <v>106.40165690159999</v>
      </c>
      <c r="N236" s="74">
        <f t="shared" si="46"/>
        <v>384.0022598277695</v>
      </c>
      <c r="O236" s="74">
        <f t="shared" si="47"/>
        <v>9256.225220325</v>
      </c>
      <c r="P236" s="39">
        <f t="shared" si="48"/>
        <v>19044</v>
      </c>
      <c r="Q236" s="73">
        <f t="shared" si="49"/>
        <v>5681.309280959789</v>
      </c>
      <c r="R236" s="73">
        <f t="shared" si="50"/>
        <v>109.9129115793528</v>
      </c>
      <c r="S236" s="73">
        <f t="shared" si="51"/>
        <v>384.0022598277695</v>
      </c>
      <c r="T236" s="73">
        <f t="shared" si="52"/>
        <v>9691.64524399023</v>
      </c>
      <c r="U236" s="73">
        <f t="shared" si="53"/>
        <v>19236</v>
      </c>
      <c r="V236" s="73">
        <f t="shared" si="54"/>
        <v>106183.45593068436</v>
      </c>
      <c r="W236" s="73">
        <f t="shared" si="55"/>
        <v>109368.35049321713</v>
      </c>
    </row>
    <row r="237" spans="2:23" ht="15">
      <c r="B237" t="s">
        <v>886</v>
      </c>
      <c r="C237" t="s">
        <v>675</v>
      </c>
      <c r="D237" t="s">
        <v>458</v>
      </c>
      <c r="E237" s="54">
        <v>35</v>
      </c>
      <c r="F237" s="45" t="s">
        <v>407</v>
      </c>
      <c r="G237" s="45" t="s">
        <v>408</v>
      </c>
      <c r="H237" s="45" t="s">
        <v>412</v>
      </c>
      <c r="I237" s="53">
        <v>84795.44</v>
      </c>
      <c r="J237" s="58">
        <f t="shared" si="42"/>
        <v>88017.66672000001</v>
      </c>
      <c r="K237" s="58">
        <f t="shared" si="43"/>
        <v>90922.24972176</v>
      </c>
      <c r="L237" s="74">
        <f t="shared" si="44"/>
        <v>6733.35150408</v>
      </c>
      <c r="M237" s="74">
        <f t="shared" si="45"/>
        <v>130.2661467456</v>
      </c>
      <c r="N237" s="74">
        <f t="shared" si="46"/>
        <v>384.0022598277695</v>
      </c>
      <c r="O237" s="74">
        <f t="shared" si="47"/>
        <v>11332.2745902</v>
      </c>
      <c r="P237" s="39">
        <f t="shared" si="48"/>
        <v>19044</v>
      </c>
      <c r="Q237" s="73">
        <f t="shared" si="49"/>
        <v>6955.55210371464</v>
      </c>
      <c r="R237" s="73">
        <f t="shared" si="50"/>
        <v>134.5649295882048</v>
      </c>
      <c r="S237" s="73">
        <f t="shared" si="51"/>
        <v>384.0022598277695</v>
      </c>
      <c r="T237" s="73">
        <f t="shared" si="52"/>
        <v>11865.35358868968</v>
      </c>
      <c r="U237" s="73">
        <f t="shared" si="53"/>
        <v>19236</v>
      </c>
      <c r="V237" s="73">
        <f t="shared" si="54"/>
        <v>125641.56122085339</v>
      </c>
      <c r="W237" s="73">
        <f t="shared" si="55"/>
        <v>129497.7226035803</v>
      </c>
    </row>
    <row r="238" spans="2:23" ht="15">
      <c r="B238" t="s">
        <v>887</v>
      </c>
      <c r="C238" t="s">
        <v>888</v>
      </c>
      <c r="D238" t="s">
        <v>458</v>
      </c>
      <c r="E238" s="54">
        <v>35</v>
      </c>
      <c r="F238" s="45" t="s">
        <v>407</v>
      </c>
      <c r="G238" s="45" t="s">
        <v>408</v>
      </c>
      <c r="H238" s="45" t="s">
        <v>412</v>
      </c>
      <c r="I238" s="53">
        <v>101623.34</v>
      </c>
      <c r="J238" s="58">
        <f t="shared" si="42"/>
        <v>105485.02692</v>
      </c>
      <c r="K238" s="58">
        <f t="shared" si="43"/>
        <v>108966.03280835999</v>
      </c>
      <c r="L238" s="74">
        <f t="shared" si="44"/>
        <v>8069.60455938</v>
      </c>
      <c r="M238" s="74">
        <f t="shared" si="45"/>
        <v>156.11783984160002</v>
      </c>
      <c r="N238" s="74">
        <f t="shared" si="46"/>
        <v>384.0022598277695</v>
      </c>
      <c r="O238" s="74">
        <f t="shared" si="47"/>
        <v>13581.19721595</v>
      </c>
      <c r="P238" s="39">
        <f t="shared" si="48"/>
        <v>19044</v>
      </c>
      <c r="Q238" s="73">
        <f t="shared" si="49"/>
        <v>8335.90150983954</v>
      </c>
      <c r="R238" s="73">
        <f t="shared" si="50"/>
        <v>161.26972855637277</v>
      </c>
      <c r="S238" s="73">
        <f t="shared" si="51"/>
        <v>384.0022598277695</v>
      </c>
      <c r="T238" s="73">
        <f t="shared" si="52"/>
        <v>14220.06728149098</v>
      </c>
      <c r="U238" s="73">
        <f t="shared" si="53"/>
        <v>19236</v>
      </c>
      <c r="V238" s="73">
        <f t="shared" si="54"/>
        <v>146719.9487949994</v>
      </c>
      <c r="W238" s="73">
        <f t="shared" si="55"/>
        <v>151303.27358807466</v>
      </c>
    </row>
    <row r="239" spans="2:23" ht="15">
      <c r="B239" t="s">
        <v>889</v>
      </c>
      <c r="C239" t="s">
        <v>776</v>
      </c>
      <c r="D239" t="s">
        <v>417</v>
      </c>
      <c r="E239" s="54">
        <v>40</v>
      </c>
      <c r="F239" s="45" t="s">
        <v>407</v>
      </c>
      <c r="G239" s="45" t="s">
        <v>408</v>
      </c>
      <c r="H239" s="45" t="s">
        <v>412</v>
      </c>
      <c r="I239" s="53">
        <v>125571.61</v>
      </c>
      <c r="J239" s="58">
        <f t="shared" si="42"/>
        <v>130343.33118000001</v>
      </c>
      <c r="K239" s="58">
        <f t="shared" si="43"/>
        <v>134644.66110894</v>
      </c>
      <c r="L239" s="74">
        <f t="shared" si="44"/>
        <v>9850.77830211</v>
      </c>
      <c r="M239" s="74">
        <f t="shared" si="45"/>
        <v>192.9081301464</v>
      </c>
      <c r="N239" s="74">
        <f t="shared" si="46"/>
        <v>384.0022598277695</v>
      </c>
      <c r="O239" s="74">
        <f t="shared" si="47"/>
        <v>16781.703889425</v>
      </c>
      <c r="P239" s="39">
        <f t="shared" si="48"/>
        <v>19044</v>
      </c>
      <c r="Q239" s="73">
        <f t="shared" si="49"/>
        <v>9913.14758607963</v>
      </c>
      <c r="R239" s="73">
        <f t="shared" si="50"/>
        <v>199.2740984412312</v>
      </c>
      <c r="S239" s="73">
        <f t="shared" si="51"/>
        <v>384.0022598277695</v>
      </c>
      <c r="T239" s="73">
        <f t="shared" si="52"/>
        <v>17571.12827471667</v>
      </c>
      <c r="U239" s="73">
        <f t="shared" si="53"/>
        <v>19236</v>
      </c>
      <c r="V239" s="73">
        <f t="shared" si="54"/>
        <v>176596.72376150917</v>
      </c>
      <c r="W239" s="73">
        <f t="shared" si="55"/>
        <v>181948.21332800528</v>
      </c>
    </row>
    <row r="240" spans="2:23" ht="15">
      <c r="B240" t="s">
        <v>890</v>
      </c>
      <c r="C240" t="s">
        <v>871</v>
      </c>
      <c r="D240" t="s">
        <v>417</v>
      </c>
      <c r="E240" s="54">
        <v>40</v>
      </c>
      <c r="F240" s="45" t="s">
        <v>407</v>
      </c>
      <c r="G240" s="45" t="s">
        <v>408</v>
      </c>
      <c r="H240" s="45" t="s">
        <v>412</v>
      </c>
      <c r="I240" s="53">
        <v>189742.48</v>
      </c>
      <c r="J240" s="58">
        <f t="shared" si="42"/>
        <v>196952.69424</v>
      </c>
      <c r="K240" s="58">
        <f t="shared" si="43"/>
        <v>203452.13314992</v>
      </c>
      <c r="L240" s="74">
        <f t="shared" si="44"/>
        <v>10816.61406648</v>
      </c>
      <c r="M240" s="74">
        <f t="shared" si="45"/>
        <v>291.4899874752</v>
      </c>
      <c r="N240" s="74">
        <f t="shared" si="46"/>
        <v>384.0022598277695</v>
      </c>
      <c r="O240" s="74">
        <f t="shared" si="47"/>
        <v>25357.6593834</v>
      </c>
      <c r="P240" s="39">
        <f t="shared" si="48"/>
        <v>19044</v>
      </c>
      <c r="Q240" s="73">
        <f t="shared" si="49"/>
        <v>10910.85593067384</v>
      </c>
      <c r="R240" s="73">
        <f t="shared" si="50"/>
        <v>301.1091570618816</v>
      </c>
      <c r="S240" s="73">
        <f t="shared" si="51"/>
        <v>384.0022598277695</v>
      </c>
      <c r="T240" s="73">
        <f t="shared" si="52"/>
        <v>26550.50337606456</v>
      </c>
      <c r="U240" s="73">
        <f t="shared" si="53"/>
        <v>19236</v>
      </c>
      <c r="V240" s="73">
        <f t="shared" si="54"/>
        <v>252846.45993718298</v>
      </c>
      <c r="W240" s="73">
        <f t="shared" si="55"/>
        <v>260834.60387354804</v>
      </c>
    </row>
    <row r="241" spans="2:23" ht="15">
      <c r="B241" t="s">
        <v>891</v>
      </c>
      <c r="C241" t="s">
        <v>892</v>
      </c>
      <c r="D241" t="s">
        <v>417</v>
      </c>
      <c r="E241" s="54">
        <v>40</v>
      </c>
      <c r="F241" s="45" t="s">
        <v>407</v>
      </c>
      <c r="G241" s="45" t="s">
        <v>408</v>
      </c>
      <c r="H241" s="45" t="s">
        <v>412</v>
      </c>
      <c r="I241" s="53">
        <v>213379.05</v>
      </c>
      <c r="J241" s="58">
        <f t="shared" si="42"/>
        <v>221487.4539</v>
      </c>
      <c r="K241" s="58">
        <f t="shared" si="43"/>
        <v>228796.5398787</v>
      </c>
      <c r="L241" s="74">
        <f t="shared" si="44"/>
        <v>11172.368081550001</v>
      </c>
      <c r="M241" s="74">
        <f t="shared" si="45"/>
        <v>327.801431772</v>
      </c>
      <c r="N241" s="74">
        <f t="shared" si="46"/>
        <v>384.0022598277695</v>
      </c>
      <c r="O241" s="74">
        <f t="shared" si="47"/>
        <v>28516.509689625</v>
      </c>
      <c r="P241" s="39">
        <f t="shared" si="48"/>
        <v>19044</v>
      </c>
      <c r="Q241" s="73">
        <f t="shared" si="49"/>
        <v>11278.34982824115</v>
      </c>
      <c r="R241" s="73">
        <f t="shared" si="50"/>
        <v>338.61887902047596</v>
      </c>
      <c r="S241" s="73">
        <f t="shared" si="51"/>
        <v>384.0022598277695</v>
      </c>
      <c r="T241" s="73">
        <f t="shared" si="52"/>
        <v>29857.94845417035</v>
      </c>
      <c r="U241" s="73">
        <f t="shared" si="53"/>
        <v>19236</v>
      </c>
      <c r="V241" s="73">
        <f t="shared" si="54"/>
        <v>280932.1353627748</v>
      </c>
      <c r="W241" s="73">
        <f t="shared" si="55"/>
        <v>289891.4592999597</v>
      </c>
    </row>
    <row r="242" spans="2:23" ht="15">
      <c r="B242" t="s">
        <v>893</v>
      </c>
      <c r="C242" t="s">
        <v>894</v>
      </c>
      <c r="D242" t="s">
        <v>872</v>
      </c>
      <c r="E242" s="54">
        <v>40</v>
      </c>
      <c r="F242" s="45" t="s">
        <v>407</v>
      </c>
      <c r="G242" s="45" t="s">
        <v>408</v>
      </c>
      <c r="H242" s="45" t="s">
        <v>412</v>
      </c>
      <c r="I242" s="53">
        <v>66069.74</v>
      </c>
      <c r="J242" s="58">
        <f t="shared" si="42"/>
        <v>68580.39012000001</v>
      </c>
      <c r="K242" s="58">
        <f t="shared" si="43"/>
        <v>70843.54299396</v>
      </c>
      <c r="L242" s="74">
        <f t="shared" si="44"/>
        <v>5246.39984418</v>
      </c>
      <c r="M242" s="74">
        <f t="shared" si="45"/>
        <v>101.49897737760001</v>
      </c>
      <c r="N242" s="74">
        <f t="shared" si="46"/>
        <v>384.0022598277695</v>
      </c>
      <c r="O242" s="74">
        <f t="shared" si="47"/>
        <v>8829.72522795</v>
      </c>
      <c r="P242" s="39">
        <f t="shared" si="48"/>
        <v>19044</v>
      </c>
      <c r="Q242" s="73">
        <f t="shared" si="49"/>
        <v>5419.53103903794</v>
      </c>
      <c r="R242" s="73">
        <f t="shared" si="50"/>
        <v>104.8484436310608</v>
      </c>
      <c r="S242" s="73">
        <f t="shared" si="51"/>
        <v>384.0022598277695</v>
      </c>
      <c r="T242" s="73">
        <f t="shared" si="52"/>
        <v>9245.08236071178</v>
      </c>
      <c r="U242" s="73">
        <f t="shared" si="53"/>
        <v>19236</v>
      </c>
      <c r="V242" s="73">
        <f t="shared" si="54"/>
        <v>102186.01642933537</v>
      </c>
      <c r="W242" s="73">
        <f t="shared" si="55"/>
        <v>105233.00709716855</v>
      </c>
    </row>
    <row r="243" spans="2:23" ht="15">
      <c r="B243" t="s">
        <v>895</v>
      </c>
      <c r="C243" t="s">
        <v>809</v>
      </c>
      <c r="D243" t="s">
        <v>417</v>
      </c>
      <c r="E243" s="54">
        <v>40</v>
      </c>
      <c r="F243" s="45" t="s">
        <v>407</v>
      </c>
      <c r="G243" s="45" t="s">
        <v>408</v>
      </c>
      <c r="H243" s="45" t="s">
        <v>412</v>
      </c>
      <c r="I243" s="53">
        <v>120165.43</v>
      </c>
      <c r="J243" s="58">
        <f t="shared" si="42"/>
        <v>124731.71634</v>
      </c>
      <c r="K243" s="58">
        <f t="shared" si="43"/>
        <v>128847.86297922</v>
      </c>
      <c r="L243" s="74">
        <f t="shared" si="44"/>
        <v>9541.97630001</v>
      </c>
      <c r="M243" s="74">
        <f t="shared" si="45"/>
        <v>184.6029401832</v>
      </c>
      <c r="N243" s="74">
        <f t="shared" si="46"/>
        <v>384.0022598277695</v>
      </c>
      <c r="O243" s="74">
        <f t="shared" si="47"/>
        <v>16059.208478775001</v>
      </c>
      <c r="P243" s="39">
        <f t="shared" si="48"/>
        <v>19044</v>
      </c>
      <c r="Q243" s="73">
        <f t="shared" si="49"/>
        <v>9829.09401319869</v>
      </c>
      <c r="R243" s="73">
        <f t="shared" si="50"/>
        <v>190.69483720924558</v>
      </c>
      <c r="S243" s="73">
        <f t="shared" si="51"/>
        <v>384.0022598277695</v>
      </c>
      <c r="T243" s="73">
        <f t="shared" si="52"/>
        <v>16814.64611878821</v>
      </c>
      <c r="U243" s="73">
        <f t="shared" si="53"/>
        <v>19236</v>
      </c>
      <c r="V243" s="73">
        <f t="shared" si="54"/>
        <v>169945.50631879596</v>
      </c>
      <c r="W243" s="73">
        <f t="shared" si="55"/>
        <v>175302.3002082439</v>
      </c>
    </row>
    <row r="244" spans="2:23" ht="15">
      <c r="B244" t="s">
        <v>896</v>
      </c>
      <c r="C244" t="s">
        <v>897</v>
      </c>
      <c r="D244" t="s">
        <v>417</v>
      </c>
      <c r="E244" s="54">
        <v>40</v>
      </c>
      <c r="F244" s="45" t="s">
        <v>407</v>
      </c>
      <c r="G244" s="45" t="s">
        <v>408</v>
      </c>
      <c r="H244" s="45" t="s">
        <v>412</v>
      </c>
      <c r="I244" s="53">
        <v>128977.22</v>
      </c>
      <c r="J244" s="58">
        <f t="shared" si="42"/>
        <v>133878.35436</v>
      </c>
      <c r="K244" s="58">
        <f t="shared" si="43"/>
        <v>138296.34005387998</v>
      </c>
      <c r="L244" s="74">
        <f t="shared" si="44"/>
        <v>9902.03613822</v>
      </c>
      <c r="M244" s="74">
        <f t="shared" si="45"/>
        <v>198.1399644528</v>
      </c>
      <c r="N244" s="74">
        <f t="shared" si="46"/>
        <v>384.0022598277695</v>
      </c>
      <c r="O244" s="74">
        <f t="shared" si="47"/>
        <v>17236.83812385</v>
      </c>
      <c r="P244" s="39">
        <f t="shared" si="48"/>
        <v>19044</v>
      </c>
      <c r="Q244" s="73">
        <f t="shared" si="49"/>
        <v>9966.09693078126</v>
      </c>
      <c r="R244" s="73">
        <f t="shared" si="50"/>
        <v>204.67858327974236</v>
      </c>
      <c r="S244" s="73">
        <f t="shared" si="51"/>
        <v>384.0022598277695</v>
      </c>
      <c r="T244" s="73">
        <f t="shared" si="52"/>
        <v>18047.672377031337</v>
      </c>
      <c r="U244" s="73">
        <f t="shared" si="53"/>
        <v>19236</v>
      </c>
      <c r="V244" s="73">
        <f t="shared" si="54"/>
        <v>180643.37084635056</v>
      </c>
      <c r="W244" s="73">
        <f t="shared" si="55"/>
        <v>186134.79020480008</v>
      </c>
    </row>
    <row r="245" spans="2:23" ht="15">
      <c r="B245" t="s">
        <v>898</v>
      </c>
      <c r="C245" t="s">
        <v>897</v>
      </c>
      <c r="D245" t="s">
        <v>417</v>
      </c>
      <c r="E245" s="54">
        <v>40</v>
      </c>
      <c r="F245" s="45" t="s">
        <v>407</v>
      </c>
      <c r="G245" s="45" t="s">
        <v>408</v>
      </c>
      <c r="H245" s="45" t="s">
        <v>412</v>
      </c>
      <c r="I245" s="53">
        <v>128977.22</v>
      </c>
      <c r="J245" s="58">
        <f t="shared" si="42"/>
        <v>133878.35436</v>
      </c>
      <c r="K245" s="58">
        <f t="shared" si="43"/>
        <v>138296.34005387998</v>
      </c>
      <c r="L245" s="74">
        <f t="shared" si="44"/>
        <v>9902.03613822</v>
      </c>
      <c r="M245" s="74">
        <f t="shared" si="45"/>
        <v>198.1399644528</v>
      </c>
      <c r="N245" s="74">
        <f t="shared" si="46"/>
        <v>384.0022598277695</v>
      </c>
      <c r="O245" s="74">
        <f t="shared" si="47"/>
        <v>17236.83812385</v>
      </c>
      <c r="P245" s="39">
        <f t="shared" si="48"/>
        <v>19044</v>
      </c>
      <c r="Q245" s="73">
        <f t="shared" si="49"/>
        <v>9966.09693078126</v>
      </c>
      <c r="R245" s="73">
        <f t="shared" si="50"/>
        <v>204.67858327974236</v>
      </c>
      <c r="S245" s="73">
        <f t="shared" si="51"/>
        <v>384.0022598277695</v>
      </c>
      <c r="T245" s="73">
        <f t="shared" si="52"/>
        <v>18047.672377031337</v>
      </c>
      <c r="U245" s="73">
        <f t="shared" si="53"/>
        <v>19236</v>
      </c>
      <c r="V245" s="73">
        <f t="shared" si="54"/>
        <v>180643.37084635056</v>
      </c>
      <c r="W245" s="73">
        <f t="shared" si="55"/>
        <v>186134.79020480008</v>
      </c>
    </row>
    <row r="246" spans="2:23" ht="15">
      <c r="B246" t="s">
        <v>899</v>
      </c>
      <c r="C246" t="s">
        <v>513</v>
      </c>
      <c r="D246" t="s">
        <v>417</v>
      </c>
      <c r="E246" s="54">
        <v>40</v>
      </c>
      <c r="F246" s="45" t="s">
        <v>407</v>
      </c>
      <c r="G246" s="45" t="s">
        <v>408</v>
      </c>
      <c r="H246" s="45" t="s">
        <v>412</v>
      </c>
      <c r="I246" s="53">
        <v>137012.22</v>
      </c>
      <c r="J246" s="58">
        <f t="shared" si="42"/>
        <v>142218.68436</v>
      </c>
      <c r="K246" s="58">
        <f t="shared" si="43"/>
        <v>146911.90094388</v>
      </c>
      <c r="L246" s="74">
        <f t="shared" si="44"/>
        <v>10022.97092322</v>
      </c>
      <c r="M246" s="74">
        <f t="shared" si="45"/>
        <v>210.48365285280002</v>
      </c>
      <c r="N246" s="74">
        <f t="shared" si="46"/>
        <v>384.0022598277695</v>
      </c>
      <c r="O246" s="74">
        <f t="shared" si="47"/>
        <v>18310.65561135</v>
      </c>
      <c r="P246" s="39">
        <f t="shared" si="48"/>
        <v>19044</v>
      </c>
      <c r="Q246" s="73">
        <f t="shared" si="49"/>
        <v>10091.02256368626</v>
      </c>
      <c r="R246" s="73">
        <f t="shared" si="50"/>
        <v>217.4296133969424</v>
      </c>
      <c r="S246" s="73">
        <f t="shared" si="51"/>
        <v>384.0022598277695</v>
      </c>
      <c r="T246" s="73">
        <f t="shared" si="52"/>
        <v>19172.00307317634</v>
      </c>
      <c r="U246" s="73">
        <f t="shared" si="53"/>
        <v>19236</v>
      </c>
      <c r="V246" s="73">
        <f t="shared" si="54"/>
        <v>190190.7968072506</v>
      </c>
      <c r="W246" s="73">
        <f t="shared" si="55"/>
        <v>196012.35845396732</v>
      </c>
    </row>
    <row r="247" spans="2:23" ht="15">
      <c r="B247" t="s">
        <v>900</v>
      </c>
      <c r="C247" t="s">
        <v>513</v>
      </c>
      <c r="D247" t="s">
        <v>417</v>
      </c>
      <c r="E247" s="54">
        <v>40</v>
      </c>
      <c r="F247" s="45" t="s">
        <v>407</v>
      </c>
      <c r="G247" s="45" t="s">
        <v>408</v>
      </c>
      <c r="H247" s="45" t="s">
        <v>412</v>
      </c>
      <c r="I247" s="53">
        <v>137012.22</v>
      </c>
      <c r="J247" s="58">
        <f t="shared" si="42"/>
        <v>142218.68436</v>
      </c>
      <c r="K247" s="58">
        <f t="shared" si="43"/>
        <v>146911.90094388</v>
      </c>
      <c r="L247" s="74">
        <f t="shared" si="44"/>
        <v>10022.97092322</v>
      </c>
      <c r="M247" s="74">
        <f t="shared" si="45"/>
        <v>210.48365285280002</v>
      </c>
      <c r="N247" s="74">
        <f t="shared" si="46"/>
        <v>384.0022598277695</v>
      </c>
      <c r="O247" s="74">
        <f t="shared" si="47"/>
        <v>18310.65561135</v>
      </c>
      <c r="P247" s="39">
        <f t="shared" si="48"/>
        <v>19044</v>
      </c>
      <c r="Q247" s="73">
        <f t="shared" si="49"/>
        <v>10091.02256368626</v>
      </c>
      <c r="R247" s="73">
        <f t="shared" si="50"/>
        <v>217.4296133969424</v>
      </c>
      <c r="S247" s="73">
        <f t="shared" si="51"/>
        <v>384.0022598277695</v>
      </c>
      <c r="T247" s="73">
        <f t="shared" si="52"/>
        <v>19172.00307317634</v>
      </c>
      <c r="U247" s="73">
        <f t="shared" si="53"/>
        <v>19236</v>
      </c>
      <c r="V247" s="73">
        <f t="shared" si="54"/>
        <v>190190.7968072506</v>
      </c>
      <c r="W247" s="73">
        <f t="shared" si="55"/>
        <v>196012.35845396732</v>
      </c>
    </row>
    <row r="248" spans="2:23" ht="15">
      <c r="B248" t="s">
        <v>901</v>
      </c>
      <c r="C248" t="s">
        <v>897</v>
      </c>
      <c r="D248" t="s">
        <v>417</v>
      </c>
      <c r="E248" s="54">
        <v>40</v>
      </c>
      <c r="F248" s="45" t="s">
        <v>407</v>
      </c>
      <c r="G248" s="45" t="s">
        <v>408</v>
      </c>
      <c r="H248" s="45" t="s">
        <v>412</v>
      </c>
      <c r="I248" s="53">
        <v>128977.22</v>
      </c>
      <c r="J248" s="58">
        <f t="shared" si="42"/>
        <v>133878.35436</v>
      </c>
      <c r="K248" s="58">
        <f t="shared" si="43"/>
        <v>138296.34005387998</v>
      </c>
      <c r="L248" s="74">
        <f t="shared" si="44"/>
        <v>9902.03613822</v>
      </c>
      <c r="M248" s="74">
        <f t="shared" si="45"/>
        <v>198.1399644528</v>
      </c>
      <c r="N248" s="74">
        <f t="shared" si="46"/>
        <v>384.0022598277695</v>
      </c>
      <c r="O248" s="74">
        <f t="shared" si="47"/>
        <v>17236.83812385</v>
      </c>
      <c r="P248" s="39">
        <f t="shared" si="48"/>
        <v>19044</v>
      </c>
      <c r="Q248" s="73">
        <f t="shared" si="49"/>
        <v>9966.09693078126</v>
      </c>
      <c r="R248" s="73">
        <f t="shared" si="50"/>
        <v>204.67858327974236</v>
      </c>
      <c r="S248" s="73">
        <f t="shared" si="51"/>
        <v>384.0022598277695</v>
      </c>
      <c r="T248" s="73">
        <f t="shared" si="52"/>
        <v>18047.672377031337</v>
      </c>
      <c r="U248" s="73">
        <f t="shared" si="53"/>
        <v>19236</v>
      </c>
      <c r="V248" s="73">
        <f t="shared" si="54"/>
        <v>180643.37084635056</v>
      </c>
      <c r="W248" s="73">
        <f t="shared" si="55"/>
        <v>186134.79020480008</v>
      </c>
    </row>
    <row r="249" spans="2:23" ht="15">
      <c r="B249" t="s">
        <v>902</v>
      </c>
      <c r="C249" t="s">
        <v>513</v>
      </c>
      <c r="D249" t="s">
        <v>417</v>
      </c>
      <c r="E249" s="54">
        <v>40</v>
      </c>
      <c r="F249" s="45" t="s">
        <v>407</v>
      </c>
      <c r="G249" s="45" t="s">
        <v>408</v>
      </c>
      <c r="H249" s="45" t="s">
        <v>412</v>
      </c>
      <c r="I249" s="53">
        <v>137012.22</v>
      </c>
      <c r="J249" s="58">
        <f t="shared" si="42"/>
        <v>142218.68436</v>
      </c>
      <c r="K249" s="58">
        <f t="shared" si="43"/>
        <v>146911.90094388</v>
      </c>
      <c r="L249" s="74">
        <f t="shared" si="44"/>
        <v>10022.97092322</v>
      </c>
      <c r="M249" s="74">
        <f t="shared" si="45"/>
        <v>210.48365285280002</v>
      </c>
      <c r="N249" s="74">
        <f t="shared" si="46"/>
        <v>384.0022598277695</v>
      </c>
      <c r="O249" s="74">
        <f t="shared" si="47"/>
        <v>18310.65561135</v>
      </c>
      <c r="P249" s="39">
        <f t="shared" si="48"/>
        <v>19044</v>
      </c>
      <c r="Q249" s="73">
        <f t="shared" si="49"/>
        <v>10091.02256368626</v>
      </c>
      <c r="R249" s="73">
        <f t="shared" si="50"/>
        <v>217.4296133969424</v>
      </c>
      <c r="S249" s="73">
        <f t="shared" si="51"/>
        <v>384.0022598277695</v>
      </c>
      <c r="T249" s="73">
        <f t="shared" si="52"/>
        <v>19172.00307317634</v>
      </c>
      <c r="U249" s="73">
        <f t="shared" si="53"/>
        <v>19236</v>
      </c>
      <c r="V249" s="73">
        <f t="shared" si="54"/>
        <v>190190.7968072506</v>
      </c>
      <c r="W249" s="73">
        <f t="shared" si="55"/>
        <v>196012.35845396732</v>
      </c>
    </row>
    <row r="250" spans="2:23" ht="15">
      <c r="B250" t="s">
        <v>903</v>
      </c>
      <c r="C250" t="s">
        <v>904</v>
      </c>
      <c r="D250" t="s">
        <v>417</v>
      </c>
      <c r="E250" s="54">
        <v>40</v>
      </c>
      <c r="F250" s="45" t="s">
        <v>407</v>
      </c>
      <c r="G250" s="45" t="s">
        <v>408</v>
      </c>
      <c r="H250" s="45" t="s">
        <v>412</v>
      </c>
      <c r="I250" s="53">
        <v>150816.89</v>
      </c>
      <c r="J250" s="58">
        <f t="shared" si="42"/>
        <v>156547.93182000003</v>
      </c>
      <c r="K250" s="58">
        <f t="shared" si="43"/>
        <v>161714.01357006002</v>
      </c>
      <c r="L250" s="74">
        <f t="shared" si="44"/>
        <v>10230.745011390001</v>
      </c>
      <c r="M250" s="74">
        <f t="shared" si="45"/>
        <v>231.69093909360004</v>
      </c>
      <c r="N250" s="74">
        <f t="shared" si="46"/>
        <v>384.0022598277695</v>
      </c>
      <c r="O250" s="74">
        <f t="shared" si="47"/>
        <v>20155.546221825003</v>
      </c>
      <c r="P250" s="39">
        <f t="shared" si="48"/>
        <v>19044</v>
      </c>
      <c r="Q250" s="73">
        <f t="shared" si="49"/>
        <v>10305.65319676587</v>
      </c>
      <c r="R250" s="73">
        <f t="shared" si="50"/>
        <v>239.33674008368882</v>
      </c>
      <c r="S250" s="73">
        <f t="shared" si="51"/>
        <v>384.0022598277695</v>
      </c>
      <c r="T250" s="73">
        <f t="shared" si="52"/>
        <v>21103.678770892835</v>
      </c>
      <c r="U250" s="73">
        <f t="shared" si="53"/>
        <v>19236</v>
      </c>
      <c r="V250" s="73">
        <f t="shared" si="54"/>
        <v>206593.9162521364</v>
      </c>
      <c r="W250" s="73">
        <f t="shared" si="55"/>
        <v>212982.68453763018</v>
      </c>
    </row>
    <row r="251" spans="2:23" ht="15">
      <c r="B251" t="s">
        <v>905</v>
      </c>
      <c r="C251" t="s">
        <v>897</v>
      </c>
      <c r="D251" t="s">
        <v>417</v>
      </c>
      <c r="E251" s="54">
        <v>40</v>
      </c>
      <c r="F251" s="45" t="s">
        <v>407</v>
      </c>
      <c r="G251" s="45" t="s">
        <v>408</v>
      </c>
      <c r="H251" s="45" t="s">
        <v>412</v>
      </c>
      <c r="I251" s="53">
        <v>128977.22</v>
      </c>
      <c r="J251" s="58">
        <f t="shared" si="42"/>
        <v>133878.35436</v>
      </c>
      <c r="K251" s="58">
        <f t="shared" si="43"/>
        <v>138296.34005387998</v>
      </c>
      <c r="L251" s="74">
        <f t="shared" si="44"/>
        <v>9902.03613822</v>
      </c>
      <c r="M251" s="74">
        <f t="shared" si="45"/>
        <v>198.1399644528</v>
      </c>
      <c r="N251" s="74">
        <f t="shared" si="46"/>
        <v>384.0022598277695</v>
      </c>
      <c r="O251" s="74">
        <f t="shared" si="47"/>
        <v>17236.83812385</v>
      </c>
      <c r="P251" s="39">
        <f t="shared" si="48"/>
        <v>19044</v>
      </c>
      <c r="Q251" s="73">
        <f t="shared" si="49"/>
        <v>9966.09693078126</v>
      </c>
      <c r="R251" s="73">
        <f t="shared" si="50"/>
        <v>204.67858327974236</v>
      </c>
      <c r="S251" s="73">
        <f t="shared" si="51"/>
        <v>384.0022598277695</v>
      </c>
      <c r="T251" s="73">
        <f t="shared" si="52"/>
        <v>18047.672377031337</v>
      </c>
      <c r="U251" s="73">
        <f t="shared" si="53"/>
        <v>19236</v>
      </c>
      <c r="V251" s="73">
        <f t="shared" si="54"/>
        <v>180643.37084635056</v>
      </c>
      <c r="W251" s="73">
        <f t="shared" si="55"/>
        <v>186134.79020480008</v>
      </c>
    </row>
    <row r="252" spans="2:23" ht="15">
      <c r="B252" t="s">
        <v>906</v>
      </c>
      <c r="C252" t="s">
        <v>897</v>
      </c>
      <c r="D252" t="s">
        <v>417</v>
      </c>
      <c r="E252" s="54">
        <v>40</v>
      </c>
      <c r="F252" s="45" t="s">
        <v>407</v>
      </c>
      <c r="G252" s="45" t="s">
        <v>408</v>
      </c>
      <c r="H252" s="45" t="s">
        <v>412</v>
      </c>
      <c r="I252" s="53">
        <v>128977.22</v>
      </c>
      <c r="J252" s="58">
        <f t="shared" si="42"/>
        <v>133878.35436</v>
      </c>
      <c r="K252" s="58">
        <f t="shared" si="43"/>
        <v>138296.34005387998</v>
      </c>
      <c r="L252" s="74">
        <f t="shared" si="44"/>
        <v>9902.03613822</v>
      </c>
      <c r="M252" s="74">
        <f t="shared" si="45"/>
        <v>198.1399644528</v>
      </c>
      <c r="N252" s="74">
        <f t="shared" si="46"/>
        <v>384.0022598277695</v>
      </c>
      <c r="O252" s="74">
        <f t="shared" si="47"/>
        <v>17236.83812385</v>
      </c>
      <c r="P252" s="39">
        <f t="shared" si="48"/>
        <v>19044</v>
      </c>
      <c r="Q252" s="73">
        <f t="shared" si="49"/>
        <v>9966.09693078126</v>
      </c>
      <c r="R252" s="73">
        <f t="shared" si="50"/>
        <v>204.67858327974236</v>
      </c>
      <c r="S252" s="73">
        <f t="shared" si="51"/>
        <v>384.0022598277695</v>
      </c>
      <c r="T252" s="73">
        <f t="shared" si="52"/>
        <v>18047.672377031337</v>
      </c>
      <c r="U252" s="73">
        <f t="shared" si="53"/>
        <v>19236</v>
      </c>
      <c r="V252" s="73">
        <f t="shared" si="54"/>
        <v>180643.37084635056</v>
      </c>
      <c r="W252" s="73">
        <f t="shared" si="55"/>
        <v>186134.79020480008</v>
      </c>
    </row>
    <row r="253" spans="2:23" ht="15">
      <c r="B253" t="s">
        <v>907</v>
      </c>
      <c r="C253" t="s">
        <v>897</v>
      </c>
      <c r="D253" t="s">
        <v>417</v>
      </c>
      <c r="E253" s="54">
        <v>40</v>
      </c>
      <c r="F253" s="45" t="s">
        <v>407</v>
      </c>
      <c r="G253" s="45" t="s">
        <v>408</v>
      </c>
      <c r="H253" s="45" t="s">
        <v>412</v>
      </c>
      <c r="I253" s="53">
        <v>128977.22</v>
      </c>
      <c r="J253" s="58">
        <f t="shared" si="42"/>
        <v>133878.35436</v>
      </c>
      <c r="K253" s="58">
        <f t="shared" si="43"/>
        <v>138296.34005387998</v>
      </c>
      <c r="L253" s="74">
        <f t="shared" si="44"/>
        <v>9902.03613822</v>
      </c>
      <c r="M253" s="74">
        <f t="shared" si="45"/>
        <v>198.1399644528</v>
      </c>
      <c r="N253" s="74">
        <f t="shared" si="46"/>
        <v>384.0022598277695</v>
      </c>
      <c r="O253" s="74">
        <f t="shared" si="47"/>
        <v>17236.83812385</v>
      </c>
      <c r="P253" s="39">
        <f t="shared" si="48"/>
        <v>19044</v>
      </c>
      <c r="Q253" s="73">
        <f t="shared" si="49"/>
        <v>9966.09693078126</v>
      </c>
      <c r="R253" s="73">
        <f t="shared" si="50"/>
        <v>204.67858327974236</v>
      </c>
      <c r="S253" s="73">
        <f t="shared" si="51"/>
        <v>384.0022598277695</v>
      </c>
      <c r="T253" s="73">
        <f t="shared" si="52"/>
        <v>18047.672377031337</v>
      </c>
      <c r="U253" s="73">
        <f t="shared" si="53"/>
        <v>19236</v>
      </c>
      <c r="V253" s="73">
        <f t="shared" si="54"/>
        <v>180643.37084635056</v>
      </c>
      <c r="W253" s="73">
        <f t="shared" si="55"/>
        <v>186134.79020480008</v>
      </c>
    </row>
    <row r="254" spans="2:23" ht="15">
      <c r="B254" t="s">
        <v>908</v>
      </c>
      <c r="C254" t="s">
        <v>897</v>
      </c>
      <c r="D254" t="s">
        <v>417</v>
      </c>
      <c r="E254" s="54">
        <v>40</v>
      </c>
      <c r="F254" s="45" t="s">
        <v>407</v>
      </c>
      <c r="G254" s="45" t="s">
        <v>408</v>
      </c>
      <c r="H254" s="45" t="s">
        <v>412</v>
      </c>
      <c r="I254" s="53">
        <v>128977.22</v>
      </c>
      <c r="J254" s="58">
        <f t="shared" si="42"/>
        <v>133878.35436</v>
      </c>
      <c r="K254" s="58">
        <f t="shared" si="43"/>
        <v>138296.34005387998</v>
      </c>
      <c r="L254" s="74">
        <f t="shared" si="44"/>
        <v>9902.03613822</v>
      </c>
      <c r="M254" s="74">
        <f t="shared" si="45"/>
        <v>198.1399644528</v>
      </c>
      <c r="N254" s="74">
        <f t="shared" si="46"/>
        <v>384.0022598277695</v>
      </c>
      <c r="O254" s="74">
        <f t="shared" si="47"/>
        <v>17236.83812385</v>
      </c>
      <c r="P254" s="39">
        <f t="shared" si="48"/>
        <v>19044</v>
      </c>
      <c r="Q254" s="73">
        <f t="shared" si="49"/>
        <v>9966.09693078126</v>
      </c>
      <c r="R254" s="73">
        <f t="shared" si="50"/>
        <v>204.67858327974236</v>
      </c>
      <c r="S254" s="73">
        <f t="shared" si="51"/>
        <v>384.0022598277695</v>
      </c>
      <c r="T254" s="73">
        <f t="shared" si="52"/>
        <v>18047.672377031337</v>
      </c>
      <c r="U254" s="73">
        <f t="shared" si="53"/>
        <v>19236</v>
      </c>
      <c r="V254" s="73">
        <f t="shared" si="54"/>
        <v>180643.37084635056</v>
      </c>
      <c r="W254" s="73">
        <f t="shared" si="55"/>
        <v>186134.79020480008</v>
      </c>
    </row>
    <row r="255" spans="2:23" ht="15">
      <c r="B255" t="s">
        <v>909</v>
      </c>
      <c r="C255" t="s">
        <v>513</v>
      </c>
      <c r="D255" t="s">
        <v>417</v>
      </c>
      <c r="E255" s="54">
        <v>40</v>
      </c>
      <c r="F255" s="45" t="s">
        <v>407</v>
      </c>
      <c r="G255" s="45" t="s">
        <v>408</v>
      </c>
      <c r="H255" s="45" t="s">
        <v>412</v>
      </c>
      <c r="I255" s="53">
        <v>137012.22</v>
      </c>
      <c r="J255" s="58">
        <f t="shared" si="42"/>
        <v>142218.68436</v>
      </c>
      <c r="K255" s="58">
        <f t="shared" si="43"/>
        <v>146911.90094388</v>
      </c>
      <c r="L255" s="74">
        <f t="shared" si="44"/>
        <v>10022.97092322</v>
      </c>
      <c r="M255" s="74">
        <f t="shared" si="45"/>
        <v>210.48365285280002</v>
      </c>
      <c r="N255" s="74">
        <f t="shared" si="46"/>
        <v>384.0022598277695</v>
      </c>
      <c r="O255" s="74">
        <f t="shared" si="47"/>
        <v>18310.65561135</v>
      </c>
      <c r="P255" s="39">
        <f t="shared" si="48"/>
        <v>19044</v>
      </c>
      <c r="Q255" s="73">
        <f t="shared" si="49"/>
        <v>10091.02256368626</v>
      </c>
      <c r="R255" s="73">
        <f t="shared" si="50"/>
        <v>217.4296133969424</v>
      </c>
      <c r="S255" s="73">
        <f t="shared" si="51"/>
        <v>384.0022598277695</v>
      </c>
      <c r="T255" s="73">
        <f t="shared" si="52"/>
        <v>19172.00307317634</v>
      </c>
      <c r="U255" s="73">
        <f t="shared" si="53"/>
        <v>19236</v>
      </c>
      <c r="V255" s="73">
        <f t="shared" si="54"/>
        <v>190190.7968072506</v>
      </c>
      <c r="W255" s="73">
        <f t="shared" si="55"/>
        <v>196012.35845396732</v>
      </c>
    </row>
    <row r="256" spans="2:23" ht="15">
      <c r="B256" t="s">
        <v>910</v>
      </c>
      <c r="C256" t="s">
        <v>513</v>
      </c>
      <c r="D256" t="s">
        <v>417</v>
      </c>
      <c r="E256" s="54">
        <v>40</v>
      </c>
      <c r="F256" s="45" t="s">
        <v>407</v>
      </c>
      <c r="G256" s="45" t="s">
        <v>408</v>
      </c>
      <c r="H256" s="45" t="s">
        <v>412</v>
      </c>
      <c r="I256" s="53">
        <v>137012.22</v>
      </c>
      <c r="J256" s="58">
        <f t="shared" si="42"/>
        <v>142218.68436</v>
      </c>
      <c r="K256" s="58">
        <f t="shared" si="43"/>
        <v>146911.90094388</v>
      </c>
      <c r="L256" s="74">
        <f t="shared" si="44"/>
        <v>10022.97092322</v>
      </c>
      <c r="M256" s="74">
        <f t="shared" si="45"/>
        <v>210.48365285280002</v>
      </c>
      <c r="N256" s="74">
        <f t="shared" si="46"/>
        <v>384.0022598277695</v>
      </c>
      <c r="O256" s="74">
        <f t="shared" si="47"/>
        <v>18310.65561135</v>
      </c>
      <c r="P256" s="39">
        <f t="shared" si="48"/>
        <v>19044</v>
      </c>
      <c r="Q256" s="73">
        <f t="shared" si="49"/>
        <v>10091.02256368626</v>
      </c>
      <c r="R256" s="73">
        <f t="shared" si="50"/>
        <v>217.4296133969424</v>
      </c>
      <c r="S256" s="73">
        <f t="shared" si="51"/>
        <v>384.0022598277695</v>
      </c>
      <c r="T256" s="73">
        <f t="shared" si="52"/>
        <v>19172.00307317634</v>
      </c>
      <c r="U256" s="73">
        <f t="shared" si="53"/>
        <v>19236</v>
      </c>
      <c r="V256" s="73">
        <f t="shared" si="54"/>
        <v>190190.7968072506</v>
      </c>
      <c r="W256" s="73">
        <f t="shared" si="55"/>
        <v>196012.35845396732</v>
      </c>
    </row>
    <row r="257" spans="2:23" ht="15">
      <c r="B257" t="s">
        <v>911</v>
      </c>
      <c r="C257" t="s">
        <v>912</v>
      </c>
      <c r="D257" t="s">
        <v>417</v>
      </c>
      <c r="E257" s="54">
        <v>40</v>
      </c>
      <c r="F257" s="45" t="s">
        <v>407</v>
      </c>
      <c r="G257" s="45" t="s">
        <v>408</v>
      </c>
      <c r="H257" s="45" t="s">
        <v>412</v>
      </c>
      <c r="I257" s="53">
        <v>173389.13</v>
      </c>
      <c r="J257" s="58">
        <f t="shared" si="42"/>
        <v>179977.91694000002</v>
      </c>
      <c r="K257" s="58">
        <f t="shared" si="43"/>
        <v>185917.18819902002</v>
      </c>
      <c r="L257" s="74">
        <f t="shared" si="44"/>
        <v>10570.47979563</v>
      </c>
      <c r="M257" s="74">
        <f t="shared" si="45"/>
        <v>266.36731707120003</v>
      </c>
      <c r="N257" s="74">
        <f t="shared" si="46"/>
        <v>384.0022598277695</v>
      </c>
      <c r="O257" s="74">
        <f t="shared" si="47"/>
        <v>23172.156806025003</v>
      </c>
      <c r="P257" s="39">
        <f t="shared" si="48"/>
        <v>19044</v>
      </c>
      <c r="Q257" s="73">
        <f t="shared" si="49"/>
        <v>10656.59922888579</v>
      </c>
      <c r="R257" s="73">
        <f t="shared" si="50"/>
        <v>275.1574385345496</v>
      </c>
      <c r="S257" s="73">
        <f t="shared" si="51"/>
        <v>384.0022598277695</v>
      </c>
      <c r="T257" s="73">
        <f t="shared" si="52"/>
        <v>24262.193059972113</v>
      </c>
      <c r="U257" s="73">
        <f t="shared" si="53"/>
        <v>19236</v>
      </c>
      <c r="V257" s="73">
        <f t="shared" si="54"/>
        <v>233414.923118554</v>
      </c>
      <c r="W257" s="73">
        <f t="shared" si="55"/>
        <v>240731.14018624026</v>
      </c>
    </row>
    <row r="258" spans="2:23" ht="15">
      <c r="B258" t="s">
        <v>913</v>
      </c>
      <c r="C258" t="s">
        <v>513</v>
      </c>
      <c r="D258" t="s">
        <v>417</v>
      </c>
      <c r="E258" s="54">
        <v>40</v>
      </c>
      <c r="F258" s="45" t="s">
        <v>407</v>
      </c>
      <c r="G258" s="45" t="s">
        <v>408</v>
      </c>
      <c r="H258" s="45" t="s">
        <v>412</v>
      </c>
      <c r="I258" s="53">
        <v>137012.22</v>
      </c>
      <c r="J258" s="58">
        <f t="shared" si="42"/>
        <v>142218.68436</v>
      </c>
      <c r="K258" s="58">
        <f t="shared" si="43"/>
        <v>146911.90094388</v>
      </c>
      <c r="L258" s="74">
        <f t="shared" si="44"/>
        <v>10022.97092322</v>
      </c>
      <c r="M258" s="74">
        <f t="shared" si="45"/>
        <v>210.48365285280002</v>
      </c>
      <c r="N258" s="74">
        <f t="shared" si="46"/>
        <v>384.0022598277695</v>
      </c>
      <c r="O258" s="74">
        <f t="shared" si="47"/>
        <v>18310.65561135</v>
      </c>
      <c r="P258" s="39">
        <f t="shared" si="48"/>
        <v>19044</v>
      </c>
      <c r="Q258" s="73">
        <f t="shared" si="49"/>
        <v>10091.02256368626</v>
      </c>
      <c r="R258" s="73">
        <f t="shared" si="50"/>
        <v>217.4296133969424</v>
      </c>
      <c r="S258" s="73">
        <f t="shared" si="51"/>
        <v>384.0022598277695</v>
      </c>
      <c r="T258" s="73">
        <f t="shared" si="52"/>
        <v>19172.00307317634</v>
      </c>
      <c r="U258" s="73">
        <f t="shared" si="53"/>
        <v>19236</v>
      </c>
      <c r="V258" s="73">
        <f t="shared" si="54"/>
        <v>190190.7968072506</v>
      </c>
      <c r="W258" s="73">
        <f t="shared" si="55"/>
        <v>196012.35845396732</v>
      </c>
    </row>
    <row r="259" spans="2:23" ht="15">
      <c r="B259" t="s">
        <v>914</v>
      </c>
      <c r="C259" t="s">
        <v>513</v>
      </c>
      <c r="D259" t="s">
        <v>417</v>
      </c>
      <c r="E259" s="54">
        <v>40</v>
      </c>
      <c r="F259" s="45" t="s">
        <v>407</v>
      </c>
      <c r="G259" s="45" t="s">
        <v>408</v>
      </c>
      <c r="H259" s="45" t="s">
        <v>412</v>
      </c>
      <c r="I259" s="53">
        <v>137012.22</v>
      </c>
      <c r="J259" s="58">
        <f t="shared" si="42"/>
        <v>142218.68436</v>
      </c>
      <c r="K259" s="58">
        <f t="shared" si="43"/>
        <v>146911.90094388</v>
      </c>
      <c r="L259" s="74">
        <f t="shared" si="44"/>
        <v>10022.97092322</v>
      </c>
      <c r="M259" s="74">
        <f t="shared" si="45"/>
        <v>210.48365285280002</v>
      </c>
      <c r="N259" s="74">
        <f t="shared" si="46"/>
        <v>384.0022598277695</v>
      </c>
      <c r="O259" s="74">
        <f t="shared" si="47"/>
        <v>18310.65561135</v>
      </c>
      <c r="P259" s="39">
        <f t="shared" si="48"/>
        <v>19044</v>
      </c>
      <c r="Q259" s="73">
        <f t="shared" si="49"/>
        <v>10091.02256368626</v>
      </c>
      <c r="R259" s="73">
        <f t="shared" si="50"/>
        <v>217.4296133969424</v>
      </c>
      <c r="S259" s="73">
        <f t="shared" si="51"/>
        <v>384.0022598277695</v>
      </c>
      <c r="T259" s="73">
        <f t="shared" si="52"/>
        <v>19172.00307317634</v>
      </c>
      <c r="U259" s="73">
        <f t="shared" si="53"/>
        <v>19236</v>
      </c>
      <c r="V259" s="73">
        <f t="shared" si="54"/>
        <v>190190.7968072506</v>
      </c>
      <c r="W259" s="73">
        <f t="shared" si="55"/>
        <v>196012.35845396732</v>
      </c>
    </row>
    <row r="260" spans="2:23" ht="15">
      <c r="B260" t="s">
        <v>915</v>
      </c>
      <c r="C260" t="s">
        <v>809</v>
      </c>
      <c r="D260" t="s">
        <v>417</v>
      </c>
      <c r="E260" s="54">
        <v>40</v>
      </c>
      <c r="F260" s="45" t="s">
        <v>407</v>
      </c>
      <c r="G260" s="45" t="s">
        <v>408</v>
      </c>
      <c r="H260" s="45" t="s">
        <v>412</v>
      </c>
      <c r="I260" s="53">
        <v>120165.43</v>
      </c>
      <c r="J260" s="58">
        <f t="shared" si="42"/>
        <v>124731.71634</v>
      </c>
      <c r="K260" s="58">
        <f t="shared" si="43"/>
        <v>128847.86297922</v>
      </c>
      <c r="L260" s="74">
        <f t="shared" si="44"/>
        <v>9541.97630001</v>
      </c>
      <c r="M260" s="74">
        <f t="shared" si="45"/>
        <v>184.6029401832</v>
      </c>
      <c r="N260" s="74">
        <f t="shared" si="46"/>
        <v>384.0022598277695</v>
      </c>
      <c r="O260" s="74">
        <f t="shared" si="47"/>
        <v>16059.208478775001</v>
      </c>
      <c r="P260" s="39">
        <f t="shared" si="48"/>
        <v>19044</v>
      </c>
      <c r="Q260" s="73">
        <f t="shared" si="49"/>
        <v>9829.09401319869</v>
      </c>
      <c r="R260" s="73">
        <f t="shared" si="50"/>
        <v>190.69483720924558</v>
      </c>
      <c r="S260" s="73">
        <f t="shared" si="51"/>
        <v>384.0022598277695</v>
      </c>
      <c r="T260" s="73">
        <f t="shared" si="52"/>
        <v>16814.64611878821</v>
      </c>
      <c r="U260" s="73">
        <f t="shared" si="53"/>
        <v>19236</v>
      </c>
      <c r="V260" s="73">
        <f t="shared" si="54"/>
        <v>169945.50631879596</v>
      </c>
      <c r="W260" s="73">
        <f t="shared" si="55"/>
        <v>175302.3002082439</v>
      </c>
    </row>
    <row r="261" spans="2:23" ht="15">
      <c r="B261" t="s">
        <v>916</v>
      </c>
      <c r="C261" t="s">
        <v>809</v>
      </c>
      <c r="D261" t="s">
        <v>417</v>
      </c>
      <c r="E261" s="54">
        <v>40</v>
      </c>
      <c r="F261" s="45" t="s">
        <v>407</v>
      </c>
      <c r="G261" s="45" t="s">
        <v>408</v>
      </c>
      <c r="H261" s="45" t="s">
        <v>412</v>
      </c>
      <c r="I261" s="53">
        <v>120165.43</v>
      </c>
      <c r="J261" s="58">
        <f t="shared" si="42"/>
        <v>124731.71634</v>
      </c>
      <c r="K261" s="58">
        <f t="shared" si="43"/>
        <v>128847.86297922</v>
      </c>
      <c r="L261" s="74">
        <f t="shared" si="44"/>
        <v>9541.97630001</v>
      </c>
      <c r="M261" s="74">
        <f t="shared" si="45"/>
        <v>184.6029401832</v>
      </c>
      <c r="N261" s="74">
        <f t="shared" si="46"/>
        <v>384.0022598277695</v>
      </c>
      <c r="O261" s="74">
        <f t="shared" si="47"/>
        <v>16059.208478775001</v>
      </c>
      <c r="P261" s="39">
        <f t="shared" si="48"/>
        <v>19044</v>
      </c>
      <c r="Q261" s="73">
        <f t="shared" si="49"/>
        <v>9829.09401319869</v>
      </c>
      <c r="R261" s="73">
        <f t="shared" si="50"/>
        <v>190.69483720924558</v>
      </c>
      <c r="S261" s="73">
        <f t="shared" si="51"/>
        <v>384.0022598277695</v>
      </c>
      <c r="T261" s="73">
        <f t="shared" si="52"/>
        <v>16814.64611878821</v>
      </c>
      <c r="U261" s="73">
        <f t="shared" si="53"/>
        <v>19236</v>
      </c>
      <c r="V261" s="73">
        <f t="shared" si="54"/>
        <v>169945.50631879596</v>
      </c>
      <c r="W261" s="73">
        <f t="shared" si="55"/>
        <v>175302.3002082439</v>
      </c>
    </row>
    <row r="262" spans="2:23" ht="15">
      <c r="B262" t="s">
        <v>917</v>
      </c>
      <c r="C262" t="s">
        <v>809</v>
      </c>
      <c r="D262" t="s">
        <v>417</v>
      </c>
      <c r="E262" s="54">
        <v>40</v>
      </c>
      <c r="F262" s="45" t="s">
        <v>407</v>
      </c>
      <c r="G262" s="45" t="s">
        <v>408</v>
      </c>
      <c r="H262" s="45" t="s">
        <v>412</v>
      </c>
      <c r="I262" s="53">
        <v>120165.43</v>
      </c>
      <c r="J262" s="58">
        <f t="shared" si="42"/>
        <v>124731.71634</v>
      </c>
      <c r="K262" s="58">
        <f t="shared" si="43"/>
        <v>128847.86297922</v>
      </c>
      <c r="L262" s="74">
        <f t="shared" si="44"/>
        <v>9541.97630001</v>
      </c>
      <c r="M262" s="74">
        <f t="shared" si="45"/>
        <v>184.6029401832</v>
      </c>
      <c r="N262" s="74">
        <f t="shared" si="46"/>
        <v>384.0022598277695</v>
      </c>
      <c r="O262" s="74">
        <f t="shared" si="47"/>
        <v>16059.208478775001</v>
      </c>
      <c r="P262" s="39">
        <f t="shared" si="48"/>
        <v>19044</v>
      </c>
      <c r="Q262" s="73">
        <f t="shared" si="49"/>
        <v>9829.09401319869</v>
      </c>
      <c r="R262" s="73">
        <f t="shared" si="50"/>
        <v>190.69483720924558</v>
      </c>
      <c r="S262" s="73">
        <f t="shared" si="51"/>
        <v>384.0022598277695</v>
      </c>
      <c r="T262" s="73">
        <f t="shared" si="52"/>
        <v>16814.64611878821</v>
      </c>
      <c r="U262" s="73">
        <f t="shared" si="53"/>
        <v>19236</v>
      </c>
      <c r="V262" s="73">
        <f t="shared" si="54"/>
        <v>169945.50631879596</v>
      </c>
      <c r="W262" s="73">
        <f t="shared" si="55"/>
        <v>175302.3002082439</v>
      </c>
    </row>
    <row r="263" spans="2:23" ht="15">
      <c r="B263" t="s">
        <v>918</v>
      </c>
      <c r="C263" t="s">
        <v>897</v>
      </c>
      <c r="D263" t="s">
        <v>417</v>
      </c>
      <c r="E263" s="54">
        <v>40</v>
      </c>
      <c r="F263" s="45" t="s">
        <v>407</v>
      </c>
      <c r="G263" s="45" t="s">
        <v>408</v>
      </c>
      <c r="H263" s="45" t="s">
        <v>412</v>
      </c>
      <c r="I263" s="53">
        <v>128977.22</v>
      </c>
      <c r="J263" s="58">
        <f t="shared" si="42"/>
        <v>133878.35436</v>
      </c>
      <c r="K263" s="58">
        <f t="shared" si="43"/>
        <v>138296.34005387998</v>
      </c>
      <c r="L263" s="74">
        <f t="shared" si="44"/>
        <v>9902.03613822</v>
      </c>
      <c r="M263" s="74">
        <f t="shared" si="45"/>
        <v>198.1399644528</v>
      </c>
      <c r="N263" s="74">
        <f t="shared" si="46"/>
        <v>384.0022598277695</v>
      </c>
      <c r="O263" s="74">
        <f t="shared" si="47"/>
        <v>17236.83812385</v>
      </c>
      <c r="P263" s="39">
        <f t="shared" si="48"/>
        <v>19044</v>
      </c>
      <c r="Q263" s="73">
        <f t="shared" si="49"/>
        <v>9966.09693078126</v>
      </c>
      <c r="R263" s="73">
        <f t="shared" si="50"/>
        <v>204.67858327974236</v>
      </c>
      <c r="S263" s="73">
        <f t="shared" si="51"/>
        <v>384.0022598277695</v>
      </c>
      <c r="T263" s="73">
        <f t="shared" si="52"/>
        <v>18047.672377031337</v>
      </c>
      <c r="U263" s="73">
        <f t="shared" si="53"/>
        <v>19236</v>
      </c>
      <c r="V263" s="73">
        <f t="shared" si="54"/>
        <v>180643.37084635056</v>
      </c>
      <c r="W263" s="73">
        <f t="shared" si="55"/>
        <v>186134.79020480008</v>
      </c>
    </row>
    <row r="264" spans="2:23" ht="15">
      <c r="B264" t="s">
        <v>919</v>
      </c>
      <c r="C264" t="s">
        <v>897</v>
      </c>
      <c r="D264" t="s">
        <v>417</v>
      </c>
      <c r="E264" s="54">
        <v>40</v>
      </c>
      <c r="F264" s="45" t="s">
        <v>407</v>
      </c>
      <c r="G264" s="45" t="s">
        <v>408</v>
      </c>
      <c r="H264" s="45" t="s">
        <v>412</v>
      </c>
      <c r="I264" s="53">
        <v>128977.22</v>
      </c>
      <c r="J264" s="58">
        <f t="shared" si="42"/>
        <v>133878.35436</v>
      </c>
      <c r="K264" s="58">
        <f t="shared" si="43"/>
        <v>138296.34005387998</v>
      </c>
      <c r="L264" s="74">
        <f t="shared" si="44"/>
        <v>9902.03613822</v>
      </c>
      <c r="M264" s="74">
        <f t="shared" si="45"/>
        <v>198.1399644528</v>
      </c>
      <c r="N264" s="74">
        <f t="shared" si="46"/>
        <v>384.0022598277695</v>
      </c>
      <c r="O264" s="74">
        <f t="shared" si="47"/>
        <v>17236.83812385</v>
      </c>
      <c r="P264" s="39">
        <f t="shared" si="48"/>
        <v>19044</v>
      </c>
      <c r="Q264" s="73">
        <f t="shared" si="49"/>
        <v>9966.09693078126</v>
      </c>
      <c r="R264" s="73">
        <f t="shared" si="50"/>
        <v>204.67858327974236</v>
      </c>
      <c r="S264" s="73">
        <f t="shared" si="51"/>
        <v>384.0022598277695</v>
      </c>
      <c r="T264" s="73">
        <f t="shared" si="52"/>
        <v>18047.672377031337</v>
      </c>
      <c r="U264" s="73">
        <f t="shared" si="53"/>
        <v>19236</v>
      </c>
      <c r="V264" s="73">
        <f t="shared" si="54"/>
        <v>180643.37084635056</v>
      </c>
      <c r="W264" s="73">
        <f t="shared" si="55"/>
        <v>186134.79020480008</v>
      </c>
    </row>
    <row r="265" spans="2:23" ht="15">
      <c r="B265" t="s">
        <v>920</v>
      </c>
      <c r="C265" t="s">
        <v>809</v>
      </c>
      <c r="D265" t="s">
        <v>417</v>
      </c>
      <c r="E265" s="54">
        <v>40</v>
      </c>
      <c r="F265" s="45" t="s">
        <v>407</v>
      </c>
      <c r="G265" s="45" t="s">
        <v>408</v>
      </c>
      <c r="H265" s="45" t="s">
        <v>412</v>
      </c>
      <c r="I265" s="53">
        <v>120165.43</v>
      </c>
      <c r="J265" s="58">
        <f t="shared" si="42"/>
        <v>124731.71634</v>
      </c>
      <c r="K265" s="58">
        <f t="shared" si="43"/>
        <v>128847.86297922</v>
      </c>
      <c r="L265" s="74">
        <f t="shared" si="44"/>
        <v>9541.97630001</v>
      </c>
      <c r="M265" s="74">
        <f t="shared" si="45"/>
        <v>184.6029401832</v>
      </c>
      <c r="N265" s="74">
        <f t="shared" si="46"/>
        <v>384.0022598277695</v>
      </c>
      <c r="O265" s="74">
        <f t="shared" si="47"/>
        <v>16059.208478775001</v>
      </c>
      <c r="P265" s="39">
        <f t="shared" si="48"/>
        <v>19044</v>
      </c>
      <c r="Q265" s="73">
        <f t="shared" si="49"/>
        <v>9829.09401319869</v>
      </c>
      <c r="R265" s="73">
        <f t="shared" si="50"/>
        <v>190.69483720924558</v>
      </c>
      <c r="S265" s="73">
        <f t="shared" si="51"/>
        <v>384.0022598277695</v>
      </c>
      <c r="T265" s="73">
        <f t="shared" si="52"/>
        <v>16814.64611878821</v>
      </c>
      <c r="U265" s="73">
        <f t="shared" si="53"/>
        <v>19236</v>
      </c>
      <c r="V265" s="73">
        <f t="shared" si="54"/>
        <v>169945.50631879596</v>
      </c>
      <c r="W265" s="73">
        <f t="shared" si="55"/>
        <v>175302.3002082439</v>
      </c>
    </row>
    <row r="266" spans="2:23" ht="15">
      <c r="B266" t="s">
        <v>921</v>
      </c>
      <c r="C266" t="s">
        <v>922</v>
      </c>
      <c r="D266" t="s">
        <v>417</v>
      </c>
      <c r="E266" s="54">
        <v>40</v>
      </c>
      <c r="F266" s="45" t="s">
        <v>407</v>
      </c>
      <c r="G266" s="45" t="s">
        <v>408</v>
      </c>
      <c r="H266" s="45" t="s">
        <v>412</v>
      </c>
      <c r="I266" s="53">
        <v>149716</v>
      </c>
      <c r="J266" s="58">
        <f aca="true" t="shared" si="56" ref="J266:J329">I266*(1+$F$1)</f>
        <v>155405.208</v>
      </c>
      <c r="K266" s="58">
        <f aca="true" t="shared" si="57" ref="K266:K329">J266*(1+$F$2)</f>
        <v>160533.579864</v>
      </c>
      <c r="L266" s="74">
        <f aca="true" t="shared" si="58" ref="L266:L329">IF(J266-$L$2&lt;0,J266*$I$3,($L$2*$I$3)+(J266-$L$2)*$I$4)</f>
        <v>10214.175516000001</v>
      </c>
      <c r="M266" s="74">
        <f aca="true" t="shared" si="59" ref="M266:M329">J266*0.00148</f>
        <v>229.99970784</v>
      </c>
      <c r="N266" s="74">
        <f aca="true" t="shared" si="60" ref="N266:N329">2080*0.184616471071043</f>
        <v>384.0022598277695</v>
      </c>
      <c r="O266" s="74">
        <f aca="true" t="shared" si="61" ref="O266:O329">J266*0.12875</f>
        <v>20008.420530000003</v>
      </c>
      <c r="P266" s="39">
        <f aca="true" t="shared" si="62" ref="P266:P329">1587*12</f>
        <v>19044</v>
      </c>
      <c r="Q266" s="73">
        <f aca="true" t="shared" si="63" ref="Q266:Q329">IF(K266-$L$2&lt;0,K266*$I$3,($L$2*$I$3)+(K266-$L$2)*$I$4)</f>
        <v>10288.536908028</v>
      </c>
      <c r="R266" s="73">
        <f aca="true" t="shared" si="64" ref="R266:R329">K266*0.00148</f>
        <v>237.58969819872</v>
      </c>
      <c r="S266" s="73">
        <f aca="true" t="shared" si="65" ref="S266:S329">2080*0.184616471071043</f>
        <v>384.0022598277695</v>
      </c>
      <c r="T266" s="73">
        <f aca="true" t="shared" si="66" ref="T266:T329">K266*0.1305</f>
        <v>20949.632172252</v>
      </c>
      <c r="U266" s="73">
        <f aca="true" t="shared" si="67" ref="U266:U329">1603*12</f>
        <v>19236</v>
      </c>
      <c r="V266" s="73">
        <f aca="true" t="shared" si="68" ref="V266:V329">J266+SUM(L266:P266)</f>
        <v>205285.80601366778</v>
      </c>
      <c r="W266" s="73">
        <f aca="true" t="shared" si="69" ref="W266:W329">K266+SUM(Q266:U266)</f>
        <v>211629.3409023065</v>
      </c>
    </row>
    <row r="267" spans="2:23" ht="15">
      <c r="B267" t="s">
        <v>923</v>
      </c>
      <c r="C267" t="s">
        <v>924</v>
      </c>
      <c r="D267" t="s">
        <v>417</v>
      </c>
      <c r="E267" s="54">
        <v>40</v>
      </c>
      <c r="F267" s="45" t="s">
        <v>407</v>
      </c>
      <c r="G267" s="45" t="s">
        <v>408</v>
      </c>
      <c r="H267" s="45" t="s">
        <v>412</v>
      </c>
      <c r="I267" s="53">
        <v>129194.36</v>
      </c>
      <c r="J267" s="58">
        <f t="shared" si="56"/>
        <v>134103.74568</v>
      </c>
      <c r="K267" s="58">
        <f t="shared" si="57"/>
        <v>138529.16928744</v>
      </c>
      <c r="L267" s="74">
        <f t="shared" si="58"/>
        <v>9905.30431236</v>
      </c>
      <c r="M267" s="74">
        <f t="shared" si="59"/>
        <v>198.4735436064</v>
      </c>
      <c r="N267" s="74">
        <f t="shared" si="60"/>
        <v>384.0022598277695</v>
      </c>
      <c r="O267" s="74">
        <f t="shared" si="61"/>
        <v>17265.857256299998</v>
      </c>
      <c r="P267" s="39">
        <f t="shared" si="62"/>
        <v>19044</v>
      </c>
      <c r="Q267" s="73">
        <f t="shared" si="63"/>
        <v>9969.472954667881</v>
      </c>
      <c r="R267" s="73">
        <f t="shared" si="64"/>
        <v>205.02317054541118</v>
      </c>
      <c r="S267" s="73">
        <f t="shared" si="65"/>
        <v>384.0022598277695</v>
      </c>
      <c r="T267" s="73">
        <f t="shared" si="66"/>
        <v>18078.05659201092</v>
      </c>
      <c r="U267" s="73">
        <f t="shared" si="67"/>
        <v>19236</v>
      </c>
      <c r="V267" s="73">
        <f t="shared" si="68"/>
        <v>180901.38305209417</v>
      </c>
      <c r="W267" s="73">
        <f t="shared" si="69"/>
        <v>186401.72426449196</v>
      </c>
    </row>
    <row r="268" spans="2:23" ht="15">
      <c r="B268" t="s">
        <v>925</v>
      </c>
      <c r="C268" t="s">
        <v>435</v>
      </c>
      <c r="D268" t="s">
        <v>417</v>
      </c>
      <c r="E268" s="54">
        <v>40</v>
      </c>
      <c r="F268" s="45" t="s">
        <v>407</v>
      </c>
      <c r="G268" s="45" t="s">
        <v>408</v>
      </c>
      <c r="H268" s="45" t="s">
        <v>761</v>
      </c>
      <c r="I268" s="53">
        <v>83348.49</v>
      </c>
      <c r="J268" s="58">
        <f t="shared" si="56"/>
        <v>86515.73262000001</v>
      </c>
      <c r="K268" s="58">
        <f t="shared" si="57"/>
        <v>89370.75179646</v>
      </c>
      <c r="L268" s="74">
        <f t="shared" si="58"/>
        <v>6618.45354543</v>
      </c>
      <c r="M268" s="74">
        <f t="shared" si="59"/>
        <v>128.0432842776</v>
      </c>
      <c r="N268" s="74">
        <f t="shared" si="60"/>
        <v>384.0022598277695</v>
      </c>
      <c r="O268" s="74">
        <f t="shared" si="61"/>
        <v>11138.900574825002</v>
      </c>
      <c r="P268" s="39">
        <f t="shared" si="62"/>
        <v>19044</v>
      </c>
      <c r="Q268" s="73">
        <f t="shared" si="63"/>
        <v>6836.862512429189</v>
      </c>
      <c r="R268" s="73">
        <f t="shared" si="64"/>
        <v>132.2687126587608</v>
      </c>
      <c r="S268" s="73">
        <f t="shared" si="65"/>
        <v>384.0022598277695</v>
      </c>
      <c r="T268" s="73">
        <f t="shared" si="66"/>
        <v>11662.88310943803</v>
      </c>
      <c r="U268" s="73">
        <f t="shared" si="67"/>
        <v>19236</v>
      </c>
      <c r="V268" s="73">
        <f t="shared" si="68"/>
        <v>123829.13228436038</v>
      </c>
      <c r="W268" s="73">
        <f t="shared" si="69"/>
        <v>127622.76839081376</v>
      </c>
    </row>
    <row r="269" spans="2:23" ht="15">
      <c r="B269" t="s">
        <v>926</v>
      </c>
      <c r="C269" t="s">
        <v>927</v>
      </c>
      <c r="D269" t="s">
        <v>928</v>
      </c>
      <c r="E269" s="54">
        <v>40</v>
      </c>
      <c r="F269" s="45" t="s">
        <v>407</v>
      </c>
      <c r="G269" s="45" t="s">
        <v>408</v>
      </c>
      <c r="H269" s="45" t="s">
        <v>412</v>
      </c>
      <c r="I269" s="53">
        <v>97916</v>
      </c>
      <c r="J269" s="58">
        <f t="shared" si="56"/>
        <v>101636.808</v>
      </c>
      <c r="K269" s="58">
        <f t="shared" si="57"/>
        <v>104990.82266399999</v>
      </c>
      <c r="L269" s="74">
        <f t="shared" si="58"/>
        <v>7775.215812</v>
      </c>
      <c r="M269" s="74">
        <f t="shared" si="59"/>
        <v>150.42247584</v>
      </c>
      <c r="N269" s="74">
        <f t="shared" si="60"/>
        <v>384.0022598277695</v>
      </c>
      <c r="O269" s="74">
        <f t="shared" si="61"/>
        <v>13085.73903</v>
      </c>
      <c r="P269" s="39">
        <f t="shared" si="62"/>
        <v>19044</v>
      </c>
      <c r="Q269" s="73">
        <f t="shared" si="63"/>
        <v>8031.797933796</v>
      </c>
      <c r="R269" s="73">
        <f t="shared" si="64"/>
        <v>155.38641754271998</v>
      </c>
      <c r="S269" s="73">
        <f t="shared" si="65"/>
        <v>384.0022598277695</v>
      </c>
      <c r="T269" s="73">
        <f t="shared" si="66"/>
        <v>13701.302357651999</v>
      </c>
      <c r="U269" s="73">
        <f t="shared" si="67"/>
        <v>19236</v>
      </c>
      <c r="V269" s="73">
        <f t="shared" si="68"/>
        <v>142076.18757766776</v>
      </c>
      <c r="W269" s="73">
        <f t="shared" si="69"/>
        <v>146499.31163281848</v>
      </c>
    </row>
    <row r="270" spans="2:23" ht="15">
      <c r="B270" t="s">
        <v>929</v>
      </c>
      <c r="C270" t="s">
        <v>930</v>
      </c>
      <c r="D270" t="s">
        <v>928</v>
      </c>
      <c r="E270" s="54">
        <v>40</v>
      </c>
      <c r="F270" s="45" t="s">
        <v>407</v>
      </c>
      <c r="G270" s="45" t="s">
        <v>408</v>
      </c>
      <c r="H270" s="45" t="s">
        <v>412</v>
      </c>
      <c r="I270" s="53">
        <v>112580</v>
      </c>
      <c r="J270" s="58">
        <f t="shared" si="56"/>
        <v>116858.04000000001</v>
      </c>
      <c r="K270" s="58">
        <f t="shared" si="57"/>
        <v>120714.35532</v>
      </c>
      <c r="L270" s="74">
        <f t="shared" si="58"/>
        <v>8939.64006</v>
      </c>
      <c r="M270" s="74">
        <f t="shared" si="59"/>
        <v>172.9498992</v>
      </c>
      <c r="N270" s="74">
        <f t="shared" si="60"/>
        <v>384.0022598277695</v>
      </c>
      <c r="O270" s="74">
        <f t="shared" si="61"/>
        <v>15045.472650000002</v>
      </c>
      <c r="P270" s="39">
        <f t="shared" si="62"/>
        <v>19044</v>
      </c>
      <c r="Q270" s="73">
        <f t="shared" si="63"/>
        <v>9234.64818198</v>
      </c>
      <c r="R270" s="73">
        <f t="shared" si="64"/>
        <v>178.6572458736</v>
      </c>
      <c r="S270" s="73">
        <f t="shared" si="65"/>
        <v>384.0022598277695</v>
      </c>
      <c r="T270" s="73">
        <f t="shared" si="66"/>
        <v>15753.22336926</v>
      </c>
      <c r="U270" s="73">
        <f t="shared" si="67"/>
        <v>19236</v>
      </c>
      <c r="V270" s="73">
        <f t="shared" si="68"/>
        <v>160444.1048690278</v>
      </c>
      <c r="W270" s="73">
        <f t="shared" si="69"/>
        <v>165500.88637694137</v>
      </c>
    </row>
    <row r="271" spans="2:23" ht="15">
      <c r="B271" t="s">
        <v>931</v>
      </c>
      <c r="C271" t="s">
        <v>932</v>
      </c>
      <c r="D271" t="s">
        <v>518</v>
      </c>
      <c r="E271" s="54">
        <v>40</v>
      </c>
      <c r="F271" s="45" t="s">
        <v>407</v>
      </c>
      <c r="G271" s="45" t="s">
        <v>408</v>
      </c>
      <c r="H271" s="45" t="s">
        <v>412</v>
      </c>
      <c r="I271" s="53">
        <v>140355.64</v>
      </c>
      <c r="J271" s="58">
        <f t="shared" si="56"/>
        <v>145689.15432000003</v>
      </c>
      <c r="K271" s="58">
        <f t="shared" si="57"/>
        <v>150496.89641256002</v>
      </c>
      <c r="L271" s="74">
        <f t="shared" si="58"/>
        <v>10073.29273764</v>
      </c>
      <c r="M271" s="74">
        <f t="shared" si="59"/>
        <v>215.61994839360005</v>
      </c>
      <c r="N271" s="74">
        <f t="shared" si="60"/>
        <v>384.0022598277695</v>
      </c>
      <c r="O271" s="74">
        <f t="shared" si="61"/>
        <v>18757.478618700003</v>
      </c>
      <c r="P271" s="39">
        <f t="shared" si="62"/>
        <v>19044</v>
      </c>
      <c r="Q271" s="73">
        <f t="shared" si="63"/>
        <v>10143.004997982121</v>
      </c>
      <c r="R271" s="73">
        <f t="shared" si="64"/>
        <v>222.73540669058883</v>
      </c>
      <c r="S271" s="73">
        <f t="shared" si="65"/>
        <v>384.0022598277695</v>
      </c>
      <c r="T271" s="73">
        <f t="shared" si="66"/>
        <v>19639.844981839084</v>
      </c>
      <c r="U271" s="73">
        <f t="shared" si="67"/>
        <v>19236</v>
      </c>
      <c r="V271" s="73">
        <f t="shared" si="68"/>
        <v>194163.5478845614</v>
      </c>
      <c r="W271" s="73">
        <f t="shared" si="69"/>
        <v>200122.48405889957</v>
      </c>
    </row>
    <row r="272" spans="2:23" ht="15">
      <c r="B272" t="s">
        <v>933</v>
      </c>
      <c r="C272" t="s">
        <v>934</v>
      </c>
      <c r="D272" t="s">
        <v>417</v>
      </c>
      <c r="E272" s="54">
        <v>40</v>
      </c>
      <c r="F272" s="45" t="s">
        <v>407</v>
      </c>
      <c r="G272" s="45" t="s">
        <v>408</v>
      </c>
      <c r="H272" s="45" t="s">
        <v>412</v>
      </c>
      <c r="I272" s="53">
        <v>96537.06</v>
      </c>
      <c r="J272" s="58">
        <f t="shared" si="56"/>
        <v>100205.46828</v>
      </c>
      <c r="K272" s="58">
        <f t="shared" si="57"/>
        <v>103512.24873323999</v>
      </c>
      <c r="L272" s="74">
        <f t="shared" si="58"/>
        <v>7665.71832342</v>
      </c>
      <c r="M272" s="74">
        <f t="shared" si="59"/>
        <v>148.3040930544</v>
      </c>
      <c r="N272" s="74">
        <f t="shared" si="60"/>
        <v>384.0022598277695</v>
      </c>
      <c r="O272" s="74">
        <f t="shared" si="61"/>
        <v>12901.454041050001</v>
      </c>
      <c r="P272" s="39">
        <f t="shared" si="62"/>
        <v>19044</v>
      </c>
      <c r="Q272" s="73">
        <f t="shared" si="63"/>
        <v>7918.687028092859</v>
      </c>
      <c r="R272" s="73">
        <f t="shared" si="64"/>
        <v>153.19812812519518</v>
      </c>
      <c r="S272" s="73">
        <f t="shared" si="65"/>
        <v>384.0022598277695</v>
      </c>
      <c r="T272" s="73">
        <f t="shared" si="66"/>
        <v>13508.348459687819</v>
      </c>
      <c r="U272" s="73">
        <f t="shared" si="67"/>
        <v>19236</v>
      </c>
      <c r="V272" s="73">
        <f t="shared" si="68"/>
        <v>140348.94699735218</v>
      </c>
      <c r="W272" s="73">
        <f t="shared" si="69"/>
        <v>144712.48460897364</v>
      </c>
    </row>
    <row r="273" spans="2:23" ht="15">
      <c r="B273" t="s">
        <v>935</v>
      </c>
      <c r="C273" t="s">
        <v>934</v>
      </c>
      <c r="D273" t="s">
        <v>417</v>
      </c>
      <c r="E273" s="54">
        <v>40</v>
      </c>
      <c r="F273" s="45" t="s">
        <v>407</v>
      </c>
      <c r="G273" s="45" t="s">
        <v>408</v>
      </c>
      <c r="H273" s="45" t="s">
        <v>412</v>
      </c>
      <c r="I273" s="53">
        <v>96537.06</v>
      </c>
      <c r="J273" s="58">
        <f t="shared" si="56"/>
        <v>100205.46828</v>
      </c>
      <c r="K273" s="58">
        <f t="shared" si="57"/>
        <v>103512.24873323999</v>
      </c>
      <c r="L273" s="74">
        <f t="shared" si="58"/>
        <v>7665.71832342</v>
      </c>
      <c r="M273" s="74">
        <f t="shared" si="59"/>
        <v>148.3040930544</v>
      </c>
      <c r="N273" s="74">
        <f t="shared" si="60"/>
        <v>384.0022598277695</v>
      </c>
      <c r="O273" s="74">
        <f t="shared" si="61"/>
        <v>12901.454041050001</v>
      </c>
      <c r="P273" s="39">
        <f t="shared" si="62"/>
        <v>19044</v>
      </c>
      <c r="Q273" s="73">
        <f t="shared" si="63"/>
        <v>7918.687028092859</v>
      </c>
      <c r="R273" s="73">
        <f t="shared" si="64"/>
        <v>153.19812812519518</v>
      </c>
      <c r="S273" s="73">
        <f t="shared" si="65"/>
        <v>384.0022598277695</v>
      </c>
      <c r="T273" s="73">
        <f t="shared" si="66"/>
        <v>13508.348459687819</v>
      </c>
      <c r="U273" s="73">
        <f t="shared" si="67"/>
        <v>19236</v>
      </c>
      <c r="V273" s="73">
        <f t="shared" si="68"/>
        <v>140348.94699735218</v>
      </c>
      <c r="W273" s="73">
        <f t="shared" si="69"/>
        <v>144712.48460897364</v>
      </c>
    </row>
    <row r="274" spans="2:23" ht="15">
      <c r="B274" t="s">
        <v>936</v>
      </c>
      <c r="C274" t="s">
        <v>937</v>
      </c>
      <c r="D274" t="s">
        <v>511</v>
      </c>
      <c r="E274" s="54">
        <v>35</v>
      </c>
      <c r="F274" s="45" t="s">
        <v>407</v>
      </c>
      <c r="G274" s="45" t="s">
        <v>408</v>
      </c>
      <c r="H274" s="45" t="s">
        <v>412</v>
      </c>
      <c r="I274" s="53">
        <v>99489.12</v>
      </c>
      <c r="J274" s="58">
        <f t="shared" si="56"/>
        <v>103269.70655999999</v>
      </c>
      <c r="K274" s="58">
        <f t="shared" si="57"/>
        <v>106677.60687647999</v>
      </c>
      <c r="L274" s="74">
        <f t="shared" si="58"/>
        <v>7900.132551839999</v>
      </c>
      <c r="M274" s="74">
        <f t="shared" si="59"/>
        <v>152.83916570879998</v>
      </c>
      <c r="N274" s="74">
        <f t="shared" si="60"/>
        <v>384.0022598277695</v>
      </c>
      <c r="O274" s="74">
        <f t="shared" si="61"/>
        <v>13295.974719599999</v>
      </c>
      <c r="P274" s="39">
        <f t="shared" si="62"/>
        <v>19044</v>
      </c>
      <c r="Q274" s="73">
        <f t="shared" si="63"/>
        <v>8160.836926050719</v>
      </c>
      <c r="R274" s="73">
        <f t="shared" si="64"/>
        <v>157.88285817719037</v>
      </c>
      <c r="S274" s="73">
        <f t="shared" si="65"/>
        <v>384.0022598277695</v>
      </c>
      <c r="T274" s="73">
        <f t="shared" si="66"/>
        <v>13921.427697380639</v>
      </c>
      <c r="U274" s="73">
        <f t="shared" si="67"/>
        <v>19236</v>
      </c>
      <c r="V274" s="73">
        <f t="shared" si="68"/>
        <v>144046.65525697655</v>
      </c>
      <c r="W274" s="73">
        <f t="shared" si="69"/>
        <v>148537.7566179163</v>
      </c>
    </row>
    <row r="275" spans="2:23" ht="15">
      <c r="B275" t="s">
        <v>938</v>
      </c>
      <c r="C275" t="s">
        <v>845</v>
      </c>
      <c r="D275" t="s">
        <v>474</v>
      </c>
      <c r="E275" s="54">
        <v>35</v>
      </c>
      <c r="F275" s="45" t="s">
        <v>407</v>
      </c>
      <c r="G275" s="45" t="s">
        <v>408</v>
      </c>
      <c r="H275" s="45" t="s">
        <v>412</v>
      </c>
      <c r="I275" s="53">
        <v>54518.62</v>
      </c>
      <c r="J275" s="58">
        <f t="shared" si="56"/>
        <v>56590.327560000005</v>
      </c>
      <c r="K275" s="58">
        <f t="shared" si="57"/>
        <v>58457.80836948</v>
      </c>
      <c r="L275" s="74">
        <f t="shared" si="58"/>
        <v>4329.16005834</v>
      </c>
      <c r="M275" s="74">
        <f t="shared" si="59"/>
        <v>83.7536847888</v>
      </c>
      <c r="N275" s="74">
        <f t="shared" si="60"/>
        <v>384.0022598277695</v>
      </c>
      <c r="O275" s="74">
        <f t="shared" si="61"/>
        <v>7286.004673350001</v>
      </c>
      <c r="P275" s="39">
        <f t="shared" si="62"/>
        <v>19044</v>
      </c>
      <c r="Q275" s="73">
        <f t="shared" si="63"/>
        <v>4472.02234026522</v>
      </c>
      <c r="R275" s="73">
        <f t="shared" si="64"/>
        <v>86.5175563868304</v>
      </c>
      <c r="S275" s="73">
        <f t="shared" si="65"/>
        <v>384.0022598277695</v>
      </c>
      <c r="T275" s="73">
        <f t="shared" si="66"/>
        <v>7628.743992217141</v>
      </c>
      <c r="U275" s="73">
        <f t="shared" si="67"/>
        <v>19236</v>
      </c>
      <c r="V275" s="73">
        <f t="shared" si="68"/>
        <v>87717.24823630658</v>
      </c>
      <c r="W275" s="73">
        <f t="shared" si="69"/>
        <v>90265.09451817696</v>
      </c>
    </row>
    <row r="276" spans="2:23" ht="15">
      <c r="B276" t="s">
        <v>939</v>
      </c>
      <c r="C276" t="s">
        <v>476</v>
      </c>
      <c r="D276" t="s">
        <v>458</v>
      </c>
      <c r="E276" s="54">
        <v>35</v>
      </c>
      <c r="F276" s="45" t="s">
        <v>407</v>
      </c>
      <c r="G276" s="45" t="s">
        <v>408</v>
      </c>
      <c r="H276" s="45" t="s">
        <v>412</v>
      </c>
      <c r="I276" s="53">
        <v>90127.65</v>
      </c>
      <c r="J276" s="58">
        <f t="shared" si="56"/>
        <v>93552.5007</v>
      </c>
      <c r="K276" s="58">
        <f t="shared" si="57"/>
        <v>96639.7332231</v>
      </c>
      <c r="L276" s="74">
        <f t="shared" si="58"/>
        <v>7156.76630355</v>
      </c>
      <c r="M276" s="74">
        <f t="shared" si="59"/>
        <v>138.457701036</v>
      </c>
      <c r="N276" s="74">
        <f t="shared" si="60"/>
        <v>384.0022598277695</v>
      </c>
      <c r="O276" s="74">
        <f t="shared" si="61"/>
        <v>12044.884465125</v>
      </c>
      <c r="P276" s="39">
        <f t="shared" si="62"/>
        <v>19044</v>
      </c>
      <c r="Q276" s="73">
        <f t="shared" si="63"/>
        <v>7392.93959156715</v>
      </c>
      <c r="R276" s="73">
        <f t="shared" si="64"/>
        <v>143.026805170188</v>
      </c>
      <c r="S276" s="73">
        <f t="shared" si="65"/>
        <v>384.0022598277695</v>
      </c>
      <c r="T276" s="73">
        <f t="shared" si="66"/>
        <v>12611.48518561455</v>
      </c>
      <c r="U276" s="73">
        <f t="shared" si="67"/>
        <v>19236</v>
      </c>
      <c r="V276" s="73">
        <f t="shared" si="68"/>
        <v>132320.61142953878</v>
      </c>
      <c r="W276" s="73">
        <f t="shared" si="69"/>
        <v>136407.18706527966</v>
      </c>
    </row>
    <row r="277" spans="2:23" ht="15">
      <c r="B277" t="s">
        <v>940</v>
      </c>
      <c r="C277" t="s">
        <v>838</v>
      </c>
      <c r="D277" t="s">
        <v>839</v>
      </c>
      <c r="E277" s="54">
        <v>35</v>
      </c>
      <c r="F277" s="45" t="s">
        <v>407</v>
      </c>
      <c r="G277" s="45" t="s">
        <v>408</v>
      </c>
      <c r="H277" s="45" t="s">
        <v>412</v>
      </c>
      <c r="I277" s="53">
        <v>57327.51</v>
      </c>
      <c r="J277" s="58">
        <f t="shared" si="56"/>
        <v>59505.95538000001</v>
      </c>
      <c r="K277" s="58">
        <f t="shared" si="57"/>
        <v>61469.65190754</v>
      </c>
      <c r="L277" s="74">
        <f t="shared" si="58"/>
        <v>4552.20558657</v>
      </c>
      <c r="M277" s="74">
        <f t="shared" si="59"/>
        <v>88.06881396240001</v>
      </c>
      <c r="N277" s="74">
        <f t="shared" si="60"/>
        <v>384.0022598277695</v>
      </c>
      <c r="O277" s="74">
        <f t="shared" si="61"/>
        <v>7661.391755175001</v>
      </c>
      <c r="P277" s="39">
        <f t="shared" si="62"/>
        <v>19044</v>
      </c>
      <c r="Q277" s="73">
        <f t="shared" si="63"/>
        <v>4702.42837092681</v>
      </c>
      <c r="R277" s="73">
        <f t="shared" si="64"/>
        <v>90.9750848231592</v>
      </c>
      <c r="S277" s="73">
        <f t="shared" si="65"/>
        <v>384.0022598277695</v>
      </c>
      <c r="T277" s="73">
        <f t="shared" si="66"/>
        <v>8021.78957393397</v>
      </c>
      <c r="U277" s="73">
        <f t="shared" si="67"/>
        <v>19236</v>
      </c>
      <c r="V277" s="73">
        <f t="shared" si="68"/>
        <v>91235.62379553518</v>
      </c>
      <c r="W277" s="73">
        <f t="shared" si="69"/>
        <v>93904.84719705171</v>
      </c>
    </row>
    <row r="278" spans="2:23" ht="15">
      <c r="B278" t="s">
        <v>941</v>
      </c>
      <c r="C278" t="s">
        <v>843</v>
      </c>
      <c r="D278" t="s">
        <v>839</v>
      </c>
      <c r="E278" s="54">
        <v>35</v>
      </c>
      <c r="F278" s="45" t="s">
        <v>407</v>
      </c>
      <c r="G278" s="45" t="s">
        <v>408</v>
      </c>
      <c r="H278" s="45" t="s">
        <v>412</v>
      </c>
      <c r="I278" s="53">
        <v>90882.69</v>
      </c>
      <c r="J278" s="58">
        <f t="shared" si="56"/>
        <v>94336.23222</v>
      </c>
      <c r="K278" s="58">
        <f t="shared" si="57"/>
        <v>97449.32788326</v>
      </c>
      <c r="L278" s="74">
        <f t="shared" si="58"/>
        <v>7216.72176483</v>
      </c>
      <c r="M278" s="74">
        <f t="shared" si="59"/>
        <v>139.6176236856</v>
      </c>
      <c r="N278" s="74">
        <f t="shared" si="60"/>
        <v>384.0022598277695</v>
      </c>
      <c r="O278" s="74">
        <f t="shared" si="61"/>
        <v>12145.789898325002</v>
      </c>
      <c r="P278" s="39">
        <f t="shared" si="62"/>
        <v>19044</v>
      </c>
      <c r="Q278" s="73">
        <f t="shared" si="63"/>
        <v>7454.87358306939</v>
      </c>
      <c r="R278" s="73">
        <f t="shared" si="64"/>
        <v>144.22500526722482</v>
      </c>
      <c r="S278" s="73">
        <f t="shared" si="65"/>
        <v>384.0022598277695</v>
      </c>
      <c r="T278" s="73">
        <f t="shared" si="66"/>
        <v>12717.13728876543</v>
      </c>
      <c r="U278" s="73">
        <f t="shared" si="67"/>
        <v>19236</v>
      </c>
      <c r="V278" s="73">
        <f t="shared" si="68"/>
        <v>133266.36376666836</v>
      </c>
      <c r="W278" s="73">
        <f t="shared" si="69"/>
        <v>137385.5660201898</v>
      </c>
    </row>
    <row r="279" spans="2:23" ht="15">
      <c r="B279" t="s">
        <v>942</v>
      </c>
      <c r="C279" t="s">
        <v>943</v>
      </c>
      <c r="D279" t="s">
        <v>839</v>
      </c>
      <c r="E279" s="54">
        <v>40</v>
      </c>
      <c r="F279" s="45" t="s">
        <v>407</v>
      </c>
      <c r="G279" s="45" t="s">
        <v>408</v>
      </c>
      <c r="H279" s="45" t="s">
        <v>761</v>
      </c>
      <c r="I279" s="53">
        <v>66081.62</v>
      </c>
      <c r="J279" s="58">
        <f t="shared" si="56"/>
        <v>68592.72155999999</v>
      </c>
      <c r="K279" s="58">
        <f t="shared" si="57"/>
        <v>70856.28137147998</v>
      </c>
      <c r="L279" s="74">
        <f t="shared" si="58"/>
        <v>5247.343199339999</v>
      </c>
      <c r="M279" s="74">
        <f t="shared" si="59"/>
        <v>101.51722790879998</v>
      </c>
      <c r="N279" s="74">
        <f t="shared" si="60"/>
        <v>384.0022598277695</v>
      </c>
      <c r="O279" s="74">
        <f t="shared" si="61"/>
        <v>8831.312900849998</v>
      </c>
      <c r="P279" s="39">
        <f t="shared" si="62"/>
        <v>19044</v>
      </c>
      <c r="Q279" s="73">
        <f t="shared" si="63"/>
        <v>5420.505524918219</v>
      </c>
      <c r="R279" s="73">
        <f t="shared" si="64"/>
        <v>104.86729642979037</v>
      </c>
      <c r="S279" s="73">
        <f t="shared" si="65"/>
        <v>384.0022598277695</v>
      </c>
      <c r="T279" s="73">
        <f t="shared" si="66"/>
        <v>9246.744718978138</v>
      </c>
      <c r="U279" s="73">
        <f t="shared" si="67"/>
        <v>19236</v>
      </c>
      <c r="V279" s="73">
        <f t="shared" si="68"/>
        <v>102200.89714792656</v>
      </c>
      <c r="W279" s="73">
        <f t="shared" si="69"/>
        <v>105248.4011716339</v>
      </c>
    </row>
    <row r="280" spans="2:23" ht="15">
      <c r="B280" t="s">
        <v>944</v>
      </c>
      <c r="C280" t="s">
        <v>945</v>
      </c>
      <c r="D280" t="s">
        <v>946</v>
      </c>
      <c r="E280" s="54">
        <v>40</v>
      </c>
      <c r="F280" s="45" t="s">
        <v>407</v>
      </c>
      <c r="G280" s="45" t="s">
        <v>408</v>
      </c>
      <c r="H280" s="45" t="s">
        <v>412</v>
      </c>
      <c r="I280" s="53">
        <v>62482.4</v>
      </c>
      <c r="J280" s="58">
        <f t="shared" si="56"/>
        <v>64856.7312</v>
      </c>
      <c r="K280" s="58">
        <f t="shared" si="57"/>
        <v>66997.0033296</v>
      </c>
      <c r="L280" s="74">
        <f t="shared" si="58"/>
        <v>4961.5399368</v>
      </c>
      <c r="M280" s="74">
        <f t="shared" si="59"/>
        <v>95.987962176</v>
      </c>
      <c r="N280" s="74">
        <f t="shared" si="60"/>
        <v>384.0022598277695</v>
      </c>
      <c r="O280" s="74">
        <f t="shared" si="61"/>
        <v>8350.304142</v>
      </c>
      <c r="P280" s="39">
        <f t="shared" si="62"/>
        <v>19044</v>
      </c>
      <c r="Q280" s="73">
        <f t="shared" si="63"/>
        <v>5125.2707547144</v>
      </c>
      <c r="R280" s="73">
        <f t="shared" si="64"/>
        <v>99.155564927808</v>
      </c>
      <c r="S280" s="73">
        <f t="shared" si="65"/>
        <v>384.0022598277695</v>
      </c>
      <c r="T280" s="73">
        <f t="shared" si="66"/>
        <v>8743.1089345128</v>
      </c>
      <c r="U280" s="73">
        <f t="shared" si="67"/>
        <v>19236</v>
      </c>
      <c r="V280" s="73">
        <f t="shared" si="68"/>
        <v>97692.56550080377</v>
      </c>
      <c r="W280" s="73">
        <f t="shared" si="69"/>
        <v>100584.54084358278</v>
      </c>
    </row>
    <row r="281" spans="2:23" ht="15">
      <c r="B281" t="s">
        <v>947</v>
      </c>
      <c r="C281" t="s">
        <v>513</v>
      </c>
      <c r="D281" t="s">
        <v>417</v>
      </c>
      <c r="E281" s="54">
        <v>40</v>
      </c>
      <c r="F281" s="45" t="s">
        <v>407</v>
      </c>
      <c r="G281" s="45" t="s">
        <v>408</v>
      </c>
      <c r="H281" s="45" t="s">
        <v>412</v>
      </c>
      <c r="I281" s="53">
        <v>137012.22</v>
      </c>
      <c r="J281" s="58">
        <f t="shared" si="56"/>
        <v>142218.68436</v>
      </c>
      <c r="K281" s="58">
        <f t="shared" si="57"/>
        <v>146911.90094388</v>
      </c>
      <c r="L281" s="74">
        <f t="shared" si="58"/>
        <v>10022.97092322</v>
      </c>
      <c r="M281" s="74">
        <f t="shared" si="59"/>
        <v>210.48365285280002</v>
      </c>
      <c r="N281" s="74">
        <f t="shared" si="60"/>
        <v>384.0022598277695</v>
      </c>
      <c r="O281" s="74">
        <f t="shared" si="61"/>
        <v>18310.65561135</v>
      </c>
      <c r="P281" s="39">
        <f t="shared" si="62"/>
        <v>19044</v>
      </c>
      <c r="Q281" s="73">
        <f t="shared" si="63"/>
        <v>10091.02256368626</v>
      </c>
      <c r="R281" s="73">
        <f t="shared" si="64"/>
        <v>217.4296133969424</v>
      </c>
      <c r="S281" s="73">
        <f t="shared" si="65"/>
        <v>384.0022598277695</v>
      </c>
      <c r="T281" s="73">
        <f t="shared" si="66"/>
        <v>19172.00307317634</v>
      </c>
      <c r="U281" s="73">
        <f t="shared" si="67"/>
        <v>19236</v>
      </c>
      <c r="V281" s="73">
        <f t="shared" si="68"/>
        <v>190190.7968072506</v>
      </c>
      <c r="W281" s="73">
        <f t="shared" si="69"/>
        <v>196012.35845396732</v>
      </c>
    </row>
    <row r="282" spans="2:23" ht="15">
      <c r="B282" t="s">
        <v>948</v>
      </c>
      <c r="C282" t="s">
        <v>949</v>
      </c>
      <c r="D282" t="s">
        <v>420</v>
      </c>
      <c r="E282" s="54">
        <v>40</v>
      </c>
      <c r="F282" s="45" t="s">
        <v>407</v>
      </c>
      <c r="G282" s="45" t="s">
        <v>408</v>
      </c>
      <c r="H282" s="45" t="s">
        <v>412</v>
      </c>
      <c r="I282" s="53">
        <v>125150.46</v>
      </c>
      <c r="J282" s="58">
        <f t="shared" si="56"/>
        <v>129906.17748000001</v>
      </c>
      <c r="K282" s="58">
        <f t="shared" si="57"/>
        <v>134193.08133684</v>
      </c>
      <c r="L282" s="74">
        <f t="shared" si="58"/>
        <v>9844.43957346</v>
      </c>
      <c r="M282" s="74">
        <f t="shared" si="59"/>
        <v>192.2611426704</v>
      </c>
      <c r="N282" s="74">
        <f t="shared" si="60"/>
        <v>384.0022598277695</v>
      </c>
      <c r="O282" s="74">
        <f t="shared" si="61"/>
        <v>16725.42035055</v>
      </c>
      <c r="P282" s="39">
        <f t="shared" si="62"/>
        <v>19044</v>
      </c>
      <c r="Q282" s="73">
        <f t="shared" si="63"/>
        <v>9906.59967938418</v>
      </c>
      <c r="R282" s="73">
        <f t="shared" si="64"/>
        <v>198.6057603785232</v>
      </c>
      <c r="S282" s="73">
        <f t="shared" si="65"/>
        <v>384.0022598277695</v>
      </c>
      <c r="T282" s="73">
        <f t="shared" si="66"/>
        <v>17512.19711445762</v>
      </c>
      <c r="U282" s="73">
        <f t="shared" si="67"/>
        <v>19236</v>
      </c>
      <c r="V282" s="73">
        <f t="shared" si="68"/>
        <v>176096.30080650817</v>
      </c>
      <c r="W282" s="73">
        <f t="shared" si="69"/>
        <v>181430.4861508881</v>
      </c>
    </row>
    <row r="283" spans="2:23" ht="15">
      <c r="B283" t="s">
        <v>950</v>
      </c>
      <c r="C283" t="s">
        <v>513</v>
      </c>
      <c r="D283" t="s">
        <v>417</v>
      </c>
      <c r="E283" s="54">
        <v>40</v>
      </c>
      <c r="F283" s="45" t="s">
        <v>407</v>
      </c>
      <c r="G283" s="45" t="s">
        <v>408</v>
      </c>
      <c r="H283" s="45" t="s">
        <v>412</v>
      </c>
      <c r="I283" s="53">
        <v>137012.22</v>
      </c>
      <c r="J283" s="58">
        <f t="shared" si="56"/>
        <v>142218.68436</v>
      </c>
      <c r="K283" s="58">
        <f t="shared" si="57"/>
        <v>146911.90094388</v>
      </c>
      <c r="L283" s="74">
        <f t="shared" si="58"/>
        <v>10022.97092322</v>
      </c>
      <c r="M283" s="74">
        <f t="shared" si="59"/>
        <v>210.48365285280002</v>
      </c>
      <c r="N283" s="74">
        <f t="shared" si="60"/>
        <v>384.0022598277695</v>
      </c>
      <c r="O283" s="74">
        <f t="shared" si="61"/>
        <v>18310.65561135</v>
      </c>
      <c r="P283" s="39">
        <f t="shared" si="62"/>
        <v>19044</v>
      </c>
      <c r="Q283" s="73">
        <f t="shared" si="63"/>
        <v>10091.02256368626</v>
      </c>
      <c r="R283" s="73">
        <f t="shared" si="64"/>
        <v>217.4296133969424</v>
      </c>
      <c r="S283" s="73">
        <f t="shared" si="65"/>
        <v>384.0022598277695</v>
      </c>
      <c r="T283" s="73">
        <f t="shared" si="66"/>
        <v>19172.00307317634</v>
      </c>
      <c r="U283" s="73">
        <f t="shared" si="67"/>
        <v>19236</v>
      </c>
      <c r="V283" s="73">
        <f t="shared" si="68"/>
        <v>190190.7968072506</v>
      </c>
      <c r="W283" s="73">
        <f t="shared" si="69"/>
        <v>196012.35845396732</v>
      </c>
    </row>
    <row r="284" spans="2:23" ht="15">
      <c r="B284" t="s">
        <v>951</v>
      </c>
      <c r="C284" t="s">
        <v>952</v>
      </c>
      <c r="D284" t="s">
        <v>417</v>
      </c>
      <c r="E284" s="54">
        <v>40</v>
      </c>
      <c r="F284" s="45" t="s">
        <v>407</v>
      </c>
      <c r="G284" s="45" t="s">
        <v>408</v>
      </c>
      <c r="H284" s="45" t="s">
        <v>412</v>
      </c>
      <c r="I284" s="53">
        <v>64273.15</v>
      </c>
      <c r="J284" s="58">
        <f t="shared" si="56"/>
        <v>66715.5297</v>
      </c>
      <c r="K284" s="58">
        <f t="shared" si="57"/>
        <v>68917.1421801</v>
      </c>
      <c r="L284" s="74">
        <f t="shared" si="58"/>
        <v>5103.73802205</v>
      </c>
      <c r="M284" s="74">
        <f t="shared" si="59"/>
        <v>98.738983956</v>
      </c>
      <c r="N284" s="74">
        <f t="shared" si="60"/>
        <v>384.0022598277695</v>
      </c>
      <c r="O284" s="74">
        <f t="shared" si="61"/>
        <v>8589.624448875</v>
      </c>
      <c r="P284" s="39">
        <f t="shared" si="62"/>
        <v>19044</v>
      </c>
      <c r="Q284" s="73">
        <f t="shared" si="63"/>
        <v>5272.16137677765</v>
      </c>
      <c r="R284" s="73">
        <f t="shared" si="64"/>
        <v>101.99737042654799</v>
      </c>
      <c r="S284" s="73">
        <f t="shared" si="65"/>
        <v>384.0022598277695</v>
      </c>
      <c r="T284" s="73">
        <f t="shared" si="66"/>
        <v>8993.68705450305</v>
      </c>
      <c r="U284" s="73">
        <f t="shared" si="67"/>
        <v>19236</v>
      </c>
      <c r="V284" s="73">
        <f t="shared" si="68"/>
        <v>99935.63341470878</v>
      </c>
      <c r="W284" s="73">
        <f t="shared" si="69"/>
        <v>102904.99024163501</v>
      </c>
    </row>
    <row r="285" spans="2:23" ht="15">
      <c r="B285" t="s">
        <v>953</v>
      </c>
      <c r="C285" t="s">
        <v>954</v>
      </c>
      <c r="D285" t="s">
        <v>423</v>
      </c>
      <c r="E285" s="54">
        <v>40</v>
      </c>
      <c r="F285" s="45" t="s">
        <v>407</v>
      </c>
      <c r="G285" s="45" t="s">
        <v>408</v>
      </c>
      <c r="H285" s="45" t="s">
        <v>412</v>
      </c>
      <c r="I285" s="53">
        <v>67406.52</v>
      </c>
      <c r="J285" s="58">
        <f t="shared" si="56"/>
        <v>69967.96776</v>
      </c>
      <c r="K285" s="58">
        <f t="shared" si="57"/>
        <v>72276.91069608</v>
      </c>
      <c r="L285" s="74">
        <f t="shared" si="58"/>
        <v>5352.54953364</v>
      </c>
      <c r="M285" s="74">
        <f t="shared" si="59"/>
        <v>103.5525922848</v>
      </c>
      <c r="N285" s="74">
        <f t="shared" si="60"/>
        <v>384.0022598277695</v>
      </c>
      <c r="O285" s="74">
        <f t="shared" si="61"/>
        <v>9008.3758491</v>
      </c>
      <c r="P285" s="39">
        <f t="shared" si="62"/>
        <v>19044</v>
      </c>
      <c r="Q285" s="73">
        <f t="shared" si="63"/>
        <v>5529.18366825012</v>
      </c>
      <c r="R285" s="73">
        <f t="shared" si="64"/>
        <v>106.9698278301984</v>
      </c>
      <c r="S285" s="73">
        <f t="shared" si="65"/>
        <v>384.0022598277695</v>
      </c>
      <c r="T285" s="73">
        <f t="shared" si="66"/>
        <v>9432.13684583844</v>
      </c>
      <c r="U285" s="73">
        <f t="shared" si="67"/>
        <v>19236</v>
      </c>
      <c r="V285" s="73">
        <f t="shared" si="68"/>
        <v>103860.44799485257</v>
      </c>
      <c r="W285" s="73">
        <f t="shared" si="69"/>
        <v>106965.20329782652</v>
      </c>
    </row>
    <row r="286" spans="2:23" ht="15">
      <c r="B286" t="s">
        <v>955</v>
      </c>
      <c r="C286" t="s">
        <v>956</v>
      </c>
      <c r="D286" t="s">
        <v>957</v>
      </c>
      <c r="E286" s="54">
        <v>40</v>
      </c>
      <c r="F286" s="45" t="s">
        <v>407</v>
      </c>
      <c r="G286" s="45" t="s">
        <v>408</v>
      </c>
      <c r="H286" s="45" t="s">
        <v>785</v>
      </c>
      <c r="I286" s="53">
        <v>42036.95</v>
      </c>
      <c r="J286" s="58">
        <f t="shared" si="56"/>
        <v>43634.3541</v>
      </c>
      <c r="K286" s="58">
        <f t="shared" si="57"/>
        <v>45074.287785299995</v>
      </c>
      <c r="L286" s="74">
        <f t="shared" si="58"/>
        <v>3338.0280886499995</v>
      </c>
      <c r="M286" s="74">
        <f t="shared" si="59"/>
        <v>64.578844068</v>
      </c>
      <c r="N286" s="74">
        <f t="shared" si="60"/>
        <v>384.0022598277695</v>
      </c>
      <c r="O286" s="74">
        <f t="shared" si="61"/>
        <v>5617.923090374999</v>
      </c>
      <c r="P286" s="39">
        <f t="shared" si="62"/>
        <v>19044</v>
      </c>
      <c r="Q286" s="73">
        <f t="shared" si="63"/>
        <v>3448.1830155754496</v>
      </c>
      <c r="R286" s="73">
        <f t="shared" si="64"/>
        <v>66.70994592224399</v>
      </c>
      <c r="S286" s="73">
        <f t="shared" si="65"/>
        <v>384.0022598277695</v>
      </c>
      <c r="T286" s="73">
        <f t="shared" si="66"/>
        <v>5882.1945559816495</v>
      </c>
      <c r="U286" s="73">
        <f t="shared" si="67"/>
        <v>19236</v>
      </c>
      <c r="V286" s="73">
        <f t="shared" si="68"/>
        <v>72082.88638292077</v>
      </c>
      <c r="W286" s="73">
        <f t="shared" si="69"/>
        <v>74091.37756260711</v>
      </c>
    </row>
    <row r="287" spans="2:23" ht="15">
      <c r="B287" t="s">
        <v>958</v>
      </c>
      <c r="C287" t="s">
        <v>959</v>
      </c>
      <c r="D287" t="s">
        <v>957</v>
      </c>
      <c r="E287" s="54">
        <v>40</v>
      </c>
      <c r="F287" s="45" t="s">
        <v>407</v>
      </c>
      <c r="G287" s="45" t="s">
        <v>408</v>
      </c>
      <c r="H287" s="45" t="s">
        <v>785</v>
      </c>
      <c r="I287" s="53">
        <v>54567.34</v>
      </c>
      <c r="J287" s="58">
        <f t="shared" si="56"/>
        <v>56640.89892</v>
      </c>
      <c r="K287" s="58">
        <f t="shared" si="57"/>
        <v>58510.048584359996</v>
      </c>
      <c r="L287" s="74">
        <f t="shared" si="58"/>
        <v>4333.02876738</v>
      </c>
      <c r="M287" s="74">
        <f t="shared" si="59"/>
        <v>83.82853040159999</v>
      </c>
      <c r="N287" s="74">
        <f t="shared" si="60"/>
        <v>384.0022598277695</v>
      </c>
      <c r="O287" s="74">
        <f t="shared" si="61"/>
        <v>7292.51573595</v>
      </c>
      <c r="P287" s="39">
        <f t="shared" si="62"/>
        <v>19044</v>
      </c>
      <c r="Q287" s="73">
        <f t="shared" si="63"/>
        <v>4476.018716703539</v>
      </c>
      <c r="R287" s="73">
        <f t="shared" si="64"/>
        <v>86.5948719048528</v>
      </c>
      <c r="S287" s="73">
        <f t="shared" si="65"/>
        <v>384.0022598277695</v>
      </c>
      <c r="T287" s="73">
        <f t="shared" si="66"/>
        <v>7635.56134025898</v>
      </c>
      <c r="U287" s="73">
        <f t="shared" si="67"/>
        <v>19236</v>
      </c>
      <c r="V287" s="73">
        <f t="shared" si="68"/>
        <v>87778.27421355937</v>
      </c>
      <c r="W287" s="73">
        <f t="shared" si="69"/>
        <v>90328.22577305514</v>
      </c>
    </row>
    <row r="288" spans="2:23" ht="15">
      <c r="B288" t="s">
        <v>960</v>
      </c>
      <c r="C288" t="s">
        <v>675</v>
      </c>
      <c r="D288" t="s">
        <v>458</v>
      </c>
      <c r="E288" s="54">
        <v>35</v>
      </c>
      <c r="F288" s="45" t="s">
        <v>407</v>
      </c>
      <c r="G288" s="45" t="s">
        <v>408</v>
      </c>
      <c r="H288" s="45" t="s">
        <v>412</v>
      </c>
      <c r="I288" s="53">
        <v>84795.44</v>
      </c>
      <c r="J288" s="58">
        <f t="shared" si="56"/>
        <v>88017.66672000001</v>
      </c>
      <c r="K288" s="58">
        <f t="shared" si="57"/>
        <v>90922.24972176</v>
      </c>
      <c r="L288" s="74">
        <f t="shared" si="58"/>
        <v>6733.35150408</v>
      </c>
      <c r="M288" s="74">
        <f t="shared" si="59"/>
        <v>130.2661467456</v>
      </c>
      <c r="N288" s="74">
        <f t="shared" si="60"/>
        <v>384.0022598277695</v>
      </c>
      <c r="O288" s="74">
        <f t="shared" si="61"/>
        <v>11332.2745902</v>
      </c>
      <c r="P288" s="39">
        <f t="shared" si="62"/>
        <v>19044</v>
      </c>
      <c r="Q288" s="73">
        <f t="shared" si="63"/>
        <v>6955.55210371464</v>
      </c>
      <c r="R288" s="73">
        <f t="shared" si="64"/>
        <v>134.5649295882048</v>
      </c>
      <c r="S288" s="73">
        <f t="shared" si="65"/>
        <v>384.0022598277695</v>
      </c>
      <c r="T288" s="73">
        <f t="shared" si="66"/>
        <v>11865.35358868968</v>
      </c>
      <c r="U288" s="73">
        <f t="shared" si="67"/>
        <v>19236</v>
      </c>
      <c r="V288" s="73">
        <f t="shared" si="68"/>
        <v>125641.56122085339</v>
      </c>
      <c r="W288" s="73">
        <f t="shared" si="69"/>
        <v>129497.7226035803</v>
      </c>
    </row>
    <row r="289" spans="2:23" ht="15">
      <c r="B289" t="s">
        <v>961</v>
      </c>
      <c r="C289" t="s">
        <v>454</v>
      </c>
      <c r="D289" t="s">
        <v>455</v>
      </c>
      <c r="E289" s="54">
        <v>40</v>
      </c>
      <c r="F289" s="45" t="s">
        <v>407</v>
      </c>
      <c r="G289" s="45" t="s">
        <v>408</v>
      </c>
      <c r="H289" s="45" t="s">
        <v>412</v>
      </c>
      <c r="I289" s="53">
        <v>64708.49</v>
      </c>
      <c r="J289" s="58">
        <f t="shared" si="56"/>
        <v>67167.41262</v>
      </c>
      <c r="K289" s="58">
        <f t="shared" si="57"/>
        <v>69383.93723646</v>
      </c>
      <c r="L289" s="74">
        <f t="shared" si="58"/>
        <v>5138.30706543</v>
      </c>
      <c r="M289" s="74">
        <f t="shared" si="59"/>
        <v>99.4077706776</v>
      </c>
      <c r="N289" s="74">
        <f t="shared" si="60"/>
        <v>384.0022598277695</v>
      </c>
      <c r="O289" s="74">
        <f t="shared" si="61"/>
        <v>8647.804374825</v>
      </c>
      <c r="P289" s="39">
        <f t="shared" si="62"/>
        <v>19044</v>
      </c>
      <c r="Q289" s="73">
        <f t="shared" si="63"/>
        <v>5307.87119858919</v>
      </c>
      <c r="R289" s="73">
        <f t="shared" si="64"/>
        <v>102.68822710996079</v>
      </c>
      <c r="S289" s="73">
        <f t="shared" si="65"/>
        <v>384.0022598277695</v>
      </c>
      <c r="T289" s="73">
        <f t="shared" si="66"/>
        <v>9054.60380935803</v>
      </c>
      <c r="U289" s="73">
        <f t="shared" si="67"/>
        <v>19236</v>
      </c>
      <c r="V289" s="73">
        <f t="shared" si="68"/>
        <v>100480.93409076038</v>
      </c>
      <c r="W289" s="73">
        <f t="shared" si="69"/>
        <v>103469.10273134494</v>
      </c>
    </row>
    <row r="290" spans="2:23" ht="15">
      <c r="B290" t="s">
        <v>962</v>
      </c>
      <c r="C290" t="s">
        <v>848</v>
      </c>
      <c r="D290" t="s">
        <v>417</v>
      </c>
      <c r="E290" s="54">
        <v>40</v>
      </c>
      <c r="F290" s="45" t="s">
        <v>407</v>
      </c>
      <c r="G290" s="45" t="s">
        <v>408</v>
      </c>
      <c r="H290" s="45" t="s">
        <v>412</v>
      </c>
      <c r="I290" s="53">
        <v>84063.24</v>
      </c>
      <c r="J290" s="58">
        <f t="shared" si="56"/>
        <v>87257.64312000001</v>
      </c>
      <c r="K290" s="58">
        <f t="shared" si="57"/>
        <v>90137.14534296001</v>
      </c>
      <c r="L290" s="74">
        <f t="shared" si="58"/>
        <v>6675.209698680001</v>
      </c>
      <c r="M290" s="74">
        <f t="shared" si="59"/>
        <v>129.1413118176</v>
      </c>
      <c r="N290" s="74">
        <f t="shared" si="60"/>
        <v>384.0022598277695</v>
      </c>
      <c r="O290" s="74">
        <f t="shared" si="61"/>
        <v>11234.421551700001</v>
      </c>
      <c r="P290" s="39">
        <f t="shared" si="62"/>
        <v>19044</v>
      </c>
      <c r="Q290" s="73">
        <f t="shared" si="63"/>
        <v>6895.491618736441</v>
      </c>
      <c r="R290" s="73">
        <f t="shared" si="64"/>
        <v>133.4029751075808</v>
      </c>
      <c r="S290" s="73">
        <f t="shared" si="65"/>
        <v>384.0022598277695</v>
      </c>
      <c r="T290" s="73">
        <f t="shared" si="66"/>
        <v>11762.897467256282</v>
      </c>
      <c r="U290" s="73">
        <f t="shared" si="67"/>
        <v>19236</v>
      </c>
      <c r="V290" s="73">
        <f t="shared" si="68"/>
        <v>124724.41794202538</v>
      </c>
      <c r="W290" s="73">
        <f t="shared" si="69"/>
        <v>128548.93966388807</v>
      </c>
    </row>
    <row r="291" spans="2:23" ht="15">
      <c r="B291" t="s">
        <v>963</v>
      </c>
      <c r="C291" t="s">
        <v>427</v>
      </c>
      <c r="D291" t="s">
        <v>417</v>
      </c>
      <c r="E291" s="54">
        <v>40</v>
      </c>
      <c r="F291" s="45" t="s">
        <v>407</v>
      </c>
      <c r="G291" s="45" t="s">
        <v>408</v>
      </c>
      <c r="H291" s="45" t="s">
        <v>412</v>
      </c>
      <c r="I291" s="53">
        <v>94300.96</v>
      </c>
      <c r="J291" s="58">
        <f t="shared" si="56"/>
        <v>97884.39648000001</v>
      </c>
      <c r="K291" s="58">
        <f t="shared" si="57"/>
        <v>101114.58156384001</v>
      </c>
      <c r="L291" s="74">
        <f t="shared" si="58"/>
        <v>7488.15633072</v>
      </c>
      <c r="M291" s="74">
        <f t="shared" si="59"/>
        <v>144.86890679040002</v>
      </c>
      <c r="N291" s="74">
        <f t="shared" si="60"/>
        <v>384.0022598277695</v>
      </c>
      <c r="O291" s="74">
        <f t="shared" si="61"/>
        <v>12602.616046800002</v>
      </c>
      <c r="P291" s="39">
        <f t="shared" si="62"/>
        <v>19044</v>
      </c>
      <c r="Q291" s="73">
        <f t="shared" si="63"/>
        <v>7735.265489633761</v>
      </c>
      <c r="R291" s="73">
        <f t="shared" si="64"/>
        <v>149.64958071448322</v>
      </c>
      <c r="S291" s="73">
        <f t="shared" si="65"/>
        <v>384.0022598277695</v>
      </c>
      <c r="T291" s="73">
        <f t="shared" si="66"/>
        <v>13195.452894081121</v>
      </c>
      <c r="U291" s="73">
        <f t="shared" si="67"/>
        <v>19236</v>
      </c>
      <c r="V291" s="73">
        <f t="shared" si="68"/>
        <v>137548.04002413817</v>
      </c>
      <c r="W291" s="73">
        <f t="shared" si="69"/>
        <v>141814.95178809715</v>
      </c>
    </row>
    <row r="292" spans="2:23" ht="15">
      <c r="B292" t="s">
        <v>964</v>
      </c>
      <c r="C292" t="s">
        <v>469</v>
      </c>
      <c r="D292" t="s">
        <v>474</v>
      </c>
      <c r="E292" s="54">
        <v>35</v>
      </c>
      <c r="F292" s="45" t="s">
        <v>407</v>
      </c>
      <c r="G292" s="45" t="s">
        <v>408</v>
      </c>
      <c r="H292" s="45" t="s">
        <v>412</v>
      </c>
      <c r="I292" s="53">
        <v>104406.28</v>
      </c>
      <c r="J292" s="58">
        <f t="shared" si="56"/>
        <v>108373.71864</v>
      </c>
      <c r="K292" s="58">
        <f t="shared" si="57"/>
        <v>111950.05135512</v>
      </c>
      <c r="L292" s="74">
        <f t="shared" si="58"/>
        <v>8290.58947596</v>
      </c>
      <c r="M292" s="74">
        <f t="shared" si="59"/>
        <v>160.39310358720002</v>
      </c>
      <c r="N292" s="74">
        <f t="shared" si="60"/>
        <v>384.0022598277695</v>
      </c>
      <c r="O292" s="74">
        <f t="shared" si="61"/>
        <v>13953.116274900001</v>
      </c>
      <c r="P292" s="39">
        <f t="shared" si="62"/>
        <v>19044</v>
      </c>
      <c r="Q292" s="73">
        <f t="shared" si="63"/>
        <v>8564.178928666679</v>
      </c>
      <c r="R292" s="73">
        <f t="shared" si="64"/>
        <v>165.6860760055776</v>
      </c>
      <c r="S292" s="73">
        <f t="shared" si="65"/>
        <v>384.0022598277695</v>
      </c>
      <c r="T292" s="73">
        <f t="shared" si="66"/>
        <v>14609.48170184316</v>
      </c>
      <c r="U292" s="73">
        <f t="shared" si="67"/>
        <v>19236</v>
      </c>
      <c r="V292" s="73">
        <f t="shared" si="68"/>
        <v>150205.81975427497</v>
      </c>
      <c r="W292" s="73">
        <f t="shared" si="69"/>
        <v>154909.40032146318</v>
      </c>
    </row>
    <row r="293" spans="2:23" ht="15">
      <c r="B293" t="s">
        <v>965</v>
      </c>
      <c r="C293" t="s">
        <v>469</v>
      </c>
      <c r="D293" t="s">
        <v>417</v>
      </c>
      <c r="E293" s="54">
        <v>40</v>
      </c>
      <c r="F293" s="45" t="s">
        <v>407</v>
      </c>
      <c r="G293" s="45" t="s">
        <v>408</v>
      </c>
      <c r="H293" s="45" t="s">
        <v>412</v>
      </c>
      <c r="I293" s="53">
        <v>104406.28</v>
      </c>
      <c r="J293" s="58">
        <f t="shared" si="56"/>
        <v>108373.71864</v>
      </c>
      <c r="K293" s="58">
        <f t="shared" si="57"/>
        <v>111950.05135512</v>
      </c>
      <c r="L293" s="74">
        <f t="shared" si="58"/>
        <v>8290.58947596</v>
      </c>
      <c r="M293" s="74">
        <f t="shared" si="59"/>
        <v>160.39310358720002</v>
      </c>
      <c r="N293" s="74">
        <f t="shared" si="60"/>
        <v>384.0022598277695</v>
      </c>
      <c r="O293" s="74">
        <f t="shared" si="61"/>
        <v>13953.116274900001</v>
      </c>
      <c r="P293" s="39">
        <f t="shared" si="62"/>
        <v>19044</v>
      </c>
      <c r="Q293" s="73">
        <f t="shared" si="63"/>
        <v>8564.178928666679</v>
      </c>
      <c r="R293" s="73">
        <f t="shared" si="64"/>
        <v>165.6860760055776</v>
      </c>
      <c r="S293" s="73">
        <f t="shared" si="65"/>
        <v>384.0022598277695</v>
      </c>
      <c r="T293" s="73">
        <f t="shared" si="66"/>
        <v>14609.48170184316</v>
      </c>
      <c r="U293" s="73">
        <f t="shared" si="67"/>
        <v>19236</v>
      </c>
      <c r="V293" s="73">
        <f t="shared" si="68"/>
        <v>150205.81975427497</v>
      </c>
      <c r="W293" s="73">
        <f t="shared" si="69"/>
        <v>154909.40032146318</v>
      </c>
    </row>
    <row r="294" spans="2:23" ht="15">
      <c r="B294" t="s">
        <v>966</v>
      </c>
      <c r="C294" t="s">
        <v>967</v>
      </c>
      <c r="D294" t="s">
        <v>474</v>
      </c>
      <c r="E294" s="54">
        <v>35</v>
      </c>
      <c r="F294" s="45" t="s">
        <v>407</v>
      </c>
      <c r="G294" s="45" t="s">
        <v>408</v>
      </c>
      <c r="H294" s="45" t="s">
        <v>412</v>
      </c>
      <c r="I294" s="53">
        <v>62065.65</v>
      </c>
      <c r="J294" s="58">
        <f t="shared" si="56"/>
        <v>64424.144700000004</v>
      </c>
      <c r="K294" s="58">
        <f t="shared" si="57"/>
        <v>66550.1414751</v>
      </c>
      <c r="L294" s="74">
        <f t="shared" si="58"/>
        <v>4928.44706955</v>
      </c>
      <c r="M294" s="74">
        <f t="shared" si="59"/>
        <v>95.347734156</v>
      </c>
      <c r="N294" s="74">
        <f t="shared" si="60"/>
        <v>384.0022598277695</v>
      </c>
      <c r="O294" s="74">
        <f t="shared" si="61"/>
        <v>8294.608630125002</v>
      </c>
      <c r="P294" s="39">
        <f t="shared" si="62"/>
        <v>19044</v>
      </c>
      <c r="Q294" s="73">
        <f t="shared" si="63"/>
        <v>5091.08582284515</v>
      </c>
      <c r="R294" s="73">
        <f t="shared" si="64"/>
        <v>98.49420938314799</v>
      </c>
      <c r="S294" s="73">
        <f t="shared" si="65"/>
        <v>384.0022598277695</v>
      </c>
      <c r="T294" s="73">
        <f t="shared" si="66"/>
        <v>8684.79346250055</v>
      </c>
      <c r="U294" s="73">
        <f t="shared" si="67"/>
        <v>19236</v>
      </c>
      <c r="V294" s="73">
        <f t="shared" si="68"/>
        <v>97170.55039365878</v>
      </c>
      <c r="W294" s="73">
        <f t="shared" si="69"/>
        <v>100044.51722965662</v>
      </c>
    </row>
    <row r="295" spans="2:23" ht="15">
      <c r="B295" t="s">
        <v>968</v>
      </c>
      <c r="C295" t="s">
        <v>751</v>
      </c>
      <c r="D295" t="s">
        <v>417</v>
      </c>
      <c r="E295" s="54">
        <v>40</v>
      </c>
      <c r="F295" s="45" t="s">
        <v>407</v>
      </c>
      <c r="G295" s="45" t="s">
        <v>408</v>
      </c>
      <c r="H295" s="45" t="s">
        <v>412</v>
      </c>
      <c r="I295" s="53">
        <v>115410.28</v>
      </c>
      <c r="J295" s="58">
        <f t="shared" si="56"/>
        <v>119795.87064000001</v>
      </c>
      <c r="K295" s="58">
        <f t="shared" si="57"/>
        <v>123749.13437112</v>
      </c>
      <c r="L295" s="74">
        <f t="shared" si="58"/>
        <v>9164.384103960001</v>
      </c>
      <c r="M295" s="74">
        <f t="shared" si="59"/>
        <v>177.29788854720002</v>
      </c>
      <c r="N295" s="74">
        <f t="shared" si="60"/>
        <v>384.0022598277695</v>
      </c>
      <c r="O295" s="74">
        <f t="shared" si="61"/>
        <v>15423.718344900002</v>
      </c>
      <c r="P295" s="39">
        <f t="shared" si="62"/>
        <v>19044</v>
      </c>
      <c r="Q295" s="73">
        <f t="shared" si="63"/>
        <v>9466.80877939068</v>
      </c>
      <c r="R295" s="73">
        <f t="shared" si="64"/>
        <v>183.1487188692576</v>
      </c>
      <c r="S295" s="73">
        <f t="shared" si="65"/>
        <v>384.0022598277695</v>
      </c>
      <c r="T295" s="73">
        <f t="shared" si="66"/>
        <v>16149.26203543116</v>
      </c>
      <c r="U295" s="73">
        <f t="shared" si="67"/>
        <v>19236</v>
      </c>
      <c r="V295" s="73">
        <f t="shared" si="68"/>
        <v>163989.27323723497</v>
      </c>
      <c r="W295" s="73">
        <f t="shared" si="69"/>
        <v>169168.35616463888</v>
      </c>
    </row>
    <row r="296" spans="2:23" ht="15">
      <c r="B296" t="s">
        <v>969</v>
      </c>
      <c r="C296" t="s">
        <v>970</v>
      </c>
      <c r="D296" t="s">
        <v>417</v>
      </c>
      <c r="E296" s="54">
        <v>40</v>
      </c>
      <c r="F296" s="45" t="s">
        <v>407</v>
      </c>
      <c r="G296" s="45" t="s">
        <v>408</v>
      </c>
      <c r="H296" s="45" t="s">
        <v>412</v>
      </c>
      <c r="I296" s="53">
        <v>118002.77</v>
      </c>
      <c r="J296" s="58">
        <f t="shared" si="56"/>
        <v>122486.87526000002</v>
      </c>
      <c r="K296" s="58">
        <f t="shared" si="57"/>
        <v>126528.94214358</v>
      </c>
      <c r="L296" s="74">
        <f t="shared" si="58"/>
        <v>9370.245957390001</v>
      </c>
      <c r="M296" s="74">
        <f t="shared" si="59"/>
        <v>181.28057538480002</v>
      </c>
      <c r="N296" s="74">
        <f t="shared" si="60"/>
        <v>384.0022598277695</v>
      </c>
      <c r="O296" s="74">
        <f t="shared" si="61"/>
        <v>15770.185189725002</v>
      </c>
      <c r="P296" s="39">
        <f t="shared" si="62"/>
        <v>19044</v>
      </c>
      <c r="Q296" s="73">
        <f t="shared" si="63"/>
        <v>9679.46407398387</v>
      </c>
      <c r="R296" s="73">
        <f t="shared" si="64"/>
        <v>187.2628343724984</v>
      </c>
      <c r="S296" s="73">
        <f t="shared" si="65"/>
        <v>384.0022598277695</v>
      </c>
      <c r="T296" s="73">
        <f t="shared" si="66"/>
        <v>16512.026949737192</v>
      </c>
      <c r="U296" s="73">
        <f t="shared" si="67"/>
        <v>19236</v>
      </c>
      <c r="V296" s="73">
        <f t="shared" si="68"/>
        <v>167236.58924232758</v>
      </c>
      <c r="W296" s="73">
        <f t="shared" si="69"/>
        <v>172527.69826150133</v>
      </c>
    </row>
    <row r="297" spans="2:23" ht="15">
      <c r="B297" t="s">
        <v>971</v>
      </c>
      <c r="C297" t="s">
        <v>779</v>
      </c>
      <c r="D297" t="s">
        <v>474</v>
      </c>
      <c r="E297" s="54">
        <v>35</v>
      </c>
      <c r="F297" s="45" t="s">
        <v>407</v>
      </c>
      <c r="G297" s="45" t="s">
        <v>408</v>
      </c>
      <c r="H297" s="45" t="s">
        <v>412</v>
      </c>
      <c r="I297" s="53">
        <v>112070.13</v>
      </c>
      <c r="J297" s="58">
        <f t="shared" si="56"/>
        <v>116328.79494</v>
      </c>
      <c r="K297" s="58">
        <f t="shared" si="57"/>
        <v>120167.64517301999</v>
      </c>
      <c r="L297" s="74">
        <f t="shared" si="58"/>
        <v>8899.15281291</v>
      </c>
      <c r="M297" s="74">
        <f t="shared" si="59"/>
        <v>172.1666165112</v>
      </c>
      <c r="N297" s="74">
        <f t="shared" si="60"/>
        <v>384.0022598277695</v>
      </c>
      <c r="O297" s="74">
        <f t="shared" si="61"/>
        <v>14977.332348525002</v>
      </c>
      <c r="P297" s="39">
        <f t="shared" si="62"/>
        <v>19044</v>
      </c>
      <c r="Q297" s="73">
        <f t="shared" si="63"/>
        <v>9192.82485573603</v>
      </c>
      <c r="R297" s="73">
        <f t="shared" si="64"/>
        <v>177.84811485606957</v>
      </c>
      <c r="S297" s="73">
        <f t="shared" si="65"/>
        <v>384.0022598277695</v>
      </c>
      <c r="T297" s="73">
        <f t="shared" si="66"/>
        <v>15681.877695079109</v>
      </c>
      <c r="U297" s="73">
        <f t="shared" si="67"/>
        <v>19236</v>
      </c>
      <c r="V297" s="73">
        <f t="shared" si="68"/>
        <v>159805.44897777398</v>
      </c>
      <c r="W297" s="73">
        <f t="shared" si="69"/>
        <v>164840.19809851897</v>
      </c>
    </row>
    <row r="298" spans="2:23" ht="15">
      <c r="B298" t="s">
        <v>972</v>
      </c>
      <c r="C298" t="s">
        <v>973</v>
      </c>
      <c r="D298" t="s">
        <v>417</v>
      </c>
      <c r="E298" s="54">
        <v>40</v>
      </c>
      <c r="F298" s="45" t="s">
        <v>407</v>
      </c>
      <c r="G298" s="45" t="s">
        <v>408</v>
      </c>
      <c r="H298" s="45" t="s">
        <v>412</v>
      </c>
      <c r="I298" s="53">
        <v>76892.81</v>
      </c>
      <c r="J298" s="58">
        <f t="shared" si="56"/>
        <v>79814.73678</v>
      </c>
      <c r="K298" s="58">
        <f t="shared" si="57"/>
        <v>82448.62309374</v>
      </c>
      <c r="L298" s="74">
        <f t="shared" si="58"/>
        <v>6105.8273636700005</v>
      </c>
      <c r="M298" s="74">
        <f t="shared" si="59"/>
        <v>118.12581043440001</v>
      </c>
      <c r="N298" s="74">
        <f t="shared" si="60"/>
        <v>384.0022598277695</v>
      </c>
      <c r="O298" s="74">
        <f t="shared" si="61"/>
        <v>10276.147360425</v>
      </c>
      <c r="P298" s="39">
        <f t="shared" si="62"/>
        <v>19044</v>
      </c>
      <c r="Q298" s="73">
        <f t="shared" si="63"/>
        <v>6307.319666671109</v>
      </c>
      <c r="R298" s="73">
        <f t="shared" si="64"/>
        <v>122.02396217873519</v>
      </c>
      <c r="S298" s="73">
        <f t="shared" si="65"/>
        <v>384.0022598277695</v>
      </c>
      <c r="T298" s="73">
        <f t="shared" si="66"/>
        <v>10759.54531373307</v>
      </c>
      <c r="U298" s="73">
        <f t="shared" si="67"/>
        <v>19236</v>
      </c>
      <c r="V298" s="73">
        <f t="shared" si="68"/>
        <v>115742.83957435717</v>
      </c>
      <c r="W298" s="73">
        <f t="shared" si="69"/>
        <v>119257.51429615068</v>
      </c>
    </row>
    <row r="299" spans="2:23" ht="15">
      <c r="B299" t="s">
        <v>974</v>
      </c>
      <c r="C299" t="s">
        <v>975</v>
      </c>
      <c r="D299" t="s">
        <v>661</v>
      </c>
      <c r="E299" s="54">
        <v>40</v>
      </c>
      <c r="F299" s="45" t="s">
        <v>407</v>
      </c>
      <c r="G299" s="45" t="s">
        <v>408</v>
      </c>
      <c r="H299" s="45" t="s">
        <v>412</v>
      </c>
      <c r="I299" s="53">
        <v>87188.76</v>
      </c>
      <c r="J299" s="58">
        <f t="shared" si="56"/>
        <v>90501.93288</v>
      </c>
      <c r="K299" s="58">
        <f t="shared" si="57"/>
        <v>93488.49666503999</v>
      </c>
      <c r="L299" s="74">
        <f t="shared" si="58"/>
        <v>6923.397865319999</v>
      </c>
      <c r="M299" s="74">
        <f t="shared" si="59"/>
        <v>133.9428606624</v>
      </c>
      <c r="N299" s="74">
        <f t="shared" si="60"/>
        <v>384.0022598277695</v>
      </c>
      <c r="O299" s="74">
        <f t="shared" si="61"/>
        <v>11652.1238583</v>
      </c>
      <c r="P299" s="39">
        <f t="shared" si="62"/>
        <v>19044</v>
      </c>
      <c r="Q299" s="73">
        <f t="shared" si="63"/>
        <v>7151.869994875559</v>
      </c>
      <c r="R299" s="73">
        <f t="shared" si="64"/>
        <v>138.3629750642592</v>
      </c>
      <c r="S299" s="73">
        <f t="shared" si="65"/>
        <v>384.0022598277695</v>
      </c>
      <c r="T299" s="73">
        <f t="shared" si="66"/>
        <v>12200.24881478772</v>
      </c>
      <c r="U299" s="73">
        <f t="shared" si="67"/>
        <v>19236</v>
      </c>
      <c r="V299" s="73">
        <f t="shared" si="68"/>
        <v>128639.39972411016</v>
      </c>
      <c r="W299" s="73">
        <f t="shared" si="69"/>
        <v>132598.9807095953</v>
      </c>
    </row>
    <row r="300" spans="2:23" ht="15">
      <c r="B300" t="s">
        <v>976</v>
      </c>
      <c r="C300" t="s">
        <v>977</v>
      </c>
      <c r="D300" t="s">
        <v>658</v>
      </c>
      <c r="E300" s="54">
        <v>40</v>
      </c>
      <c r="F300" s="45" t="s">
        <v>407</v>
      </c>
      <c r="G300" s="45" t="s">
        <v>408</v>
      </c>
      <c r="H300" s="45" t="s">
        <v>412</v>
      </c>
      <c r="I300" s="53">
        <v>79190.27</v>
      </c>
      <c r="J300" s="58">
        <f t="shared" si="56"/>
        <v>82199.50026</v>
      </c>
      <c r="K300" s="58">
        <f t="shared" si="57"/>
        <v>84912.08376857999</v>
      </c>
      <c r="L300" s="74">
        <f t="shared" si="58"/>
        <v>6288.26176989</v>
      </c>
      <c r="M300" s="74">
        <f t="shared" si="59"/>
        <v>121.6552603848</v>
      </c>
      <c r="N300" s="74">
        <f t="shared" si="60"/>
        <v>384.0022598277695</v>
      </c>
      <c r="O300" s="74">
        <f t="shared" si="61"/>
        <v>10583.185658475</v>
      </c>
      <c r="P300" s="39">
        <f t="shared" si="62"/>
        <v>19044</v>
      </c>
      <c r="Q300" s="73">
        <f t="shared" si="63"/>
        <v>6495.774408296369</v>
      </c>
      <c r="R300" s="73">
        <f t="shared" si="64"/>
        <v>125.66988397749839</v>
      </c>
      <c r="S300" s="73">
        <f t="shared" si="65"/>
        <v>384.0022598277695</v>
      </c>
      <c r="T300" s="73">
        <f t="shared" si="66"/>
        <v>11081.02693179969</v>
      </c>
      <c r="U300" s="73">
        <f t="shared" si="67"/>
        <v>19236</v>
      </c>
      <c r="V300" s="73">
        <f t="shared" si="68"/>
        <v>118620.60520857757</v>
      </c>
      <c r="W300" s="73">
        <f t="shared" si="69"/>
        <v>122234.55725248132</v>
      </c>
    </row>
    <row r="301" spans="2:23" ht="15">
      <c r="B301" t="s">
        <v>978</v>
      </c>
      <c r="C301" t="s">
        <v>979</v>
      </c>
      <c r="D301" t="s">
        <v>546</v>
      </c>
      <c r="E301" s="54">
        <v>40</v>
      </c>
      <c r="F301" s="45" t="s">
        <v>407</v>
      </c>
      <c r="G301" s="45" t="s">
        <v>408</v>
      </c>
      <c r="H301" s="45" t="s">
        <v>412</v>
      </c>
      <c r="I301" s="53">
        <v>70330.42</v>
      </c>
      <c r="J301" s="58">
        <f t="shared" si="56"/>
        <v>73002.97596</v>
      </c>
      <c r="K301" s="58">
        <f t="shared" si="57"/>
        <v>75412.07416667999</v>
      </c>
      <c r="L301" s="74">
        <f t="shared" si="58"/>
        <v>5584.72766094</v>
      </c>
      <c r="M301" s="74">
        <f t="shared" si="59"/>
        <v>108.04440442079999</v>
      </c>
      <c r="N301" s="74">
        <f t="shared" si="60"/>
        <v>384.0022598277695</v>
      </c>
      <c r="O301" s="74">
        <f t="shared" si="61"/>
        <v>9399.13315485</v>
      </c>
      <c r="P301" s="39">
        <f t="shared" si="62"/>
        <v>19044</v>
      </c>
      <c r="Q301" s="73">
        <f t="shared" si="63"/>
        <v>5769.023673751019</v>
      </c>
      <c r="R301" s="73">
        <f t="shared" si="64"/>
        <v>111.60986976668639</v>
      </c>
      <c r="S301" s="73">
        <f t="shared" si="65"/>
        <v>384.0022598277695</v>
      </c>
      <c r="T301" s="73">
        <f t="shared" si="66"/>
        <v>9841.27567875174</v>
      </c>
      <c r="U301" s="73">
        <f t="shared" si="67"/>
        <v>19236</v>
      </c>
      <c r="V301" s="73">
        <f t="shared" si="68"/>
        <v>107522.88344003857</v>
      </c>
      <c r="W301" s="73">
        <f t="shared" si="69"/>
        <v>110753.9856487772</v>
      </c>
    </row>
    <row r="302" spans="2:23" ht="15">
      <c r="B302" t="s">
        <v>980</v>
      </c>
      <c r="C302" t="s">
        <v>981</v>
      </c>
      <c r="D302" t="s">
        <v>420</v>
      </c>
      <c r="E302" s="54">
        <v>40</v>
      </c>
      <c r="F302" s="45" t="s">
        <v>407</v>
      </c>
      <c r="G302" s="45" t="s">
        <v>408</v>
      </c>
      <c r="H302" s="45" t="s">
        <v>412</v>
      </c>
      <c r="I302" s="53">
        <v>75516.2</v>
      </c>
      <c r="J302" s="58">
        <f t="shared" si="56"/>
        <v>78385.8156</v>
      </c>
      <c r="K302" s="58">
        <f t="shared" si="57"/>
        <v>80972.5475148</v>
      </c>
      <c r="L302" s="74">
        <f t="shared" si="58"/>
        <v>5996.5148934</v>
      </c>
      <c r="M302" s="74">
        <f t="shared" si="59"/>
        <v>116.011007088</v>
      </c>
      <c r="N302" s="74">
        <f t="shared" si="60"/>
        <v>384.0022598277695</v>
      </c>
      <c r="O302" s="74">
        <f t="shared" si="61"/>
        <v>10092.173758500001</v>
      </c>
      <c r="P302" s="39">
        <f t="shared" si="62"/>
        <v>19044</v>
      </c>
      <c r="Q302" s="73">
        <f t="shared" si="63"/>
        <v>6194.399884882199</v>
      </c>
      <c r="R302" s="73">
        <f t="shared" si="64"/>
        <v>119.839370321904</v>
      </c>
      <c r="S302" s="73">
        <f t="shared" si="65"/>
        <v>384.0022598277695</v>
      </c>
      <c r="T302" s="73">
        <f t="shared" si="66"/>
        <v>10566.9174506814</v>
      </c>
      <c r="U302" s="73">
        <f t="shared" si="67"/>
        <v>19236</v>
      </c>
      <c r="V302" s="73">
        <f t="shared" si="68"/>
        <v>114018.51751881577</v>
      </c>
      <c r="W302" s="73">
        <f t="shared" si="69"/>
        <v>117473.70648051327</v>
      </c>
    </row>
    <row r="303" spans="2:23" ht="15">
      <c r="B303" t="s">
        <v>982</v>
      </c>
      <c r="C303" t="s">
        <v>983</v>
      </c>
      <c r="D303" t="s">
        <v>553</v>
      </c>
      <c r="E303" s="54">
        <v>40</v>
      </c>
      <c r="F303" s="45" t="s">
        <v>407</v>
      </c>
      <c r="G303" s="45" t="s">
        <v>408</v>
      </c>
      <c r="H303" s="45" t="s">
        <v>412</v>
      </c>
      <c r="I303" s="53">
        <v>72162.08</v>
      </c>
      <c r="J303" s="58">
        <f t="shared" si="56"/>
        <v>74904.23904</v>
      </c>
      <c r="K303" s="58">
        <f t="shared" si="57"/>
        <v>77376.07892832</v>
      </c>
      <c r="L303" s="74">
        <f t="shared" si="58"/>
        <v>5730.17428656</v>
      </c>
      <c r="M303" s="74">
        <f t="shared" si="59"/>
        <v>110.8582737792</v>
      </c>
      <c r="N303" s="74">
        <f t="shared" si="60"/>
        <v>384.0022598277695</v>
      </c>
      <c r="O303" s="74">
        <f t="shared" si="61"/>
        <v>9643.9207764</v>
      </c>
      <c r="P303" s="39">
        <f t="shared" si="62"/>
        <v>19044</v>
      </c>
      <c r="Q303" s="73">
        <f t="shared" si="63"/>
        <v>5919.27003801648</v>
      </c>
      <c r="R303" s="73">
        <f t="shared" si="64"/>
        <v>114.5165968139136</v>
      </c>
      <c r="S303" s="73">
        <f t="shared" si="65"/>
        <v>384.0022598277695</v>
      </c>
      <c r="T303" s="73">
        <f t="shared" si="66"/>
        <v>10097.57830014576</v>
      </c>
      <c r="U303" s="73">
        <f t="shared" si="67"/>
        <v>19236</v>
      </c>
      <c r="V303" s="73">
        <f t="shared" si="68"/>
        <v>109817.19463656697</v>
      </c>
      <c r="W303" s="73">
        <f t="shared" si="69"/>
        <v>113127.44612312393</v>
      </c>
    </row>
    <row r="304" spans="2:23" ht="15">
      <c r="B304" t="s">
        <v>984</v>
      </c>
      <c r="C304" t="s">
        <v>985</v>
      </c>
      <c r="D304" t="s">
        <v>423</v>
      </c>
      <c r="E304" s="54">
        <v>40</v>
      </c>
      <c r="F304" s="45" t="s">
        <v>407</v>
      </c>
      <c r="G304" s="45" t="s">
        <v>408</v>
      </c>
      <c r="H304" s="45" t="s">
        <v>412</v>
      </c>
      <c r="I304" s="53">
        <v>79527.38</v>
      </c>
      <c r="J304" s="58">
        <f t="shared" si="56"/>
        <v>82549.42044</v>
      </c>
      <c r="K304" s="58">
        <f t="shared" si="57"/>
        <v>85273.55131452</v>
      </c>
      <c r="L304" s="74">
        <f t="shared" si="58"/>
        <v>6315.03066366</v>
      </c>
      <c r="M304" s="74">
        <f t="shared" si="59"/>
        <v>122.1731422512</v>
      </c>
      <c r="N304" s="74">
        <f t="shared" si="60"/>
        <v>384.0022598277695</v>
      </c>
      <c r="O304" s="74">
        <f t="shared" si="61"/>
        <v>10628.23788165</v>
      </c>
      <c r="P304" s="39">
        <f t="shared" si="62"/>
        <v>19044</v>
      </c>
      <c r="Q304" s="73">
        <f t="shared" si="63"/>
        <v>6523.42667556078</v>
      </c>
      <c r="R304" s="73">
        <f t="shared" si="64"/>
        <v>126.20485594548958</v>
      </c>
      <c r="S304" s="73">
        <f t="shared" si="65"/>
        <v>384.0022598277695</v>
      </c>
      <c r="T304" s="73">
        <f t="shared" si="66"/>
        <v>11128.19844654486</v>
      </c>
      <c r="U304" s="73">
        <f t="shared" si="67"/>
        <v>19236</v>
      </c>
      <c r="V304" s="73">
        <f t="shared" si="68"/>
        <v>119042.86438738897</v>
      </c>
      <c r="W304" s="73">
        <f t="shared" si="69"/>
        <v>122671.3835523989</v>
      </c>
    </row>
    <row r="305" spans="2:23" ht="15">
      <c r="B305" t="s">
        <v>986</v>
      </c>
      <c r="C305" t="s">
        <v>987</v>
      </c>
      <c r="D305" t="s">
        <v>710</v>
      </c>
      <c r="E305" s="54">
        <v>40</v>
      </c>
      <c r="F305" s="45" t="s">
        <v>407</v>
      </c>
      <c r="G305" s="45" t="s">
        <v>408</v>
      </c>
      <c r="H305" s="45" t="s">
        <v>412</v>
      </c>
      <c r="I305" s="53">
        <v>79815.13</v>
      </c>
      <c r="J305" s="58">
        <f t="shared" si="56"/>
        <v>82848.10494</v>
      </c>
      <c r="K305" s="58">
        <f t="shared" si="57"/>
        <v>85582.09240302</v>
      </c>
      <c r="L305" s="74">
        <f t="shared" si="58"/>
        <v>6337.8800279100005</v>
      </c>
      <c r="M305" s="74">
        <f t="shared" si="59"/>
        <v>122.61519531120001</v>
      </c>
      <c r="N305" s="74">
        <f t="shared" si="60"/>
        <v>384.0022598277695</v>
      </c>
      <c r="O305" s="74">
        <f t="shared" si="61"/>
        <v>10666.693511025001</v>
      </c>
      <c r="P305" s="39">
        <f t="shared" si="62"/>
        <v>19044</v>
      </c>
      <c r="Q305" s="73">
        <f t="shared" si="63"/>
        <v>6547.03006883103</v>
      </c>
      <c r="R305" s="73">
        <f t="shared" si="64"/>
        <v>126.66149675646959</v>
      </c>
      <c r="S305" s="73">
        <f t="shared" si="65"/>
        <v>384.0022598277695</v>
      </c>
      <c r="T305" s="73">
        <f t="shared" si="66"/>
        <v>11168.46305859411</v>
      </c>
      <c r="U305" s="73">
        <f t="shared" si="67"/>
        <v>19236</v>
      </c>
      <c r="V305" s="73">
        <f t="shared" si="68"/>
        <v>119403.29593407398</v>
      </c>
      <c r="W305" s="73">
        <f t="shared" si="69"/>
        <v>123044.24928702938</v>
      </c>
    </row>
    <row r="306" spans="2:23" ht="15">
      <c r="B306" t="s">
        <v>988</v>
      </c>
      <c r="C306" t="s">
        <v>989</v>
      </c>
      <c r="D306" t="s">
        <v>501</v>
      </c>
      <c r="E306" s="54">
        <v>40</v>
      </c>
      <c r="F306" s="45" t="s">
        <v>407</v>
      </c>
      <c r="G306" s="45" t="s">
        <v>408</v>
      </c>
      <c r="H306" s="45" t="s">
        <v>412</v>
      </c>
      <c r="I306" s="53">
        <v>67402.4</v>
      </c>
      <c r="J306" s="58">
        <f t="shared" si="56"/>
        <v>69963.6912</v>
      </c>
      <c r="K306" s="58">
        <f t="shared" si="57"/>
        <v>72272.4930096</v>
      </c>
      <c r="L306" s="74">
        <f t="shared" si="58"/>
        <v>5352.2223768</v>
      </c>
      <c r="M306" s="74">
        <f t="shared" si="59"/>
        <v>103.546262976</v>
      </c>
      <c r="N306" s="74">
        <f t="shared" si="60"/>
        <v>384.0022598277695</v>
      </c>
      <c r="O306" s="74">
        <f t="shared" si="61"/>
        <v>9007.825242</v>
      </c>
      <c r="P306" s="39">
        <f t="shared" si="62"/>
        <v>19044</v>
      </c>
      <c r="Q306" s="73">
        <f t="shared" si="63"/>
        <v>5528.8457152344</v>
      </c>
      <c r="R306" s="73">
        <f t="shared" si="64"/>
        <v>106.963289654208</v>
      </c>
      <c r="S306" s="73">
        <f t="shared" si="65"/>
        <v>384.0022598277695</v>
      </c>
      <c r="T306" s="73">
        <f t="shared" si="66"/>
        <v>9431.5603377528</v>
      </c>
      <c r="U306" s="73">
        <f t="shared" si="67"/>
        <v>19236</v>
      </c>
      <c r="V306" s="73">
        <f t="shared" si="68"/>
        <v>103855.28734160378</v>
      </c>
      <c r="W306" s="73">
        <f t="shared" si="69"/>
        <v>106959.86461206918</v>
      </c>
    </row>
    <row r="307" spans="2:23" ht="15">
      <c r="B307" t="s">
        <v>990</v>
      </c>
      <c r="C307" t="s">
        <v>991</v>
      </c>
      <c r="D307" t="s">
        <v>446</v>
      </c>
      <c r="E307" s="54">
        <v>87</v>
      </c>
      <c r="F307" s="45" t="s">
        <v>407</v>
      </c>
      <c r="G307" s="45" t="s">
        <v>408</v>
      </c>
      <c r="H307" s="45" t="s">
        <v>412</v>
      </c>
      <c r="I307" s="53">
        <v>73981.74</v>
      </c>
      <c r="J307" s="58">
        <f t="shared" si="56"/>
        <v>76793.04612000001</v>
      </c>
      <c r="K307" s="58">
        <f t="shared" si="57"/>
        <v>79327.21664196001</v>
      </c>
      <c r="L307" s="74">
        <f t="shared" si="58"/>
        <v>5874.668028180001</v>
      </c>
      <c r="M307" s="74">
        <f t="shared" si="59"/>
        <v>113.65370825760002</v>
      </c>
      <c r="N307" s="74">
        <f t="shared" si="60"/>
        <v>384.0022598277695</v>
      </c>
      <c r="O307" s="74">
        <f t="shared" si="61"/>
        <v>9887.104687950003</v>
      </c>
      <c r="P307" s="39">
        <f t="shared" si="62"/>
        <v>19044</v>
      </c>
      <c r="Q307" s="73">
        <f t="shared" si="63"/>
        <v>6068.532073109941</v>
      </c>
      <c r="R307" s="73">
        <f t="shared" si="64"/>
        <v>117.40428063010081</v>
      </c>
      <c r="S307" s="73">
        <f t="shared" si="65"/>
        <v>384.0022598277695</v>
      </c>
      <c r="T307" s="73">
        <f t="shared" si="66"/>
        <v>10352.201771775783</v>
      </c>
      <c r="U307" s="73">
        <f t="shared" si="67"/>
        <v>19236</v>
      </c>
      <c r="V307" s="73">
        <f t="shared" si="68"/>
        <v>112096.4748042154</v>
      </c>
      <c r="W307" s="73">
        <f t="shared" si="69"/>
        <v>115485.3570273036</v>
      </c>
    </row>
    <row r="308" spans="2:23" ht="15">
      <c r="B308" t="s">
        <v>992</v>
      </c>
      <c r="C308" t="s">
        <v>993</v>
      </c>
      <c r="D308" t="s">
        <v>719</v>
      </c>
      <c r="E308" s="54">
        <v>40</v>
      </c>
      <c r="F308" s="45" t="s">
        <v>407</v>
      </c>
      <c r="G308" s="45" t="s">
        <v>408</v>
      </c>
      <c r="H308" s="45" t="s">
        <v>412</v>
      </c>
      <c r="I308" s="53">
        <v>72162.08</v>
      </c>
      <c r="J308" s="58">
        <f t="shared" si="56"/>
        <v>74904.23904</v>
      </c>
      <c r="K308" s="58">
        <f t="shared" si="57"/>
        <v>77376.07892832</v>
      </c>
      <c r="L308" s="74">
        <f t="shared" si="58"/>
        <v>5730.17428656</v>
      </c>
      <c r="M308" s="74">
        <f t="shared" si="59"/>
        <v>110.8582737792</v>
      </c>
      <c r="N308" s="74">
        <f t="shared" si="60"/>
        <v>384.0022598277695</v>
      </c>
      <c r="O308" s="74">
        <f t="shared" si="61"/>
        <v>9643.9207764</v>
      </c>
      <c r="P308" s="39">
        <f t="shared" si="62"/>
        <v>19044</v>
      </c>
      <c r="Q308" s="73">
        <f t="shared" si="63"/>
        <v>5919.27003801648</v>
      </c>
      <c r="R308" s="73">
        <f t="shared" si="64"/>
        <v>114.5165968139136</v>
      </c>
      <c r="S308" s="73">
        <f t="shared" si="65"/>
        <v>384.0022598277695</v>
      </c>
      <c r="T308" s="73">
        <f t="shared" si="66"/>
        <v>10097.57830014576</v>
      </c>
      <c r="U308" s="73">
        <f t="shared" si="67"/>
        <v>19236</v>
      </c>
      <c r="V308" s="73">
        <f t="shared" si="68"/>
        <v>109817.19463656697</v>
      </c>
      <c r="W308" s="73">
        <f t="shared" si="69"/>
        <v>113127.44612312393</v>
      </c>
    </row>
    <row r="309" spans="2:23" ht="15">
      <c r="B309" t="s">
        <v>994</v>
      </c>
      <c r="C309" t="s">
        <v>464</v>
      </c>
      <c r="D309" t="s">
        <v>417</v>
      </c>
      <c r="E309" s="54">
        <v>40</v>
      </c>
      <c r="F309" s="45" t="s">
        <v>407</v>
      </c>
      <c r="G309" s="45" t="s">
        <v>408</v>
      </c>
      <c r="H309" s="45" t="s">
        <v>412</v>
      </c>
      <c r="I309" s="53">
        <v>86498.28</v>
      </c>
      <c r="J309" s="58">
        <f t="shared" si="56"/>
        <v>89785.21464</v>
      </c>
      <c r="K309" s="58">
        <f t="shared" si="57"/>
        <v>92748.12672312</v>
      </c>
      <c r="L309" s="74">
        <f t="shared" si="58"/>
        <v>6868.56891996</v>
      </c>
      <c r="M309" s="74">
        <f t="shared" si="59"/>
        <v>132.8821176672</v>
      </c>
      <c r="N309" s="74">
        <f t="shared" si="60"/>
        <v>384.0022598277695</v>
      </c>
      <c r="O309" s="74">
        <f t="shared" si="61"/>
        <v>11559.846384900002</v>
      </c>
      <c r="P309" s="39">
        <f t="shared" si="62"/>
        <v>19044</v>
      </c>
      <c r="Q309" s="73">
        <f t="shared" si="63"/>
        <v>7095.23169431868</v>
      </c>
      <c r="R309" s="73">
        <f t="shared" si="64"/>
        <v>137.2672275502176</v>
      </c>
      <c r="S309" s="73">
        <f t="shared" si="65"/>
        <v>384.0022598277695</v>
      </c>
      <c r="T309" s="73">
        <f t="shared" si="66"/>
        <v>12103.63053736716</v>
      </c>
      <c r="U309" s="73">
        <f t="shared" si="67"/>
        <v>19236</v>
      </c>
      <c r="V309" s="73">
        <f t="shared" si="68"/>
        <v>127774.51432235498</v>
      </c>
      <c r="W309" s="73">
        <f t="shared" si="69"/>
        <v>131704.25844218384</v>
      </c>
    </row>
    <row r="310" spans="2:23" ht="15">
      <c r="B310" t="s">
        <v>995</v>
      </c>
      <c r="C310" t="s">
        <v>996</v>
      </c>
      <c r="D310" t="s">
        <v>658</v>
      </c>
      <c r="E310" s="54">
        <v>40</v>
      </c>
      <c r="F310" s="45" t="s">
        <v>407</v>
      </c>
      <c r="G310" s="45" t="s">
        <v>408</v>
      </c>
      <c r="H310" s="45" t="s">
        <v>412</v>
      </c>
      <c r="I310" s="53">
        <v>84142.22</v>
      </c>
      <c r="J310" s="58">
        <f t="shared" si="56"/>
        <v>87339.62436</v>
      </c>
      <c r="K310" s="58">
        <f t="shared" si="57"/>
        <v>90221.83196387999</v>
      </c>
      <c r="L310" s="74">
        <f t="shared" si="58"/>
        <v>6681.48126354</v>
      </c>
      <c r="M310" s="74">
        <f t="shared" si="59"/>
        <v>129.2626440528</v>
      </c>
      <c r="N310" s="74">
        <f t="shared" si="60"/>
        <v>384.0022598277695</v>
      </c>
      <c r="O310" s="74">
        <f t="shared" si="61"/>
        <v>11244.97663635</v>
      </c>
      <c r="P310" s="39">
        <f t="shared" si="62"/>
        <v>19044</v>
      </c>
      <c r="Q310" s="73">
        <f t="shared" si="63"/>
        <v>6901.970145236819</v>
      </c>
      <c r="R310" s="73">
        <f t="shared" si="64"/>
        <v>133.52831130654238</v>
      </c>
      <c r="S310" s="73">
        <f t="shared" si="65"/>
        <v>384.0022598277695</v>
      </c>
      <c r="T310" s="73">
        <f t="shared" si="66"/>
        <v>11773.949071286339</v>
      </c>
      <c r="U310" s="73">
        <f t="shared" si="67"/>
        <v>19236</v>
      </c>
      <c r="V310" s="73">
        <f t="shared" si="68"/>
        <v>124823.34716377058</v>
      </c>
      <c r="W310" s="73">
        <f t="shared" si="69"/>
        <v>128651.28175153746</v>
      </c>
    </row>
    <row r="311" spans="2:23" ht="15">
      <c r="B311" t="s">
        <v>997</v>
      </c>
      <c r="C311" t="s">
        <v>998</v>
      </c>
      <c r="D311" t="s">
        <v>661</v>
      </c>
      <c r="E311" s="54">
        <v>40</v>
      </c>
      <c r="F311" s="45" t="s">
        <v>407</v>
      </c>
      <c r="G311" s="45" t="s">
        <v>408</v>
      </c>
      <c r="H311" s="45" t="s">
        <v>412</v>
      </c>
      <c r="I311" s="53">
        <v>91600.29</v>
      </c>
      <c r="J311" s="58">
        <f t="shared" si="56"/>
        <v>95081.10102</v>
      </c>
      <c r="K311" s="58">
        <f t="shared" si="57"/>
        <v>98218.77735366</v>
      </c>
      <c r="L311" s="74">
        <f t="shared" si="58"/>
        <v>7273.70422803</v>
      </c>
      <c r="M311" s="74">
        <f t="shared" si="59"/>
        <v>140.7200295096</v>
      </c>
      <c r="N311" s="74">
        <f t="shared" si="60"/>
        <v>384.0022598277695</v>
      </c>
      <c r="O311" s="74">
        <f t="shared" si="61"/>
        <v>12241.691756325</v>
      </c>
      <c r="P311" s="39">
        <f t="shared" si="62"/>
        <v>19044</v>
      </c>
      <c r="Q311" s="73">
        <f t="shared" si="63"/>
        <v>7513.73646755499</v>
      </c>
      <c r="R311" s="73">
        <f t="shared" si="64"/>
        <v>145.3637904834168</v>
      </c>
      <c r="S311" s="73">
        <f t="shared" si="65"/>
        <v>384.0022598277695</v>
      </c>
      <c r="T311" s="73">
        <f t="shared" si="66"/>
        <v>12817.55044465263</v>
      </c>
      <c r="U311" s="73">
        <f t="shared" si="67"/>
        <v>19236</v>
      </c>
      <c r="V311" s="73">
        <f t="shared" si="68"/>
        <v>134165.21929369238</v>
      </c>
      <c r="W311" s="73">
        <f t="shared" si="69"/>
        <v>138315.4303161788</v>
      </c>
    </row>
    <row r="312" spans="2:23" ht="15">
      <c r="B312" t="s">
        <v>999</v>
      </c>
      <c r="C312" t="s">
        <v>998</v>
      </c>
      <c r="D312" t="s">
        <v>661</v>
      </c>
      <c r="E312" s="54">
        <v>40</v>
      </c>
      <c r="F312" s="45" t="s">
        <v>407</v>
      </c>
      <c r="G312" s="45" t="s">
        <v>408</v>
      </c>
      <c r="H312" s="45" t="s">
        <v>412</v>
      </c>
      <c r="I312" s="53">
        <v>91600.29</v>
      </c>
      <c r="J312" s="58">
        <f t="shared" si="56"/>
        <v>95081.10102</v>
      </c>
      <c r="K312" s="58">
        <f t="shared" si="57"/>
        <v>98218.77735366</v>
      </c>
      <c r="L312" s="74">
        <f t="shared" si="58"/>
        <v>7273.70422803</v>
      </c>
      <c r="M312" s="74">
        <f t="shared" si="59"/>
        <v>140.7200295096</v>
      </c>
      <c r="N312" s="74">
        <f t="shared" si="60"/>
        <v>384.0022598277695</v>
      </c>
      <c r="O312" s="74">
        <f t="shared" si="61"/>
        <v>12241.691756325</v>
      </c>
      <c r="P312" s="39">
        <f t="shared" si="62"/>
        <v>19044</v>
      </c>
      <c r="Q312" s="73">
        <f t="shared" si="63"/>
        <v>7513.73646755499</v>
      </c>
      <c r="R312" s="73">
        <f t="shared" si="64"/>
        <v>145.3637904834168</v>
      </c>
      <c r="S312" s="73">
        <f t="shared" si="65"/>
        <v>384.0022598277695</v>
      </c>
      <c r="T312" s="73">
        <f t="shared" si="66"/>
        <v>12817.55044465263</v>
      </c>
      <c r="U312" s="73">
        <f t="shared" si="67"/>
        <v>19236</v>
      </c>
      <c r="V312" s="73">
        <f t="shared" si="68"/>
        <v>134165.21929369238</v>
      </c>
      <c r="W312" s="73">
        <f t="shared" si="69"/>
        <v>138315.4303161788</v>
      </c>
    </row>
    <row r="313" spans="2:23" ht="15">
      <c r="B313" t="s">
        <v>1000</v>
      </c>
      <c r="C313" t="s">
        <v>1001</v>
      </c>
      <c r="D313" t="s">
        <v>420</v>
      </c>
      <c r="E313" s="54">
        <v>40</v>
      </c>
      <c r="F313" s="45" t="s">
        <v>407</v>
      </c>
      <c r="G313" s="45" t="s">
        <v>408</v>
      </c>
      <c r="H313" s="45" t="s">
        <v>412</v>
      </c>
      <c r="I313" s="53">
        <v>88557.45</v>
      </c>
      <c r="J313" s="58">
        <f t="shared" si="56"/>
        <v>91922.6331</v>
      </c>
      <c r="K313" s="58">
        <f t="shared" si="57"/>
        <v>94956.0799923</v>
      </c>
      <c r="L313" s="74">
        <f t="shared" si="58"/>
        <v>7032.08143215</v>
      </c>
      <c r="M313" s="74">
        <f t="shared" si="59"/>
        <v>136.045496988</v>
      </c>
      <c r="N313" s="74">
        <f t="shared" si="60"/>
        <v>384.0022598277695</v>
      </c>
      <c r="O313" s="74">
        <f t="shared" si="61"/>
        <v>11835.039011625002</v>
      </c>
      <c r="P313" s="39">
        <f t="shared" si="62"/>
        <v>19044</v>
      </c>
      <c r="Q313" s="73">
        <f t="shared" si="63"/>
        <v>7264.14011941095</v>
      </c>
      <c r="R313" s="73">
        <f t="shared" si="64"/>
        <v>140.534998388604</v>
      </c>
      <c r="S313" s="73">
        <f t="shared" si="65"/>
        <v>384.0022598277695</v>
      </c>
      <c r="T313" s="73">
        <f t="shared" si="66"/>
        <v>12391.76843899515</v>
      </c>
      <c r="U313" s="73">
        <f t="shared" si="67"/>
        <v>19236</v>
      </c>
      <c r="V313" s="73">
        <f t="shared" si="68"/>
        <v>130353.80130059077</v>
      </c>
      <c r="W313" s="73">
        <f t="shared" si="69"/>
        <v>134372.52580892248</v>
      </c>
    </row>
    <row r="314" spans="2:23" ht="15">
      <c r="B314" t="s">
        <v>1002</v>
      </c>
      <c r="C314" t="s">
        <v>1003</v>
      </c>
      <c r="D314" t="s">
        <v>553</v>
      </c>
      <c r="E314" s="54">
        <v>40</v>
      </c>
      <c r="F314" s="45" t="s">
        <v>407</v>
      </c>
      <c r="G314" s="45" t="s">
        <v>408</v>
      </c>
      <c r="H314" s="45" t="s">
        <v>412</v>
      </c>
      <c r="I314" s="53">
        <v>88804.81</v>
      </c>
      <c r="J314" s="58">
        <f t="shared" si="56"/>
        <v>92179.39278</v>
      </c>
      <c r="K314" s="58">
        <f t="shared" si="57"/>
        <v>95221.31274173998</v>
      </c>
      <c r="L314" s="74">
        <f t="shared" si="58"/>
        <v>7051.72354767</v>
      </c>
      <c r="M314" s="74">
        <f t="shared" si="59"/>
        <v>136.42550131439998</v>
      </c>
      <c r="N314" s="74">
        <f t="shared" si="60"/>
        <v>384.0022598277695</v>
      </c>
      <c r="O314" s="74">
        <f t="shared" si="61"/>
        <v>11868.096820425</v>
      </c>
      <c r="P314" s="39">
        <f t="shared" si="62"/>
        <v>19044</v>
      </c>
      <c r="Q314" s="73">
        <f t="shared" si="63"/>
        <v>7284.430424743108</v>
      </c>
      <c r="R314" s="73">
        <f t="shared" si="64"/>
        <v>140.92754285777517</v>
      </c>
      <c r="S314" s="73">
        <f t="shared" si="65"/>
        <v>384.0022598277695</v>
      </c>
      <c r="T314" s="73">
        <f t="shared" si="66"/>
        <v>12426.381312797068</v>
      </c>
      <c r="U314" s="73">
        <f t="shared" si="67"/>
        <v>19236</v>
      </c>
      <c r="V314" s="73">
        <f t="shared" si="68"/>
        <v>130663.64090923716</v>
      </c>
      <c r="W314" s="73">
        <f t="shared" si="69"/>
        <v>134693.0542819657</v>
      </c>
    </row>
    <row r="315" spans="2:23" ht="15">
      <c r="B315" t="s">
        <v>1004</v>
      </c>
      <c r="C315" t="s">
        <v>1005</v>
      </c>
      <c r="D315" t="s">
        <v>546</v>
      </c>
      <c r="E315" s="54">
        <v>40</v>
      </c>
      <c r="F315" s="45" t="s">
        <v>407</v>
      </c>
      <c r="G315" s="45" t="s">
        <v>408</v>
      </c>
      <c r="H315" s="45" t="s">
        <v>412</v>
      </c>
      <c r="I315" s="53">
        <v>79184.98</v>
      </c>
      <c r="J315" s="58">
        <f t="shared" si="56"/>
        <v>82194.00924</v>
      </c>
      <c r="K315" s="58">
        <f t="shared" si="57"/>
        <v>84906.41154491999</v>
      </c>
      <c r="L315" s="74">
        <f t="shared" si="58"/>
        <v>6287.84170686</v>
      </c>
      <c r="M315" s="74">
        <f t="shared" si="59"/>
        <v>121.6471336752</v>
      </c>
      <c r="N315" s="74">
        <f t="shared" si="60"/>
        <v>384.0022598277695</v>
      </c>
      <c r="O315" s="74">
        <f t="shared" si="61"/>
        <v>10582.47868965</v>
      </c>
      <c r="P315" s="39">
        <f t="shared" si="62"/>
        <v>19044</v>
      </c>
      <c r="Q315" s="73">
        <f t="shared" si="63"/>
        <v>6495.340483186379</v>
      </c>
      <c r="R315" s="73">
        <f t="shared" si="64"/>
        <v>125.66148908648158</v>
      </c>
      <c r="S315" s="73">
        <f t="shared" si="65"/>
        <v>384.0022598277695</v>
      </c>
      <c r="T315" s="73">
        <f t="shared" si="66"/>
        <v>11080.28670661206</v>
      </c>
      <c r="U315" s="73">
        <f t="shared" si="67"/>
        <v>19236</v>
      </c>
      <c r="V315" s="73">
        <f t="shared" si="68"/>
        <v>118613.97903001297</v>
      </c>
      <c r="W315" s="73">
        <f t="shared" si="69"/>
        <v>122227.70248363267</v>
      </c>
    </row>
    <row r="316" spans="2:23" ht="15">
      <c r="B316" t="s">
        <v>1006</v>
      </c>
      <c r="C316" t="s">
        <v>1007</v>
      </c>
      <c r="D316" t="s">
        <v>644</v>
      </c>
      <c r="E316" s="54">
        <v>36</v>
      </c>
      <c r="F316" s="45" t="s">
        <v>407</v>
      </c>
      <c r="G316" s="45" t="s">
        <v>408</v>
      </c>
      <c r="H316" s="45" t="s">
        <v>412</v>
      </c>
      <c r="I316" s="53">
        <v>94043.83</v>
      </c>
      <c r="J316" s="58">
        <f t="shared" si="56"/>
        <v>97617.49554</v>
      </c>
      <c r="K316" s="58">
        <f t="shared" si="57"/>
        <v>100838.87289282</v>
      </c>
      <c r="L316" s="74">
        <f t="shared" si="58"/>
        <v>7467.73840881</v>
      </c>
      <c r="M316" s="74">
        <f t="shared" si="59"/>
        <v>144.4738933992</v>
      </c>
      <c r="N316" s="74">
        <f t="shared" si="60"/>
        <v>384.0022598277695</v>
      </c>
      <c r="O316" s="74">
        <f t="shared" si="61"/>
        <v>12568.252550775002</v>
      </c>
      <c r="P316" s="39">
        <f t="shared" si="62"/>
        <v>19044</v>
      </c>
      <c r="Q316" s="73">
        <f t="shared" si="63"/>
        <v>7714.1737763007295</v>
      </c>
      <c r="R316" s="73">
        <f t="shared" si="64"/>
        <v>149.2415318813736</v>
      </c>
      <c r="S316" s="73">
        <f t="shared" si="65"/>
        <v>384.0022598277695</v>
      </c>
      <c r="T316" s="73">
        <f t="shared" si="66"/>
        <v>13159.47291251301</v>
      </c>
      <c r="U316" s="73">
        <f t="shared" si="67"/>
        <v>19236</v>
      </c>
      <c r="V316" s="73">
        <f t="shared" si="68"/>
        <v>137225.96265281196</v>
      </c>
      <c r="W316" s="73">
        <f t="shared" si="69"/>
        <v>141481.76337334287</v>
      </c>
    </row>
    <row r="317" spans="2:23" ht="15">
      <c r="B317" t="s">
        <v>1008</v>
      </c>
      <c r="C317" t="s">
        <v>1009</v>
      </c>
      <c r="D317" t="s">
        <v>423</v>
      </c>
      <c r="E317" s="54">
        <v>40</v>
      </c>
      <c r="F317" s="45" t="s">
        <v>407</v>
      </c>
      <c r="G317" s="45" t="s">
        <v>408</v>
      </c>
      <c r="H317" s="45" t="s">
        <v>412</v>
      </c>
      <c r="I317" s="53">
        <v>88196.79</v>
      </c>
      <c r="J317" s="58">
        <f t="shared" si="56"/>
        <v>91548.26802</v>
      </c>
      <c r="K317" s="58">
        <f t="shared" si="57"/>
        <v>94569.36086465999</v>
      </c>
      <c r="L317" s="74">
        <f t="shared" si="58"/>
        <v>7003.44250353</v>
      </c>
      <c r="M317" s="74">
        <f t="shared" si="59"/>
        <v>135.4914366696</v>
      </c>
      <c r="N317" s="74">
        <f t="shared" si="60"/>
        <v>384.0022598277695</v>
      </c>
      <c r="O317" s="74">
        <f t="shared" si="61"/>
        <v>11786.839507575001</v>
      </c>
      <c r="P317" s="39">
        <f t="shared" si="62"/>
        <v>19044</v>
      </c>
      <c r="Q317" s="73">
        <f t="shared" si="63"/>
        <v>7234.556106146489</v>
      </c>
      <c r="R317" s="73">
        <f t="shared" si="64"/>
        <v>139.9626540796968</v>
      </c>
      <c r="S317" s="73">
        <f t="shared" si="65"/>
        <v>384.0022598277695</v>
      </c>
      <c r="T317" s="73">
        <f t="shared" si="66"/>
        <v>12341.301592838128</v>
      </c>
      <c r="U317" s="73">
        <f t="shared" si="67"/>
        <v>19236</v>
      </c>
      <c r="V317" s="73">
        <f t="shared" si="68"/>
        <v>129902.04372760237</v>
      </c>
      <c r="W317" s="73">
        <f t="shared" si="69"/>
        <v>133905.18347755208</v>
      </c>
    </row>
    <row r="318" spans="2:23" ht="15">
      <c r="B318" t="s">
        <v>1010</v>
      </c>
      <c r="C318" t="s">
        <v>1011</v>
      </c>
      <c r="D318" t="s">
        <v>710</v>
      </c>
      <c r="E318" s="54">
        <v>40</v>
      </c>
      <c r="F318" s="45" t="s">
        <v>407</v>
      </c>
      <c r="G318" s="45" t="s">
        <v>408</v>
      </c>
      <c r="H318" s="45" t="s">
        <v>412</v>
      </c>
      <c r="I318" s="53">
        <v>91364.58</v>
      </c>
      <c r="J318" s="58">
        <f t="shared" si="56"/>
        <v>94836.43404000001</v>
      </c>
      <c r="K318" s="58">
        <f t="shared" si="57"/>
        <v>97966.03636332</v>
      </c>
      <c r="L318" s="74">
        <f t="shared" si="58"/>
        <v>7254.98720406</v>
      </c>
      <c r="M318" s="74">
        <f t="shared" si="59"/>
        <v>140.3579223792</v>
      </c>
      <c r="N318" s="74">
        <f t="shared" si="60"/>
        <v>384.0022598277695</v>
      </c>
      <c r="O318" s="74">
        <f t="shared" si="61"/>
        <v>12210.190882650002</v>
      </c>
      <c r="P318" s="39">
        <f t="shared" si="62"/>
        <v>19044</v>
      </c>
      <c r="Q318" s="73">
        <f t="shared" si="63"/>
        <v>7494.40178179398</v>
      </c>
      <c r="R318" s="73">
        <f t="shared" si="64"/>
        <v>144.9897338177136</v>
      </c>
      <c r="S318" s="73">
        <f t="shared" si="65"/>
        <v>384.0022598277695</v>
      </c>
      <c r="T318" s="73">
        <f t="shared" si="66"/>
        <v>12784.56774541326</v>
      </c>
      <c r="U318" s="73">
        <f t="shared" si="67"/>
        <v>19236</v>
      </c>
      <c r="V318" s="73">
        <f t="shared" si="68"/>
        <v>133869.97230891697</v>
      </c>
      <c r="W318" s="73">
        <f t="shared" si="69"/>
        <v>138009.9978841727</v>
      </c>
    </row>
    <row r="319" spans="2:23" ht="15">
      <c r="B319" t="s">
        <v>1012</v>
      </c>
      <c r="C319" t="s">
        <v>1013</v>
      </c>
      <c r="D319" t="s">
        <v>501</v>
      </c>
      <c r="E319" s="54">
        <v>40</v>
      </c>
      <c r="F319" s="45" t="s">
        <v>407</v>
      </c>
      <c r="G319" s="45" t="s">
        <v>408</v>
      </c>
      <c r="H319" s="45" t="s">
        <v>412</v>
      </c>
      <c r="I319" s="53">
        <v>78426.4</v>
      </c>
      <c r="J319" s="58">
        <f t="shared" si="56"/>
        <v>81406.6032</v>
      </c>
      <c r="K319" s="58">
        <f t="shared" si="57"/>
        <v>84093.0211056</v>
      </c>
      <c r="L319" s="74">
        <f t="shared" si="58"/>
        <v>6227.6051448</v>
      </c>
      <c r="M319" s="74">
        <f t="shared" si="59"/>
        <v>120.481772736</v>
      </c>
      <c r="N319" s="74">
        <f t="shared" si="60"/>
        <v>384.0022598277695</v>
      </c>
      <c r="O319" s="74">
        <f t="shared" si="61"/>
        <v>10481.100162</v>
      </c>
      <c r="P319" s="39">
        <f t="shared" si="62"/>
        <v>19044</v>
      </c>
      <c r="Q319" s="73">
        <f t="shared" si="63"/>
        <v>6433.1161145784</v>
      </c>
      <c r="R319" s="73">
        <f t="shared" si="64"/>
        <v>124.457671236288</v>
      </c>
      <c r="S319" s="73">
        <f t="shared" si="65"/>
        <v>384.0022598277695</v>
      </c>
      <c r="T319" s="73">
        <f t="shared" si="66"/>
        <v>10974.1392542808</v>
      </c>
      <c r="U319" s="73">
        <f t="shared" si="67"/>
        <v>19236</v>
      </c>
      <c r="V319" s="73">
        <f t="shared" si="68"/>
        <v>117663.79253936377</v>
      </c>
      <c r="W319" s="73">
        <f t="shared" si="69"/>
        <v>121244.73640552326</v>
      </c>
    </row>
    <row r="320" spans="2:23" ht="15">
      <c r="B320" t="s">
        <v>1014</v>
      </c>
      <c r="C320" t="s">
        <v>1015</v>
      </c>
      <c r="D320" t="s">
        <v>446</v>
      </c>
      <c r="E320" s="54">
        <v>87</v>
      </c>
      <c r="F320" s="45" t="s">
        <v>407</v>
      </c>
      <c r="G320" s="45" t="s">
        <v>408</v>
      </c>
      <c r="H320" s="45" t="s">
        <v>412</v>
      </c>
      <c r="I320" s="53">
        <v>97215.53</v>
      </c>
      <c r="J320" s="58">
        <f t="shared" si="56"/>
        <v>100909.72014</v>
      </c>
      <c r="K320" s="58">
        <f t="shared" si="57"/>
        <v>104239.74090461999</v>
      </c>
      <c r="L320" s="74">
        <f t="shared" si="58"/>
        <v>7719.59359071</v>
      </c>
      <c r="M320" s="74">
        <f t="shared" si="59"/>
        <v>149.3463858072</v>
      </c>
      <c r="N320" s="74">
        <f t="shared" si="60"/>
        <v>384.0022598277695</v>
      </c>
      <c r="O320" s="74">
        <f t="shared" si="61"/>
        <v>12992.126468025</v>
      </c>
      <c r="P320" s="39">
        <f t="shared" si="62"/>
        <v>19044</v>
      </c>
      <c r="Q320" s="73">
        <f t="shared" si="63"/>
        <v>7974.340179203429</v>
      </c>
      <c r="R320" s="73">
        <f t="shared" si="64"/>
        <v>154.27481653883757</v>
      </c>
      <c r="S320" s="73">
        <f t="shared" si="65"/>
        <v>384.0022598277695</v>
      </c>
      <c r="T320" s="73">
        <f t="shared" si="66"/>
        <v>13603.286188052909</v>
      </c>
      <c r="U320" s="73">
        <f t="shared" si="67"/>
        <v>19236</v>
      </c>
      <c r="V320" s="73">
        <f t="shared" si="68"/>
        <v>141198.78884437</v>
      </c>
      <c r="W320" s="73">
        <f t="shared" si="69"/>
        <v>145591.64434824293</v>
      </c>
    </row>
    <row r="321" spans="2:23" ht="15">
      <c r="B321" t="s">
        <v>1016</v>
      </c>
      <c r="C321" t="s">
        <v>1017</v>
      </c>
      <c r="D321" t="s">
        <v>719</v>
      </c>
      <c r="E321" s="54">
        <v>40</v>
      </c>
      <c r="F321" s="45" t="s">
        <v>407</v>
      </c>
      <c r="G321" s="45" t="s">
        <v>408</v>
      </c>
      <c r="H321" s="45" t="s">
        <v>412</v>
      </c>
      <c r="I321" s="53">
        <v>87049</v>
      </c>
      <c r="J321" s="58">
        <f t="shared" si="56"/>
        <v>90356.86200000001</v>
      </c>
      <c r="K321" s="58">
        <f t="shared" si="57"/>
        <v>93338.638446</v>
      </c>
      <c r="L321" s="74">
        <f t="shared" si="58"/>
        <v>6912.299943000001</v>
      </c>
      <c r="M321" s="74">
        <f t="shared" si="59"/>
        <v>133.72815576000002</v>
      </c>
      <c r="N321" s="74">
        <f t="shared" si="60"/>
        <v>384.0022598277695</v>
      </c>
      <c r="O321" s="74">
        <f t="shared" si="61"/>
        <v>11633.445982500001</v>
      </c>
      <c r="P321" s="39">
        <f t="shared" si="62"/>
        <v>19044</v>
      </c>
      <c r="Q321" s="73">
        <f t="shared" si="63"/>
        <v>7140.405841119</v>
      </c>
      <c r="R321" s="73">
        <f t="shared" si="64"/>
        <v>138.14118490008</v>
      </c>
      <c r="S321" s="73">
        <f t="shared" si="65"/>
        <v>384.0022598277695</v>
      </c>
      <c r="T321" s="73">
        <f t="shared" si="66"/>
        <v>12180.692317203</v>
      </c>
      <c r="U321" s="73">
        <f t="shared" si="67"/>
        <v>19236</v>
      </c>
      <c r="V321" s="73">
        <f t="shared" si="68"/>
        <v>128464.33834108777</v>
      </c>
      <c r="W321" s="73">
        <f t="shared" si="69"/>
        <v>132417.88004904985</v>
      </c>
    </row>
    <row r="322" spans="2:23" ht="15">
      <c r="B322" t="s">
        <v>1018</v>
      </c>
      <c r="C322" t="s">
        <v>1019</v>
      </c>
      <c r="D322" t="s">
        <v>417</v>
      </c>
      <c r="E322" s="54">
        <v>40</v>
      </c>
      <c r="F322" s="45" t="s">
        <v>407</v>
      </c>
      <c r="G322" s="45" t="s">
        <v>408</v>
      </c>
      <c r="H322" s="45" t="s">
        <v>412</v>
      </c>
      <c r="I322" s="53">
        <v>99089.25</v>
      </c>
      <c r="J322" s="58">
        <f t="shared" si="56"/>
        <v>102854.6415</v>
      </c>
      <c r="K322" s="58">
        <f t="shared" si="57"/>
        <v>106248.84466949999</v>
      </c>
      <c r="L322" s="74">
        <f t="shared" si="58"/>
        <v>7868.38007475</v>
      </c>
      <c r="M322" s="74">
        <f t="shared" si="59"/>
        <v>152.22486942</v>
      </c>
      <c r="N322" s="74">
        <f t="shared" si="60"/>
        <v>384.0022598277695</v>
      </c>
      <c r="O322" s="74">
        <f t="shared" si="61"/>
        <v>13242.535093125</v>
      </c>
      <c r="P322" s="39">
        <f t="shared" si="62"/>
        <v>19044</v>
      </c>
      <c r="Q322" s="73">
        <f t="shared" si="63"/>
        <v>8128.036617216749</v>
      </c>
      <c r="R322" s="73">
        <f t="shared" si="64"/>
        <v>157.24829011085998</v>
      </c>
      <c r="S322" s="73">
        <f t="shared" si="65"/>
        <v>384.0022598277695</v>
      </c>
      <c r="T322" s="73">
        <f t="shared" si="66"/>
        <v>13865.474229369749</v>
      </c>
      <c r="U322" s="73">
        <f t="shared" si="67"/>
        <v>19236</v>
      </c>
      <c r="V322" s="73">
        <f t="shared" si="68"/>
        <v>143545.78379712277</v>
      </c>
      <c r="W322" s="73">
        <f t="shared" si="69"/>
        <v>148019.60606602512</v>
      </c>
    </row>
    <row r="323" spans="2:23" ht="15">
      <c r="B323" t="s">
        <v>1020</v>
      </c>
      <c r="C323" t="s">
        <v>1021</v>
      </c>
      <c r="D323" t="s">
        <v>553</v>
      </c>
      <c r="E323" s="54">
        <v>40</v>
      </c>
      <c r="F323" s="45" t="s">
        <v>407</v>
      </c>
      <c r="G323" s="45" t="s">
        <v>408</v>
      </c>
      <c r="H323" s="45" t="s">
        <v>412</v>
      </c>
      <c r="I323" s="53">
        <v>89834.73</v>
      </c>
      <c r="J323" s="58">
        <f t="shared" si="56"/>
        <v>93248.44974</v>
      </c>
      <c r="K323" s="58">
        <f t="shared" si="57"/>
        <v>96325.64858141998</v>
      </c>
      <c r="L323" s="74">
        <f t="shared" si="58"/>
        <v>7133.50640511</v>
      </c>
      <c r="M323" s="74">
        <f t="shared" si="59"/>
        <v>138.0077056152</v>
      </c>
      <c r="N323" s="74">
        <f t="shared" si="60"/>
        <v>384.0022598277695</v>
      </c>
      <c r="O323" s="74">
        <f t="shared" si="61"/>
        <v>12005.737904025</v>
      </c>
      <c r="P323" s="39">
        <f t="shared" si="62"/>
        <v>19044</v>
      </c>
      <c r="Q323" s="73">
        <f t="shared" si="63"/>
        <v>7368.912116478628</v>
      </c>
      <c r="R323" s="73">
        <f t="shared" si="64"/>
        <v>142.56195990050156</v>
      </c>
      <c r="S323" s="73">
        <f t="shared" si="65"/>
        <v>384.0022598277695</v>
      </c>
      <c r="T323" s="73">
        <f t="shared" si="66"/>
        <v>12570.497139875308</v>
      </c>
      <c r="U323" s="73">
        <f t="shared" si="67"/>
        <v>19236</v>
      </c>
      <c r="V323" s="73">
        <f t="shared" si="68"/>
        <v>131953.70401457796</v>
      </c>
      <c r="W323" s="73">
        <f t="shared" si="69"/>
        <v>136027.6220575022</v>
      </c>
    </row>
    <row r="324" spans="2:23" ht="15">
      <c r="B324" t="s">
        <v>1022</v>
      </c>
      <c r="C324" t="s">
        <v>1023</v>
      </c>
      <c r="D324" t="s">
        <v>420</v>
      </c>
      <c r="E324" s="54">
        <v>40</v>
      </c>
      <c r="F324" s="45" t="s">
        <v>407</v>
      </c>
      <c r="G324" s="45" t="s">
        <v>408</v>
      </c>
      <c r="H324" s="45" t="s">
        <v>412</v>
      </c>
      <c r="I324" s="53">
        <v>98150.69</v>
      </c>
      <c r="J324" s="58">
        <f t="shared" si="56"/>
        <v>101880.41622</v>
      </c>
      <c r="K324" s="58">
        <f t="shared" si="57"/>
        <v>105242.46995525999</v>
      </c>
      <c r="L324" s="74">
        <f t="shared" si="58"/>
        <v>7793.85184083</v>
      </c>
      <c r="M324" s="74">
        <f t="shared" si="59"/>
        <v>150.7830160056</v>
      </c>
      <c r="N324" s="74">
        <f t="shared" si="60"/>
        <v>384.0022598277695</v>
      </c>
      <c r="O324" s="74">
        <f t="shared" si="61"/>
        <v>13117.103588325</v>
      </c>
      <c r="P324" s="39">
        <f t="shared" si="62"/>
        <v>19044</v>
      </c>
      <c r="Q324" s="73">
        <f t="shared" si="63"/>
        <v>8051.048951577389</v>
      </c>
      <c r="R324" s="73">
        <f t="shared" si="64"/>
        <v>155.75885553378478</v>
      </c>
      <c r="S324" s="73">
        <f t="shared" si="65"/>
        <v>384.0022598277695</v>
      </c>
      <c r="T324" s="73">
        <f t="shared" si="66"/>
        <v>13734.14232916143</v>
      </c>
      <c r="U324" s="73">
        <f t="shared" si="67"/>
        <v>19236</v>
      </c>
      <c r="V324" s="73">
        <f t="shared" si="68"/>
        <v>142370.15692498838</v>
      </c>
      <c r="W324" s="73">
        <f t="shared" si="69"/>
        <v>146803.42235136038</v>
      </c>
    </row>
    <row r="325" spans="2:23" ht="15">
      <c r="B325" t="s">
        <v>1024</v>
      </c>
      <c r="C325" t="s">
        <v>1025</v>
      </c>
      <c r="D325" t="s">
        <v>661</v>
      </c>
      <c r="E325" s="54">
        <v>40</v>
      </c>
      <c r="F325" s="45" t="s">
        <v>407</v>
      </c>
      <c r="G325" s="45" t="s">
        <v>408</v>
      </c>
      <c r="H325" s="45" t="s">
        <v>412</v>
      </c>
      <c r="I325" s="53">
        <v>104333.72</v>
      </c>
      <c r="J325" s="58">
        <f t="shared" si="56"/>
        <v>108298.40136</v>
      </c>
      <c r="K325" s="58">
        <f t="shared" si="57"/>
        <v>111872.24860487999</v>
      </c>
      <c r="L325" s="74">
        <f t="shared" si="58"/>
        <v>8284.82770404</v>
      </c>
      <c r="M325" s="74">
        <f t="shared" si="59"/>
        <v>160.2816340128</v>
      </c>
      <c r="N325" s="74">
        <f t="shared" si="60"/>
        <v>384.0022598277695</v>
      </c>
      <c r="O325" s="74">
        <f t="shared" si="61"/>
        <v>13943.419175100002</v>
      </c>
      <c r="P325" s="39">
        <f t="shared" si="62"/>
        <v>19044</v>
      </c>
      <c r="Q325" s="73">
        <f t="shared" si="63"/>
        <v>8558.22701827332</v>
      </c>
      <c r="R325" s="73">
        <f t="shared" si="64"/>
        <v>165.5709279352224</v>
      </c>
      <c r="S325" s="73">
        <f t="shared" si="65"/>
        <v>384.0022598277695</v>
      </c>
      <c r="T325" s="73">
        <f t="shared" si="66"/>
        <v>14599.32844293684</v>
      </c>
      <c r="U325" s="73">
        <f t="shared" si="67"/>
        <v>19236</v>
      </c>
      <c r="V325" s="73">
        <f t="shared" si="68"/>
        <v>150114.93213298058</v>
      </c>
      <c r="W325" s="73">
        <f t="shared" si="69"/>
        <v>154815.37725385313</v>
      </c>
    </row>
    <row r="326" spans="2:23" ht="15">
      <c r="B326" t="s">
        <v>1026</v>
      </c>
      <c r="C326" t="s">
        <v>1027</v>
      </c>
      <c r="D326" t="s">
        <v>658</v>
      </c>
      <c r="E326" s="54">
        <v>40</v>
      </c>
      <c r="F326" s="45" t="s">
        <v>407</v>
      </c>
      <c r="G326" s="45" t="s">
        <v>408</v>
      </c>
      <c r="H326" s="45" t="s">
        <v>412</v>
      </c>
      <c r="I326" s="53">
        <v>101754.03</v>
      </c>
      <c r="J326" s="58">
        <f t="shared" si="56"/>
        <v>105620.68314000001</v>
      </c>
      <c r="K326" s="58">
        <f t="shared" si="57"/>
        <v>109106.16568362</v>
      </c>
      <c r="L326" s="74">
        <f t="shared" si="58"/>
        <v>8079.98226021</v>
      </c>
      <c r="M326" s="74">
        <f t="shared" si="59"/>
        <v>156.31861104720002</v>
      </c>
      <c r="N326" s="74">
        <f t="shared" si="60"/>
        <v>384.0022598277695</v>
      </c>
      <c r="O326" s="74">
        <f t="shared" si="61"/>
        <v>13598.662954275002</v>
      </c>
      <c r="P326" s="39">
        <f t="shared" si="62"/>
        <v>19044</v>
      </c>
      <c r="Q326" s="73">
        <f t="shared" si="63"/>
        <v>8346.62167479693</v>
      </c>
      <c r="R326" s="73">
        <f t="shared" si="64"/>
        <v>161.4771252117576</v>
      </c>
      <c r="S326" s="73">
        <f t="shared" si="65"/>
        <v>384.0022598277695</v>
      </c>
      <c r="T326" s="73">
        <f t="shared" si="66"/>
        <v>14238.35462171241</v>
      </c>
      <c r="U326" s="73">
        <f t="shared" si="67"/>
        <v>19236</v>
      </c>
      <c r="V326" s="73">
        <f t="shared" si="68"/>
        <v>146883.64922536</v>
      </c>
      <c r="W326" s="73">
        <f t="shared" si="69"/>
        <v>151472.62136516886</v>
      </c>
    </row>
    <row r="327" spans="2:23" ht="15">
      <c r="B327" t="s">
        <v>1028</v>
      </c>
      <c r="C327" t="s">
        <v>1029</v>
      </c>
      <c r="D327" t="s">
        <v>710</v>
      </c>
      <c r="E327" s="54">
        <v>40</v>
      </c>
      <c r="F327" s="45" t="s">
        <v>407</v>
      </c>
      <c r="G327" s="45" t="s">
        <v>408</v>
      </c>
      <c r="H327" s="45" t="s">
        <v>412</v>
      </c>
      <c r="I327" s="53">
        <v>92388.97</v>
      </c>
      <c r="J327" s="58">
        <f t="shared" si="56"/>
        <v>95899.75086</v>
      </c>
      <c r="K327" s="58">
        <f t="shared" si="57"/>
        <v>99064.44263837999</v>
      </c>
      <c r="L327" s="74">
        <f t="shared" si="58"/>
        <v>7336.33094079</v>
      </c>
      <c r="M327" s="74">
        <f t="shared" si="59"/>
        <v>141.9316312728</v>
      </c>
      <c r="N327" s="74">
        <f t="shared" si="60"/>
        <v>384.0022598277695</v>
      </c>
      <c r="O327" s="74">
        <f t="shared" si="61"/>
        <v>12347.092923225</v>
      </c>
      <c r="P327" s="39">
        <f t="shared" si="62"/>
        <v>19044</v>
      </c>
      <c r="Q327" s="73">
        <f t="shared" si="63"/>
        <v>7578.429861836069</v>
      </c>
      <c r="R327" s="73">
        <f t="shared" si="64"/>
        <v>146.61537510480238</v>
      </c>
      <c r="S327" s="73">
        <f t="shared" si="65"/>
        <v>384.0022598277695</v>
      </c>
      <c r="T327" s="73">
        <f t="shared" si="66"/>
        <v>12927.90976430859</v>
      </c>
      <c r="U327" s="73">
        <f t="shared" si="67"/>
        <v>19236</v>
      </c>
      <c r="V327" s="73">
        <f t="shared" si="68"/>
        <v>135153.10861511558</v>
      </c>
      <c r="W327" s="73">
        <f t="shared" si="69"/>
        <v>139337.39989945723</v>
      </c>
    </row>
    <row r="328" spans="2:23" ht="15">
      <c r="B328" t="s">
        <v>1030</v>
      </c>
      <c r="C328" t="s">
        <v>1031</v>
      </c>
      <c r="D328" t="s">
        <v>501</v>
      </c>
      <c r="E328" s="54">
        <v>40</v>
      </c>
      <c r="F328" s="45" t="s">
        <v>407</v>
      </c>
      <c r="G328" s="45" t="s">
        <v>408</v>
      </c>
      <c r="H328" s="45" t="s">
        <v>412</v>
      </c>
      <c r="I328" s="53">
        <v>101617.01</v>
      </c>
      <c r="J328" s="58">
        <f t="shared" si="56"/>
        <v>105478.45638</v>
      </c>
      <c r="K328" s="58">
        <f t="shared" si="57"/>
        <v>108959.24544053999</v>
      </c>
      <c r="L328" s="74">
        <f t="shared" si="58"/>
        <v>8069.10191307</v>
      </c>
      <c r="M328" s="74">
        <f t="shared" si="59"/>
        <v>156.1081154424</v>
      </c>
      <c r="N328" s="74">
        <f t="shared" si="60"/>
        <v>384.0022598277695</v>
      </c>
      <c r="O328" s="74">
        <f t="shared" si="61"/>
        <v>13580.351258925</v>
      </c>
      <c r="P328" s="39">
        <f t="shared" si="62"/>
        <v>19044</v>
      </c>
      <c r="Q328" s="73">
        <f t="shared" si="63"/>
        <v>8335.38227620131</v>
      </c>
      <c r="R328" s="73">
        <f t="shared" si="64"/>
        <v>161.25968325199918</v>
      </c>
      <c r="S328" s="73">
        <f t="shared" si="65"/>
        <v>384.0022598277695</v>
      </c>
      <c r="T328" s="73">
        <f t="shared" si="66"/>
        <v>14219.18152999047</v>
      </c>
      <c r="U328" s="73">
        <f t="shared" si="67"/>
        <v>19236</v>
      </c>
      <c r="V328" s="73">
        <f t="shared" si="68"/>
        <v>146712.01992726518</v>
      </c>
      <c r="W328" s="73">
        <f t="shared" si="69"/>
        <v>151295.07118981154</v>
      </c>
    </row>
    <row r="329" spans="2:23" ht="15">
      <c r="B329" t="s">
        <v>1032</v>
      </c>
      <c r="C329" t="s">
        <v>1033</v>
      </c>
      <c r="D329" t="s">
        <v>446</v>
      </c>
      <c r="E329" s="54">
        <v>86.67</v>
      </c>
      <c r="F329" s="45" t="s">
        <v>407</v>
      </c>
      <c r="G329" s="45" t="s">
        <v>408</v>
      </c>
      <c r="H329" s="45" t="s">
        <v>412</v>
      </c>
      <c r="I329" s="53">
        <v>87397.26</v>
      </c>
      <c r="J329" s="58">
        <f t="shared" si="56"/>
        <v>90718.35588</v>
      </c>
      <c r="K329" s="58">
        <f t="shared" si="57"/>
        <v>93712.06162404</v>
      </c>
      <c r="L329" s="74">
        <f t="shared" si="58"/>
        <v>6939.9542248200005</v>
      </c>
      <c r="M329" s="74">
        <f t="shared" si="59"/>
        <v>134.2631667024</v>
      </c>
      <c r="N329" s="74">
        <f t="shared" si="60"/>
        <v>384.0022598277695</v>
      </c>
      <c r="O329" s="74">
        <f t="shared" si="61"/>
        <v>11679.98831955</v>
      </c>
      <c r="P329" s="39">
        <f t="shared" si="62"/>
        <v>19044</v>
      </c>
      <c r="Q329" s="73">
        <f t="shared" si="63"/>
        <v>7168.972714239059</v>
      </c>
      <c r="R329" s="73">
        <f t="shared" si="64"/>
        <v>138.6938512035792</v>
      </c>
      <c r="S329" s="73">
        <f t="shared" si="65"/>
        <v>384.0022598277695</v>
      </c>
      <c r="T329" s="73">
        <f t="shared" si="66"/>
        <v>12229.42404193722</v>
      </c>
      <c r="U329" s="73">
        <f t="shared" si="67"/>
        <v>19236</v>
      </c>
      <c r="V329" s="73">
        <f t="shared" si="68"/>
        <v>128900.56385090017</v>
      </c>
      <c r="W329" s="73">
        <f t="shared" si="69"/>
        <v>132869.1544912476</v>
      </c>
    </row>
    <row r="330" spans="2:23" ht="15">
      <c r="B330" t="s">
        <v>1034</v>
      </c>
      <c r="C330" t="s">
        <v>1035</v>
      </c>
      <c r="D330" t="s">
        <v>719</v>
      </c>
      <c r="E330" s="54">
        <v>40</v>
      </c>
      <c r="F330" s="45" t="s">
        <v>407</v>
      </c>
      <c r="G330" s="45" t="s">
        <v>408</v>
      </c>
      <c r="H330" s="45" t="s">
        <v>412</v>
      </c>
      <c r="I330" s="53">
        <v>94330.15</v>
      </c>
      <c r="J330" s="58">
        <f aca="true" t="shared" si="70" ref="J330:J393">I330*(1+$F$1)</f>
        <v>97914.6957</v>
      </c>
      <c r="K330" s="58">
        <f aca="true" t="shared" si="71" ref="K330:K393">J330*(1+$F$2)</f>
        <v>101145.8806581</v>
      </c>
      <c r="L330" s="74">
        <f aca="true" t="shared" si="72" ref="L330:L393">IF(J330-$L$2&lt;0,J330*$I$3,($L$2*$I$3)+(J330-$L$2)*$I$4)</f>
        <v>7490.47422105</v>
      </c>
      <c r="M330" s="74">
        <f aca="true" t="shared" si="73" ref="M330:M393">J330*0.00148</f>
        <v>144.913749636</v>
      </c>
      <c r="N330" s="74">
        <f aca="true" t="shared" si="74" ref="N330:N393">2080*0.184616471071043</f>
        <v>384.0022598277695</v>
      </c>
      <c r="O330" s="74">
        <f aca="true" t="shared" si="75" ref="O330:O393">J330*0.12875</f>
        <v>12606.517071375</v>
      </c>
      <c r="P330" s="39">
        <f aca="true" t="shared" si="76" ref="P330:P393">1587*12</f>
        <v>19044</v>
      </c>
      <c r="Q330" s="73">
        <f aca="true" t="shared" si="77" ref="Q330:Q393">IF(K330-$L$2&lt;0,K330*$I$3,($L$2*$I$3)+(K330-$L$2)*$I$4)</f>
        <v>7737.65987034465</v>
      </c>
      <c r="R330" s="73">
        <f aca="true" t="shared" si="78" ref="R330:R393">K330*0.00148</f>
        <v>149.695903373988</v>
      </c>
      <c r="S330" s="73">
        <f aca="true" t="shared" si="79" ref="S330:S393">2080*0.184616471071043</f>
        <v>384.0022598277695</v>
      </c>
      <c r="T330" s="73">
        <f aca="true" t="shared" si="80" ref="T330:T393">K330*0.1305</f>
        <v>13199.53742588205</v>
      </c>
      <c r="U330" s="73">
        <f aca="true" t="shared" si="81" ref="U330:U393">1603*12</f>
        <v>19236</v>
      </c>
      <c r="V330" s="73">
        <f aca="true" t="shared" si="82" ref="V330:V393">J330+SUM(L330:P330)</f>
        <v>137584.60300188878</v>
      </c>
      <c r="W330" s="73">
        <f aca="true" t="shared" si="83" ref="W330:W393">K330+SUM(Q330:U330)</f>
        <v>141852.77611752844</v>
      </c>
    </row>
    <row r="331" spans="2:23" ht="15">
      <c r="B331" t="s">
        <v>1036</v>
      </c>
      <c r="C331" t="s">
        <v>1037</v>
      </c>
      <c r="D331" t="s">
        <v>443</v>
      </c>
      <c r="E331" s="54">
        <v>40</v>
      </c>
      <c r="F331" s="45" t="s">
        <v>407</v>
      </c>
      <c r="G331" s="45" t="s">
        <v>408</v>
      </c>
      <c r="H331" s="45" t="s">
        <v>412</v>
      </c>
      <c r="I331" s="53">
        <v>91945.93</v>
      </c>
      <c r="J331" s="58">
        <f t="shared" si="70"/>
        <v>95439.87534</v>
      </c>
      <c r="K331" s="58">
        <f t="shared" si="71"/>
        <v>98589.39122621999</v>
      </c>
      <c r="L331" s="74">
        <f t="shared" si="72"/>
        <v>7301.15046351</v>
      </c>
      <c r="M331" s="74">
        <f t="shared" si="73"/>
        <v>141.2510155032</v>
      </c>
      <c r="N331" s="74">
        <f t="shared" si="74"/>
        <v>384.0022598277695</v>
      </c>
      <c r="O331" s="74">
        <f t="shared" si="75"/>
        <v>12287.883950025</v>
      </c>
      <c r="P331" s="39">
        <f t="shared" si="76"/>
        <v>19044</v>
      </c>
      <c r="Q331" s="73">
        <f t="shared" si="77"/>
        <v>7542.088428805829</v>
      </c>
      <c r="R331" s="73">
        <f t="shared" si="78"/>
        <v>145.91229901480557</v>
      </c>
      <c r="S331" s="73">
        <f t="shared" si="79"/>
        <v>384.0022598277695</v>
      </c>
      <c r="T331" s="73">
        <f t="shared" si="80"/>
        <v>12865.91555502171</v>
      </c>
      <c r="U331" s="73">
        <f t="shared" si="81"/>
        <v>19236</v>
      </c>
      <c r="V331" s="73">
        <f t="shared" si="82"/>
        <v>134598.16302886597</v>
      </c>
      <c r="W331" s="73">
        <f t="shared" si="83"/>
        <v>138763.3097688901</v>
      </c>
    </row>
    <row r="332" spans="2:23" ht="15">
      <c r="B332" t="s">
        <v>1038</v>
      </c>
      <c r="C332" t="s">
        <v>1039</v>
      </c>
      <c r="D332" t="s">
        <v>725</v>
      </c>
      <c r="E332" s="54">
        <v>86.67</v>
      </c>
      <c r="F332" s="45" t="s">
        <v>407</v>
      </c>
      <c r="G332" s="45" t="s">
        <v>408</v>
      </c>
      <c r="H332" s="45" t="s">
        <v>412</v>
      </c>
      <c r="I332" s="53">
        <v>98400.56</v>
      </c>
      <c r="J332" s="58">
        <f t="shared" si="70"/>
        <v>102139.78128</v>
      </c>
      <c r="K332" s="58">
        <f t="shared" si="71"/>
        <v>105510.39406223998</v>
      </c>
      <c r="L332" s="74">
        <f t="shared" si="72"/>
        <v>7813.69326792</v>
      </c>
      <c r="M332" s="74">
        <f t="shared" si="73"/>
        <v>151.1668762944</v>
      </c>
      <c r="N332" s="74">
        <f t="shared" si="74"/>
        <v>384.0022598277695</v>
      </c>
      <c r="O332" s="74">
        <f t="shared" si="75"/>
        <v>13150.4968398</v>
      </c>
      <c r="P332" s="39">
        <f t="shared" si="76"/>
        <v>19044</v>
      </c>
      <c r="Q332" s="73">
        <f t="shared" si="77"/>
        <v>8071.545145761358</v>
      </c>
      <c r="R332" s="73">
        <f t="shared" si="78"/>
        <v>156.15538321211517</v>
      </c>
      <c r="S332" s="73">
        <f t="shared" si="79"/>
        <v>384.0022598277695</v>
      </c>
      <c r="T332" s="73">
        <f t="shared" si="80"/>
        <v>13769.106425122318</v>
      </c>
      <c r="U332" s="73">
        <f t="shared" si="81"/>
        <v>19236</v>
      </c>
      <c r="V332" s="73">
        <f t="shared" si="82"/>
        <v>142683.14052384216</v>
      </c>
      <c r="W332" s="73">
        <f t="shared" si="83"/>
        <v>147127.20327616355</v>
      </c>
    </row>
    <row r="333" spans="2:23" ht="15">
      <c r="B333" t="s">
        <v>1040</v>
      </c>
      <c r="C333" t="s">
        <v>779</v>
      </c>
      <c r="D333" t="s">
        <v>417</v>
      </c>
      <c r="E333" s="54">
        <v>40</v>
      </c>
      <c r="F333" s="45" t="s">
        <v>407</v>
      </c>
      <c r="G333" s="45" t="s">
        <v>408</v>
      </c>
      <c r="H333" s="45" t="s">
        <v>412</v>
      </c>
      <c r="I333" s="53">
        <v>112070.13</v>
      </c>
      <c r="J333" s="58">
        <f t="shared" si="70"/>
        <v>116328.79494</v>
      </c>
      <c r="K333" s="58">
        <f t="shared" si="71"/>
        <v>120167.64517301999</v>
      </c>
      <c r="L333" s="74">
        <f t="shared" si="72"/>
        <v>8899.15281291</v>
      </c>
      <c r="M333" s="74">
        <f t="shared" si="73"/>
        <v>172.1666165112</v>
      </c>
      <c r="N333" s="74">
        <f t="shared" si="74"/>
        <v>384.0022598277695</v>
      </c>
      <c r="O333" s="74">
        <f t="shared" si="75"/>
        <v>14977.332348525002</v>
      </c>
      <c r="P333" s="39">
        <f t="shared" si="76"/>
        <v>19044</v>
      </c>
      <c r="Q333" s="73">
        <f t="shared" si="77"/>
        <v>9192.82485573603</v>
      </c>
      <c r="R333" s="73">
        <f t="shared" si="78"/>
        <v>177.84811485606957</v>
      </c>
      <c r="S333" s="73">
        <f t="shared" si="79"/>
        <v>384.0022598277695</v>
      </c>
      <c r="T333" s="73">
        <f t="shared" si="80"/>
        <v>15681.877695079109</v>
      </c>
      <c r="U333" s="73">
        <f t="shared" si="81"/>
        <v>19236</v>
      </c>
      <c r="V333" s="73">
        <f t="shared" si="82"/>
        <v>159805.44897777398</v>
      </c>
      <c r="W333" s="73">
        <f t="shared" si="83"/>
        <v>164840.19809851897</v>
      </c>
    </row>
    <row r="334" spans="2:23" ht="15">
      <c r="B334" t="s">
        <v>1041</v>
      </c>
      <c r="C334" t="s">
        <v>1042</v>
      </c>
      <c r="D334" t="s">
        <v>420</v>
      </c>
      <c r="E334" s="54">
        <v>40</v>
      </c>
      <c r="F334" s="45" t="s">
        <v>407</v>
      </c>
      <c r="G334" s="45" t="s">
        <v>408</v>
      </c>
      <c r="H334" s="45" t="s">
        <v>412</v>
      </c>
      <c r="I334" s="53">
        <v>112559.71</v>
      </c>
      <c r="J334" s="58">
        <f t="shared" si="70"/>
        <v>116836.97898000001</v>
      </c>
      <c r="K334" s="58">
        <f t="shared" si="71"/>
        <v>120692.59928634</v>
      </c>
      <c r="L334" s="74">
        <f t="shared" si="72"/>
        <v>8938.028891970001</v>
      </c>
      <c r="M334" s="74">
        <f t="shared" si="73"/>
        <v>172.91872889040002</v>
      </c>
      <c r="N334" s="74">
        <f t="shared" si="74"/>
        <v>384.0022598277695</v>
      </c>
      <c r="O334" s="74">
        <f t="shared" si="75"/>
        <v>15042.761043675002</v>
      </c>
      <c r="P334" s="39">
        <f t="shared" si="76"/>
        <v>19044</v>
      </c>
      <c r="Q334" s="73">
        <f t="shared" si="77"/>
        <v>9232.98384540501</v>
      </c>
      <c r="R334" s="73">
        <f t="shared" si="78"/>
        <v>178.6250469437832</v>
      </c>
      <c r="S334" s="73">
        <f t="shared" si="79"/>
        <v>384.0022598277695</v>
      </c>
      <c r="T334" s="73">
        <f t="shared" si="80"/>
        <v>15750.384206867371</v>
      </c>
      <c r="U334" s="73">
        <f t="shared" si="81"/>
        <v>19236</v>
      </c>
      <c r="V334" s="73">
        <f t="shared" si="82"/>
        <v>160418.6899043632</v>
      </c>
      <c r="W334" s="73">
        <f t="shared" si="83"/>
        <v>165474.59464538394</v>
      </c>
    </row>
    <row r="335" spans="2:23" ht="15">
      <c r="B335" t="s">
        <v>1043</v>
      </c>
      <c r="C335" t="s">
        <v>1044</v>
      </c>
      <c r="D335" t="s">
        <v>658</v>
      </c>
      <c r="E335" s="54">
        <v>40</v>
      </c>
      <c r="F335" s="45" t="s">
        <v>407</v>
      </c>
      <c r="G335" s="45" t="s">
        <v>408</v>
      </c>
      <c r="H335" s="45" t="s">
        <v>412</v>
      </c>
      <c r="I335" s="53">
        <v>121668.35</v>
      </c>
      <c r="J335" s="58">
        <f t="shared" si="70"/>
        <v>126291.74730000002</v>
      </c>
      <c r="K335" s="58">
        <f t="shared" si="71"/>
        <v>130459.37496090001</v>
      </c>
      <c r="L335" s="74">
        <f t="shared" si="72"/>
        <v>9661.318668450001</v>
      </c>
      <c r="M335" s="74">
        <f t="shared" si="73"/>
        <v>186.91178600400002</v>
      </c>
      <c r="N335" s="74">
        <f t="shared" si="74"/>
        <v>384.0022598277695</v>
      </c>
      <c r="O335" s="74">
        <f t="shared" si="75"/>
        <v>16260.062464875002</v>
      </c>
      <c r="P335" s="39">
        <f t="shared" si="76"/>
        <v>19044</v>
      </c>
      <c r="Q335" s="73">
        <f t="shared" si="77"/>
        <v>9852.46093693305</v>
      </c>
      <c r="R335" s="73">
        <f t="shared" si="78"/>
        <v>193.07987494213202</v>
      </c>
      <c r="S335" s="73">
        <f t="shared" si="79"/>
        <v>384.0022598277695</v>
      </c>
      <c r="T335" s="73">
        <f t="shared" si="80"/>
        <v>17024.94843239745</v>
      </c>
      <c r="U335" s="73">
        <f t="shared" si="81"/>
        <v>19236</v>
      </c>
      <c r="V335" s="73">
        <f t="shared" si="82"/>
        <v>171828.0424791568</v>
      </c>
      <c r="W335" s="73">
        <f t="shared" si="83"/>
        <v>177149.8664650004</v>
      </c>
    </row>
    <row r="336" spans="2:23" ht="15">
      <c r="B336" t="s">
        <v>1045</v>
      </c>
      <c r="C336" t="s">
        <v>1046</v>
      </c>
      <c r="D336" t="s">
        <v>661</v>
      </c>
      <c r="E336" s="54">
        <v>40</v>
      </c>
      <c r="F336" s="45" t="s">
        <v>407</v>
      </c>
      <c r="G336" s="45" t="s">
        <v>408</v>
      </c>
      <c r="H336" s="45" t="s">
        <v>412</v>
      </c>
      <c r="I336" s="53">
        <v>115515.76</v>
      </c>
      <c r="J336" s="58">
        <f t="shared" si="70"/>
        <v>119905.35888</v>
      </c>
      <c r="K336" s="58">
        <f t="shared" si="71"/>
        <v>123862.23572304</v>
      </c>
      <c r="L336" s="74">
        <f t="shared" si="72"/>
        <v>9172.75995432</v>
      </c>
      <c r="M336" s="74">
        <f t="shared" si="73"/>
        <v>177.4599311424</v>
      </c>
      <c r="N336" s="74">
        <f t="shared" si="74"/>
        <v>384.0022598277695</v>
      </c>
      <c r="O336" s="74">
        <f t="shared" si="75"/>
        <v>15437.8149558</v>
      </c>
      <c r="P336" s="39">
        <f t="shared" si="76"/>
        <v>19044</v>
      </c>
      <c r="Q336" s="73">
        <f t="shared" si="77"/>
        <v>9475.46103281256</v>
      </c>
      <c r="R336" s="73">
        <f t="shared" si="78"/>
        <v>183.31610887009919</v>
      </c>
      <c r="S336" s="73">
        <f t="shared" si="79"/>
        <v>384.0022598277695</v>
      </c>
      <c r="T336" s="73">
        <f t="shared" si="80"/>
        <v>16164.02176185672</v>
      </c>
      <c r="U336" s="73">
        <f t="shared" si="81"/>
        <v>19236</v>
      </c>
      <c r="V336" s="73">
        <f t="shared" si="82"/>
        <v>164121.39598109017</v>
      </c>
      <c r="W336" s="73">
        <f t="shared" si="83"/>
        <v>169305.03688640715</v>
      </c>
    </row>
    <row r="337" spans="2:23" ht="15">
      <c r="B337" t="s">
        <v>1047</v>
      </c>
      <c r="C337" t="s">
        <v>1048</v>
      </c>
      <c r="D337" t="s">
        <v>446</v>
      </c>
      <c r="E337" s="54">
        <v>86.67</v>
      </c>
      <c r="F337" s="45" t="s">
        <v>407</v>
      </c>
      <c r="G337" s="45" t="s">
        <v>408</v>
      </c>
      <c r="H337" s="45" t="s">
        <v>412</v>
      </c>
      <c r="I337" s="53">
        <v>112193.79</v>
      </c>
      <c r="J337" s="58">
        <f t="shared" si="70"/>
        <v>116457.15402</v>
      </c>
      <c r="K337" s="58">
        <f t="shared" si="71"/>
        <v>120300.24010266</v>
      </c>
      <c r="L337" s="74">
        <f t="shared" si="72"/>
        <v>8908.97228253</v>
      </c>
      <c r="M337" s="74">
        <f t="shared" si="73"/>
        <v>172.3565879496</v>
      </c>
      <c r="N337" s="74">
        <f t="shared" si="74"/>
        <v>384.0022598277695</v>
      </c>
      <c r="O337" s="74">
        <f t="shared" si="75"/>
        <v>14993.858580075</v>
      </c>
      <c r="P337" s="39">
        <f t="shared" si="76"/>
        <v>19044</v>
      </c>
      <c r="Q337" s="73">
        <f t="shared" si="77"/>
        <v>9202.96836785349</v>
      </c>
      <c r="R337" s="73">
        <f t="shared" si="78"/>
        <v>178.0443553519368</v>
      </c>
      <c r="S337" s="73">
        <f t="shared" si="79"/>
        <v>384.0022598277695</v>
      </c>
      <c r="T337" s="73">
        <f t="shared" si="80"/>
        <v>15699.18133339713</v>
      </c>
      <c r="U337" s="73">
        <f t="shared" si="81"/>
        <v>19236</v>
      </c>
      <c r="V337" s="73">
        <f t="shared" si="82"/>
        <v>159960.3437303824</v>
      </c>
      <c r="W337" s="73">
        <f t="shared" si="83"/>
        <v>165000.4364190903</v>
      </c>
    </row>
    <row r="338" spans="2:23" ht="15">
      <c r="B338" t="s">
        <v>1049</v>
      </c>
      <c r="C338" t="s">
        <v>1050</v>
      </c>
      <c r="D338" t="s">
        <v>719</v>
      </c>
      <c r="E338" s="54">
        <v>40</v>
      </c>
      <c r="F338" s="45" t="s">
        <v>407</v>
      </c>
      <c r="G338" s="45" t="s">
        <v>408</v>
      </c>
      <c r="H338" s="45" t="s">
        <v>412</v>
      </c>
      <c r="I338" s="53">
        <v>101410.65</v>
      </c>
      <c r="J338" s="58">
        <f t="shared" si="70"/>
        <v>105264.25469999999</v>
      </c>
      <c r="K338" s="58">
        <f t="shared" si="71"/>
        <v>108737.97510509998</v>
      </c>
      <c r="L338" s="74">
        <f t="shared" si="72"/>
        <v>8052.715484549999</v>
      </c>
      <c r="M338" s="74">
        <f t="shared" si="73"/>
        <v>155.791096956</v>
      </c>
      <c r="N338" s="74">
        <f t="shared" si="74"/>
        <v>384.0022598277695</v>
      </c>
      <c r="O338" s="74">
        <f t="shared" si="75"/>
        <v>13552.772792624999</v>
      </c>
      <c r="P338" s="39">
        <f t="shared" si="76"/>
        <v>19044</v>
      </c>
      <c r="Q338" s="73">
        <f t="shared" si="77"/>
        <v>8318.455095540148</v>
      </c>
      <c r="R338" s="73">
        <f t="shared" si="78"/>
        <v>160.93220315554797</v>
      </c>
      <c r="S338" s="73">
        <f t="shared" si="79"/>
        <v>384.0022598277695</v>
      </c>
      <c r="T338" s="73">
        <f t="shared" si="80"/>
        <v>14190.305751215548</v>
      </c>
      <c r="U338" s="73">
        <f t="shared" si="81"/>
        <v>19236</v>
      </c>
      <c r="V338" s="73">
        <f t="shared" si="82"/>
        <v>146453.53633395876</v>
      </c>
      <c r="W338" s="73">
        <f t="shared" si="83"/>
        <v>151027.670414839</v>
      </c>
    </row>
    <row r="339" spans="2:23" ht="15">
      <c r="B339" t="s">
        <v>1051</v>
      </c>
      <c r="C339" t="s">
        <v>1052</v>
      </c>
      <c r="D339" t="s">
        <v>1053</v>
      </c>
      <c r="E339" s="54">
        <v>40</v>
      </c>
      <c r="F339" s="45" t="s">
        <v>407</v>
      </c>
      <c r="G339" s="45" t="s">
        <v>408</v>
      </c>
      <c r="H339" s="45" t="s">
        <v>412</v>
      </c>
      <c r="I339" s="53">
        <v>114407.83</v>
      </c>
      <c r="J339" s="58">
        <f t="shared" si="70"/>
        <v>118755.32754</v>
      </c>
      <c r="K339" s="58">
        <f t="shared" si="71"/>
        <v>122674.25334881998</v>
      </c>
      <c r="L339" s="74">
        <f t="shared" si="72"/>
        <v>9084.78255681</v>
      </c>
      <c r="M339" s="74">
        <f t="shared" si="73"/>
        <v>175.75788475919998</v>
      </c>
      <c r="N339" s="74">
        <f t="shared" si="74"/>
        <v>384.0022598277695</v>
      </c>
      <c r="O339" s="74">
        <f t="shared" si="75"/>
        <v>15289.748420775</v>
      </c>
      <c r="P339" s="39">
        <f t="shared" si="76"/>
        <v>19044</v>
      </c>
      <c r="Q339" s="73">
        <f t="shared" si="77"/>
        <v>9384.580381184729</v>
      </c>
      <c r="R339" s="73">
        <f t="shared" si="78"/>
        <v>181.55789495625356</v>
      </c>
      <c r="S339" s="73">
        <f t="shared" si="79"/>
        <v>384.0022598277695</v>
      </c>
      <c r="T339" s="73">
        <f t="shared" si="80"/>
        <v>16008.990062021008</v>
      </c>
      <c r="U339" s="73">
        <f t="shared" si="81"/>
        <v>19236</v>
      </c>
      <c r="V339" s="73">
        <f t="shared" si="82"/>
        <v>162733.61866217197</v>
      </c>
      <c r="W339" s="73">
        <f t="shared" si="83"/>
        <v>167869.38394680974</v>
      </c>
    </row>
    <row r="340" spans="2:23" ht="15">
      <c r="B340" t="s">
        <v>1054</v>
      </c>
      <c r="C340" t="s">
        <v>1055</v>
      </c>
      <c r="D340" t="s">
        <v>501</v>
      </c>
      <c r="E340" s="54">
        <v>40</v>
      </c>
      <c r="F340" s="45" t="s">
        <v>407</v>
      </c>
      <c r="G340" s="45" t="s">
        <v>408</v>
      </c>
      <c r="H340" s="45" t="s">
        <v>412</v>
      </c>
      <c r="I340" s="53">
        <v>109177.81</v>
      </c>
      <c r="J340" s="58">
        <f t="shared" si="70"/>
        <v>113326.56678000001</v>
      </c>
      <c r="K340" s="58">
        <f t="shared" si="71"/>
        <v>117066.34348374</v>
      </c>
      <c r="L340" s="74">
        <f t="shared" si="72"/>
        <v>8669.48235867</v>
      </c>
      <c r="M340" s="74">
        <f t="shared" si="73"/>
        <v>167.7233188344</v>
      </c>
      <c r="N340" s="74">
        <f t="shared" si="74"/>
        <v>384.0022598277695</v>
      </c>
      <c r="O340" s="74">
        <f t="shared" si="75"/>
        <v>14590.795472925001</v>
      </c>
      <c r="P340" s="39">
        <f t="shared" si="76"/>
        <v>19044</v>
      </c>
      <c r="Q340" s="73">
        <f t="shared" si="77"/>
        <v>8955.57527650611</v>
      </c>
      <c r="R340" s="73">
        <f t="shared" si="78"/>
        <v>173.2581883559352</v>
      </c>
      <c r="S340" s="73">
        <f t="shared" si="79"/>
        <v>384.0022598277695</v>
      </c>
      <c r="T340" s="73">
        <f t="shared" si="80"/>
        <v>15277.15782462807</v>
      </c>
      <c r="U340" s="73">
        <f t="shared" si="81"/>
        <v>19236</v>
      </c>
      <c r="V340" s="73">
        <f t="shared" si="82"/>
        <v>156182.5701902572</v>
      </c>
      <c r="W340" s="73">
        <f t="shared" si="83"/>
        <v>161092.33703305788</v>
      </c>
    </row>
    <row r="341" spans="2:23" ht="15">
      <c r="B341" t="s">
        <v>1056</v>
      </c>
      <c r="C341" t="s">
        <v>1057</v>
      </c>
      <c r="D341" t="s">
        <v>725</v>
      </c>
      <c r="E341" s="54">
        <v>86.67</v>
      </c>
      <c r="F341" s="45" t="s">
        <v>407</v>
      </c>
      <c r="G341" s="45" t="s">
        <v>408</v>
      </c>
      <c r="H341" s="45" t="s">
        <v>412</v>
      </c>
      <c r="I341" s="53">
        <v>116170.84</v>
      </c>
      <c r="J341" s="58">
        <f t="shared" si="70"/>
        <v>120585.33192</v>
      </c>
      <c r="K341" s="58">
        <f t="shared" si="71"/>
        <v>124564.64787335998</v>
      </c>
      <c r="L341" s="74">
        <f t="shared" si="72"/>
        <v>9224.77789188</v>
      </c>
      <c r="M341" s="74">
        <f t="shared" si="73"/>
        <v>178.4662912416</v>
      </c>
      <c r="N341" s="74">
        <f t="shared" si="74"/>
        <v>384.0022598277695</v>
      </c>
      <c r="O341" s="74">
        <f t="shared" si="75"/>
        <v>15525.3614847</v>
      </c>
      <c r="P341" s="39">
        <f t="shared" si="76"/>
        <v>19044</v>
      </c>
      <c r="Q341" s="73">
        <f t="shared" si="77"/>
        <v>9529.195562312038</v>
      </c>
      <c r="R341" s="73">
        <f t="shared" si="78"/>
        <v>184.35567885257277</v>
      </c>
      <c r="S341" s="73">
        <f t="shared" si="79"/>
        <v>384.0022598277695</v>
      </c>
      <c r="T341" s="73">
        <f t="shared" si="80"/>
        <v>16255.686547473479</v>
      </c>
      <c r="U341" s="73">
        <f t="shared" si="81"/>
        <v>19236</v>
      </c>
      <c r="V341" s="73">
        <f t="shared" si="82"/>
        <v>164941.93984764937</v>
      </c>
      <c r="W341" s="73">
        <f t="shared" si="83"/>
        <v>170153.88792182584</v>
      </c>
    </row>
    <row r="342" spans="2:23" ht="15">
      <c r="B342" t="s">
        <v>1058</v>
      </c>
      <c r="C342" t="s">
        <v>757</v>
      </c>
      <c r="D342" t="s">
        <v>511</v>
      </c>
      <c r="E342" s="54">
        <v>35</v>
      </c>
      <c r="F342" s="45" t="s">
        <v>407</v>
      </c>
      <c r="G342" s="45" t="s">
        <v>408</v>
      </c>
      <c r="H342" s="45" t="s">
        <v>412</v>
      </c>
      <c r="I342" s="53">
        <v>75647.94</v>
      </c>
      <c r="J342" s="58">
        <f t="shared" si="70"/>
        <v>78522.56172</v>
      </c>
      <c r="K342" s="58">
        <f t="shared" si="71"/>
        <v>81113.80625675998</v>
      </c>
      <c r="L342" s="74">
        <f t="shared" si="72"/>
        <v>6006.97597158</v>
      </c>
      <c r="M342" s="74">
        <f t="shared" si="73"/>
        <v>116.2133913456</v>
      </c>
      <c r="N342" s="74">
        <f t="shared" si="74"/>
        <v>384.0022598277695</v>
      </c>
      <c r="O342" s="74">
        <f t="shared" si="75"/>
        <v>10109.77982145</v>
      </c>
      <c r="P342" s="39">
        <f t="shared" si="76"/>
        <v>19044</v>
      </c>
      <c r="Q342" s="73">
        <f t="shared" si="77"/>
        <v>6205.206178642139</v>
      </c>
      <c r="R342" s="73">
        <f t="shared" si="78"/>
        <v>120.04843326000477</v>
      </c>
      <c r="S342" s="73">
        <f t="shared" si="79"/>
        <v>384.0022598277695</v>
      </c>
      <c r="T342" s="73">
        <f t="shared" si="80"/>
        <v>10585.351716507179</v>
      </c>
      <c r="U342" s="73">
        <f t="shared" si="81"/>
        <v>19236</v>
      </c>
      <c r="V342" s="73">
        <f t="shared" si="82"/>
        <v>114183.53316420337</v>
      </c>
      <c r="W342" s="73">
        <f t="shared" si="83"/>
        <v>117644.41484499708</v>
      </c>
    </row>
    <row r="343" spans="2:23" ht="15">
      <c r="B343" t="s">
        <v>1059</v>
      </c>
      <c r="C343" t="s">
        <v>1060</v>
      </c>
      <c r="D343" t="s">
        <v>455</v>
      </c>
      <c r="E343" s="54">
        <v>40</v>
      </c>
      <c r="F343" s="45" t="s">
        <v>407</v>
      </c>
      <c r="G343" s="45" t="s">
        <v>408</v>
      </c>
      <c r="H343" s="45" t="s">
        <v>412</v>
      </c>
      <c r="I343" s="53">
        <v>94019.74</v>
      </c>
      <c r="J343" s="58">
        <f t="shared" si="70"/>
        <v>97592.49012</v>
      </c>
      <c r="K343" s="58">
        <f t="shared" si="71"/>
        <v>100813.04229396</v>
      </c>
      <c r="L343" s="74">
        <f t="shared" si="72"/>
        <v>7465.82549418</v>
      </c>
      <c r="M343" s="74">
        <f t="shared" si="73"/>
        <v>144.4368853776</v>
      </c>
      <c r="N343" s="74">
        <f t="shared" si="74"/>
        <v>384.0022598277695</v>
      </c>
      <c r="O343" s="74">
        <f t="shared" si="75"/>
        <v>12565.033102950001</v>
      </c>
      <c r="P343" s="39">
        <f t="shared" si="76"/>
        <v>19044</v>
      </c>
      <c r="Q343" s="73">
        <f t="shared" si="77"/>
        <v>7712.197735487939</v>
      </c>
      <c r="R343" s="73">
        <f t="shared" si="78"/>
        <v>149.2033025950608</v>
      </c>
      <c r="S343" s="73">
        <f t="shared" si="79"/>
        <v>384.0022598277695</v>
      </c>
      <c r="T343" s="73">
        <f t="shared" si="80"/>
        <v>13156.10201936178</v>
      </c>
      <c r="U343" s="73">
        <f t="shared" si="81"/>
        <v>19236</v>
      </c>
      <c r="V343" s="73">
        <f t="shared" si="82"/>
        <v>137195.7878623354</v>
      </c>
      <c r="W343" s="73">
        <f t="shared" si="83"/>
        <v>141450.54761123256</v>
      </c>
    </row>
    <row r="344" spans="2:23" ht="15">
      <c r="B344" t="s">
        <v>1061</v>
      </c>
      <c r="C344" t="s">
        <v>1062</v>
      </c>
      <c r="D344" t="s">
        <v>511</v>
      </c>
      <c r="E344" s="54">
        <v>35</v>
      </c>
      <c r="F344" s="45" t="s">
        <v>407</v>
      </c>
      <c r="G344" s="45" t="s">
        <v>408</v>
      </c>
      <c r="H344" s="45" t="s">
        <v>412</v>
      </c>
      <c r="I344" s="53">
        <v>103217.48</v>
      </c>
      <c r="J344" s="58">
        <f t="shared" si="70"/>
        <v>107139.74424</v>
      </c>
      <c r="K344" s="58">
        <f t="shared" si="71"/>
        <v>110675.35579992</v>
      </c>
      <c r="L344" s="74">
        <f t="shared" si="72"/>
        <v>8196.19043436</v>
      </c>
      <c r="M344" s="74">
        <f t="shared" si="73"/>
        <v>158.5668214752</v>
      </c>
      <c r="N344" s="74">
        <f t="shared" si="74"/>
        <v>384.0022598277695</v>
      </c>
      <c r="O344" s="74">
        <f t="shared" si="75"/>
        <v>13794.2420709</v>
      </c>
      <c r="P344" s="39">
        <f t="shared" si="76"/>
        <v>19044</v>
      </c>
      <c r="Q344" s="73">
        <f t="shared" si="77"/>
        <v>8466.664718693879</v>
      </c>
      <c r="R344" s="73">
        <f t="shared" si="78"/>
        <v>163.7995265838816</v>
      </c>
      <c r="S344" s="73">
        <f t="shared" si="79"/>
        <v>384.0022598277695</v>
      </c>
      <c r="T344" s="73">
        <f t="shared" si="80"/>
        <v>14443.13393188956</v>
      </c>
      <c r="U344" s="73">
        <f t="shared" si="81"/>
        <v>19236</v>
      </c>
      <c r="V344" s="73">
        <f t="shared" si="82"/>
        <v>148716.74582656298</v>
      </c>
      <c r="W344" s="73">
        <f t="shared" si="83"/>
        <v>153368.95623691508</v>
      </c>
    </row>
    <row r="345" spans="2:23" ht="15">
      <c r="B345" t="s">
        <v>1063</v>
      </c>
      <c r="C345" t="s">
        <v>751</v>
      </c>
      <c r="D345" t="s">
        <v>417</v>
      </c>
      <c r="E345" s="54">
        <v>40</v>
      </c>
      <c r="F345" s="45" t="s">
        <v>407</v>
      </c>
      <c r="G345" s="45" t="s">
        <v>408</v>
      </c>
      <c r="H345" s="45" t="s">
        <v>412</v>
      </c>
      <c r="I345" s="53">
        <v>115410.28</v>
      </c>
      <c r="J345" s="58">
        <f t="shared" si="70"/>
        <v>119795.87064000001</v>
      </c>
      <c r="K345" s="58">
        <f t="shared" si="71"/>
        <v>123749.13437112</v>
      </c>
      <c r="L345" s="74">
        <f t="shared" si="72"/>
        <v>9164.384103960001</v>
      </c>
      <c r="M345" s="74">
        <f t="shared" si="73"/>
        <v>177.29788854720002</v>
      </c>
      <c r="N345" s="74">
        <f t="shared" si="74"/>
        <v>384.0022598277695</v>
      </c>
      <c r="O345" s="74">
        <f t="shared" si="75"/>
        <v>15423.718344900002</v>
      </c>
      <c r="P345" s="39">
        <f t="shared" si="76"/>
        <v>19044</v>
      </c>
      <c r="Q345" s="73">
        <f t="shared" si="77"/>
        <v>9466.80877939068</v>
      </c>
      <c r="R345" s="73">
        <f t="shared" si="78"/>
        <v>183.1487188692576</v>
      </c>
      <c r="S345" s="73">
        <f t="shared" si="79"/>
        <v>384.0022598277695</v>
      </c>
      <c r="T345" s="73">
        <f t="shared" si="80"/>
        <v>16149.26203543116</v>
      </c>
      <c r="U345" s="73">
        <f t="shared" si="81"/>
        <v>19236</v>
      </c>
      <c r="V345" s="73">
        <f t="shared" si="82"/>
        <v>163989.27323723497</v>
      </c>
      <c r="W345" s="73">
        <f t="shared" si="83"/>
        <v>169168.35616463888</v>
      </c>
    </row>
    <row r="346" spans="2:23" ht="15">
      <c r="B346" t="s">
        <v>1064</v>
      </c>
      <c r="C346" t="s">
        <v>1065</v>
      </c>
      <c r="D346" t="s">
        <v>420</v>
      </c>
      <c r="E346" s="54">
        <v>40</v>
      </c>
      <c r="F346" s="45" t="s">
        <v>407</v>
      </c>
      <c r="G346" s="45" t="s">
        <v>408</v>
      </c>
      <c r="H346" s="45" t="s">
        <v>412</v>
      </c>
      <c r="I346" s="53">
        <v>115162.89</v>
      </c>
      <c r="J346" s="58">
        <f t="shared" si="70"/>
        <v>119539.07982</v>
      </c>
      <c r="K346" s="58">
        <f t="shared" si="71"/>
        <v>123483.86945405998</v>
      </c>
      <c r="L346" s="74">
        <f t="shared" si="72"/>
        <v>9144.73960623</v>
      </c>
      <c r="M346" s="74">
        <f t="shared" si="73"/>
        <v>176.9178381336</v>
      </c>
      <c r="N346" s="74">
        <f t="shared" si="74"/>
        <v>384.0022598277695</v>
      </c>
      <c r="O346" s="74">
        <f t="shared" si="75"/>
        <v>15390.656526825</v>
      </c>
      <c r="P346" s="39">
        <f t="shared" si="76"/>
        <v>19044</v>
      </c>
      <c r="Q346" s="73">
        <f t="shared" si="77"/>
        <v>9446.516013235589</v>
      </c>
      <c r="R346" s="73">
        <f t="shared" si="78"/>
        <v>182.75612679200879</v>
      </c>
      <c r="S346" s="73">
        <f t="shared" si="79"/>
        <v>384.0022598277695</v>
      </c>
      <c r="T346" s="73">
        <f t="shared" si="80"/>
        <v>16114.644963754828</v>
      </c>
      <c r="U346" s="73">
        <f t="shared" si="81"/>
        <v>19236</v>
      </c>
      <c r="V346" s="73">
        <f t="shared" si="82"/>
        <v>163679.39605101637</v>
      </c>
      <c r="W346" s="73">
        <f t="shared" si="83"/>
        <v>168847.7888176702</v>
      </c>
    </row>
    <row r="347" spans="2:23" ht="15">
      <c r="B347" t="s">
        <v>1066</v>
      </c>
      <c r="C347" t="s">
        <v>1067</v>
      </c>
      <c r="D347" t="s">
        <v>483</v>
      </c>
      <c r="E347" s="54">
        <v>40</v>
      </c>
      <c r="F347" s="45" t="s">
        <v>407</v>
      </c>
      <c r="G347" s="45" t="s">
        <v>408</v>
      </c>
      <c r="H347" s="45" t="s">
        <v>412</v>
      </c>
      <c r="I347" s="53">
        <v>118514.54</v>
      </c>
      <c r="J347" s="58">
        <f t="shared" si="70"/>
        <v>123018.09251999999</v>
      </c>
      <c r="K347" s="58">
        <f t="shared" si="71"/>
        <v>127077.68957315998</v>
      </c>
      <c r="L347" s="74">
        <f t="shared" si="72"/>
        <v>9410.88407778</v>
      </c>
      <c r="M347" s="74">
        <f t="shared" si="73"/>
        <v>182.0667769296</v>
      </c>
      <c r="N347" s="74">
        <f t="shared" si="74"/>
        <v>384.0022598277695</v>
      </c>
      <c r="O347" s="74">
        <f t="shared" si="75"/>
        <v>15838.579411949999</v>
      </c>
      <c r="P347" s="39">
        <f t="shared" si="76"/>
        <v>19044</v>
      </c>
      <c r="Q347" s="73">
        <f t="shared" si="77"/>
        <v>9721.443252346739</v>
      </c>
      <c r="R347" s="73">
        <f t="shared" si="78"/>
        <v>188.07498056827677</v>
      </c>
      <c r="S347" s="73">
        <f t="shared" si="79"/>
        <v>384.0022598277695</v>
      </c>
      <c r="T347" s="73">
        <f t="shared" si="80"/>
        <v>16583.638489297377</v>
      </c>
      <c r="U347" s="73">
        <f t="shared" si="81"/>
        <v>19236</v>
      </c>
      <c r="V347" s="73">
        <f t="shared" si="82"/>
        <v>167877.62504648737</v>
      </c>
      <c r="W347" s="73">
        <f t="shared" si="83"/>
        <v>173190.84855520015</v>
      </c>
    </row>
    <row r="348" spans="2:23" ht="15">
      <c r="B348" t="s">
        <v>1068</v>
      </c>
      <c r="C348" t="s">
        <v>755</v>
      </c>
      <c r="D348" t="s">
        <v>658</v>
      </c>
      <c r="E348" s="54">
        <v>40</v>
      </c>
      <c r="F348" s="45" t="s">
        <v>407</v>
      </c>
      <c r="G348" s="45" t="s">
        <v>408</v>
      </c>
      <c r="H348" s="45" t="s">
        <v>412</v>
      </c>
      <c r="I348" s="53">
        <v>121026.97</v>
      </c>
      <c r="J348" s="58">
        <f t="shared" si="70"/>
        <v>125625.99486</v>
      </c>
      <c r="K348" s="58">
        <f t="shared" si="71"/>
        <v>129771.65269038</v>
      </c>
      <c r="L348" s="74">
        <f t="shared" si="72"/>
        <v>9610.38860679</v>
      </c>
      <c r="M348" s="74">
        <f t="shared" si="73"/>
        <v>185.9264723928</v>
      </c>
      <c r="N348" s="74">
        <f t="shared" si="74"/>
        <v>384.0022598277695</v>
      </c>
      <c r="O348" s="74">
        <f t="shared" si="75"/>
        <v>16174.346838225001</v>
      </c>
      <c r="P348" s="39">
        <f t="shared" si="76"/>
        <v>19044</v>
      </c>
      <c r="Q348" s="73">
        <f t="shared" si="77"/>
        <v>9842.48896401051</v>
      </c>
      <c r="R348" s="73">
        <f t="shared" si="78"/>
        <v>192.0620459817624</v>
      </c>
      <c r="S348" s="73">
        <f t="shared" si="79"/>
        <v>384.0022598277695</v>
      </c>
      <c r="T348" s="73">
        <f t="shared" si="80"/>
        <v>16935.20067609459</v>
      </c>
      <c r="U348" s="73">
        <f t="shared" si="81"/>
        <v>19236</v>
      </c>
      <c r="V348" s="73">
        <f t="shared" si="82"/>
        <v>171024.65903723557</v>
      </c>
      <c r="W348" s="73">
        <f t="shared" si="83"/>
        <v>176361.40663629462</v>
      </c>
    </row>
    <row r="349" spans="2:23" ht="15">
      <c r="B349" t="s">
        <v>1069</v>
      </c>
      <c r="C349" t="s">
        <v>1067</v>
      </c>
      <c r="D349" t="s">
        <v>483</v>
      </c>
      <c r="E349" s="54">
        <v>40</v>
      </c>
      <c r="F349" s="45" t="s">
        <v>407</v>
      </c>
      <c r="G349" s="45" t="s">
        <v>408</v>
      </c>
      <c r="H349" s="45" t="s">
        <v>412</v>
      </c>
      <c r="I349" s="53">
        <v>118514.54</v>
      </c>
      <c r="J349" s="58">
        <f t="shared" si="70"/>
        <v>123018.09251999999</v>
      </c>
      <c r="K349" s="58">
        <f t="shared" si="71"/>
        <v>127077.68957315998</v>
      </c>
      <c r="L349" s="74">
        <f t="shared" si="72"/>
        <v>9410.88407778</v>
      </c>
      <c r="M349" s="74">
        <f t="shared" si="73"/>
        <v>182.0667769296</v>
      </c>
      <c r="N349" s="74">
        <f t="shared" si="74"/>
        <v>384.0022598277695</v>
      </c>
      <c r="O349" s="74">
        <f t="shared" si="75"/>
        <v>15838.579411949999</v>
      </c>
      <c r="P349" s="39">
        <f t="shared" si="76"/>
        <v>19044</v>
      </c>
      <c r="Q349" s="73">
        <f t="shared" si="77"/>
        <v>9721.443252346739</v>
      </c>
      <c r="R349" s="73">
        <f t="shared" si="78"/>
        <v>188.07498056827677</v>
      </c>
      <c r="S349" s="73">
        <f t="shared" si="79"/>
        <v>384.0022598277695</v>
      </c>
      <c r="T349" s="73">
        <f t="shared" si="80"/>
        <v>16583.638489297377</v>
      </c>
      <c r="U349" s="73">
        <f t="shared" si="81"/>
        <v>19236</v>
      </c>
      <c r="V349" s="73">
        <f t="shared" si="82"/>
        <v>167877.62504648737</v>
      </c>
      <c r="W349" s="73">
        <f t="shared" si="83"/>
        <v>173190.84855520015</v>
      </c>
    </row>
    <row r="350" spans="2:23" ht="15">
      <c r="B350" t="s">
        <v>1070</v>
      </c>
      <c r="C350" t="s">
        <v>753</v>
      </c>
      <c r="D350" t="s">
        <v>661</v>
      </c>
      <c r="E350" s="54">
        <v>40</v>
      </c>
      <c r="F350" s="45" t="s">
        <v>407</v>
      </c>
      <c r="G350" s="45" t="s">
        <v>408</v>
      </c>
      <c r="H350" s="45" t="s">
        <v>412</v>
      </c>
      <c r="I350" s="53">
        <v>122356.38</v>
      </c>
      <c r="J350" s="58">
        <f t="shared" si="70"/>
        <v>127005.92244000001</v>
      </c>
      <c r="K350" s="58">
        <f t="shared" si="71"/>
        <v>131197.11788052</v>
      </c>
      <c r="L350" s="74">
        <f t="shared" si="72"/>
        <v>9715.95306666</v>
      </c>
      <c r="M350" s="74">
        <f t="shared" si="73"/>
        <v>187.9687652112</v>
      </c>
      <c r="N350" s="74">
        <f t="shared" si="74"/>
        <v>384.0022598277695</v>
      </c>
      <c r="O350" s="74">
        <f t="shared" si="75"/>
        <v>16352.012514150001</v>
      </c>
      <c r="P350" s="39">
        <f t="shared" si="76"/>
        <v>19044</v>
      </c>
      <c r="Q350" s="73">
        <f t="shared" si="77"/>
        <v>9863.15820926754</v>
      </c>
      <c r="R350" s="73">
        <f t="shared" si="78"/>
        <v>194.1717344631696</v>
      </c>
      <c r="S350" s="73">
        <f t="shared" si="79"/>
        <v>384.0022598277695</v>
      </c>
      <c r="T350" s="73">
        <f t="shared" si="80"/>
        <v>17121.22388340786</v>
      </c>
      <c r="U350" s="73">
        <f t="shared" si="81"/>
        <v>19236</v>
      </c>
      <c r="V350" s="73">
        <f t="shared" si="82"/>
        <v>172689.85904584898</v>
      </c>
      <c r="W350" s="73">
        <f t="shared" si="83"/>
        <v>177995.67396748633</v>
      </c>
    </row>
    <row r="351" spans="2:23" ht="15">
      <c r="B351" t="s">
        <v>1071</v>
      </c>
      <c r="C351" t="s">
        <v>735</v>
      </c>
      <c r="D351" t="s">
        <v>417</v>
      </c>
      <c r="E351" s="54">
        <v>40</v>
      </c>
      <c r="F351" s="45" t="s">
        <v>407</v>
      </c>
      <c r="G351" s="45" t="s">
        <v>408</v>
      </c>
      <c r="H351" s="45" t="s">
        <v>412</v>
      </c>
      <c r="I351" s="53">
        <v>100172.59</v>
      </c>
      <c r="J351" s="58">
        <f t="shared" si="70"/>
        <v>103979.14842</v>
      </c>
      <c r="K351" s="58">
        <f t="shared" si="71"/>
        <v>107410.46031786</v>
      </c>
      <c r="L351" s="74">
        <f t="shared" si="72"/>
        <v>7954.40485413</v>
      </c>
      <c r="M351" s="74">
        <f t="shared" si="73"/>
        <v>153.88913966159998</v>
      </c>
      <c r="N351" s="74">
        <f t="shared" si="74"/>
        <v>384.0022598277695</v>
      </c>
      <c r="O351" s="74">
        <f t="shared" si="75"/>
        <v>13387.315359075</v>
      </c>
      <c r="P351" s="39">
        <f t="shared" si="76"/>
        <v>19044</v>
      </c>
      <c r="Q351" s="73">
        <f t="shared" si="77"/>
        <v>8216.900214316289</v>
      </c>
      <c r="R351" s="73">
        <f t="shared" si="78"/>
        <v>158.96748127043278</v>
      </c>
      <c r="S351" s="73">
        <f t="shared" si="79"/>
        <v>384.0022598277695</v>
      </c>
      <c r="T351" s="73">
        <f t="shared" si="80"/>
        <v>14017.065071480729</v>
      </c>
      <c r="U351" s="73">
        <f t="shared" si="81"/>
        <v>19236</v>
      </c>
      <c r="V351" s="73">
        <f t="shared" si="82"/>
        <v>144902.76003269438</v>
      </c>
      <c r="W351" s="73">
        <f t="shared" si="83"/>
        <v>149423.3953447552</v>
      </c>
    </row>
    <row r="352" spans="2:23" ht="15">
      <c r="B352" t="s">
        <v>1072</v>
      </c>
      <c r="C352" t="s">
        <v>1073</v>
      </c>
      <c r="D352" t="s">
        <v>483</v>
      </c>
      <c r="E352" s="54">
        <v>40</v>
      </c>
      <c r="F352" s="45" t="s">
        <v>407</v>
      </c>
      <c r="G352" s="45" t="s">
        <v>408</v>
      </c>
      <c r="H352" s="45" t="s">
        <v>412</v>
      </c>
      <c r="I352" s="53">
        <v>104788.37</v>
      </c>
      <c r="J352" s="58">
        <f t="shared" si="70"/>
        <v>108770.32806</v>
      </c>
      <c r="K352" s="58">
        <f t="shared" si="71"/>
        <v>112359.74888597999</v>
      </c>
      <c r="L352" s="74">
        <f t="shared" si="72"/>
        <v>8320.93009659</v>
      </c>
      <c r="M352" s="74">
        <f t="shared" si="73"/>
        <v>160.9800855288</v>
      </c>
      <c r="N352" s="74">
        <f t="shared" si="74"/>
        <v>384.0022598277695</v>
      </c>
      <c r="O352" s="74">
        <f t="shared" si="75"/>
        <v>14004.179737725</v>
      </c>
      <c r="P352" s="39">
        <f t="shared" si="76"/>
        <v>19044</v>
      </c>
      <c r="Q352" s="73">
        <f t="shared" si="77"/>
        <v>8595.520789777469</v>
      </c>
      <c r="R352" s="73">
        <f t="shared" si="78"/>
        <v>166.29242835125038</v>
      </c>
      <c r="S352" s="73">
        <f t="shared" si="79"/>
        <v>384.0022598277695</v>
      </c>
      <c r="T352" s="73">
        <f t="shared" si="80"/>
        <v>14662.94722962039</v>
      </c>
      <c r="U352" s="73">
        <f t="shared" si="81"/>
        <v>19236</v>
      </c>
      <c r="V352" s="73">
        <f t="shared" si="82"/>
        <v>150684.42023967157</v>
      </c>
      <c r="W352" s="73">
        <f t="shared" si="83"/>
        <v>155404.51159355688</v>
      </c>
    </row>
    <row r="353" spans="2:23" ht="15">
      <c r="B353" t="s">
        <v>1074</v>
      </c>
      <c r="C353" t="s">
        <v>1073</v>
      </c>
      <c r="D353" t="s">
        <v>483</v>
      </c>
      <c r="E353" s="54">
        <v>40</v>
      </c>
      <c r="F353" s="45" t="s">
        <v>407</v>
      </c>
      <c r="G353" s="45" t="s">
        <v>408</v>
      </c>
      <c r="H353" s="45" t="s">
        <v>412</v>
      </c>
      <c r="I353" s="53">
        <v>104788.37</v>
      </c>
      <c r="J353" s="58">
        <f t="shared" si="70"/>
        <v>108770.32806</v>
      </c>
      <c r="K353" s="58">
        <f t="shared" si="71"/>
        <v>112359.74888597999</v>
      </c>
      <c r="L353" s="74">
        <f t="shared" si="72"/>
        <v>8320.93009659</v>
      </c>
      <c r="M353" s="74">
        <f t="shared" si="73"/>
        <v>160.9800855288</v>
      </c>
      <c r="N353" s="74">
        <f t="shared" si="74"/>
        <v>384.0022598277695</v>
      </c>
      <c r="O353" s="74">
        <f t="shared" si="75"/>
        <v>14004.179737725</v>
      </c>
      <c r="P353" s="39">
        <f t="shared" si="76"/>
        <v>19044</v>
      </c>
      <c r="Q353" s="73">
        <f t="shared" si="77"/>
        <v>8595.520789777469</v>
      </c>
      <c r="R353" s="73">
        <f t="shared" si="78"/>
        <v>166.29242835125038</v>
      </c>
      <c r="S353" s="73">
        <f t="shared" si="79"/>
        <v>384.0022598277695</v>
      </c>
      <c r="T353" s="73">
        <f t="shared" si="80"/>
        <v>14662.94722962039</v>
      </c>
      <c r="U353" s="73">
        <f t="shared" si="81"/>
        <v>19236</v>
      </c>
      <c r="V353" s="73">
        <f t="shared" si="82"/>
        <v>150684.42023967157</v>
      </c>
      <c r="W353" s="73">
        <f t="shared" si="83"/>
        <v>155404.51159355688</v>
      </c>
    </row>
    <row r="354" spans="2:23" ht="15">
      <c r="B354" t="s">
        <v>1075</v>
      </c>
      <c r="C354" t="s">
        <v>741</v>
      </c>
      <c r="D354" t="s">
        <v>658</v>
      </c>
      <c r="E354" s="54">
        <v>40</v>
      </c>
      <c r="F354" s="45" t="s">
        <v>407</v>
      </c>
      <c r="G354" s="45" t="s">
        <v>408</v>
      </c>
      <c r="H354" s="45" t="s">
        <v>412</v>
      </c>
      <c r="I354" s="53">
        <v>103438.98</v>
      </c>
      <c r="J354" s="58">
        <f t="shared" si="70"/>
        <v>107369.66124</v>
      </c>
      <c r="K354" s="58">
        <f t="shared" si="71"/>
        <v>110912.86006092</v>
      </c>
      <c r="L354" s="74">
        <f t="shared" si="72"/>
        <v>8213.77908486</v>
      </c>
      <c r="M354" s="74">
        <f t="shared" si="73"/>
        <v>158.9070986352</v>
      </c>
      <c r="N354" s="74">
        <f t="shared" si="74"/>
        <v>384.0022598277695</v>
      </c>
      <c r="O354" s="74">
        <f t="shared" si="75"/>
        <v>13823.843884650001</v>
      </c>
      <c r="P354" s="39">
        <f t="shared" si="76"/>
        <v>19044</v>
      </c>
      <c r="Q354" s="73">
        <f t="shared" si="77"/>
        <v>8484.833794660379</v>
      </c>
      <c r="R354" s="73">
        <f t="shared" si="78"/>
        <v>164.1510328901616</v>
      </c>
      <c r="S354" s="73">
        <f t="shared" si="79"/>
        <v>384.0022598277695</v>
      </c>
      <c r="T354" s="73">
        <f t="shared" si="80"/>
        <v>14474.128237950059</v>
      </c>
      <c r="U354" s="73">
        <f t="shared" si="81"/>
        <v>19236</v>
      </c>
      <c r="V354" s="73">
        <f t="shared" si="82"/>
        <v>148994.19356797298</v>
      </c>
      <c r="W354" s="73">
        <f t="shared" si="83"/>
        <v>153655.97538624838</v>
      </c>
    </row>
    <row r="355" spans="2:23" ht="15">
      <c r="B355" t="s">
        <v>1076</v>
      </c>
      <c r="C355" t="s">
        <v>739</v>
      </c>
      <c r="D355" t="s">
        <v>661</v>
      </c>
      <c r="E355" s="54">
        <v>40</v>
      </c>
      <c r="F355" s="45" t="s">
        <v>407</v>
      </c>
      <c r="G355" s="45" t="s">
        <v>408</v>
      </c>
      <c r="H355" s="45" t="s">
        <v>412</v>
      </c>
      <c r="I355" s="53">
        <v>104425.16</v>
      </c>
      <c r="J355" s="58">
        <f t="shared" si="70"/>
        <v>108393.31608</v>
      </c>
      <c r="K355" s="58">
        <f t="shared" si="71"/>
        <v>111970.29551063999</v>
      </c>
      <c r="L355" s="74">
        <f t="shared" si="72"/>
        <v>8292.08868012</v>
      </c>
      <c r="M355" s="74">
        <f t="shared" si="73"/>
        <v>160.4221077984</v>
      </c>
      <c r="N355" s="74">
        <f t="shared" si="74"/>
        <v>384.0022598277695</v>
      </c>
      <c r="O355" s="74">
        <f t="shared" si="75"/>
        <v>13955.639445300001</v>
      </c>
      <c r="P355" s="39">
        <f t="shared" si="76"/>
        <v>19044</v>
      </c>
      <c r="Q355" s="73">
        <f t="shared" si="77"/>
        <v>8565.72760656396</v>
      </c>
      <c r="R355" s="73">
        <f t="shared" si="78"/>
        <v>165.71603735574718</v>
      </c>
      <c r="S355" s="73">
        <f t="shared" si="79"/>
        <v>384.0022598277695</v>
      </c>
      <c r="T355" s="73">
        <f t="shared" si="80"/>
        <v>14612.12356413852</v>
      </c>
      <c r="U355" s="73">
        <f t="shared" si="81"/>
        <v>19236</v>
      </c>
      <c r="V355" s="73">
        <f t="shared" si="82"/>
        <v>150229.46857304618</v>
      </c>
      <c r="W355" s="73">
        <f t="shared" si="83"/>
        <v>154933.864978526</v>
      </c>
    </row>
    <row r="356" spans="2:23" ht="15">
      <c r="B356" t="s">
        <v>1077</v>
      </c>
      <c r="C356" t="s">
        <v>1078</v>
      </c>
      <c r="D356" t="s">
        <v>420</v>
      </c>
      <c r="E356" s="54">
        <v>40</v>
      </c>
      <c r="F356" s="45" t="s">
        <v>407</v>
      </c>
      <c r="G356" s="45" t="s">
        <v>408</v>
      </c>
      <c r="H356" s="45" t="s">
        <v>412</v>
      </c>
      <c r="I356" s="53">
        <v>71562.17</v>
      </c>
      <c r="J356" s="58">
        <f t="shared" si="70"/>
        <v>74281.53246</v>
      </c>
      <c r="K356" s="58">
        <f t="shared" si="71"/>
        <v>76732.82303118</v>
      </c>
      <c r="L356" s="74">
        <f t="shared" si="72"/>
        <v>5682.53723319</v>
      </c>
      <c r="M356" s="74">
        <f t="shared" si="73"/>
        <v>109.9366680408</v>
      </c>
      <c r="N356" s="74">
        <f t="shared" si="74"/>
        <v>384.0022598277695</v>
      </c>
      <c r="O356" s="74">
        <f t="shared" si="75"/>
        <v>9563.747304225</v>
      </c>
      <c r="P356" s="39">
        <f t="shared" si="76"/>
        <v>19044</v>
      </c>
      <c r="Q356" s="73">
        <f t="shared" si="77"/>
        <v>5870.0609618852695</v>
      </c>
      <c r="R356" s="73">
        <f t="shared" si="78"/>
        <v>113.5645780861464</v>
      </c>
      <c r="S356" s="73">
        <f t="shared" si="79"/>
        <v>384.0022598277695</v>
      </c>
      <c r="T356" s="73">
        <f t="shared" si="80"/>
        <v>10013.63340556899</v>
      </c>
      <c r="U356" s="73">
        <f t="shared" si="81"/>
        <v>19236</v>
      </c>
      <c r="V356" s="73">
        <f t="shared" si="82"/>
        <v>109065.75592528356</v>
      </c>
      <c r="W356" s="73">
        <f t="shared" si="83"/>
        <v>112350.08423654817</v>
      </c>
    </row>
    <row r="357" spans="2:23" ht="15">
      <c r="B357" t="s">
        <v>1079</v>
      </c>
      <c r="C357" t="s">
        <v>1080</v>
      </c>
      <c r="D357" t="s">
        <v>417</v>
      </c>
      <c r="E357" s="54">
        <v>40</v>
      </c>
      <c r="F357" s="45" t="s">
        <v>407</v>
      </c>
      <c r="G357" s="45" t="s">
        <v>408</v>
      </c>
      <c r="H357" s="45" t="s">
        <v>412</v>
      </c>
      <c r="I357" s="53">
        <v>104903.46</v>
      </c>
      <c r="J357" s="58">
        <f t="shared" si="70"/>
        <v>108889.79148000001</v>
      </c>
      <c r="K357" s="58">
        <f t="shared" si="71"/>
        <v>112483.15459884</v>
      </c>
      <c r="L357" s="74">
        <f t="shared" si="72"/>
        <v>8330.06904822</v>
      </c>
      <c r="M357" s="74">
        <f t="shared" si="73"/>
        <v>161.1568913904</v>
      </c>
      <c r="N357" s="74">
        <f t="shared" si="74"/>
        <v>384.0022598277695</v>
      </c>
      <c r="O357" s="74">
        <f t="shared" si="75"/>
        <v>14019.560653050003</v>
      </c>
      <c r="P357" s="39">
        <f t="shared" si="76"/>
        <v>19044</v>
      </c>
      <c r="Q357" s="73">
        <f t="shared" si="77"/>
        <v>8604.96132681126</v>
      </c>
      <c r="R357" s="73">
        <f t="shared" si="78"/>
        <v>166.4750688062832</v>
      </c>
      <c r="S357" s="73">
        <f t="shared" si="79"/>
        <v>384.0022598277695</v>
      </c>
      <c r="T357" s="73">
        <f t="shared" si="80"/>
        <v>14679.051675148621</v>
      </c>
      <c r="U357" s="73">
        <f t="shared" si="81"/>
        <v>19236</v>
      </c>
      <c r="V357" s="73">
        <f t="shared" si="82"/>
        <v>150828.58033248817</v>
      </c>
      <c r="W357" s="73">
        <f t="shared" si="83"/>
        <v>155553.64492943394</v>
      </c>
    </row>
    <row r="358" spans="2:23" ht="15">
      <c r="B358" t="s">
        <v>1081</v>
      </c>
      <c r="C358" t="s">
        <v>1082</v>
      </c>
      <c r="D358" t="s">
        <v>420</v>
      </c>
      <c r="E358" s="54">
        <v>40</v>
      </c>
      <c r="F358" s="45" t="s">
        <v>407</v>
      </c>
      <c r="G358" s="45" t="s">
        <v>408</v>
      </c>
      <c r="H358" s="45" t="s">
        <v>412</v>
      </c>
      <c r="I358" s="53">
        <v>108303.51</v>
      </c>
      <c r="J358" s="58">
        <f t="shared" si="70"/>
        <v>112419.04338</v>
      </c>
      <c r="K358" s="58">
        <f t="shared" si="71"/>
        <v>116128.87181154</v>
      </c>
      <c r="L358" s="74">
        <f t="shared" si="72"/>
        <v>8600.05681857</v>
      </c>
      <c r="M358" s="74">
        <f t="shared" si="73"/>
        <v>166.3801842024</v>
      </c>
      <c r="N358" s="74">
        <f t="shared" si="74"/>
        <v>384.0022598277695</v>
      </c>
      <c r="O358" s="74">
        <f t="shared" si="75"/>
        <v>14473.951835175001</v>
      </c>
      <c r="P358" s="39">
        <f t="shared" si="76"/>
        <v>19044</v>
      </c>
      <c r="Q358" s="73">
        <f t="shared" si="77"/>
        <v>8883.85869358281</v>
      </c>
      <c r="R358" s="73">
        <f t="shared" si="78"/>
        <v>171.8707302810792</v>
      </c>
      <c r="S358" s="73">
        <f t="shared" si="79"/>
        <v>384.0022598277695</v>
      </c>
      <c r="T358" s="73">
        <f t="shared" si="80"/>
        <v>15154.81777140597</v>
      </c>
      <c r="U358" s="73">
        <f t="shared" si="81"/>
        <v>19236</v>
      </c>
      <c r="V358" s="73">
        <f t="shared" si="82"/>
        <v>155087.43447777518</v>
      </c>
      <c r="W358" s="73">
        <f t="shared" si="83"/>
        <v>159959.42126663763</v>
      </c>
    </row>
    <row r="359" spans="2:23" ht="15">
      <c r="B359" t="s">
        <v>1083</v>
      </c>
      <c r="C359" t="s">
        <v>1084</v>
      </c>
      <c r="D359" t="s">
        <v>661</v>
      </c>
      <c r="E359" s="54">
        <v>40</v>
      </c>
      <c r="F359" s="45" t="s">
        <v>407</v>
      </c>
      <c r="G359" s="45" t="s">
        <v>408</v>
      </c>
      <c r="H359" s="45" t="s">
        <v>412</v>
      </c>
      <c r="I359" s="53">
        <v>113177.84</v>
      </c>
      <c r="J359" s="58">
        <f t="shared" si="70"/>
        <v>117478.59792</v>
      </c>
      <c r="K359" s="58">
        <f t="shared" si="71"/>
        <v>121355.39165135998</v>
      </c>
      <c r="L359" s="74">
        <f t="shared" si="72"/>
        <v>8987.11274088</v>
      </c>
      <c r="M359" s="74">
        <f t="shared" si="73"/>
        <v>173.8683249216</v>
      </c>
      <c r="N359" s="74">
        <f t="shared" si="74"/>
        <v>384.0022598277695</v>
      </c>
      <c r="O359" s="74">
        <f t="shared" si="75"/>
        <v>15125.3694822</v>
      </c>
      <c r="P359" s="39">
        <f t="shared" si="76"/>
        <v>19044</v>
      </c>
      <c r="Q359" s="73">
        <f t="shared" si="77"/>
        <v>9283.687461329038</v>
      </c>
      <c r="R359" s="73">
        <f t="shared" si="78"/>
        <v>179.60597964401276</v>
      </c>
      <c r="S359" s="73">
        <f t="shared" si="79"/>
        <v>384.0022598277695</v>
      </c>
      <c r="T359" s="73">
        <f t="shared" si="80"/>
        <v>15836.87861050248</v>
      </c>
      <c r="U359" s="73">
        <f t="shared" si="81"/>
        <v>19236</v>
      </c>
      <c r="V359" s="73">
        <f t="shared" si="82"/>
        <v>161192.95072782936</v>
      </c>
      <c r="W359" s="73">
        <f t="shared" si="83"/>
        <v>166275.56596266327</v>
      </c>
    </row>
    <row r="360" spans="2:23" ht="15">
      <c r="B360" t="s">
        <v>1085</v>
      </c>
      <c r="C360" t="s">
        <v>1086</v>
      </c>
      <c r="D360" t="s">
        <v>420</v>
      </c>
      <c r="E360" s="54">
        <v>40</v>
      </c>
      <c r="F360" s="45" t="s">
        <v>407</v>
      </c>
      <c r="G360" s="45" t="s">
        <v>408</v>
      </c>
      <c r="H360" s="45" t="s">
        <v>412</v>
      </c>
      <c r="I360" s="53">
        <v>92473.16</v>
      </c>
      <c r="J360" s="58">
        <f t="shared" si="70"/>
        <v>95987.14008000001</v>
      </c>
      <c r="K360" s="58">
        <f t="shared" si="71"/>
        <v>99154.71570264001</v>
      </c>
      <c r="L360" s="74">
        <f t="shared" si="72"/>
        <v>7343.0162161200005</v>
      </c>
      <c r="M360" s="74">
        <f t="shared" si="73"/>
        <v>142.0609673184</v>
      </c>
      <c r="N360" s="74">
        <f t="shared" si="74"/>
        <v>384.0022598277695</v>
      </c>
      <c r="O360" s="74">
        <f t="shared" si="75"/>
        <v>12358.344285300002</v>
      </c>
      <c r="P360" s="39">
        <f t="shared" si="76"/>
        <v>19044</v>
      </c>
      <c r="Q360" s="73">
        <f t="shared" si="77"/>
        <v>7585.335751251961</v>
      </c>
      <c r="R360" s="73">
        <f t="shared" si="78"/>
        <v>146.74897923990721</v>
      </c>
      <c r="S360" s="73">
        <f t="shared" si="79"/>
        <v>384.0022598277695</v>
      </c>
      <c r="T360" s="73">
        <f t="shared" si="80"/>
        <v>12939.690399194522</v>
      </c>
      <c r="U360" s="73">
        <f t="shared" si="81"/>
        <v>19236</v>
      </c>
      <c r="V360" s="73">
        <f t="shared" si="82"/>
        <v>135258.5638085662</v>
      </c>
      <c r="W360" s="73">
        <f t="shared" si="83"/>
        <v>139446.49309215415</v>
      </c>
    </row>
    <row r="361" spans="2:23" ht="15">
      <c r="B361" t="s">
        <v>1087</v>
      </c>
      <c r="C361" t="s">
        <v>1088</v>
      </c>
      <c r="D361" t="s">
        <v>420</v>
      </c>
      <c r="E361" s="54">
        <v>40</v>
      </c>
      <c r="F361" s="45" t="s">
        <v>407</v>
      </c>
      <c r="G361" s="45" t="s">
        <v>408</v>
      </c>
      <c r="H361" s="45" t="s">
        <v>412</v>
      </c>
      <c r="I361" s="53">
        <v>79274.21</v>
      </c>
      <c r="J361" s="58">
        <f t="shared" si="70"/>
        <v>82286.62998000001</v>
      </c>
      <c r="K361" s="58">
        <f t="shared" si="71"/>
        <v>85002.08876934</v>
      </c>
      <c r="L361" s="74">
        <f t="shared" si="72"/>
        <v>6294.927193470001</v>
      </c>
      <c r="M361" s="74">
        <f t="shared" si="73"/>
        <v>121.78421237040001</v>
      </c>
      <c r="N361" s="74">
        <f t="shared" si="74"/>
        <v>384.0022598277695</v>
      </c>
      <c r="O361" s="74">
        <f t="shared" si="75"/>
        <v>10594.403609925002</v>
      </c>
      <c r="P361" s="39">
        <f t="shared" si="76"/>
        <v>19044</v>
      </c>
      <c r="Q361" s="73">
        <f t="shared" si="77"/>
        <v>6502.65979085451</v>
      </c>
      <c r="R361" s="73">
        <f t="shared" si="78"/>
        <v>125.8030913786232</v>
      </c>
      <c r="S361" s="73">
        <f t="shared" si="79"/>
        <v>384.0022598277695</v>
      </c>
      <c r="T361" s="73">
        <f t="shared" si="80"/>
        <v>11092.77258439887</v>
      </c>
      <c r="U361" s="73">
        <f t="shared" si="81"/>
        <v>19236</v>
      </c>
      <c r="V361" s="73">
        <f t="shared" si="82"/>
        <v>118725.74725559319</v>
      </c>
      <c r="W361" s="73">
        <f t="shared" si="83"/>
        <v>122343.32649579977</v>
      </c>
    </row>
    <row r="362" spans="2:23" ht="15">
      <c r="B362" t="s">
        <v>1089</v>
      </c>
      <c r="C362" t="s">
        <v>1090</v>
      </c>
      <c r="D362" t="s">
        <v>1091</v>
      </c>
      <c r="E362" s="54">
        <v>40.16</v>
      </c>
      <c r="F362" s="45" t="s">
        <v>407</v>
      </c>
      <c r="G362" s="45" t="s">
        <v>408</v>
      </c>
      <c r="H362" s="45" t="s">
        <v>785</v>
      </c>
      <c r="I362" s="53">
        <v>108405.44</v>
      </c>
      <c r="J362" s="58">
        <f t="shared" si="70"/>
        <v>112524.84672</v>
      </c>
      <c r="K362" s="58">
        <f t="shared" si="71"/>
        <v>116238.16666176</v>
      </c>
      <c r="L362" s="74">
        <f t="shared" si="72"/>
        <v>8608.15077408</v>
      </c>
      <c r="M362" s="74">
        <f t="shared" si="73"/>
        <v>166.5367731456</v>
      </c>
      <c r="N362" s="74">
        <f t="shared" si="74"/>
        <v>384.0022598277695</v>
      </c>
      <c r="O362" s="74">
        <f t="shared" si="75"/>
        <v>14487.5740152</v>
      </c>
      <c r="P362" s="39">
        <f t="shared" si="76"/>
        <v>19044</v>
      </c>
      <c r="Q362" s="73">
        <f t="shared" si="77"/>
        <v>8892.219749624639</v>
      </c>
      <c r="R362" s="73">
        <f t="shared" si="78"/>
        <v>172.03248665940478</v>
      </c>
      <c r="S362" s="73">
        <f t="shared" si="79"/>
        <v>384.0022598277695</v>
      </c>
      <c r="T362" s="73">
        <f t="shared" si="80"/>
        <v>15169.08074935968</v>
      </c>
      <c r="U362" s="73">
        <f t="shared" si="81"/>
        <v>19236</v>
      </c>
      <c r="V362" s="73">
        <f t="shared" si="82"/>
        <v>155215.11054225336</v>
      </c>
      <c r="W362" s="73">
        <f t="shared" si="83"/>
        <v>160091.5019072315</v>
      </c>
    </row>
    <row r="363" spans="2:23" ht="15">
      <c r="B363" t="s">
        <v>1092</v>
      </c>
      <c r="C363" t="s">
        <v>1093</v>
      </c>
      <c r="D363" t="s">
        <v>1091</v>
      </c>
      <c r="E363" s="54">
        <v>40.16</v>
      </c>
      <c r="F363" s="45" t="s">
        <v>407</v>
      </c>
      <c r="G363" s="45" t="s">
        <v>408</v>
      </c>
      <c r="H363" s="45" t="s">
        <v>785</v>
      </c>
      <c r="I363" s="53">
        <v>121602.62</v>
      </c>
      <c r="J363" s="58">
        <f t="shared" si="70"/>
        <v>126223.51956</v>
      </c>
      <c r="K363" s="58">
        <f t="shared" si="71"/>
        <v>130388.89570548</v>
      </c>
      <c r="L363" s="74">
        <f t="shared" si="72"/>
        <v>9656.09924634</v>
      </c>
      <c r="M363" s="74">
        <f t="shared" si="73"/>
        <v>186.8108089488</v>
      </c>
      <c r="N363" s="74">
        <f t="shared" si="74"/>
        <v>384.0022598277695</v>
      </c>
      <c r="O363" s="74">
        <f t="shared" si="75"/>
        <v>16251.27814335</v>
      </c>
      <c r="P363" s="39">
        <f t="shared" si="76"/>
        <v>19044</v>
      </c>
      <c r="Q363" s="73">
        <f t="shared" si="77"/>
        <v>9851.43898772946</v>
      </c>
      <c r="R363" s="73">
        <f t="shared" si="78"/>
        <v>192.9755656441104</v>
      </c>
      <c r="S363" s="73">
        <f t="shared" si="79"/>
        <v>384.0022598277695</v>
      </c>
      <c r="T363" s="73">
        <f t="shared" si="80"/>
        <v>17015.75088956514</v>
      </c>
      <c r="U363" s="73">
        <f t="shared" si="81"/>
        <v>19236</v>
      </c>
      <c r="V363" s="73">
        <f t="shared" si="82"/>
        <v>171745.71001846658</v>
      </c>
      <c r="W363" s="73">
        <f t="shared" si="83"/>
        <v>177069.0634082465</v>
      </c>
    </row>
    <row r="364" spans="2:23" ht="15">
      <c r="B364" t="s">
        <v>1094</v>
      </c>
      <c r="C364" t="s">
        <v>1095</v>
      </c>
      <c r="D364" t="s">
        <v>1091</v>
      </c>
      <c r="E364" s="54">
        <v>40.16</v>
      </c>
      <c r="F364" s="45" t="s">
        <v>407</v>
      </c>
      <c r="G364" s="45" t="s">
        <v>408</v>
      </c>
      <c r="H364" s="45" t="s">
        <v>785</v>
      </c>
      <c r="I364" s="53">
        <v>108855.34</v>
      </c>
      <c r="J364" s="58">
        <f t="shared" si="70"/>
        <v>112991.84292</v>
      </c>
      <c r="K364" s="58">
        <f t="shared" si="71"/>
        <v>116720.57373635999</v>
      </c>
      <c r="L364" s="74">
        <f t="shared" si="72"/>
        <v>8643.87598338</v>
      </c>
      <c r="M364" s="74">
        <f t="shared" si="73"/>
        <v>167.22792752159998</v>
      </c>
      <c r="N364" s="74">
        <f t="shared" si="74"/>
        <v>384.0022598277695</v>
      </c>
      <c r="O364" s="74">
        <f t="shared" si="75"/>
        <v>14547.69977595</v>
      </c>
      <c r="P364" s="39">
        <f t="shared" si="76"/>
        <v>19044</v>
      </c>
      <c r="Q364" s="73">
        <f t="shared" si="77"/>
        <v>8929.123890831539</v>
      </c>
      <c r="R364" s="73">
        <f t="shared" si="78"/>
        <v>172.7464491298128</v>
      </c>
      <c r="S364" s="73">
        <f t="shared" si="79"/>
        <v>384.0022598277695</v>
      </c>
      <c r="T364" s="73">
        <f t="shared" si="80"/>
        <v>15232.034872594979</v>
      </c>
      <c r="U364" s="73">
        <f t="shared" si="81"/>
        <v>19236</v>
      </c>
      <c r="V364" s="73">
        <f t="shared" si="82"/>
        <v>155778.64886667937</v>
      </c>
      <c r="W364" s="73">
        <f t="shared" si="83"/>
        <v>160674.4812087441</v>
      </c>
    </row>
    <row r="365" spans="2:23" ht="15">
      <c r="B365" t="s">
        <v>1096</v>
      </c>
      <c r="C365" t="s">
        <v>1097</v>
      </c>
      <c r="D365" t="s">
        <v>1091</v>
      </c>
      <c r="E365" s="54">
        <v>40.16</v>
      </c>
      <c r="F365" s="45" t="s">
        <v>407</v>
      </c>
      <c r="G365" s="45" t="s">
        <v>408</v>
      </c>
      <c r="H365" s="45" t="s">
        <v>785</v>
      </c>
      <c r="I365" s="53">
        <v>115818.14</v>
      </c>
      <c r="J365" s="58">
        <f t="shared" si="70"/>
        <v>120219.22932</v>
      </c>
      <c r="K365" s="58">
        <f t="shared" si="71"/>
        <v>124186.46388755999</v>
      </c>
      <c r="L365" s="74">
        <f t="shared" si="72"/>
        <v>9196.771042979999</v>
      </c>
      <c r="M365" s="74">
        <f t="shared" si="73"/>
        <v>177.9244593936</v>
      </c>
      <c r="N365" s="74">
        <f t="shared" si="74"/>
        <v>384.0022598277695</v>
      </c>
      <c r="O365" s="74">
        <f t="shared" si="75"/>
        <v>15478.22577495</v>
      </c>
      <c r="P365" s="39">
        <f t="shared" si="76"/>
        <v>19044</v>
      </c>
      <c r="Q365" s="73">
        <f t="shared" si="77"/>
        <v>9500.264487398339</v>
      </c>
      <c r="R365" s="73">
        <f t="shared" si="78"/>
        <v>183.79596655358878</v>
      </c>
      <c r="S365" s="73">
        <f t="shared" si="79"/>
        <v>384.0022598277695</v>
      </c>
      <c r="T365" s="73">
        <f t="shared" si="80"/>
        <v>16206.33353732658</v>
      </c>
      <c r="U365" s="73">
        <f t="shared" si="81"/>
        <v>19236</v>
      </c>
      <c r="V365" s="73">
        <f t="shared" si="82"/>
        <v>164500.15285715138</v>
      </c>
      <c r="W365" s="73">
        <f t="shared" si="83"/>
        <v>169696.86013866626</v>
      </c>
    </row>
    <row r="366" spans="2:23" ht="15">
      <c r="B366" t="s">
        <v>1098</v>
      </c>
      <c r="C366" t="s">
        <v>1099</v>
      </c>
      <c r="D366" t="s">
        <v>1091</v>
      </c>
      <c r="E366" s="54">
        <v>40.16</v>
      </c>
      <c r="F366" s="45" t="s">
        <v>407</v>
      </c>
      <c r="G366" s="45" t="s">
        <v>408</v>
      </c>
      <c r="H366" s="45" t="s">
        <v>785</v>
      </c>
      <c r="I366" s="53">
        <v>114639.82</v>
      </c>
      <c r="J366" s="58">
        <f t="shared" si="70"/>
        <v>118996.13316000001</v>
      </c>
      <c r="K366" s="58">
        <f t="shared" si="71"/>
        <v>122923.00555428</v>
      </c>
      <c r="L366" s="74">
        <f t="shared" si="72"/>
        <v>9103.20418674</v>
      </c>
      <c r="M366" s="74">
        <f t="shared" si="73"/>
        <v>176.11427707680002</v>
      </c>
      <c r="N366" s="74">
        <f t="shared" si="74"/>
        <v>384.0022598277695</v>
      </c>
      <c r="O366" s="74">
        <f t="shared" si="75"/>
        <v>15320.752144350003</v>
      </c>
      <c r="P366" s="39">
        <f t="shared" si="76"/>
        <v>19044</v>
      </c>
      <c r="Q366" s="73">
        <f t="shared" si="77"/>
        <v>9403.60992490242</v>
      </c>
      <c r="R366" s="73">
        <f t="shared" si="78"/>
        <v>181.9260482203344</v>
      </c>
      <c r="S366" s="73">
        <f t="shared" si="79"/>
        <v>384.0022598277695</v>
      </c>
      <c r="T366" s="73">
        <f t="shared" si="80"/>
        <v>16041.45222483354</v>
      </c>
      <c r="U366" s="73">
        <f t="shared" si="81"/>
        <v>19236</v>
      </c>
      <c r="V366" s="73">
        <f t="shared" si="82"/>
        <v>163024.20602799457</v>
      </c>
      <c r="W366" s="73">
        <f t="shared" si="83"/>
        <v>168169.99601206405</v>
      </c>
    </row>
    <row r="367" spans="2:23" ht="15">
      <c r="B367" t="s">
        <v>1100</v>
      </c>
      <c r="C367" t="s">
        <v>1101</v>
      </c>
      <c r="D367" t="s">
        <v>1091</v>
      </c>
      <c r="E367" s="54">
        <v>40.16</v>
      </c>
      <c r="F367" s="45" t="s">
        <v>407</v>
      </c>
      <c r="G367" s="45" t="s">
        <v>408</v>
      </c>
      <c r="H367" s="45" t="s">
        <v>785</v>
      </c>
      <c r="I367" s="53">
        <v>101442.64</v>
      </c>
      <c r="J367" s="58">
        <f t="shared" si="70"/>
        <v>105297.46032</v>
      </c>
      <c r="K367" s="58">
        <f t="shared" si="71"/>
        <v>108772.27651055998</v>
      </c>
      <c r="L367" s="74">
        <f t="shared" si="72"/>
        <v>8055.255714479999</v>
      </c>
      <c r="M367" s="74">
        <f t="shared" si="73"/>
        <v>155.8402412736</v>
      </c>
      <c r="N367" s="74">
        <f t="shared" si="74"/>
        <v>384.0022598277695</v>
      </c>
      <c r="O367" s="74">
        <f t="shared" si="75"/>
        <v>13557.0480162</v>
      </c>
      <c r="P367" s="39">
        <f t="shared" si="76"/>
        <v>19044</v>
      </c>
      <c r="Q367" s="73">
        <f t="shared" si="77"/>
        <v>8321.079153057839</v>
      </c>
      <c r="R367" s="73">
        <f t="shared" si="78"/>
        <v>160.9829692356288</v>
      </c>
      <c r="S367" s="73">
        <f t="shared" si="79"/>
        <v>384.0022598277695</v>
      </c>
      <c r="T367" s="73">
        <f t="shared" si="80"/>
        <v>14194.782084628077</v>
      </c>
      <c r="U367" s="73">
        <f t="shared" si="81"/>
        <v>19236</v>
      </c>
      <c r="V367" s="73">
        <f t="shared" si="82"/>
        <v>146493.60655178135</v>
      </c>
      <c r="W367" s="73">
        <f t="shared" si="83"/>
        <v>151069.1229773093</v>
      </c>
    </row>
    <row r="368" spans="2:23" ht="15">
      <c r="B368" t="s">
        <v>1102</v>
      </c>
      <c r="C368" t="s">
        <v>510</v>
      </c>
      <c r="D368" t="s">
        <v>511</v>
      </c>
      <c r="E368" s="54">
        <v>35</v>
      </c>
      <c r="F368" s="45" t="s">
        <v>407</v>
      </c>
      <c r="G368" s="45" t="s">
        <v>408</v>
      </c>
      <c r="H368" s="45" t="s">
        <v>412</v>
      </c>
      <c r="I368" s="53">
        <v>58654.33</v>
      </c>
      <c r="J368" s="58">
        <f t="shared" si="70"/>
        <v>60883.194540000004</v>
      </c>
      <c r="K368" s="58">
        <f t="shared" si="71"/>
        <v>62892.33995982</v>
      </c>
      <c r="L368" s="74">
        <f t="shared" si="72"/>
        <v>4657.56438231</v>
      </c>
      <c r="M368" s="74">
        <f t="shared" si="73"/>
        <v>90.10712791920001</v>
      </c>
      <c r="N368" s="74">
        <f t="shared" si="74"/>
        <v>384.0022598277695</v>
      </c>
      <c r="O368" s="74">
        <f t="shared" si="75"/>
        <v>7838.711297025001</v>
      </c>
      <c r="P368" s="39">
        <f t="shared" si="76"/>
        <v>19044</v>
      </c>
      <c r="Q368" s="73">
        <f t="shared" si="77"/>
        <v>4811.26400692623</v>
      </c>
      <c r="R368" s="73">
        <f t="shared" si="78"/>
        <v>93.0806631405336</v>
      </c>
      <c r="S368" s="73">
        <f t="shared" si="79"/>
        <v>384.0022598277695</v>
      </c>
      <c r="T368" s="73">
        <f t="shared" si="80"/>
        <v>8207.45036475651</v>
      </c>
      <c r="U368" s="73">
        <f t="shared" si="81"/>
        <v>19236</v>
      </c>
      <c r="V368" s="73">
        <f t="shared" si="82"/>
        <v>92897.57960708198</v>
      </c>
      <c r="W368" s="73">
        <f t="shared" si="83"/>
        <v>95624.13725447105</v>
      </c>
    </row>
    <row r="369" spans="2:23" ht="15">
      <c r="B369" t="s">
        <v>1103</v>
      </c>
      <c r="C369" t="s">
        <v>513</v>
      </c>
      <c r="D369" t="s">
        <v>417</v>
      </c>
      <c r="E369" s="54">
        <v>40</v>
      </c>
      <c r="F369" s="45" t="s">
        <v>407</v>
      </c>
      <c r="G369" s="45" t="s">
        <v>408</v>
      </c>
      <c r="H369" s="45" t="s">
        <v>412</v>
      </c>
      <c r="I369" s="53">
        <v>137012.22</v>
      </c>
      <c r="J369" s="58">
        <f t="shared" si="70"/>
        <v>142218.68436</v>
      </c>
      <c r="K369" s="58">
        <f t="shared" si="71"/>
        <v>146911.90094388</v>
      </c>
      <c r="L369" s="74">
        <f t="shared" si="72"/>
        <v>10022.97092322</v>
      </c>
      <c r="M369" s="74">
        <f t="shared" si="73"/>
        <v>210.48365285280002</v>
      </c>
      <c r="N369" s="74">
        <f t="shared" si="74"/>
        <v>384.0022598277695</v>
      </c>
      <c r="O369" s="74">
        <f t="shared" si="75"/>
        <v>18310.65561135</v>
      </c>
      <c r="P369" s="39">
        <f t="shared" si="76"/>
        <v>19044</v>
      </c>
      <c r="Q369" s="73">
        <f t="shared" si="77"/>
        <v>10091.02256368626</v>
      </c>
      <c r="R369" s="73">
        <f t="shared" si="78"/>
        <v>217.4296133969424</v>
      </c>
      <c r="S369" s="73">
        <f t="shared" si="79"/>
        <v>384.0022598277695</v>
      </c>
      <c r="T369" s="73">
        <f t="shared" si="80"/>
        <v>19172.00307317634</v>
      </c>
      <c r="U369" s="73">
        <f t="shared" si="81"/>
        <v>19236</v>
      </c>
      <c r="V369" s="73">
        <f t="shared" si="82"/>
        <v>190190.7968072506</v>
      </c>
      <c r="W369" s="73">
        <f t="shared" si="83"/>
        <v>196012.35845396732</v>
      </c>
    </row>
    <row r="370" spans="2:23" ht="15">
      <c r="B370" t="s">
        <v>1104</v>
      </c>
      <c r="C370" t="s">
        <v>1105</v>
      </c>
      <c r="D370" t="s">
        <v>1106</v>
      </c>
      <c r="E370" s="54">
        <v>40</v>
      </c>
      <c r="F370" s="45" t="s">
        <v>407</v>
      </c>
      <c r="G370" s="45" t="s">
        <v>408</v>
      </c>
      <c r="H370" s="45" t="s">
        <v>761</v>
      </c>
      <c r="I370" s="53">
        <v>140843.79</v>
      </c>
      <c r="J370" s="58">
        <f t="shared" si="70"/>
        <v>146195.85402</v>
      </c>
      <c r="K370" s="58">
        <f t="shared" si="71"/>
        <v>151020.31720266</v>
      </c>
      <c r="L370" s="74">
        <f t="shared" si="72"/>
        <v>10080.63988329</v>
      </c>
      <c r="M370" s="74">
        <f t="shared" si="73"/>
        <v>216.3698639496</v>
      </c>
      <c r="N370" s="74">
        <f t="shared" si="74"/>
        <v>384.0022598277695</v>
      </c>
      <c r="O370" s="74">
        <f t="shared" si="75"/>
        <v>18822.716205075</v>
      </c>
      <c r="P370" s="39">
        <f t="shared" si="76"/>
        <v>19044</v>
      </c>
      <c r="Q370" s="73">
        <f t="shared" si="77"/>
        <v>10150.594599438571</v>
      </c>
      <c r="R370" s="73">
        <f t="shared" si="78"/>
        <v>223.51006945993677</v>
      </c>
      <c r="S370" s="73">
        <f t="shared" si="79"/>
        <v>384.0022598277695</v>
      </c>
      <c r="T370" s="73">
        <f t="shared" si="80"/>
        <v>19708.15139494713</v>
      </c>
      <c r="U370" s="73">
        <f t="shared" si="81"/>
        <v>19236</v>
      </c>
      <c r="V370" s="73">
        <f t="shared" si="82"/>
        <v>194743.58223214236</v>
      </c>
      <c r="W370" s="73">
        <f t="shared" si="83"/>
        <v>200722.5755263334</v>
      </c>
    </row>
    <row r="371" spans="2:23" ht="15">
      <c r="B371" t="s">
        <v>1107</v>
      </c>
      <c r="C371" t="s">
        <v>513</v>
      </c>
      <c r="D371" t="s">
        <v>417</v>
      </c>
      <c r="E371" s="54">
        <v>40</v>
      </c>
      <c r="F371" s="45" t="s">
        <v>407</v>
      </c>
      <c r="G371" s="45" t="s">
        <v>408</v>
      </c>
      <c r="H371" s="45" t="s">
        <v>412</v>
      </c>
      <c r="I371" s="53">
        <v>137012.22</v>
      </c>
      <c r="J371" s="58">
        <f t="shared" si="70"/>
        <v>142218.68436</v>
      </c>
      <c r="K371" s="58">
        <f t="shared" si="71"/>
        <v>146911.90094388</v>
      </c>
      <c r="L371" s="74">
        <f t="shared" si="72"/>
        <v>10022.97092322</v>
      </c>
      <c r="M371" s="74">
        <f t="shared" si="73"/>
        <v>210.48365285280002</v>
      </c>
      <c r="N371" s="74">
        <f t="shared" si="74"/>
        <v>384.0022598277695</v>
      </c>
      <c r="O371" s="74">
        <f t="shared" si="75"/>
        <v>18310.65561135</v>
      </c>
      <c r="P371" s="39">
        <f t="shared" si="76"/>
        <v>19044</v>
      </c>
      <c r="Q371" s="73">
        <f t="shared" si="77"/>
        <v>10091.02256368626</v>
      </c>
      <c r="R371" s="73">
        <f t="shared" si="78"/>
        <v>217.4296133969424</v>
      </c>
      <c r="S371" s="73">
        <f t="shared" si="79"/>
        <v>384.0022598277695</v>
      </c>
      <c r="T371" s="73">
        <f t="shared" si="80"/>
        <v>19172.00307317634</v>
      </c>
      <c r="U371" s="73">
        <f t="shared" si="81"/>
        <v>19236</v>
      </c>
      <c r="V371" s="73">
        <f t="shared" si="82"/>
        <v>190190.7968072506</v>
      </c>
      <c r="W371" s="73">
        <f t="shared" si="83"/>
        <v>196012.35845396732</v>
      </c>
    </row>
    <row r="372" spans="2:23" ht="15">
      <c r="B372" t="s">
        <v>1108</v>
      </c>
      <c r="C372" t="s">
        <v>1109</v>
      </c>
      <c r="D372" t="s">
        <v>1053</v>
      </c>
      <c r="E372" s="54">
        <v>40</v>
      </c>
      <c r="F372" s="45" t="s">
        <v>407</v>
      </c>
      <c r="G372" s="45" t="s">
        <v>408</v>
      </c>
      <c r="H372" s="45" t="s">
        <v>412</v>
      </c>
      <c r="I372" s="53">
        <v>142690.94</v>
      </c>
      <c r="J372" s="58">
        <f t="shared" si="70"/>
        <v>148113.19572000002</v>
      </c>
      <c r="K372" s="58">
        <f t="shared" si="71"/>
        <v>153000.93117876002</v>
      </c>
      <c r="L372" s="74">
        <f t="shared" si="72"/>
        <v>10108.441337940001</v>
      </c>
      <c r="M372" s="74">
        <f t="shared" si="73"/>
        <v>219.20752966560002</v>
      </c>
      <c r="N372" s="74">
        <f t="shared" si="74"/>
        <v>384.0022598277695</v>
      </c>
      <c r="O372" s="74">
        <f t="shared" si="75"/>
        <v>19069.57394895</v>
      </c>
      <c r="P372" s="39">
        <f t="shared" si="76"/>
        <v>19044</v>
      </c>
      <c r="Q372" s="73">
        <f t="shared" si="77"/>
        <v>10179.31350209202</v>
      </c>
      <c r="R372" s="73">
        <f t="shared" si="78"/>
        <v>226.44137814456482</v>
      </c>
      <c r="S372" s="73">
        <f t="shared" si="79"/>
        <v>384.0022598277695</v>
      </c>
      <c r="T372" s="73">
        <f t="shared" si="80"/>
        <v>19966.621518828182</v>
      </c>
      <c r="U372" s="73">
        <f t="shared" si="81"/>
        <v>19236</v>
      </c>
      <c r="V372" s="73">
        <f t="shared" si="82"/>
        <v>196938.4207963834</v>
      </c>
      <c r="W372" s="73">
        <f t="shared" si="83"/>
        <v>202993.30983765254</v>
      </c>
    </row>
    <row r="373" spans="2:23" ht="15">
      <c r="B373" t="s">
        <v>1110</v>
      </c>
      <c r="C373" t="s">
        <v>1111</v>
      </c>
      <c r="D373" t="s">
        <v>458</v>
      </c>
      <c r="E373" s="54">
        <v>35</v>
      </c>
      <c r="F373" s="45" t="s">
        <v>407</v>
      </c>
      <c r="G373" s="45" t="s">
        <v>408</v>
      </c>
      <c r="H373" s="45" t="s">
        <v>412</v>
      </c>
      <c r="I373" s="53">
        <v>140069.54</v>
      </c>
      <c r="J373" s="58">
        <f t="shared" si="70"/>
        <v>145392.18252</v>
      </c>
      <c r="K373" s="58">
        <f t="shared" si="71"/>
        <v>150190.12454316</v>
      </c>
      <c r="L373" s="74">
        <f t="shared" si="72"/>
        <v>10068.986646540001</v>
      </c>
      <c r="M373" s="74">
        <f t="shared" si="73"/>
        <v>215.1804301296</v>
      </c>
      <c r="N373" s="74">
        <f t="shared" si="74"/>
        <v>384.0022598277695</v>
      </c>
      <c r="O373" s="74">
        <f t="shared" si="75"/>
        <v>18719.24349945</v>
      </c>
      <c r="P373" s="39">
        <f t="shared" si="76"/>
        <v>19044</v>
      </c>
      <c r="Q373" s="73">
        <f t="shared" si="77"/>
        <v>10138.55680587582</v>
      </c>
      <c r="R373" s="73">
        <f t="shared" si="78"/>
        <v>222.28138432387678</v>
      </c>
      <c r="S373" s="73">
        <f t="shared" si="79"/>
        <v>384.0022598277695</v>
      </c>
      <c r="T373" s="73">
        <f t="shared" si="80"/>
        <v>19599.81125288238</v>
      </c>
      <c r="U373" s="73">
        <f t="shared" si="81"/>
        <v>19236</v>
      </c>
      <c r="V373" s="73">
        <f t="shared" si="82"/>
        <v>193823.5953559474</v>
      </c>
      <c r="W373" s="73">
        <f t="shared" si="83"/>
        <v>199770.77624606984</v>
      </c>
    </row>
    <row r="374" spans="2:23" ht="15">
      <c r="B374" t="s">
        <v>1112</v>
      </c>
      <c r="C374" t="s">
        <v>1113</v>
      </c>
      <c r="D374" t="s">
        <v>417</v>
      </c>
      <c r="E374" s="54">
        <v>40</v>
      </c>
      <c r="F374" s="45" t="s">
        <v>407</v>
      </c>
      <c r="G374" s="45" t="s">
        <v>408</v>
      </c>
      <c r="H374" s="45" t="s">
        <v>761</v>
      </c>
      <c r="I374" s="53">
        <v>78051.67</v>
      </c>
      <c r="J374" s="58">
        <f t="shared" si="70"/>
        <v>81017.63346</v>
      </c>
      <c r="K374" s="58">
        <f t="shared" si="71"/>
        <v>83691.21536418</v>
      </c>
      <c r="L374" s="74">
        <f t="shared" si="72"/>
        <v>6197.84895969</v>
      </c>
      <c r="M374" s="74">
        <f t="shared" si="73"/>
        <v>119.90609752079999</v>
      </c>
      <c r="N374" s="74">
        <f t="shared" si="74"/>
        <v>384.0022598277695</v>
      </c>
      <c r="O374" s="74">
        <f t="shared" si="75"/>
        <v>10431.020307974999</v>
      </c>
      <c r="P374" s="39">
        <f t="shared" si="76"/>
        <v>19044</v>
      </c>
      <c r="Q374" s="73">
        <f t="shared" si="77"/>
        <v>6402.377975359769</v>
      </c>
      <c r="R374" s="73">
        <f t="shared" si="78"/>
        <v>123.86299873898639</v>
      </c>
      <c r="S374" s="73">
        <f t="shared" si="79"/>
        <v>384.0022598277695</v>
      </c>
      <c r="T374" s="73">
        <f t="shared" si="80"/>
        <v>10921.70360502549</v>
      </c>
      <c r="U374" s="73">
        <f t="shared" si="81"/>
        <v>19236</v>
      </c>
      <c r="V374" s="73">
        <f t="shared" si="82"/>
        <v>117194.41108501356</v>
      </c>
      <c r="W374" s="73">
        <f t="shared" si="83"/>
        <v>120759.16220313201</v>
      </c>
    </row>
    <row r="375" spans="2:23" ht="15">
      <c r="B375" t="s">
        <v>1114</v>
      </c>
      <c r="C375" t="s">
        <v>1115</v>
      </c>
      <c r="D375" t="s">
        <v>483</v>
      </c>
      <c r="E375" s="54">
        <v>40</v>
      </c>
      <c r="F375" s="45" t="s">
        <v>407</v>
      </c>
      <c r="G375" s="45" t="s">
        <v>408</v>
      </c>
      <c r="H375" s="45" t="s">
        <v>412</v>
      </c>
      <c r="I375" s="53">
        <v>79376.18</v>
      </c>
      <c r="J375" s="58">
        <f t="shared" si="70"/>
        <v>82392.47484</v>
      </c>
      <c r="K375" s="58">
        <f t="shared" si="71"/>
        <v>85111.42650971998</v>
      </c>
      <c r="L375" s="74">
        <f t="shared" si="72"/>
        <v>6303.024325259999</v>
      </c>
      <c r="M375" s="74">
        <f t="shared" si="73"/>
        <v>121.94086276319999</v>
      </c>
      <c r="N375" s="74">
        <f t="shared" si="74"/>
        <v>384.0022598277695</v>
      </c>
      <c r="O375" s="74">
        <f t="shared" si="75"/>
        <v>10608.03113565</v>
      </c>
      <c r="P375" s="39">
        <f t="shared" si="76"/>
        <v>19044</v>
      </c>
      <c r="Q375" s="73">
        <f t="shared" si="77"/>
        <v>6511.024127993578</v>
      </c>
      <c r="R375" s="73">
        <f t="shared" si="78"/>
        <v>125.96491123438557</v>
      </c>
      <c r="S375" s="73">
        <f t="shared" si="79"/>
        <v>384.0022598277695</v>
      </c>
      <c r="T375" s="73">
        <f t="shared" si="80"/>
        <v>11107.041159518458</v>
      </c>
      <c r="U375" s="73">
        <f t="shared" si="81"/>
        <v>19236</v>
      </c>
      <c r="V375" s="73">
        <f t="shared" si="82"/>
        <v>118853.47342350097</v>
      </c>
      <c r="W375" s="73">
        <f t="shared" si="83"/>
        <v>122475.45896829417</v>
      </c>
    </row>
    <row r="376" spans="2:23" ht="15">
      <c r="B376" t="s">
        <v>1116</v>
      </c>
      <c r="C376" t="s">
        <v>1117</v>
      </c>
      <c r="D376" t="s">
        <v>417</v>
      </c>
      <c r="E376" s="54">
        <v>40</v>
      </c>
      <c r="F376" s="45" t="s">
        <v>407</v>
      </c>
      <c r="G376" s="45" t="s">
        <v>408</v>
      </c>
      <c r="H376" s="45" t="s">
        <v>761</v>
      </c>
      <c r="I376" s="53">
        <v>93933.73</v>
      </c>
      <c r="J376" s="58">
        <f t="shared" si="70"/>
        <v>97503.21174</v>
      </c>
      <c r="K376" s="58">
        <f t="shared" si="71"/>
        <v>100720.81772741998</v>
      </c>
      <c r="L376" s="74">
        <f t="shared" si="72"/>
        <v>7458.9956981099995</v>
      </c>
      <c r="M376" s="74">
        <f t="shared" si="73"/>
        <v>144.3047533752</v>
      </c>
      <c r="N376" s="74">
        <f t="shared" si="74"/>
        <v>384.0022598277695</v>
      </c>
      <c r="O376" s="74">
        <f t="shared" si="75"/>
        <v>12553.538511525001</v>
      </c>
      <c r="P376" s="39">
        <f t="shared" si="76"/>
        <v>19044</v>
      </c>
      <c r="Q376" s="73">
        <f t="shared" si="77"/>
        <v>7705.142556147629</v>
      </c>
      <c r="R376" s="73">
        <f t="shared" si="78"/>
        <v>149.06681023658157</v>
      </c>
      <c r="S376" s="73">
        <f t="shared" si="79"/>
        <v>384.0022598277695</v>
      </c>
      <c r="T376" s="73">
        <f t="shared" si="80"/>
        <v>13144.066713428309</v>
      </c>
      <c r="U376" s="73">
        <f t="shared" si="81"/>
        <v>19236</v>
      </c>
      <c r="V376" s="73">
        <f t="shared" si="82"/>
        <v>137088.05296283797</v>
      </c>
      <c r="W376" s="73">
        <f t="shared" si="83"/>
        <v>141339.09606706028</v>
      </c>
    </row>
    <row r="377" spans="2:23" ht="15">
      <c r="B377" t="s">
        <v>1118</v>
      </c>
      <c r="C377" t="s">
        <v>1119</v>
      </c>
      <c r="D377" t="s">
        <v>483</v>
      </c>
      <c r="E377" s="54">
        <v>40</v>
      </c>
      <c r="F377" s="45" t="s">
        <v>407</v>
      </c>
      <c r="G377" s="45" t="s">
        <v>408</v>
      </c>
      <c r="H377" s="45" t="s">
        <v>761</v>
      </c>
      <c r="I377" s="53">
        <v>92395</v>
      </c>
      <c r="J377" s="58">
        <f t="shared" si="70"/>
        <v>95906.01000000001</v>
      </c>
      <c r="K377" s="58">
        <f t="shared" si="71"/>
        <v>99070.90833</v>
      </c>
      <c r="L377" s="74">
        <f t="shared" si="72"/>
        <v>7336.809765000001</v>
      </c>
      <c r="M377" s="74">
        <f t="shared" si="73"/>
        <v>141.94089480000002</v>
      </c>
      <c r="N377" s="74">
        <f t="shared" si="74"/>
        <v>384.0022598277695</v>
      </c>
      <c r="O377" s="74">
        <f t="shared" si="75"/>
        <v>12347.898787500002</v>
      </c>
      <c r="P377" s="39">
        <f t="shared" si="76"/>
        <v>19044</v>
      </c>
      <c r="Q377" s="73">
        <f t="shared" si="77"/>
        <v>7578.924487245</v>
      </c>
      <c r="R377" s="73">
        <f t="shared" si="78"/>
        <v>146.6249443284</v>
      </c>
      <c r="S377" s="73">
        <f t="shared" si="79"/>
        <v>384.0022598277695</v>
      </c>
      <c r="T377" s="73">
        <f t="shared" si="80"/>
        <v>12928.753537065002</v>
      </c>
      <c r="U377" s="73">
        <f t="shared" si="81"/>
        <v>19236</v>
      </c>
      <c r="V377" s="73">
        <f t="shared" si="82"/>
        <v>135160.6617071278</v>
      </c>
      <c r="W377" s="73">
        <f t="shared" si="83"/>
        <v>139345.21355846617</v>
      </c>
    </row>
    <row r="378" spans="2:23" ht="15">
      <c r="B378" t="s">
        <v>1120</v>
      </c>
      <c r="C378" t="s">
        <v>1080</v>
      </c>
      <c r="D378" t="s">
        <v>417</v>
      </c>
      <c r="E378" s="54">
        <v>40</v>
      </c>
      <c r="F378" s="45" t="s">
        <v>407</v>
      </c>
      <c r="G378" s="45" t="s">
        <v>408</v>
      </c>
      <c r="H378" s="45" t="s">
        <v>761</v>
      </c>
      <c r="I378" s="53">
        <v>104903.46</v>
      </c>
      <c r="J378" s="58">
        <f t="shared" si="70"/>
        <v>108889.79148000001</v>
      </c>
      <c r="K378" s="58">
        <f t="shared" si="71"/>
        <v>112483.15459884</v>
      </c>
      <c r="L378" s="74">
        <f t="shared" si="72"/>
        <v>8330.06904822</v>
      </c>
      <c r="M378" s="74">
        <f t="shared" si="73"/>
        <v>161.1568913904</v>
      </c>
      <c r="N378" s="74">
        <f t="shared" si="74"/>
        <v>384.0022598277695</v>
      </c>
      <c r="O378" s="74">
        <f t="shared" si="75"/>
        <v>14019.560653050003</v>
      </c>
      <c r="P378" s="39">
        <f t="shared" si="76"/>
        <v>19044</v>
      </c>
      <c r="Q378" s="73">
        <f t="shared" si="77"/>
        <v>8604.96132681126</v>
      </c>
      <c r="R378" s="73">
        <f t="shared" si="78"/>
        <v>166.4750688062832</v>
      </c>
      <c r="S378" s="73">
        <f t="shared" si="79"/>
        <v>384.0022598277695</v>
      </c>
      <c r="T378" s="73">
        <f t="shared" si="80"/>
        <v>14679.051675148621</v>
      </c>
      <c r="U378" s="73">
        <f t="shared" si="81"/>
        <v>19236</v>
      </c>
      <c r="V378" s="73">
        <f t="shared" si="82"/>
        <v>150828.58033248817</v>
      </c>
      <c r="W378" s="73">
        <f t="shared" si="83"/>
        <v>155553.64492943394</v>
      </c>
    </row>
    <row r="379" spans="2:23" ht="15">
      <c r="B379" t="s">
        <v>1121</v>
      </c>
      <c r="C379" t="s">
        <v>876</v>
      </c>
      <c r="D379" t="s">
        <v>483</v>
      </c>
      <c r="E379" s="54">
        <v>40</v>
      </c>
      <c r="F379" s="45" t="s">
        <v>407</v>
      </c>
      <c r="G379" s="45" t="s">
        <v>408</v>
      </c>
      <c r="H379" s="45" t="s">
        <v>761</v>
      </c>
      <c r="I379" s="53">
        <v>105273.54</v>
      </c>
      <c r="J379" s="58">
        <f t="shared" si="70"/>
        <v>109273.93452</v>
      </c>
      <c r="K379" s="58">
        <f t="shared" si="71"/>
        <v>112879.97435915998</v>
      </c>
      <c r="L379" s="74">
        <f t="shared" si="72"/>
        <v>8359.45599078</v>
      </c>
      <c r="M379" s="74">
        <f t="shared" si="73"/>
        <v>161.72542308959999</v>
      </c>
      <c r="N379" s="74">
        <f t="shared" si="74"/>
        <v>384.0022598277695</v>
      </c>
      <c r="O379" s="74">
        <f t="shared" si="75"/>
        <v>14069.01906945</v>
      </c>
      <c r="P379" s="39">
        <f t="shared" si="76"/>
        <v>19044</v>
      </c>
      <c r="Q379" s="73">
        <f t="shared" si="77"/>
        <v>8635.318038475738</v>
      </c>
      <c r="R379" s="73">
        <f t="shared" si="78"/>
        <v>167.06236205155676</v>
      </c>
      <c r="S379" s="73">
        <f t="shared" si="79"/>
        <v>384.0022598277695</v>
      </c>
      <c r="T379" s="73">
        <f t="shared" si="80"/>
        <v>14730.836653870378</v>
      </c>
      <c r="U379" s="73">
        <f t="shared" si="81"/>
        <v>19236</v>
      </c>
      <c r="V379" s="73">
        <f t="shared" si="82"/>
        <v>151292.13726314736</v>
      </c>
      <c r="W379" s="73">
        <f t="shared" si="83"/>
        <v>156033.19367338542</v>
      </c>
    </row>
    <row r="380" spans="2:23" ht="15">
      <c r="B380" t="s">
        <v>1122</v>
      </c>
      <c r="C380" t="s">
        <v>471</v>
      </c>
      <c r="D380" t="s">
        <v>417</v>
      </c>
      <c r="E380" s="54">
        <v>40</v>
      </c>
      <c r="F380" s="45" t="s">
        <v>407</v>
      </c>
      <c r="G380" s="45" t="s">
        <v>408</v>
      </c>
      <c r="H380" s="45" t="s">
        <v>761</v>
      </c>
      <c r="I380" s="53">
        <v>116856.44</v>
      </c>
      <c r="J380" s="58">
        <f t="shared" si="70"/>
        <v>121296.98472000001</v>
      </c>
      <c r="K380" s="58">
        <f t="shared" si="71"/>
        <v>125299.78521576</v>
      </c>
      <c r="L380" s="74">
        <f t="shared" si="72"/>
        <v>9279.219331080001</v>
      </c>
      <c r="M380" s="74">
        <f t="shared" si="73"/>
        <v>179.51953738560002</v>
      </c>
      <c r="N380" s="74">
        <f t="shared" si="74"/>
        <v>384.0022598277695</v>
      </c>
      <c r="O380" s="74">
        <f t="shared" si="75"/>
        <v>15616.986782700002</v>
      </c>
      <c r="P380" s="39">
        <f t="shared" si="76"/>
        <v>19044</v>
      </c>
      <c r="Q380" s="73">
        <f t="shared" si="77"/>
        <v>9585.43356900564</v>
      </c>
      <c r="R380" s="73">
        <f t="shared" si="78"/>
        <v>185.4436821193248</v>
      </c>
      <c r="S380" s="73">
        <f t="shared" si="79"/>
        <v>384.0022598277695</v>
      </c>
      <c r="T380" s="73">
        <f t="shared" si="80"/>
        <v>16351.62197065668</v>
      </c>
      <c r="U380" s="73">
        <f t="shared" si="81"/>
        <v>19236</v>
      </c>
      <c r="V380" s="73">
        <f t="shared" si="82"/>
        <v>165800.7126309934</v>
      </c>
      <c r="W380" s="73">
        <f t="shared" si="83"/>
        <v>171042.28669736942</v>
      </c>
    </row>
    <row r="381" spans="2:23" ht="15">
      <c r="B381" t="s">
        <v>1123</v>
      </c>
      <c r="C381" t="s">
        <v>1124</v>
      </c>
      <c r="D381" t="s">
        <v>483</v>
      </c>
      <c r="E381" s="54">
        <v>40</v>
      </c>
      <c r="F381" s="45" t="s">
        <v>407</v>
      </c>
      <c r="G381" s="45" t="s">
        <v>408</v>
      </c>
      <c r="H381" s="45" t="s">
        <v>412</v>
      </c>
      <c r="I381" s="53">
        <v>122094.38</v>
      </c>
      <c r="J381" s="58">
        <f t="shared" si="70"/>
        <v>126733.96644</v>
      </c>
      <c r="K381" s="58">
        <f t="shared" si="71"/>
        <v>130916.18733252</v>
      </c>
      <c r="L381" s="74">
        <f t="shared" si="72"/>
        <v>9695.14843266</v>
      </c>
      <c r="M381" s="74">
        <f t="shared" si="73"/>
        <v>187.5662703312</v>
      </c>
      <c r="N381" s="74">
        <f t="shared" si="74"/>
        <v>384.0022598277695</v>
      </c>
      <c r="O381" s="74">
        <f t="shared" si="75"/>
        <v>16316.998179150001</v>
      </c>
      <c r="P381" s="39">
        <f t="shared" si="76"/>
        <v>19044</v>
      </c>
      <c r="Q381" s="73">
        <f t="shared" si="77"/>
        <v>9859.08471632154</v>
      </c>
      <c r="R381" s="73">
        <f t="shared" si="78"/>
        <v>193.7559572521296</v>
      </c>
      <c r="S381" s="73">
        <f t="shared" si="79"/>
        <v>384.0022598277695</v>
      </c>
      <c r="T381" s="73">
        <f t="shared" si="80"/>
        <v>17084.562446893862</v>
      </c>
      <c r="U381" s="73">
        <f t="shared" si="81"/>
        <v>19236</v>
      </c>
      <c r="V381" s="73">
        <f t="shared" si="82"/>
        <v>172361.68158196897</v>
      </c>
      <c r="W381" s="73">
        <f t="shared" si="83"/>
        <v>177673.5927128153</v>
      </c>
    </row>
    <row r="382" spans="2:23" ht="15">
      <c r="B382" t="s">
        <v>1125</v>
      </c>
      <c r="C382" t="s">
        <v>1126</v>
      </c>
      <c r="D382" t="s">
        <v>658</v>
      </c>
      <c r="E382" s="54">
        <v>40</v>
      </c>
      <c r="F382" s="45" t="s">
        <v>407</v>
      </c>
      <c r="G382" s="45" t="s">
        <v>408</v>
      </c>
      <c r="H382" s="45" t="s">
        <v>412</v>
      </c>
      <c r="I382" s="53">
        <v>127427.18</v>
      </c>
      <c r="J382" s="58">
        <f t="shared" si="70"/>
        <v>132269.41284</v>
      </c>
      <c r="K382" s="58">
        <f t="shared" si="71"/>
        <v>136634.30346372</v>
      </c>
      <c r="L382" s="74">
        <f t="shared" si="72"/>
        <v>9878.70648618</v>
      </c>
      <c r="M382" s="74">
        <f t="shared" si="73"/>
        <v>195.7587310032</v>
      </c>
      <c r="N382" s="74">
        <f t="shared" si="74"/>
        <v>384.0022598277695</v>
      </c>
      <c r="O382" s="74">
        <f t="shared" si="75"/>
        <v>17029.686903150003</v>
      </c>
      <c r="P382" s="39">
        <f t="shared" si="76"/>
        <v>19044</v>
      </c>
      <c r="Q382" s="73">
        <f t="shared" si="77"/>
        <v>9941.99740022394</v>
      </c>
      <c r="R382" s="73">
        <f t="shared" si="78"/>
        <v>202.21876912630557</v>
      </c>
      <c r="S382" s="73">
        <f t="shared" si="79"/>
        <v>384.0022598277695</v>
      </c>
      <c r="T382" s="73">
        <f t="shared" si="80"/>
        <v>17830.77660201546</v>
      </c>
      <c r="U382" s="73">
        <f t="shared" si="81"/>
        <v>19236</v>
      </c>
      <c r="V382" s="73">
        <f t="shared" si="82"/>
        <v>178801.56722016097</v>
      </c>
      <c r="W382" s="73">
        <f t="shared" si="83"/>
        <v>184229.29849491347</v>
      </c>
    </row>
    <row r="383" spans="2:23" ht="15">
      <c r="B383" t="s">
        <v>1127</v>
      </c>
      <c r="C383" t="s">
        <v>967</v>
      </c>
      <c r="D383" t="s">
        <v>417</v>
      </c>
      <c r="E383" s="54">
        <v>40</v>
      </c>
      <c r="F383" s="45" t="s">
        <v>407</v>
      </c>
      <c r="G383" s="45" t="s">
        <v>408</v>
      </c>
      <c r="H383" s="45" t="s">
        <v>761</v>
      </c>
      <c r="I383" s="53">
        <v>62065.65</v>
      </c>
      <c r="J383" s="58">
        <f t="shared" si="70"/>
        <v>64424.144700000004</v>
      </c>
      <c r="K383" s="58">
        <f t="shared" si="71"/>
        <v>66550.1414751</v>
      </c>
      <c r="L383" s="74">
        <f t="shared" si="72"/>
        <v>4928.44706955</v>
      </c>
      <c r="M383" s="74">
        <f t="shared" si="73"/>
        <v>95.347734156</v>
      </c>
      <c r="N383" s="74">
        <f t="shared" si="74"/>
        <v>384.0022598277695</v>
      </c>
      <c r="O383" s="74">
        <f t="shared" si="75"/>
        <v>8294.608630125002</v>
      </c>
      <c r="P383" s="39">
        <f t="shared" si="76"/>
        <v>19044</v>
      </c>
      <c r="Q383" s="73">
        <f t="shared" si="77"/>
        <v>5091.08582284515</v>
      </c>
      <c r="R383" s="73">
        <f t="shared" si="78"/>
        <v>98.49420938314799</v>
      </c>
      <c r="S383" s="73">
        <f t="shared" si="79"/>
        <v>384.0022598277695</v>
      </c>
      <c r="T383" s="73">
        <f t="shared" si="80"/>
        <v>8684.79346250055</v>
      </c>
      <c r="U383" s="73">
        <f t="shared" si="81"/>
        <v>19236</v>
      </c>
      <c r="V383" s="73">
        <f t="shared" si="82"/>
        <v>97170.55039365878</v>
      </c>
      <c r="W383" s="73">
        <f t="shared" si="83"/>
        <v>100044.51722965662</v>
      </c>
    </row>
    <row r="384" spans="2:23" ht="15">
      <c r="B384" t="s">
        <v>1128</v>
      </c>
      <c r="C384" t="s">
        <v>1129</v>
      </c>
      <c r="D384" t="s">
        <v>417</v>
      </c>
      <c r="E384" s="54">
        <v>40</v>
      </c>
      <c r="F384" s="45" t="s">
        <v>407</v>
      </c>
      <c r="G384" s="45" t="s">
        <v>408</v>
      </c>
      <c r="H384" s="45" t="s">
        <v>761</v>
      </c>
      <c r="I384" s="53">
        <v>71112.58</v>
      </c>
      <c r="J384" s="58">
        <f t="shared" si="70"/>
        <v>73814.85804</v>
      </c>
      <c r="K384" s="58">
        <f t="shared" si="71"/>
        <v>76250.74835532</v>
      </c>
      <c r="L384" s="74">
        <f t="shared" si="72"/>
        <v>5646.836640060001</v>
      </c>
      <c r="M384" s="74">
        <f t="shared" si="73"/>
        <v>109.24598989920001</v>
      </c>
      <c r="N384" s="74">
        <f t="shared" si="74"/>
        <v>384.0022598277695</v>
      </c>
      <c r="O384" s="74">
        <f t="shared" si="75"/>
        <v>9503.662972650001</v>
      </c>
      <c r="P384" s="39">
        <f t="shared" si="76"/>
        <v>19044</v>
      </c>
      <c r="Q384" s="73">
        <f t="shared" si="77"/>
        <v>5833.18224918198</v>
      </c>
      <c r="R384" s="73">
        <f t="shared" si="78"/>
        <v>112.8511075658736</v>
      </c>
      <c r="S384" s="73">
        <f t="shared" si="79"/>
        <v>384.0022598277695</v>
      </c>
      <c r="T384" s="73">
        <f t="shared" si="80"/>
        <v>9950.72266036926</v>
      </c>
      <c r="U384" s="73">
        <f t="shared" si="81"/>
        <v>19236</v>
      </c>
      <c r="V384" s="73">
        <f t="shared" si="82"/>
        <v>108502.60590243698</v>
      </c>
      <c r="W384" s="73">
        <f t="shared" si="83"/>
        <v>111767.50663226488</v>
      </c>
    </row>
    <row r="385" spans="2:23" ht="15">
      <c r="B385" t="s">
        <v>1130</v>
      </c>
      <c r="C385" t="s">
        <v>1131</v>
      </c>
      <c r="D385" t="s">
        <v>483</v>
      </c>
      <c r="E385" s="54">
        <v>40</v>
      </c>
      <c r="F385" s="45" t="s">
        <v>407</v>
      </c>
      <c r="G385" s="45" t="s">
        <v>408</v>
      </c>
      <c r="H385" s="45" t="s">
        <v>761</v>
      </c>
      <c r="I385" s="53">
        <v>64422</v>
      </c>
      <c r="J385" s="58">
        <f t="shared" si="70"/>
        <v>66870.03600000001</v>
      </c>
      <c r="K385" s="58">
        <f t="shared" si="71"/>
        <v>69076.74718800001</v>
      </c>
      <c r="L385" s="74">
        <f t="shared" si="72"/>
        <v>5115.557754</v>
      </c>
      <c r="M385" s="74">
        <f t="shared" si="73"/>
        <v>98.96765328000001</v>
      </c>
      <c r="N385" s="74">
        <f t="shared" si="74"/>
        <v>384.0022598277695</v>
      </c>
      <c r="O385" s="74">
        <f t="shared" si="75"/>
        <v>8609.517135000002</v>
      </c>
      <c r="P385" s="39">
        <f t="shared" si="76"/>
        <v>19044</v>
      </c>
      <c r="Q385" s="73">
        <f t="shared" si="77"/>
        <v>5284.371159882001</v>
      </c>
      <c r="R385" s="73">
        <f t="shared" si="78"/>
        <v>102.23358583824002</v>
      </c>
      <c r="S385" s="73">
        <f t="shared" si="79"/>
        <v>384.0022598277695</v>
      </c>
      <c r="T385" s="73">
        <f t="shared" si="80"/>
        <v>9014.515508034001</v>
      </c>
      <c r="U385" s="73">
        <f t="shared" si="81"/>
        <v>19236</v>
      </c>
      <c r="V385" s="73">
        <f t="shared" si="82"/>
        <v>100122.08080210778</v>
      </c>
      <c r="W385" s="73">
        <f t="shared" si="83"/>
        <v>103097.86970158202</v>
      </c>
    </row>
    <row r="386" spans="2:23" ht="15">
      <c r="B386" t="s">
        <v>1132</v>
      </c>
      <c r="C386" t="s">
        <v>1133</v>
      </c>
      <c r="D386" t="s">
        <v>458</v>
      </c>
      <c r="E386" s="54">
        <v>35</v>
      </c>
      <c r="F386" s="45" t="s">
        <v>407</v>
      </c>
      <c r="G386" s="45" t="s">
        <v>408</v>
      </c>
      <c r="H386" s="45" t="s">
        <v>412</v>
      </c>
      <c r="I386" s="53">
        <v>175062.47</v>
      </c>
      <c r="J386" s="58">
        <f t="shared" si="70"/>
        <v>181714.84386</v>
      </c>
      <c r="K386" s="58">
        <f t="shared" si="71"/>
        <v>187711.43370737997</v>
      </c>
      <c r="L386" s="74">
        <f t="shared" si="72"/>
        <v>10595.66523597</v>
      </c>
      <c r="M386" s="74">
        <f t="shared" si="73"/>
        <v>268.9379689128</v>
      </c>
      <c r="N386" s="74">
        <f t="shared" si="74"/>
        <v>384.0022598277695</v>
      </c>
      <c r="O386" s="74">
        <f t="shared" si="75"/>
        <v>23395.786146975</v>
      </c>
      <c r="P386" s="39">
        <f t="shared" si="76"/>
        <v>19044</v>
      </c>
      <c r="Q386" s="73">
        <f t="shared" si="77"/>
        <v>10682.61578875701</v>
      </c>
      <c r="R386" s="73">
        <f t="shared" si="78"/>
        <v>277.81292188692237</v>
      </c>
      <c r="S386" s="73">
        <f t="shared" si="79"/>
        <v>384.0022598277695</v>
      </c>
      <c r="T386" s="73">
        <f t="shared" si="80"/>
        <v>24496.342098813086</v>
      </c>
      <c r="U386" s="73">
        <f t="shared" si="81"/>
        <v>19236</v>
      </c>
      <c r="V386" s="73">
        <f t="shared" si="82"/>
        <v>235403.23547168556</v>
      </c>
      <c r="W386" s="73">
        <f t="shared" si="83"/>
        <v>242788.20677666477</v>
      </c>
    </row>
    <row r="387" spans="2:23" ht="15">
      <c r="B387" t="s">
        <v>1134</v>
      </c>
      <c r="C387" t="s">
        <v>924</v>
      </c>
      <c r="D387" t="s">
        <v>417</v>
      </c>
      <c r="E387" s="54">
        <v>40</v>
      </c>
      <c r="F387" s="45" t="s">
        <v>407</v>
      </c>
      <c r="G387" s="45" t="s">
        <v>408</v>
      </c>
      <c r="H387" s="45" t="s">
        <v>761</v>
      </c>
      <c r="I387" s="53">
        <v>129194.36</v>
      </c>
      <c r="J387" s="58">
        <f t="shared" si="70"/>
        <v>134103.74568</v>
      </c>
      <c r="K387" s="58">
        <f t="shared" si="71"/>
        <v>138529.16928744</v>
      </c>
      <c r="L387" s="74">
        <f t="shared" si="72"/>
        <v>9905.30431236</v>
      </c>
      <c r="M387" s="74">
        <f t="shared" si="73"/>
        <v>198.4735436064</v>
      </c>
      <c r="N387" s="74">
        <f t="shared" si="74"/>
        <v>384.0022598277695</v>
      </c>
      <c r="O387" s="74">
        <f t="shared" si="75"/>
        <v>17265.857256299998</v>
      </c>
      <c r="P387" s="39">
        <f t="shared" si="76"/>
        <v>19044</v>
      </c>
      <c r="Q387" s="73">
        <f t="shared" si="77"/>
        <v>9969.472954667881</v>
      </c>
      <c r="R387" s="73">
        <f t="shared" si="78"/>
        <v>205.02317054541118</v>
      </c>
      <c r="S387" s="73">
        <f t="shared" si="79"/>
        <v>384.0022598277695</v>
      </c>
      <c r="T387" s="73">
        <f t="shared" si="80"/>
        <v>18078.05659201092</v>
      </c>
      <c r="U387" s="73">
        <f t="shared" si="81"/>
        <v>19236</v>
      </c>
      <c r="V387" s="73">
        <f t="shared" si="82"/>
        <v>180901.38305209417</v>
      </c>
      <c r="W387" s="73">
        <f t="shared" si="83"/>
        <v>186401.72426449196</v>
      </c>
    </row>
    <row r="388" spans="2:23" ht="15">
      <c r="B388" t="s">
        <v>1135</v>
      </c>
      <c r="C388" t="s">
        <v>1136</v>
      </c>
      <c r="D388" t="s">
        <v>1137</v>
      </c>
      <c r="E388" s="54">
        <v>40</v>
      </c>
      <c r="F388" s="45" t="s">
        <v>407</v>
      </c>
      <c r="G388" s="45" t="s">
        <v>408</v>
      </c>
      <c r="H388" s="45" t="s">
        <v>761</v>
      </c>
      <c r="I388" s="53">
        <v>130033.6</v>
      </c>
      <c r="J388" s="58">
        <f t="shared" si="70"/>
        <v>134974.8768</v>
      </c>
      <c r="K388" s="58">
        <f t="shared" si="71"/>
        <v>139429.0477344</v>
      </c>
      <c r="L388" s="74">
        <f t="shared" si="72"/>
        <v>9917.9357136</v>
      </c>
      <c r="M388" s="74">
        <f t="shared" si="73"/>
        <v>199.76281766399998</v>
      </c>
      <c r="N388" s="74">
        <f t="shared" si="74"/>
        <v>384.0022598277695</v>
      </c>
      <c r="O388" s="74">
        <f t="shared" si="75"/>
        <v>17378.015388</v>
      </c>
      <c r="P388" s="39">
        <f t="shared" si="76"/>
        <v>19044</v>
      </c>
      <c r="Q388" s="73">
        <f t="shared" si="77"/>
        <v>9982.5211921488</v>
      </c>
      <c r="R388" s="73">
        <f t="shared" si="78"/>
        <v>206.354990646912</v>
      </c>
      <c r="S388" s="73">
        <f t="shared" si="79"/>
        <v>384.0022598277695</v>
      </c>
      <c r="T388" s="73">
        <f t="shared" si="80"/>
        <v>18195.4907293392</v>
      </c>
      <c r="U388" s="73">
        <f t="shared" si="81"/>
        <v>19236</v>
      </c>
      <c r="V388" s="73">
        <f t="shared" si="82"/>
        <v>181898.59297909177</v>
      </c>
      <c r="W388" s="73">
        <f t="shared" si="83"/>
        <v>187433.4169063627</v>
      </c>
    </row>
    <row r="389" spans="2:23" ht="15">
      <c r="B389" t="s">
        <v>1138</v>
      </c>
      <c r="C389" t="s">
        <v>1139</v>
      </c>
      <c r="D389" t="s">
        <v>1140</v>
      </c>
      <c r="E389" s="54">
        <v>86.67</v>
      </c>
      <c r="F389" s="45" t="s">
        <v>407</v>
      </c>
      <c r="G389" s="45" t="s">
        <v>1141</v>
      </c>
      <c r="H389" s="45" t="s">
        <v>1142</v>
      </c>
      <c r="I389" s="53">
        <v>135506.04</v>
      </c>
      <c r="J389" s="58">
        <f t="shared" si="70"/>
        <v>140655.26952</v>
      </c>
      <c r="K389" s="58">
        <f t="shared" si="71"/>
        <v>145296.89341416</v>
      </c>
      <c r="L389" s="74">
        <f t="shared" si="72"/>
        <v>10000.30140804</v>
      </c>
      <c r="M389" s="74">
        <f t="shared" si="73"/>
        <v>208.1697988896</v>
      </c>
      <c r="N389" s="74">
        <f t="shared" si="74"/>
        <v>384.0022598277695</v>
      </c>
      <c r="O389" s="74">
        <f t="shared" si="75"/>
        <v>18109.3659507</v>
      </c>
      <c r="P389" s="39">
        <f t="shared" si="76"/>
        <v>19044</v>
      </c>
      <c r="Q389" s="73">
        <f t="shared" si="77"/>
        <v>10067.604954505321</v>
      </c>
      <c r="R389" s="73">
        <f t="shared" si="78"/>
        <v>215.0394022529568</v>
      </c>
      <c r="S389" s="73">
        <f t="shared" si="79"/>
        <v>384.0022598277695</v>
      </c>
      <c r="T389" s="73">
        <f t="shared" si="80"/>
        <v>18961.24459054788</v>
      </c>
      <c r="U389" s="73">
        <f t="shared" si="81"/>
        <v>19236</v>
      </c>
      <c r="V389" s="73">
        <f t="shared" si="82"/>
        <v>188401.10893745738</v>
      </c>
      <c r="W389" s="73">
        <f t="shared" si="83"/>
        <v>194160.78462129395</v>
      </c>
    </row>
    <row r="390" spans="2:23" ht="15">
      <c r="B390" t="s">
        <v>1143</v>
      </c>
      <c r="C390" t="s">
        <v>471</v>
      </c>
      <c r="D390" t="s">
        <v>417</v>
      </c>
      <c r="E390" s="54">
        <v>40</v>
      </c>
      <c r="F390" s="45" t="s">
        <v>407</v>
      </c>
      <c r="G390" s="45" t="s">
        <v>408</v>
      </c>
      <c r="H390" s="45" t="s">
        <v>412</v>
      </c>
      <c r="I390" s="53">
        <v>116856.44</v>
      </c>
      <c r="J390" s="58">
        <f t="shared" si="70"/>
        <v>121296.98472000001</v>
      </c>
      <c r="K390" s="58">
        <f t="shared" si="71"/>
        <v>125299.78521576</v>
      </c>
      <c r="L390" s="74">
        <f t="shared" si="72"/>
        <v>9279.219331080001</v>
      </c>
      <c r="M390" s="74">
        <f t="shared" si="73"/>
        <v>179.51953738560002</v>
      </c>
      <c r="N390" s="74">
        <f t="shared" si="74"/>
        <v>384.0022598277695</v>
      </c>
      <c r="O390" s="74">
        <f t="shared" si="75"/>
        <v>15616.986782700002</v>
      </c>
      <c r="P390" s="39">
        <f t="shared" si="76"/>
        <v>19044</v>
      </c>
      <c r="Q390" s="73">
        <f t="shared" si="77"/>
        <v>9585.43356900564</v>
      </c>
      <c r="R390" s="73">
        <f t="shared" si="78"/>
        <v>185.4436821193248</v>
      </c>
      <c r="S390" s="73">
        <f t="shared" si="79"/>
        <v>384.0022598277695</v>
      </c>
      <c r="T390" s="73">
        <f t="shared" si="80"/>
        <v>16351.62197065668</v>
      </c>
      <c r="U390" s="73">
        <f t="shared" si="81"/>
        <v>19236</v>
      </c>
      <c r="V390" s="73">
        <f t="shared" si="82"/>
        <v>165800.7126309934</v>
      </c>
      <c r="W390" s="73">
        <f t="shared" si="83"/>
        <v>171042.28669736942</v>
      </c>
    </row>
    <row r="391" spans="2:23" ht="15">
      <c r="B391" t="s">
        <v>1144</v>
      </c>
      <c r="C391" t="s">
        <v>1145</v>
      </c>
      <c r="D391" t="s">
        <v>1146</v>
      </c>
      <c r="E391" s="54">
        <v>40</v>
      </c>
      <c r="F391" s="45" t="s">
        <v>407</v>
      </c>
      <c r="G391" s="45" t="s">
        <v>408</v>
      </c>
      <c r="H391" s="45" t="s">
        <v>785</v>
      </c>
      <c r="I391" s="53">
        <v>70832.45</v>
      </c>
      <c r="J391" s="58">
        <f t="shared" si="70"/>
        <v>73524.0831</v>
      </c>
      <c r="K391" s="58">
        <f t="shared" si="71"/>
        <v>75950.3778423</v>
      </c>
      <c r="L391" s="74">
        <f t="shared" si="72"/>
        <v>5624.59235715</v>
      </c>
      <c r="M391" s="74">
        <f t="shared" si="73"/>
        <v>108.81564298800001</v>
      </c>
      <c r="N391" s="74">
        <f t="shared" si="74"/>
        <v>384.0022598277695</v>
      </c>
      <c r="O391" s="74">
        <f t="shared" si="75"/>
        <v>9466.225699125001</v>
      </c>
      <c r="P391" s="39">
        <f t="shared" si="76"/>
        <v>19044</v>
      </c>
      <c r="Q391" s="73">
        <f t="shared" si="77"/>
        <v>5810.20390493595</v>
      </c>
      <c r="R391" s="73">
        <f t="shared" si="78"/>
        <v>112.406559206604</v>
      </c>
      <c r="S391" s="73">
        <f t="shared" si="79"/>
        <v>384.0022598277695</v>
      </c>
      <c r="T391" s="73">
        <f t="shared" si="80"/>
        <v>9911.52430842015</v>
      </c>
      <c r="U391" s="73">
        <f t="shared" si="81"/>
        <v>19236</v>
      </c>
      <c r="V391" s="73">
        <f t="shared" si="82"/>
        <v>108151.71905909077</v>
      </c>
      <c r="W391" s="73">
        <f t="shared" si="83"/>
        <v>111404.51487469047</v>
      </c>
    </row>
    <row r="392" spans="2:23" ht="15">
      <c r="B392" t="s">
        <v>1147</v>
      </c>
      <c r="C392" t="s">
        <v>1148</v>
      </c>
      <c r="D392" t="s">
        <v>1146</v>
      </c>
      <c r="E392" s="54">
        <v>40</v>
      </c>
      <c r="F392" s="45" t="s">
        <v>407</v>
      </c>
      <c r="G392" s="45" t="s">
        <v>408</v>
      </c>
      <c r="H392" s="45" t="s">
        <v>785</v>
      </c>
      <c r="I392" s="53">
        <v>72881.17</v>
      </c>
      <c r="J392" s="58">
        <f t="shared" si="70"/>
        <v>75650.65446</v>
      </c>
      <c r="K392" s="58">
        <f t="shared" si="71"/>
        <v>78147.12605718</v>
      </c>
      <c r="L392" s="74">
        <f t="shared" si="72"/>
        <v>5787.27506619</v>
      </c>
      <c r="M392" s="74">
        <f t="shared" si="73"/>
        <v>111.96296860080001</v>
      </c>
      <c r="N392" s="74">
        <f t="shared" si="74"/>
        <v>384.0022598277695</v>
      </c>
      <c r="O392" s="74">
        <f t="shared" si="75"/>
        <v>9740.021761725</v>
      </c>
      <c r="P392" s="39">
        <f t="shared" si="76"/>
        <v>19044</v>
      </c>
      <c r="Q392" s="73">
        <f t="shared" si="77"/>
        <v>5978.255143374269</v>
      </c>
      <c r="R392" s="73">
        <f t="shared" si="78"/>
        <v>115.6577465646264</v>
      </c>
      <c r="S392" s="73">
        <f t="shared" si="79"/>
        <v>384.0022598277695</v>
      </c>
      <c r="T392" s="73">
        <f t="shared" si="80"/>
        <v>10198.199950461989</v>
      </c>
      <c r="U392" s="73">
        <f t="shared" si="81"/>
        <v>19236</v>
      </c>
      <c r="V392" s="73">
        <f t="shared" si="82"/>
        <v>110717.91651634357</v>
      </c>
      <c r="W392" s="73">
        <f t="shared" si="83"/>
        <v>114059.24115740864</v>
      </c>
    </row>
    <row r="393" spans="2:23" ht="15">
      <c r="B393" t="s">
        <v>1149</v>
      </c>
      <c r="C393" t="s">
        <v>1150</v>
      </c>
      <c r="D393" t="s">
        <v>1146</v>
      </c>
      <c r="E393" s="54">
        <v>40</v>
      </c>
      <c r="F393" s="45" t="s">
        <v>407</v>
      </c>
      <c r="G393" s="45" t="s">
        <v>408</v>
      </c>
      <c r="H393" s="45" t="s">
        <v>785</v>
      </c>
      <c r="I393" s="53">
        <v>81090.77</v>
      </c>
      <c r="J393" s="58">
        <f t="shared" si="70"/>
        <v>84172.21926000001</v>
      </c>
      <c r="K393" s="58">
        <f t="shared" si="71"/>
        <v>86949.90249558001</v>
      </c>
      <c r="L393" s="74">
        <f t="shared" si="72"/>
        <v>6439.174773390001</v>
      </c>
      <c r="M393" s="74">
        <f t="shared" si="73"/>
        <v>124.57488450480001</v>
      </c>
      <c r="N393" s="74">
        <f t="shared" si="74"/>
        <v>384.0022598277695</v>
      </c>
      <c r="O393" s="74">
        <f t="shared" si="75"/>
        <v>10837.173229725002</v>
      </c>
      <c r="P393" s="39">
        <f t="shared" si="76"/>
        <v>19044</v>
      </c>
      <c r="Q393" s="73">
        <f t="shared" si="77"/>
        <v>6651.667540911871</v>
      </c>
      <c r="R393" s="73">
        <f t="shared" si="78"/>
        <v>128.68585569345842</v>
      </c>
      <c r="S393" s="73">
        <f t="shared" si="79"/>
        <v>384.0022598277695</v>
      </c>
      <c r="T393" s="73">
        <f t="shared" si="80"/>
        <v>11346.962275673191</v>
      </c>
      <c r="U393" s="73">
        <f t="shared" si="81"/>
        <v>19236</v>
      </c>
      <c r="V393" s="73">
        <f t="shared" si="82"/>
        <v>121001.14440744759</v>
      </c>
      <c r="W393" s="73">
        <f t="shared" si="83"/>
        <v>124697.2204276863</v>
      </c>
    </row>
    <row r="394" spans="2:23" ht="15">
      <c r="B394" t="s">
        <v>1151</v>
      </c>
      <c r="C394" t="s">
        <v>1152</v>
      </c>
      <c r="D394" t="s">
        <v>1153</v>
      </c>
      <c r="E394" s="54">
        <v>35</v>
      </c>
      <c r="F394" s="45" t="s">
        <v>407</v>
      </c>
      <c r="G394" s="45" t="s">
        <v>408</v>
      </c>
      <c r="H394" s="45" t="s">
        <v>412</v>
      </c>
      <c r="I394" s="53">
        <v>100797.62</v>
      </c>
      <c r="J394" s="58">
        <f aca="true" t="shared" si="84" ref="J394:J457">I394*(1+$F$1)</f>
        <v>104627.92956</v>
      </c>
      <c r="K394" s="58">
        <f aca="true" t="shared" si="85" ref="K394:K457">J394*(1+$F$2)</f>
        <v>108080.65123547999</v>
      </c>
      <c r="L394" s="74">
        <f aca="true" t="shared" si="86" ref="L394:L457">IF(J394-$L$2&lt;0,J394*$I$3,($L$2*$I$3)+(J394-$L$2)*$I$4)</f>
        <v>8004.0366113400005</v>
      </c>
      <c r="M394" s="74">
        <f aca="true" t="shared" si="87" ref="M394:M457">J394*0.00148</f>
        <v>154.8493357488</v>
      </c>
      <c r="N394" s="74">
        <f aca="true" t="shared" si="88" ref="N394:N457">2080*0.184616471071043</f>
        <v>384.0022598277695</v>
      </c>
      <c r="O394" s="74">
        <f aca="true" t="shared" si="89" ref="O394:O457">J394*0.12875</f>
        <v>13470.84593085</v>
      </c>
      <c r="P394" s="39">
        <f aca="true" t="shared" si="90" ref="P394:P457">1587*12</f>
        <v>19044</v>
      </c>
      <c r="Q394" s="73">
        <f aca="true" t="shared" si="91" ref="Q394:Q457">IF(K394-$L$2&lt;0,K394*$I$3,($L$2*$I$3)+(K394-$L$2)*$I$4)</f>
        <v>8268.16981951422</v>
      </c>
      <c r="R394" s="73">
        <f aca="true" t="shared" si="92" ref="R394:R457">K394*0.00148</f>
        <v>159.9593638285104</v>
      </c>
      <c r="S394" s="73">
        <f aca="true" t="shared" si="93" ref="S394:S457">2080*0.184616471071043</f>
        <v>384.0022598277695</v>
      </c>
      <c r="T394" s="73">
        <f aca="true" t="shared" si="94" ref="T394:T457">K394*0.1305</f>
        <v>14104.524986230139</v>
      </c>
      <c r="U394" s="73">
        <f aca="true" t="shared" si="95" ref="U394:U457">1603*12</f>
        <v>19236</v>
      </c>
      <c r="V394" s="73">
        <f aca="true" t="shared" si="96" ref="V394:V457">J394+SUM(L394:P394)</f>
        <v>145685.66369776658</v>
      </c>
      <c r="W394" s="73">
        <f aca="true" t="shared" si="97" ref="W394:W457">K394+SUM(Q394:U394)</f>
        <v>150233.30766488065</v>
      </c>
    </row>
    <row r="395" spans="2:23" ht="15">
      <c r="B395" t="s">
        <v>1154</v>
      </c>
      <c r="C395" t="s">
        <v>1155</v>
      </c>
      <c r="D395" t="s">
        <v>1153</v>
      </c>
      <c r="E395" s="54">
        <v>35</v>
      </c>
      <c r="F395" s="45" t="s">
        <v>407</v>
      </c>
      <c r="G395" s="45" t="s">
        <v>408</v>
      </c>
      <c r="H395" s="45" t="s">
        <v>412</v>
      </c>
      <c r="I395" s="53">
        <v>79721.54</v>
      </c>
      <c r="J395" s="58">
        <f t="shared" si="84"/>
        <v>82750.95852</v>
      </c>
      <c r="K395" s="58">
        <f t="shared" si="85"/>
        <v>85481.74015115999</v>
      </c>
      <c r="L395" s="74">
        <f t="shared" si="86"/>
        <v>6330.44832678</v>
      </c>
      <c r="M395" s="74">
        <f t="shared" si="87"/>
        <v>122.4714186096</v>
      </c>
      <c r="N395" s="74">
        <f t="shared" si="88"/>
        <v>384.0022598277695</v>
      </c>
      <c r="O395" s="74">
        <f t="shared" si="89"/>
        <v>10654.18590945</v>
      </c>
      <c r="P395" s="39">
        <f t="shared" si="90"/>
        <v>19044</v>
      </c>
      <c r="Q395" s="73">
        <f t="shared" si="91"/>
        <v>6539.3531215637395</v>
      </c>
      <c r="R395" s="73">
        <f t="shared" si="92"/>
        <v>126.51297542371678</v>
      </c>
      <c r="S395" s="73">
        <f t="shared" si="93"/>
        <v>384.0022598277695</v>
      </c>
      <c r="T395" s="73">
        <f t="shared" si="94"/>
        <v>11155.367089726378</v>
      </c>
      <c r="U395" s="73">
        <f t="shared" si="95"/>
        <v>19236</v>
      </c>
      <c r="V395" s="73">
        <f t="shared" si="96"/>
        <v>119286.06643466737</v>
      </c>
      <c r="W395" s="73">
        <f t="shared" si="97"/>
        <v>122922.97559770159</v>
      </c>
    </row>
    <row r="396" spans="2:23" ht="15">
      <c r="B396" t="s">
        <v>1156</v>
      </c>
      <c r="C396" t="s">
        <v>1157</v>
      </c>
      <c r="D396" t="s">
        <v>1153</v>
      </c>
      <c r="E396" s="54">
        <v>35</v>
      </c>
      <c r="F396" s="45" t="s">
        <v>407</v>
      </c>
      <c r="G396" s="45" t="s">
        <v>408</v>
      </c>
      <c r="H396" s="45" t="s">
        <v>412</v>
      </c>
      <c r="I396" s="53">
        <v>72637.87</v>
      </c>
      <c r="J396" s="58">
        <f t="shared" si="84"/>
        <v>75398.10906</v>
      </c>
      <c r="K396" s="58">
        <f t="shared" si="85"/>
        <v>77886.24665898</v>
      </c>
      <c r="L396" s="74">
        <f t="shared" si="86"/>
        <v>5767.9553430900005</v>
      </c>
      <c r="M396" s="74">
        <f t="shared" si="87"/>
        <v>111.58920140880001</v>
      </c>
      <c r="N396" s="74">
        <f t="shared" si="88"/>
        <v>384.0022598277695</v>
      </c>
      <c r="O396" s="74">
        <f t="shared" si="89"/>
        <v>9707.506541475</v>
      </c>
      <c r="P396" s="39">
        <f t="shared" si="90"/>
        <v>19044</v>
      </c>
      <c r="Q396" s="73">
        <f t="shared" si="91"/>
        <v>5958.29786941197</v>
      </c>
      <c r="R396" s="73">
        <f t="shared" si="92"/>
        <v>115.2716450552904</v>
      </c>
      <c r="S396" s="73">
        <f t="shared" si="93"/>
        <v>384.0022598277695</v>
      </c>
      <c r="T396" s="73">
        <f t="shared" si="94"/>
        <v>10164.15518899689</v>
      </c>
      <c r="U396" s="73">
        <f t="shared" si="95"/>
        <v>19236</v>
      </c>
      <c r="V396" s="73">
        <f t="shared" si="96"/>
        <v>110413.16240580157</v>
      </c>
      <c r="W396" s="73">
        <f t="shared" si="97"/>
        <v>113743.97362227192</v>
      </c>
    </row>
    <row r="397" spans="2:23" ht="15">
      <c r="B397" t="s">
        <v>1158</v>
      </c>
      <c r="C397" t="s">
        <v>904</v>
      </c>
      <c r="D397" t="s">
        <v>474</v>
      </c>
      <c r="E397" s="54">
        <v>35</v>
      </c>
      <c r="F397" s="45" t="s">
        <v>407</v>
      </c>
      <c r="G397" s="45" t="s">
        <v>408</v>
      </c>
      <c r="H397" s="45" t="s">
        <v>412</v>
      </c>
      <c r="I397" s="53">
        <v>150816.89</v>
      </c>
      <c r="J397" s="58">
        <f t="shared" si="84"/>
        <v>156547.93182000003</v>
      </c>
      <c r="K397" s="58">
        <f t="shared" si="85"/>
        <v>161714.01357006002</v>
      </c>
      <c r="L397" s="74">
        <f t="shared" si="86"/>
        <v>10230.745011390001</v>
      </c>
      <c r="M397" s="74">
        <f t="shared" si="87"/>
        <v>231.69093909360004</v>
      </c>
      <c r="N397" s="74">
        <f t="shared" si="88"/>
        <v>384.0022598277695</v>
      </c>
      <c r="O397" s="74">
        <f t="shared" si="89"/>
        <v>20155.546221825003</v>
      </c>
      <c r="P397" s="39">
        <f t="shared" si="90"/>
        <v>19044</v>
      </c>
      <c r="Q397" s="73">
        <f t="shared" si="91"/>
        <v>10305.65319676587</v>
      </c>
      <c r="R397" s="73">
        <f t="shared" si="92"/>
        <v>239.33674008368882</v>
      </c>
      <c r="S397" s="73">
        <f t="shared" si="93"/>
        <v>384.0022598277695</v>
      </c>
      <c r="T397" s="73">
        <f t="shared" si="94"/>
        <v>21103.678770892835</v>
      </c>
      <c r="U397" s="73">
        <f t="shared" si="95"/>
        <v>19236</v>
      </c>
      <c r="V397" s="73">
        <f t="shared" si="96"/>
        <v>206593.9162521364</v>
      </c>
      <c r="W397" s="73">
        <f t="shared" si="97"/>
        <v>212982.68453763018</v>
      </c>
    </row>
    <row r="398" spans="2:23" ht="15">
      <c r="B398" t="s">
        <v>1159</v>
      </c>
      <c r="C398" t="s">
        <v>1160</v>
      </c>
      <c r="D398" t="s">
        <v>511</v>
      </c>
      <c r="E398" s="54">
        <v>35</v>
      </c>
      <c r="F398" s="45" t="s">
        <v>407</v>
      </c>
      <c r="G398" s="45" t="s">
        <v>408</v>
      </c>
      <c r="H398" s="45" t="s">
        <v>412</v>
      </c>
      <c r="I398" s="53">
        <v>69132.47</v>
      </c>
      <c r="J398" s="58">
        <f t="shared" si="84"/>
        <v>71759.50386</v>
      </c>
      <c r="K398" s="58">
        <f t="shared" si="85"/>
        <v>74127.56748737999</v>
      </c>
      <c r="L398" s="74">
        <f t="shared" si="86"/>
        <v>5489.602045289999</v>
      </c>
      <c r="M398" s="74">
        <f t="shared" si="87"/>
        <v>106.20406571279999</v>
      </c>
      <c r="N398" s="74">
        <f t="shared" si="88"/>
        <v>384.0022598277695</v>
      </c>
      <c r="O398" s="74">
        <f t="shared" si="89"/>
        <v>9239.036121975</v>
      </c>
      <c r="P398" s="39">
        <f t="shared" si="90"/>
        <v>19044</v>
      </c>
      <c r="Q398" s="73">
        <f t="shared" si="91"/>
        <v>5670.758912784569</v>
      </c>
      <c r="R398" s="73">
        <f t="shared" si="92"/>
        <v>109.70879988132238</v>
      </c>
      <c r="S398" s="73">
        <f t="shared" si="93"/>
        <v>384.0022598277695</v>
      </c>
      <c r="T398" s="73">
        <f t="shared" si="94"/>
        <v>9673.647557103088</v>
      </c>
      <c r="U398" s="73">
        <f t="shared" si="95"/>
        <v>19236</v>
      </c>
      <c r="V398" s="73">
        <f t="shared" si="96"/>
        <v>106022.34835280557</v>
      </c>
      <c r="W398" s="73">
        <f t="shared" si="97"/>
        <v>109201.68501697673</v>
      </c>
    </row>
    <row r="399" spans="2:23" ht="15">
      <c r="B399" t="s">
        <v>1161</v>
      </c>
      <c r="C399" t="s">
        <v>1162</v>
      </c>
      <c r="D399" t="s">
        <v>495</v>
      </c>
      <c r="E399" s="54">
        <v>35</v>
      </c>
      <c r="F399" s="45" t="s">
        <v>407</v>
      </c>
      <c r="G399" s="45" t="s">
        <v>408</v>
      </c>
      <c r="H399" s="45" t="s">
        <v>412</v>
      </c>
      <c r="I399" s="53">
        <v>65279.46</v>
      </c>
      <c r="J399" s="58">
        <f t="shared" si="84"/>
        <v>67760.07948</v>
      </c>
      <c r="K399" s="58">
        <f t="shared" si="85"/>
        <v>69996.16210284</v>
      </c>
      <c r="L399" s="74">
        <f t="shared" si="86"/>
        <v>5183.64608022</v>
      </c>
      <c r="M399" s="74">
        <f t="shared" si="87"/>
        <v>100.2849176304</v>
      </c>
      <c r="N399" s="74">
        <f t="shared" si="88"/>
        <v>384.0022598277695</v>
      </c>
      <c r="O399" s="74">
        <f t="shared" si="89"/>
        <v>8724.11023305</v>
      </c>
      <c r="P399" s="39">
        <f t="shared" si="90"/>
        <v>19044</v>
      </c>
      <c r="Q399" s="73">
        <f t="shared" si="91"/>
        <v>5354.70640086726</v>
      </c>
      <c r="R399" s="73">
        <f t="shared" si="92"/>
        <v>103.59431991220319</v>
      </c>
      <c r="S399" s="73">
        <f t="shared" si="93"/>
        <v>384.0022598277695</v>
      </c>
      <c r="T399" s="73">
        <f t="shared" si="94"/>
        <v>9134.49915442062</v>
      </c>
      <c r="U399" s="73">
        <f t="shared" si="95"/>
        <v>19236</v>
      </c>
      <c r="V399" s="73">
        <f t="shared" si="96"/>
        <v>101196.12297072817</v>
      </c>
      <c r="W399" s="73">
        <f t="shared" si="97"/>
        <v>104208.96423786785</v>
      </c>
    </row>
    <row r="400" spans="2:23" ht="15">
      <c r="B400" t="s">
        <v>1163</v>
      </c>
      <c r="C400" t="s">
        <v>510</v>
      </c>
      <c r="D400" t="s">
        <v>511</v>
      </c>
      <c r="E400" s="54">
        <v>35</v>
      </c>
      <c r="F400" s="45" t="s">
        <v>407</v>
      </c>
      <c r="G400" s="45" t="s">
        <v>408</v>
      </c>
      <c r="H400" s="45" t="s">
        <v>412</v>
      </c>
      <c r="I400" s="53">
        <v>58654.33</v>
      </c>
      <c r="J400" s="58">
        <f t="shared" si="84"/>
        <v>60883.194540000004</v>
      </c>
      <c r="K400" s="58">
        <f t="shared" si="85"/>
        <v>62892.33995982</v>
      </c>
      <c r="L400" s="74">
        <f t="shared" si="86"/>
        <v>4657.56438231</v>
      </c>
      <c r="M400" s="74">
        <f t="shared" si="87"/>
        <v>90.10712791920001</v>
      </c>
      <c r="N400" s="74">
        <f t="shared" si="88"/>
        <v>384.0022598277695</v>
      </c>
      <c r="O400" s="74">
        <f t="shared" si="89"/>
        <v>7838.711297025001</v>
      </c>
      <c r="P400" s="39">
        <f t="shared" si="90"/>
        <v>19044</v>
      </c>
      <c r="Q400" s="73">
        <f t="shared" si="91"/>
        <v>4811.26400692623</v>
      </c>
      <c r="R400" s="73">
        <f t="shared" si="92"/>
        <v>93.0806631405336</v>
      </c>
      <c r="S400" s="73">
        <f t="shared" si="93"/>
        <v>384.0022598277695</v>
      </c>
      <c r="T400" s="73">
        <f t="shared" si="94"/>
        <v>8207.45036475651</v>
      </c>
      <c r="U400" s="73">
        <f t="shared" si="95"/>
        <v>19236</v>
      </c>
      <c r="V400" s="73">
        <f t="shared" si="96"/>
        <v>92897.57960708198</v>
      </c>
      <c r="W400" s="73">
        <f t="shared" si="97"/>
        <v>95624.13725447105</v>
      </c>
    </row>
    <row r="401" spans="2:23" ht="15">
      <c r="B401" t="s">
        <v>1164</v>
      </c>
      <c r="C401" t="s">
        <v>1165</v>
      </c>
      <c r="D401" t="s">
        <v>417</v>
      </c>
      <c r="E401" s="54">
        <v>40</v>
      </c>
      <c r="F401" s="45" t="s">
        <v>407</v>
      </c>
      <c r="G401" s="45" t="s">
        <v>408</v>
      </c>
      <c r="H401" s="45" t="s">
        <v>785</v>
      </c>
      <c r="I401" s="53">
        <v>39140.4</v>
      </c>
      <c r="J401" s="58">
        <f t="shared" si="84"/>
        <v>40627.7352</v>
      </c>
      <c r="K401" s="58">
        <f t="shared" si="85"/>
        <v>41968.4504616</v>
      </c>
      <c r="L401" s="74">
        <f t="shared" si="86"/>
        <v>3108.0217428</v>
      </c>
      <c r="M401" s="74">
        <f t="shared" si="87"/>
        <v>60.129048096000005</v>
      </c>
      <c r="N401" s="74">
        <f t="shared" si="88"/>
        <v>384.0022598277695</v>
      </c>
      <c r="O401" s="74">
        <f t="shared" si="89"/>
        <v>5230.820907</v>
      </c>
      <c r="P401" s="39">
        <f t="shared" si="90"/>
        <v>19044</v>
      </c>
      <c r="Q401" s="73">
        <f t="shared" si="91"/>
        <v>3210.5864603123996</v>
      </c>
      <c r="R401" s="73">
        <f t="shared" si="92"/>
        <v>62.113306683168</v>
      </c>
      <c r="S401" s="73">
        <f t="shared" si="93"/>
        <v>384.0022598277695</v>
      </c>
      <c r="T401" s="73">
        <f t="shared" si="94"/>
        <v>5476.8827852388</v>
      </c>
      <c r="U401" s="73">
        <f t="shared" si="95"/>
        <v>19236</v>
      </c>
      <c r="V401" s="73">
        <f t="shared" si="96"/>
        <v>68454.70915772377</v>
      </c>
      <c r="W401" s="73">
        <f t="shared" si="97"/>
        <v>70338.03527366213</v>
      </c>
    </row>
    <row r="402" spans="2:23" ht="15">
      <c r="B402" t="s">
        <v>1166</v>
      </c>
      <c r="C402" t="s">
        <v>1167</v>
      </c>
      <c r="D402" t="s">
        <v>532</v>
      </c>
      <c r="E402" s="54">
        <v>40</v>
      </c>
      <c r="F402" s="45" t="s">
        <v>407</v>
      </c>
      <c r="G402" s="45" t="s">
        <v>408</v>
      </c>
      <c r="H402" s="45" t="s">
        <v>412</v>
      </c>
      <c r="I402" s="53">
        <v>68686.84</v>
      </c>
      <c r="J402" s="58">
        <f t="shared" si="84"/>
        <v>71296.93992</v>
      </c>
      <c r="K402" s="58">
        <f t="shared" si="85"/>
        <v>73649.73893736</v>
      </c>
      <c r="L402" s="74">
        <f t="shared" si="86"/>
        <v>5454.21590388</v>
      </c>
      <c r="M402" s="74">
        <f t="shared" si="87"/>
        <v>105.5194710816</v>
      </c>
      <c r="N402" s="74">
        <f t="shared" si="88"/>
        <v>384.0022598277695</v>
      </c>
      <c r="O402" s="74">
        <f t="shared" si="89"/>
        <v>9179.4810147</v>
      </c>
      <c r="P402" s="39">
        <f t="shared" si="90"/>
        <v>19044</v>
      </c>
      <c r="Q402" s="73">
        <f t="shared" si="91"/>
        <v>5634.20502870804</v>
      </c>
      <c r="R402" s="73">
        <f t="shared" si="92"/>
        <v>109.0016136272928</v>
      </c>
      <c r="S402" s="73">
        <f t="shared" si="93"/>
        <v>384.0022598277695</v>
      </c>
      <c r="T402" s="73">
        <f t="shared" si="94"/>
        <v>9611.29093132548</v>
      </c>
      <c r="U402" s="73">
        <f t="shared" si="95"/>
        <v>19236</v>
      </c>
      <c r="V402" s="73">
        <f t="shared" si="96"/>
        <v>105464.15856948937</v>
      </c>
      <c r="W402" s="73">
        <f t="shared" si="97"/>
        <v>108624.23877084858</v>
      </c>
    </row>
    <row r="403" spans="2:23" ht="15">
      <c r="B403" t="s">
        <v>1168</v>
      </c>
      <c r="C403" t="s">
        <v>973</v>
      </c>
      <c r="D403" t="s">
        <v>417</v>
      </c>
      <c r="E403" s="54">
        <v>40</v>
      </c>
      <c r="F403" s="45" t="s">
        <v>407</v>
      </c>
      <c r="G403" s="45" t="s">
        <v>408</v>
      </c>
      <c r="H403" s="45" t="s">
        <v>412</v>
      </c>
      <c r="I403" s="53">
        <v>76892.81</v>
      </c>
      <c r="J403" s="58">
        <f t="shared" si="84"/>
        <v>79814.73678</v>
      </c>
      <c r="K403" s="58">
        <f t="shared" si="85"/>
        <v>82448.62309374</v>
      </c>
      <c r="L403" s="74">
        <f t="shared" si="86"/>
        <v>6105.8273636700005</v>
      </c>
      <c r="M403" s="74">
        <f t="shared" si="87"/>
        <v>118.12581043440001</v>
      </c>
      <c r="N403" s="74">
        <f t="shared" si="88"/>
        <v>384.0022598277695</v>
      </c>
      <c r="O403" s="74">
        <f t="shared" si="89"/>
        <v>10276.147360425</v>
      </c>
      <c r="P403" s="39">
        <f t="shared" si="90"/>
        <v>19044</v>
      </c>
      <c r="Q403" s="73">
        <f t="shared" si="91"/>
        <v>6307.319666671109</v>
      </c>
      <c r="R403" s="73">
        <f t="shared" si="92"/>
        <v>122.02396217873519</v>
      </c>
      <c r="S403" s="73">
        <f t="shared" si="93"/>
        <v>384.0022598277695</v>
      </c>
      <c r="T403" s="73">
        <f t="shared" si="94"/>
        <v>10759.54531373307</v>
      </c>
      <c r="U403" s="73">
        <f t="shared" si="95"/>
        <v>19236</v>
      </c>
      <c r="V403" s="73">
        <f t="shared" si="96"/>
        <v>115742.83957435717</v>
      </c>
      <c r="W403" s="73">
        <f t="shared" si="97"/>
        <v>119257.51429615068</v>
      </c>
    </row>
    <row r="404" spans="2:23" ht="15">
      <c r="B404" t="s">
        <v>1169</v>
      </c>
      <c r="C404" t="s">
        <v>1170</v>
      </c>
      <c r="D404" t="s">
        <v>532</v>
      </c>
      <c r="E404" s="54">
        <v>40</v>
      </c>
      <c r="F404" s="45" t="s">
        <v>407</v>
      </c>
      <c r="G404" s="45" t="s">
        <v>408</v>
      </c>
      <c r="H404" s="45" t="s">
        <v>785</v>
      </c>
      <c r="I404" s="53">
        <v>74273.28</v>
      </c>
      <c r="J404" s="58">
        <f t="shared" si="84"/>
        <v>77095.66464</v>
      </c>
      <c r="K404" s="58">
        <f t="shared" si="85"/>
        <v>79639.82157312</v>
      </c>
      <c r="L404" s="74">
        <f t="shared" si="86"/>
        <v>5897.81834496</v>
      </c>
      <c r="M404" s="74">
        <f t="shared" si="87"/>
        <v>114.1015836672</v>
      </c>
      <c r="N404" s="74">
        <f t="shared" si="88"/>
        <v>384.0022598277695</v>
      </c>
      <c r="O404" s="74">
        <f t="shared" si="89"/>
        <v>9926.0668224</v>
      </c>
      <c r="P404" s="39">
        <f t="shared" si="90"/>
        <v>19044</v>
      </c>
      <c r="Q404" s="73">
        <f t="shared" si="91"/>
        <v>6092.44635034368</v>
      </c>
      <c r="R404" s="73">
        <f t="shared" si="92"/>
        <v>117.8669359282176</v>
      </c>
      <c r="S404" s="73">
        <f t="shared" si="93"/>
        <v>384.0022598277695</v>
      </c>
      <c r="T404" s="73">
        <f t="shared" si="94"/>
        <v>10392.99671529216</v>
      </c>
      <c r="U404" s="73">
        <f t="shared" si="95"/>
        <v>19236</v>
      </c>
      <c r="V404" s="73">
        <f t="shared" si="96"/>
        <v>112461.65365085498</v>
      </c>
      <c r="W404" s="73">
        <f t="shared" si="97"/>
        <v>115863.13383451183</v>
      </c>
    </row>
    <row r="405" spans="2:23" ht="15">
      <c r="B405" t="s">
        <v>1171</v>
      </c>
      <c r="C405" t="s">
        <v>1172</v>
      </c>
      <c r="D405" t="s">
        <v>1173</v>
      </c>
      <c r="E405" s="54">
        <v>40</v>
      </c>
      <c r="F405" s="45" t="s">
        <v>407</v>
      </c>
      <c r="G405" s="45" t="s">
        <v>408</v>
      </c>
      <c r="H405" s="45" t="s">
        <v>785</v>
      </c>
      <c r="I405" s="53">
        <v>53439.63</v>
      </c>
      <c r="J405" s="58">
        <f t="shared" si="84"/>
        <v>55470.33594</v>
      </c>
      <c r="K405" s="58">
        <f t="shared" si="85"/>
        <v>57300.85702601999</v>
      </c>
      <c r="L405" s="74">
        <f t="shared" si="86"/>
        <v>4243.48069941</v>
      </c>
      <c r="M405" s="74">
        <f t="shared" si="87"/>
        <v>82.09609719119999</v>
      </c>
      <c r="N405" s="74">
        <f t="shared" si="88"/>
        <v>384.0022598277695</v>
      </c>
      <c r="O405" s="74">
        <f t="shared" si="89"/>
        <v>7141.805752275</v>
      </c>
      <c r="P405" s="39">
        <f t="shared" si="90"/>
        <v>19044</v>
      </c>
      <c r="Q405" s="73">
        <f t="shared" si="91"/>
        <v>4383.515562490529</v>
      </c>
      <c r="R405" s="73">
        <f t="shared" si="92"/>
        <v>84.80526839850958</v>
      </c>
      <c r="S405" s="73">
        <f t="shared" si="93"/>
        <v>384.0022598277695</v>
      </c>
      <c r="T405" s="73">
        <f t="shared" si="94"/>
        <v>7477.761841895609</v>
      </c>
      <c r="U405" s="73">
        <f t="shared" si="95"/>
        <v>19236</v>
      </c>
      <c r="V405" s="73">
        <f t="shared" si="96"/>
        <v>86365.72074870397</v>
      </c>
      <c r="W405" s="73">
        <f t="shared" si="97"/>
        <v>88866.94195863241</v>
      </c>
    </row>
    <row r="406" spans="2:23" ht="15">
      <c r="B406" t="s">
        <v>1174</v>
      </c>
      <c r="C406" t="s">
        <v>1175</v>
      </c>
      <c r="D406" t="s">
        <v>1173</v>
      </c>
      <c r="E406" s="54">
        <v>40</v>
      </c>
      <c r="F406" s="45" t="s">
        <v>407</v>
      </c>
      <c r="G406" s="45" t="s">
        <v>408</v>
      </c>
      <c r="H406" s="45" t="s">
        <v>412</v>
      </c>
      <c r="I406" s="53">
        <v>53288.38</v>
      </c>
      <c r="J406" s="58">
        <f t="shared" si="84"/>
        <v>55313.33844</v>
      </c>
      <c r="K406" s="58">
        <f t="shared" si="85"/>
        <v>57138.67860851999</v>
      </c>
      <c r="L406" s="74">
        <f t="shared" si="86"/>
        <v>4231.47039066</v>
      </c>
      <c r="M406" s="74">
        <f t="shared" si="87"/>
        <v>81.8637408912</v>
      </c>
      <c r="N406" s="74">
        <f t="shared" si="88"/>
        <v>384.0022598277695</v>
      </c>
      <c r="O406" s="74">
        <f t="shared" si="89"/>
        <v>7121.59232415</v>
      </c>
      <c r="P406" s="39">
        <f t="shared" si="90"/>
        <v>19044</v>
      </c>
      <c r="Q406" s="73">
        <f t="shared" si="91"/>
        <v>4371.10891355178</v>
      </c>
      <c r="R406" s="73">
        <f t="shared" si="92"/>
        <v>84.56524434060958</v>
      </c>
      <c r="S406" s="73">
        <f t="shared" si="93"/>
        <v>384.0022598277695</v>
      </c>
      <c r="T406" s="73">
        <f t="shared" si="94"/>
        <v>7456.59755841186</v>
      </c>
      <c r="U406" s="73">
        <f t="shared" si="95"/>
        <v>19236</v>
      </c>
      <c r="V406" s="73">
        <f t="shared" si="96"/>
        <v>86176.26715552897</v>
      </c>
      <c r="W406" s="73">
        <f t="shared" si="97"/>
        <v>88670.95258465201</v>
      </c>
    </row>
    <row r="407" spans="2:23" ht="15">
      <c r="B407" t="s">
        <v>1176</v>
      </c>
      <c r="C407" t="s">
        <v>464</v>
      </c>
      <c r="D407" t="s">
        <v>417</v>
      </c>
      <c r="E407" s="54">
        <v>40</v>
      </c>
      <c r="F407" s="45" t="s">
        <v>407</v>
      </c>
      <c r="G407" s="45" t="s">
        <v>408</v>
      </c>
      <c r="H407" s="45" t="s">
        <v>412</v>
      </c>
      <c r="I407" s="53">
        <v>86498.28</v>
      </c>
      <c r="J407" s="58">
        <f t="shared" si="84"/>
        <v>89785.21464</v>
      </c>
      <c r="K407" s="58">
        <f t="shared" si="85"/>
        <v>92748.12672312</v>
      </c>
      <c r="L407" s="74">
        <f t="shared" si="86"/>
        <v>6868.56891996</v>
      </c>
      <c r="M407" s="74">
        <f t="shared" si="87"/>
        <v>132.8821176672</v>
      </c>
      <c r="N407" s="74">
        <f t="shared" si="88"/>
        <v>384.0022598277695</v>
      </c>
      <c r="O407" s="74">
        <f t="shared" si="89"/>
        <v>11559.846384900002</v>
      </c>
      <c r="P407" s="39">
        <f t="shared" si="90"/>
        <v>19044</v>
      </c>
      <c r="Q407" s="73">
        <f t="shared" si="91"/>
        <v>7095.23169431868</v>
      </c>
      <c r="R407" s="73">
        <f t="shared" si="92"/>
        <v>137.2672275502176</v>
      </c>
      <c r="S407" s="73">
        <f t="shared" si="93"/>
        <v>384.0022598277695</v>
      </c>
      <c r="T407" s="73">
        <f t="shared" si="94"/>
        <v>12103.63053736716</v>
      </c>
      <c r="U407" s="73">
        <f t="shared" si="95"/>
        <v>19236</v>
      </c>
      <c r="V407" s="73">
        <f t="shared" si="96"/>
        <v>127774.51432235498</v>
      </c>
      <c r="W407" s="73">
        <f t="shared" si="97"/>
        <v>131704.25844218384</v>
      </c>
    </row>
    <row r="408" spans="2:23" ht="15">
      <c r="B408" t="s">
        <v>1177</v>
      </c>
      <c r="C408" t="s">
        <v>1178</v>
      </c>
      <c r="D408" t="s">
        <v>532</v>
      </c>
      <c r="E408" s="54">
        <v>40</v>
      </c>
      <c r="F408" s="45" t="s">
        <v>407</v>
      </c>
      <c r="G408" s="45" t="s">
        <v>408</v>
      </c>
      <c r="H408" s="45" t="s">
        <v>785</v>
      </c>
      <c r="I408" s="53">
        <v>42036.95</v>
      </c>
      <c r="J408" s="58">
        <f t="shared" si="84"/>
        <v>43634.3541</v>
      </c>
      <c r="K408" s="58">
        <f t="shared" si="85"/>
        <v>45074.287785299995</v>
      </c>
      <c r="L408" s="74">
        <f t="shared" si="86"/>
        <v>3338.0280886499995</v>
      </c>
      <c r="M408" s="74">
        <f t="shared" si="87"/>
        <v>64.578844068</v>
      </c>
      <c r="N408" s="74">
        <f t="shared" si="88"/>
        <v>384.0022598277695</v>
      </c>
      <c r="O408" s="74">
        <f t="shared" si="89"/>
        <v>5617.923090374999</v>
      </c>
      <c r="P408" s="39">
        <f t="shared" si="90"/>
        <v>19044</v>
      </c>
      <c r="Q408" s="73">
        <f t="shared" si="91"/>
        <v>3448.1830155754496</v>
      </c>
      <c r="R408" s="73">
        <f t="shared" si="92"/>
        <v>66.70994592224399</v>
      </c>
      <c r="S408" s="73">
        <f t="shared" si="93"/>
        <v>384.0022598277695</v>
      </c>
      <c r="T408" s="73">
        <f t="shared" si="94"/>
        <v>5882.1945559816495</v>
      </c>
      <c r="U408" s="73">
        <f t="shared" si="95"/>
        <v>19236</v>
      </c>
      <c r="V408" s="73">
        <f t="shared" si="96"/>
        <v>72082.88638292077</v>
      </c>
      <c r="W408" s="73">
        <f t="shared" si="97"/>
        <v>74091.37756260711</v>
      </c>
    </row>
    <row r="409" spans="2:23" ht="15">
      <c r="B409" t="s">
        <v>1179</v>
      </c>
      <c r="C409" t="s">
        <v>464</v>
      </c>
      <c r="D409" t="s">
        <v>417</v>
      </c>
      <c r="E409" s="54">
        <v>40</v>
      </c>
      <c r="F409" s="45" t="s">
        <v>407</v>
      </c>
      <c r="G409" s="45" t="s">
        <v>408</v>
      </c>
      <c r="H409" s="45" t="s">
        <v>412</v>
      </c>
      <c r="I409" s="53">
        <v>86498.28</v>
      </c>
      <c r="J409" s="58">
        <f t="shared" si="84"/>
        <v>89785.21464</v>
      </c>
      <c r="K409" s="58">
        <f t="shared" si="85"/>
        <v>92748.12672312</v>
      </c>
      <c r="L409" s="74">
        <f t="shared" si="86"/>
        <v>6868.56891996</v>
      </c>
      <c r="M409" s="74">
        <f t="shared" si="87"/>
        <v>132.8821176672</v>
      </c>
      <c r="N409" s="74">
        <f t="shared" si="88"/>
        <v>384.0022598277695</v>
      </c>
      <c r="O409" s="74">
        <f t="shared" si="89"/>
        <v>11559.846384900002</v>
      </c>
      <c r="P409" s="39">
        <f t="shared" si="90"/>
        <v>19044</v>
      </c>
      <c r="Q409" s="73">
        <f t="shared" si="91"/>
        <v>7095.23169431868</v>
      </c>
      <c r="R409" s="73">
        <f t="shared" si="92"/>
        <v>137.2672275502176</v>
      </c>
      <c r="S409" s="73">
        <f t="shared" si="93"/>
        <v>384.0022598277695</v>
      </c>
      <c r="T409" s="73">
        <f t="shared" si="94"/>
        <v>12103.63053736716</v>
      </c>
      <c r="U409" s="73">
        <f t="shared" si="95"/>
        <v>19236</v>
      </c>
      <c r="V409" s="73">
        <f t="shared" si="96"/>
        <v>127774.51432235498</v>
      </c>
      <c r="W409" s="73">
        <f t="shared" si="97"/>
        <v>131704.25844218384</v>
      </c>
    </row>
    <row r="410" spans="2:23" ht="15">
      <c r="B410" t="s">
        <v>1180</v>
      </c>
      <c r="C410" t="s">
        <v>1181</v>
      </c>
      <c r="D410" t="s">
        <v>417</v>
      </c>
      <c r="E410" s="54">
        <v>40</v>
      </c>
      <c r="F410" s="45" t="s">
        <v>407</v>
      </c>
      <c r="G410" s="45" t="s">
        <v>408</v>
      </c>
      <c r="H410" s="45" t="s">
        <v>412</v>
      </c>
      <c r="I410" s="53">
        <v>173402.32</v>
      </c>
      <c r="J410" s="58">
        <f t="shared" si="84"/>
        <v>179991.60816</v>
      </c>
      <c r="K410" s="58">
        <f t="shared" si="85"/>
        <v>185931.33122927998</v>
      </c>
      <c r="L410" s="74">
        <f t="shared" si="86"/>
        <v>10570.67831832</v>
      </c>
      <c r="M410" s="74">
        <f t="shared" si="87"/>
        <v>266.3875800768</v>
      </c>
      <c r="N410" s="74">
        <f t="shared" si="88"/>
        <v>384.0022598277695</v>
      </c>
      <c r="O410" s="74">
        <f t="shared" si="89"/>
        <v>23173.9195506</v>
      </c>
      <c r="P410" s="39">
        <f t="shared" si="90"/>
        <v>19044</v>
      </c>
      <c r="Q410" s="73">
        <f t="shared" si="91"/>
        <v>10656.80430282456</v>
      </c>
      <c r="R410" s="73">
        <f t="shared" si="92"/>
        <v>275.1783702193344</v>
      </c>
      <c r="S410" s="73">
        <f t="shared" si="93"/>
        <v>384.0022598277695</v>
      </c>
      <c r="T410" s="73">
        <f t="shared" si="94"/>
        <v>24264.03872542104</v>
      </c>
      <c r="U410" s="73">
        <f t="shared" si="95"/>
        <v>19236</v>
      </c>
      <c r="V410" s="73">
        <f t="shared" si="96"/>
        <v>233430.59586882457</v>
      </c>
      <c r="W410" s="73">
        <f t="shared" si="97"/>
        <v>240747.3548875727</v>
      </c>
    </row>
    <row r="411" spans="2:23" ht="15">
      <c r="B411" t="s">
        <v>1182</v>
      </c>
      <c r="C411" t="s">
        <v>1183</v>
      </c>
      <c r="D411" t="s">
        <v>455</v>
      </c>
      <c r="E411" s="54">
        <v>40</v>
      </c>
      <c r="F411" s="45" t="s">
        <v>407</v>
      </c>
      <c r="G411" s="45" t="s">
        <v>408</v>
      </c>
      <c r="H411" s="45" t="s">
        <v>412</v>
      </c>
      <c r="I411" s="53">
        <v>175299.7</v>
      </c>
      <c r="J411" s="58">
        <f t="shared" si="84"/>
        <v>181961.08860000002</v>
      </c>
      <c r="K411" s="58">
        <f t="shared" si="85"/>
        <v>187965.8045238</v>
      </c>
      <c r="L411" s="74">
        <f t="shared" si="86"/>
        <v>10599.2357847</v>
      </c>
      <c r="M411" s="74">
        <f t="shared" si="87"/>
        <v>269.302411128</v>
      </c>
      <c r="N411" s="74">
        <f t="shared" si="88"/>
        <v>384.0022598277695</v>
      </c>
      <c r="O411" s="74">
        <f t="shared" si="89"/>
        <v>23427.490157250002</v>
      </c>
      <c r="P411" s="39">
        <f t="shared" si="90"/>
        <v>19044</v>
      </c>
      <c r="Q411" s="73">
        <f t="shared" si="91"/>
        <v>10686.3041655951</v>
      </c>
      <c r="R411" s="73">
        <f t="shared" si="92"/>
        <v>278.189390695224</v>
      </c>
      <c r="S411" s="73">
        <f t="shared" si="93"/>
        <v>384.0022598277695</v>
      </c>
      <c r="T411" s="73">
        <f t="shared" si="94"/>
        <v>24529.537490355902</v>
      </c>
      <c r="U411" s="73">
        <f t="shared" si="95"/>
        <v>19236</v>
      </c>
      <c r="V411" s="73">
        <f t="shared" si="96"/>
        <v>235685.1192129058</v>
      </c>
      <c r="W411" s="73">
        <f t="shared" si="97"/>
        <v>243079.83783027402</v>
      </c>
    </row>
    <row r="412" spans="2:23" ht="15">
      <c r="B412" t="s">
        <v>1184</v>
      </c>
      <c r="C412" t="s">
        <v>1185</v>
      </c>
      <c r="D412" t="s">
        <v>1186</v>
      </c>
      <c r="E412" s="54">
        <v>35</v>
      </c>
      <c r="F412" s="45" t="s">
        <v>407</v>
      </c>
      <c r="G412" s="45" t="s">
        <v>408</v>
      </c>
      <c r="H412" s="45" t="s">
        <v>412</v>
      </c>
      <c r="I412" s="53">
        <v>179457.82</v>
      </c>
      <c r="J412" s="58">
        <f t="shared" si="84"/>
        <v>186277.21716</v>
      </c>
      <c r="K412" s="58">
        <f t="shared" si="85"/>
        <v>192424.36532627998</v>
      </c>
      <c r="L412" s="74">
        <f t="shared" si="86"/>
        <v>10661.819648820001</v>
      </c>
      <c r="M412" s="74">
        <f t="shared" si="87"/>
        <v>275.6902813968</v>
      </c>
      <c r="N412" s="74">
        <f t="shared" si="88"/>
        <v>384.0022598277695</v>
      </c>
      <c r="O412" s="74">
        <f t="shared" si="89"/>
        <v>23983.19170935</v>
      </c>
      <c r="P412" s="39">
        <f t="shared" si="90"/>
        <v>19044</v>
      </c>
      <c r="Q412" s="73">
        <f t="shared" si="91"/>
        <v>10750.95329723106</v>
      </c>
      <c r="R412" s="73">
        <f t="shared" si="92"/>
        <v>284.78806068289435</v>
      </c>
      <c r="S412" s="73">
        <f t="shared" si="93"/>
        <v>384.0022598277695</v>
      </c>
      <c r="T412" s="73">
        <f t="shared" si="94"/>
        <v>25111.379675079537</v>
      </c>
      <c r="U412" s="73">
        <f t="shared" si="95"/>
        <v>19236</v>
      </c>
      <c r="V412" s="73">
        <f t="shared" si="96"/>
        <v>240625.92105939458</v>
      </c>
      <c r="W412" s="73">
        <f t="shared" si="97"/>
        <v>248191.48861910123</v>
      </c>
    </row>
    <row r="413" spans="2:23" ht="15">
      <c r="B413" t="s">
        <v>1187</v>
      </c>
      <c r="C413" t="s">
        <v>1188</v>
      </c>
      <c r="D413" t="s">
        <v>417</v>
      </c>
      <c r="E413" s="54">
        <v>40</v>
      </c>
      <c r="F413" s="45" t="s">
        <v>407</v>
      </c>
      <c r="G413" s="45" t="s">
        <v>408</v>
      </c>
      <c r="H413" s="45" t="s">
        <v>412</v>
      </c>
      <c r="I413" s="53">
        <v>184151.52</v>
      </c>
      <c r="J413" s="58">
        <f t="shared" si="84"/>
        <v>191149.27776</v>
      </c>
      <c r="K413" s="58">
        <f t="shared" si="85"/>
        <v>197457.20392608</v>
      </c>
      <c r="L413" s="74">
        <f t="shared" si="86"/>
        <v>10732.46452752</v>
      </c>
      <c r="M413" s="74">
        <f t="shared" si="87"/>
        <v>282.9009310848</v>
      </c>
      <c r="N413" s="74">
        <f t="shared" si="88"/>
        <v>384.0022598277695</v>
      </c>
      <c r="O413" s="74">
        <f t="shared" si="89"/>
        <v>24610.4695116</v>
      </c>
      <c r="P413" s="39">
        <f t="shared" si="90"/>
        <v>19044</v>
      </c>
      <c r="Q413" s="73">
        <f t="shared" si="91"/>
        <v>10823.929456928161</v>
      </c>
      <c r="R413" s="73">
        <f t="shared" si="92"/>
        <v>292.2366618105984</v>
      </c>
      <c r="S413" s="73">
        <f t="shared" si="93"/>
        <v>384.0022598277695</v>
      </c>
      <c r="T413" s="73">
        <f t="shared" si="94"/>
        <v>25768.16511235344</v>
      </c>
      <c r="U413" s="73">
        <f t="shared" si="95"/>
        <v>19236</v>
      </c>
      <c r="V413" s="73">
        <f t="shared" si="96"/>
        <v>246203.11499003257</v>
      </c>
      <c r="W413" s="73">
        <f t="shared" si="97"/>
        <v>253961.53741699996</v>
      </c>
    </row>
    <row r="414" spans="2:23" ht="15">
      <c r="B414" t="s">
        <v>1189</v>
      </c>
      <c r="C414" t="s">
        <v>1190</v>
      </c>
      <c r="D414" t="s">
        <v>511</v>
      </c>
      <c r="E414" s="54">
        <v>40</v>
      </c>
      <c r="F414" s="45" t="s">
        <v>407</v>
      </c>
      <c r="G414" s="45" t="s">
        <v>408</v>
      </c>
      <c r="H414" s="45" t="s">
        <v>412</v>
      </c>
      <c r="I414" s="53">
        <v>157137.89</v>
      </c>
      <c r="J414" s="58">
        <f t="shared" si="84"/>
        <v>163109.12982000003</v>
      </c>
      <c r="K414" s="58">
        <f t="shared" si="85"/>
        <v>168491.73110406002</v>
      </c>
      <c r="L414" s="74">
        <f t="shared" si="86"/>
        <v>10325.88238239</v>
      </c>
      <c r="M414" s="74">
        <f t="shared" si="87"/>
        <v>241.40151213360005</v>
      </c>
      <c r="N414" s="74">
        <f t="shared" si="88"/>
        <v>384.0022598277695</v>
      </c>
      <c r="O414" s="74">
        <f t="shared" si="89"/>
        <v>21000.300464325006</v>
      </c>
      <c r="P414" s="39">
        <f t="shared" si="90"/>
        <v>19044</v>
      </c>
      <c r="Q414" s="73">
        <f t="shared" si="91"/>
        <v>10403.930101008871</v>
      </c>
      <c r="R414" s="73">
        <f t="shared" si="92"/>
        <v>249.36776203400882</v>
      </c>
      <c r="S414" s="73">
        <f t="shared" si="93"/>
        <v>384.0022598277695</v>
      </c>
      <c r="T414" s="73">
        <f t="shared" si="94"/>
        <v>21988.170909079832</v>
      </c>
      <c r="U414" s="73">
        <f t="shared" si="95"/>
        <v>19236</v>
      </c>
      <c r="V414" s="73">
        <f t="shared" si="96"/>
        <v>214104.7164386764</v>
      </c>
      <c r="W414" s="73">
        <f t="shared" si="97"/>
        <v>220753.2021360105</v>
      </c>
    </row>
    <row r="415" spans="2:23" ht="15">
      <c r="B415" t="s">
        <v>1191</v>
      </c>
      <c r="C415" t="s">
        <v>513</v>
      </c>
      <c r="D415" t="s">
        <v>417</v>
      </c>
      <c r="E415" s="54">
        <v>40</v>
      </c>
      <c r="F415" s="45" t="s">
        <v>407</v>
      </c>
      <c r="G415" s="45" t="s">
        <v>408</v>
      </c>
      <c r="H415" s="45" t="s">
        <v>412</v>
      </c>
      <c r="I415" s="53">
        <v>137012.22</v>
      </c>
      <c r="J415" s="58">
        <f t="shared" si="84"/>
        <v>142218.68436</v>
      </c>
      <c r="K415" s="58">
        <f t="shared" si="85"/>
        <v>146911.90094388</v>
      </c>
      <c r="L415" s="74">
        <f t="shared" si="86"/>
        <v>10022.97092322</v>
      </c>
      <c r="M415" s="74">
        <f t="shared" si="87"/>
        <v>210.48365285280002</v>
      </c>
      <c r="N415" s="74">
        <f t="shared" si="88"/>
        <v>384.0022598277695</v>
      </c>
      <c r="O415" s="74">
        <f t="shared" si="89"/>
        <v>18310.65561135</v>
      </c>
      <c r="P415" s="39">
        <f t="shared" si="90"/>
        <v>19044</v>
      </c>
      <c r="Q415" s="73">
        <f t="shared" si="91"/>
        <v>10091.02256368626</v>
      </c>
      <c r="R415" s="73">
        <f t="shared" si="92"/>
        <v>217.4296133969424</v>
      </c>
      <c r="S415" s="73">
        <f t="shared" si="93"/>
        <v>384.0022598277695</v>
      </c>
      <c r="T415" s="73">
        <f t="shared" si="94"/>
        <v>19172.00307317634</v>
      </c>
      <c r="U415" s="73">
        <f t="shared" si="95"/>
        <v>19236</v>
      </c>
      <c r="V415" s="73">
        <f t="shared" si="96"/>
        <v>190190.7968072506</v>
      </c>
      <c r="W415" s="73">
        <f t="shared" si="97"/>
        <v>196012.35845396732</v>
      </c>
    </row>
    <row r="416" spans="2:23" ht="15">
      <c r="B416" t="s">
        <v>1192</v>
      </c>
      <c r="C416" t="s">
        <v>1193</v>
      </c>
      <c r="D416" t="s">
        <v>872</v>
      </c>
      <c r="E416" s="54">
        <v>40</v>
      </c>
      <c r="F416" s="45" t="s">
        <v>407</v>
      </c>
      <c r="G416" s="45" t="s">
        <v>408</v>
      </c>
      <c r="H416" s="45" t="s">
        <v>412</v>
      </c>
      <c r="I416" s="53">
        <v>192747.61</v>
      </c>
      <c r="J416" s="58">
        <f t="shared" si="84"/>
        <v>200072.01918</v>
      </c>
      <c r="K416" s="58">
        <f t="shared" si="85"/>
        <v>206674.39581294</v>
      </c>
      <c r="L416" s="74">
        <f t="shared" si="86"/>
        <v>10861.84427811</v>
      </c>
      <c r="M416" s="74">
        <f t="shared" si="87"/>
        <v>296.1065883864</v>
      </c>
      <c r="N416" s="74">
        <f t="shared" si="88"/>
        <v>384.0022598277695</v>
      </c>
      <c r="O416" s="74">
        <f t="shared" si="89"/>
        <v>25759.272469425003</v>
      </c>
      <c r="P416" s="39">
        <f t="shared" si="90"/>
        <v>19044</v>
      </c>
      <c r="Q416" s="73">
        <f t="shared" si="91"/>
        <v>10957.57873928763</v>
      </c>
      <c r="R416" s="73">
        <f t="shared" si="92"/>
        <v>305.8781058031512</v>
      </c>
      <c r="S416" s="73">
        <f t="shared" si="93"/>
        <v>384.0022598277695</v>
      </c>
      <c r="T416" s="73">
        <f t="shared" si="94"/>
        <v>26971.00865358867</v>
      </c>
      <c r="U416" s="73">
        <f t="shared" si="95"/>
        <v>19236</v>
      </c>
      <c r="V416" s="73">
        <f t="shared" si="96"/>
        <v>256417.24477574916</v>
      </c>
      <c r="W416" s="73">
        <f t="shared" si="97"/>
        <v>264528.8635714472</v>
      </c>
    </row>
    <row r="417" spans="2:23" ht="15">
      <c r="B417" t="s">
        <v>1194</v>
      </c>
      <c r="C417" t="s">
        <v>1195</v>
      </c>
      <c r="D417" t="s">
        <v>417</v>
      </c>
      <c r="E417" s="54">
        <v>40</v>
      </c>
      <c r="F417" s="45" t="s">
        <v>407</v>
      </c>
      <c r="G417" s="45" t="s">
        <v>408</v>
      </c>
      <c r="H417" s="45" t="s">
        <v>412</v>
      </c>
      <c r="I417" s="53">
        <v>161624.84</v>
      </c>
      <c r="J417" s="58">
        <f t="shared" si="84"/>
        <v>167766.58392</v>
      </c>
      <c r="K417" s="58">
        <f t="shared" si="85"/>
        <v>173302.88118936</v>
      </c>
      <c r="L417" s="74">
        <f t="shared" si="86"/>
        <v>10393.41546684</v>
      </c>
      <c r="M417" s="74">
        <f t="shared" si="87"/>
        <v>248.2945442016</v>
      </c>
      <c r="N417" s="74">
        <f t="shared" si="88"/>
        <v>384.0022598277695</v>
      </c>
      <c r="O417" s="74">
        <f t="shared" si="89"/>
        <v>21599.947679700002</v>
      </c>
      <c r="P417" s="39">
        <f t="shared" si="90"/>
        <v>19044</v>
      </c>
      <c r="Q417" s="73">
        <f t="shared" si="91"/>
        <v>10473.69177724572</v>
      </c>
      <c r="R417" s="73">
        <f t="shared" si="92"/>
        <v>256.4882641602528</v>
      </c>
      <c r="S417" s="73">
        <f t="shared" si="93"/>
        <v>384.0022598277695</v>
      </c>
      <c r="T417" s="73">
        <f t="shared" si="94"/>
        <v>22616.02599521148</v>
      </c>
      <c r="U417" s="73">
        <f t="shared" si="95"/>
        <v>19236</v>
      </c>
      <c r="V417" s="73">
        <f t="shared" si="96"/>
        <v>219436.2438705694</v>
      </c>
      <c r="W417" s="73">
        <f t="shared" si="97"/>
        <v>226269.08948580522</v>
      </c>
    </row>
    <row r="418" spans="2:23" ht="15">
      <c r="B418" t="s">
        <v>1196</v>
      </c>
      <c r="C418" t="s">
        <v>1188</v>
      </c>
      <c r="D418" t="s">
        <v>417</v>
      </c>
      <c r="E418" s="54">
        <v>40</v>
      </c>
      <c r="F418" s="45" t="s">
        <v>407</v>
      </c>
      <c r="G418" s="45" t="s">
        <v>408</v>
      </c>
      <c r="H418" s="45" t="s">
        <v>412</v>
      </c>
      <c r="I418" s="53">
        <v>184151.52</v>
      </c>
      <c r="J418" s="58">
        <f t="shared" si="84"/>
        <v>191149.27776</v>
      </c>
      <c r="K418" s="58">
        <f t="shared" si="85"/>
        <v>197457.20392608</v>
      </c>
      <c r="L418" s="74">
        <f t="shared" si="86"/>
        <v>10732.46452752</v>
      </c>
      <c r="M418" s="74">
        <f t="shared" si="87"/>
        <v>282.9009310848</v>
      </c>
      <c r="N418" s="74">
        <f t="shared" si="88"/>
        <v>384.0022598277695</v>
      </c>
      <c r="O418" s="74">
        <f t="shared" si="89"/>
        <v>24610.4695116</v>
      </c>
      <c r="P418" s="39">
        <f t="shared" si="90"/>
        <v>19044</v>
      </c>
      <c r="Q418" s="73">
        <f t="shared" si="91"/>
        <v>10823.929456928161</v>
      </c>
      <c r="R418" s="73">
        <f t="shared" si="92"/>
        <v>292.2366618105984</v>
      </c>
      <c r="S418" s="73">
        <f t="shared" si="93"/>
        <v>384.0022598277695</v>
      </c>
      <c r="T418" s="73">
        <f t="shared" si="94"/>
        <v>25768.16511235344</v>
      </c>
      <c r="U418" s="73">
        <f t="shared" si="95"/>
        <v>19236</v>
      </c>
      <c r="V418" s="73">
        <f t="shared" si="96"/>
        <v>246203.11499003257</v>
      </c>
      <c r="W418" s="73">
        <f t="shared" si="97"/>
        <v>253961.53741699996</v>
      </c>
    </row>
    <row r="419" spans="2:23" ht="15">
      <c r="B419" t="s">
        <v>1197</v>
      </c>
      <c r="C419" t="s">
        <v>513</v>
      </c>
      <c r="D419" t="s">
        <v>417</v>
      </c>
      <c r="E419" s="54">
        <v>40</v>
      </c>
      <c r="F419" s="45" t="s">
        <v>407</v>
      </c>
      <c r="G419" s="45" t="s">
        <v>408</v>
      </c>
      <c r="H419" s="45" t="s">
        <v>412</v>
      </c>
      <c r="I419" s="53">
        <v>137012.22</v>
      </c>
      <c r="J419" s="58">
        <f t="shared" si="84"/>
        <v>142218.68436</v>
      </c>
      <c r="K419" s="58">
        <f t="shared" si="85"/>
        <v>146911.90094388</v>
      </c>
      <c r="L419" s="74">
        <f t="shared" si="86"/>
        <v>10022.97092322</v>
      </c>
      <c r="M419" s="74">
        <f t="shared" si="87"/>
        <v>210.48365285280002</v>
      </c>
      <c r="N419" s="74">
        <f t="shared" si="88"/>
        <v>384.0022598277695</v>
      </c>
      <c r="O419" s="74">
        <f t="shared" si="89"/>
        <v>18310.65561135</v>
      </c>
      <c r="P419" s="39">
        <f t="shared" si="90"/>
        <v>19044</v>
      </c>
      <c r="Q419" s="73">
        <f t="shared" si="91"/>
        <v>10091.02256368626</v>
      </c>
      <c r="R419" s="73">
        <f t="shared" si="92"/>
        <v>217.4296133969424</v>
      </c>
      <c r="S419" s="73">
        <f t="shared" si="93"/>
        <v>384.0022598277695</v>
      </c>
      <c r="T419" s="73">
        <f t="shared" si="94"/>
        <v>19172.00307317634</v>
      </c>
      <c r="U419" s="73">
        <f t="shared" si="95"/>
        <v>19236</v>
      </c>
      <c r="V419" s="73">
        <f t="shared" si="96"/>
        <v>190190.7968072506</v>
      </c>
      <c r="W419" s="73">
        <f t="shared" si="97"/>
        <v>196012.35845396732</v>
      </c>
    </row>
    <row r="420" spans="2:23" ht="15">
      <c r="B420" t="s">
        <v>1198</v>
      </c>
      <c r="C420" t="s">
        <v>513</v>
      </c>
      <c r="D420" t="s">
        <v>417</v>
      </c>
      <c r="E420" s="54">
        <v>40</v>
      </c>
      <c r="F420" s="45" t="s">
        <v>407</v>
      </c>
      <c r="G420" s="45" t="s">
        <v>408</v>
      </c>
      <c r="H420" s="45" t="s">
        <v>412</v>
      </c>
      <c r="I420" s="53">
        <v>137012.22</v>
      </c>
      <c r="J420" s="58">
        <f t="shared" si="84"/>
        <v>142218.68436</v>
      </c>
      <c r="K420" s="58">
        <f t="shared" si="85"/>
        <v>146911.90094388</v>
      </c>
      <c r="L420" s="74">
        <f t="shared" si="86"/>
        <v>10022.97092322</v>
      </c>
      <c r="M420" s="74">
        <f t="shared" si="87"/>
        <v>210.48365285280002</v>
      </c>
      <c r="N420" s="74">
        <f t="shared" si="88"/>
        <v>384.0022598277695</v>
      </c>
      <c r="O420" s="74">
        <f t="shared" si="89"/>
        <v>18310.65561135</v>
      </c>
      <c r="P420" s="39">
        <f t="shared" si="90"/>
        <v>19044</v>
      </c>
      <c r="Q420" s="73">
        <f t="shared" si="91"/>
        <v>10091.02256368626</v>
      </c>
      <c r="R420" s="73">
        <f t="shared" si="92"/>
        <v>217.4296133969424</v>
      </c>
      <c r="S420" s="73">
        <f t="shared" si="93"/>
        <v>384.0022598277695</v>
      </c>
      <c r="T420" s="73">
        <f t="shared" si="94"/>
        <v>19172.00307317634</v>
      </c>
      <c r="U420" s="73">
        <f t="shared" si="95"/>
        <v>19236</v>
      </c>
      <c r="V420" s="73">
        <f t="shared" si="96"/>
        <v>190190.7968072506</v>
      </c>
      <c r="W420" s="73">
        <f t="shared" si="97"/>
        <v>196012.35845396732</v>
      </c>
    </row>
    <row r="421" spans="2:23" ht="15">
      <c r="B421" t="s">
        <v>1199</v>
      </c>
      <c r="C421" t="s">
        <v>1200</v>
      </c>
      <c r="D421" t="s">
        <v>417</v>
      </c>
      <c r="E421" s="54">
        <v>40</v>
      </c>
      <c r="F421" s="45" t="s">
        <v>407</v>
      </c>
      <c r="G421" s="45" t="s">
        <v>408</v>
      </c>
      <c r="H421" s="45" t="s">
        <v>412</v>
      </c>
      <c r="I421" s="53">
        <v>147649.28</v>
      </c>
      <c r="J421" s="58">
        <f t="shared" si="84"/>
        <v>153259.95264</v>
      </c>
      <c r="K421" s="58">
        <f t="shared" si="85"/>
        <v>158317.53107712</v>
      </c>
      <c r="L421" s="74">
        <f t="shared" si="86"/>
        <v>10183.06931328</v>
      </c>
      <c r="M421" s="74">
        <f t="shared" si="87"/>
        <v>226.8247299072</v>
      </c>
      <c r="N421" s="74">
        <f t="shared" si="88"/>
        <v>384.0022598277695</v>
      </c>
      <c r="O421" s="74">
        <f t="shared" si="89"/>
        <v>19732.2189024</v>
      </c>
      <c r="P421" s="39">
        <f t="shared" si="90"/>
        <v>19044</v>
      </c>
      <c r="Q421" s="73">
        <f t="shared" si="91"/>
        <v>10256.40420061824</v>
      </c>
      <c r="R421" s="73">
        <f t="shared" si="92"/>
        <v>234.30994599413756</v>
      </c>
      <c r="S421" s="73">
        <f t="shared" si="93"/>
        <v>384.0022598277695</v>
      </c>
      <c r="T421" s="73">
        <f t="shared" si="94"/>
        <v>20660.43780556416</v>
      </c>
      <c r="U421" s="73">
        <f t="shared" si="95"/>
        <v>19236</v>
      </c>
      <c r="V421" s="73">
        <f t="shared" si="96"/>
        <v>202830.06784541497</v>
      </c>
      <c r="W421" s="73">
        <f t="shared" si="97"/>
        <v>209088.6852891243</v>
      </c>
    </row>
    <row r="422" spans="2:23" ht="15">
      <c r="B422" t="s">
        <v>1201</v>
      </c>
      <c r="C422" t="s">
        <v>1200</v>
      </c>
      <c r="D422" t="s">
        <v>417</v>
      </c>
      <c r="E422" s="54">
        <v>40</v>
      </c>
      <c r="F422" s="45" t="s">
        <v>407</v>
      </c>
      <c r="G422" s="45" t="s">
        <v>408</v>
      </c>
      <c r="H422" s="45" t="s">
        <v>412</v>
      </c>
      <c r="I422" s="53">
        <v>147649.28</v>
      </c>
      <c r="J422" s="58">
        <f t="shared" si="84"/>
        <v>153259.95264</v>
      </c>
      <c r="K422" s="58">
        <f t="shared" si="85"/>
        <v>158317.53107712</v>
      </c>
      <c r="L422" s="74">
        <f t="shared" si="86"/>
        <v>10183.06931328</v>
      </c>
      <c r="M422" s="74">
        <f t="shared" si="87"/>
        <v>226.8247299072</v>
      </c>
      <c r="N422" s="74">
        <f t="shared" si="88"/>
        <v>384.0022598277695</v>
      </c>
      <c r="O422" s="74">
        <f t="shared" si="89"/>
        <v>19732.2189024</v>
      </c>
      <c r="P422" s="39">
        <f t="shared" si="90"/>
        <v>19044</v>
      </c>
      <c r="Q422" s="73">
        <f t="shared" si="91"/>
        <v>10256.40420061824</v>
      </c>
      <c r="R422" s="73">
        <f t="shared" si="92"/>
        <v>234.30994599413756</v>
      </c>
      <c r="S422" s="73">
        <f t="shared" si="93"/>
        <v>384.0022598277695</v>
      </c>
      <c r="T422" s="73">
        <f t="shared" si="94"/>
        <v>20660.43780556416</v>
      </c>
      <c r="U422" s="73">
        <f t="shared" si="95"/>
        <v>19236</v>
      </c>
      <c r="V422" s="73">
        <f t="shared" si="96"/>
        <v>202830.06784541497</v>
      </c>
      <c r="W422" s="73">
        <f t="shared" si="97"/>
        <v>209088.6852891243</v>
      </c>
    </row>
    <row r="423" spans="2:23" ht="15">
      <c r="B423" t="s">
        <v>1202</v>
      </c>
      <c r="C423" t="s">
        <v>1203</v>
      </c>
      <c r="D423" t="s">
        <v>1204</v>
      </c>
      <c r="E423" s="54">
        <v>40</v>
      </c>
      <c r="F423" s="45" t="s">
        <v>407</v>
      </c>
      <c r="G423" s="45" t="s">
        <v>408</v>
      </c>
      <c r="H423" s="45" t="s">
        <v>412</v>
      </c>
      <c r="I423" s="53">
        <v>149532</v>
      </c>
      <c r="J423" s="58">
        <f t="shared" si="84"/>
        <v>155214.21600000001</v>
      </c>
      <c r="K423" s="58">
        <f t="shared" si="85"/>
        <v>160336.285128</v>
      </c>
      <c r="L423" s="74">
        <f t="shared" si="86"/>
        <v>10211.406132</v>
      </c>
      <c r="M423" s="74">
        <f t="shared" si="87"/>
        <v>229.71703968000003</v>
      </c>
      <c r="N423" s="74">
        <f t="shared" si="88"/>
        <v>384.0022598277695</v>
      </c>
      <c r="O423" s="74">
        <f t="shared" si="89"/>
        <v>19983.83031</v>
      </c>
      <c r="P423" s="39">
        <f t="shared" si="90"/>
        <v>19044</v>
      </c>
      <c r="Q423" s="73">
        <f t="shared" si="91"/>
        <v>10285.676134356001</v>
      </c>
      <c r="R423" s="73">
        <f t="shared" si="92"/>
        <v>237.29770198944</v>
      </c>
      <c r="S423" s="73">
        <f t="shared" si="93"/>
        <v>384.0022598277695</v>
      </c>
      <c r="T423" s="73">
        <f t="shared" si="94"/>
        <v>20923.885209204</v>
      </c>
      <c r="U423" s="73">
        <f t="shared" si="95"/>
        <v>19236</v>
      </c>
      <c r="V423" s="73">
        <f t="shared" si="96"/>
        <v>205067.17174150777</v>
      </c>
      <c r="W423" s="73">
        <f t="shared" si="97"/>
        <v>211403.1464333772</v>
      </c>
    </row>
    <row r="424" spans="2:23" ht="15">
      <c r="B424" t="s">
        <v>1205</v>
      </c>
      <c r="C424" t="s">
        <v>1206</v>
      </c>
      <c r="D424" t="s">
        <v>511</v>
      </c>
      <c r="E424" s="54">
        <v>35</v>
      </c>
      <c r="F424" s="45" t="s">
        <v>407</v>
      </c>
      <c r="G424" s="45" t="s">
        <v>408</v>
      </c>
      <c r="H424" s="45" t="s">
        <v>412</v>
      </c>
      <c r="I424" s="53">
        <v>130573.17</v>
      </c>
      <c r="J424" s="58">
        <f t="shared" si="84"/>
        <v>135534.95046</v>
      </c>
      <c r="K424" s="58">
        <f t="shared" si="85"/>
        <v>140007.60382517998</v>
      </c>
      <c r="L424" s="74">
        <f t="shared" si="86"/>
        <v>9926.05678167</v>
      </c>
      <c r="M424" s="74">
        <f t="shared" si="87"/>
        <v>200.59172668079998</v>
      </c>
      <c r="N424" s="74">
        <f t="shared" si="88"/>
        <v>384.0022598277695</v>
      </c>
      <c r="O424" s="74">
        <f t="shared" si="89"/>
        <v>17450.124871725</v>
      </c>
      <c r="P424" s="39">
        <f t="shared" si="90"/>
        <v>19044</v>
      </c>
      <c r="Q424" s="73">
        <f t="shared" si="91"/>
        <v>9990.91025546511</v>
      </c>
      <c r="R424" s="73">
        <f t="shared" si="92"/>
        <v>207.21125366126637</v>
      </c>
      <c r="S424" s="73">
        <f t="shared" si="93"/>
        <v>384.0022598277695</v>
      </c>
      <c r="T424" s="73">
        <f t="shared" si="94"/>
        <v>18270.99229918599</v>
      </c>
      <c r="U424" s="73">
        <f t="shared" si="95"/>
        <v>19236</v>
      </c>
      <c r="V424" s="73">
        <f t="shared" si="96"/>
        <v>182539.72609990358</v>
      </c>
      <c r="W424" s="73">
        <f t="shared" si="97"/>
        <v>188096.7198933201</v>
      </c>
    </row>
    <row r="425" spans="2:23" ht="15">
      <c r="B425" t="s">
        <v>1207</v>
      </c>
      <c r="C425" t="s">
        <v>1208</v>
      </c>
      <c r="D425" t="s">
        <v>417</v>
      </c>
      <c r="E425" s="54">
        <v>40</v>
      </c>
      <c r="F425" s="45" t="s">
        <v>407</v>
      </c>
      <c r="G425" s="45" t="s">
        <v>408</v>
      </c>
      <c r="H425" s="45" t="s">
        <v>412</v>
      </c>
      <c r="I425" s="53">
        <v>222389.09</v>
      </c>
      <c r="J425" s="58">
        <f t="shared" si="84"/>
        <v>230839.87542</v>
      </c>
      <c r="K425" s="58">
        <f t="shared" si="85"/>
        <v>238457.59130886</v>
      </c>
      <c r="L425" s="74">
        <f t="shared" si="86"/>
        <v>11307.978193590001</v>
      </c>
      <c r="M425" s="74">
        <f t="shared" si="87"/>
        <v>341.6430156216</v>
      </c>
      <c r="N425" s="74">
        <f t="shared" si="88"/>
        <v>384.0022598277695</v>
      </c>
      <c r="O425" s="74">
        <f t="shared" si="89"/>
        <v>29720.633960325</v>
      </c>
      <c r="P425" s="39">
        <f t="shared" si="90"/>
        <v>19044</v>
      </c>
      <c r="Q425" s="73">
        <f t="shared" si="91"/>
        <v>11418.435073978471</v>
      </c>
      <c r="R425" s="73">
        <f t="shared" si="92"/>
        <v>352.91723513711275</v>
      </c>
      <c r="S425" s="73">
        <f t="shared" si="93"/>
        <v>384.0022598277695</v>
      </c>
      <c r="T425" s="73">
        <f t="shared" si="94"/>
        <v>31118.71566580623</v>
      </c>
      <c r="U425" s="73">
        <f t="shared" si="95"/>
        <v>19236</v>
      </c>
      <c r="V425" s="73">
        <f t="shared" si="96"/>
        <v>291638.13284936437</v>
      </c>
      <c r="W425" s="73">
        <f t="shared" si="97"/>
        <v>300967.6615436096</v>
      </c>
    </row>
    <row r="426" spans="2:23" ht="15">
      <c r="B426" t="s">
        <v>1209</v>
      </c>
      <c r="C426" t="s">
        <v>781</v>
      </c>
      <c r="D426" t="s">
        <v>417</v>
      </c>
      <c r="E426" s="54">
        <v>40</v>
      </c>
      <c r="F426" s="45" t="s">
        <v>407</v>
      </c>
      <c r="G426" s="45" t="s">
        <v>408</v>
      </c>
      <c r="H426" s="45" t="s">
        <v>412</v>
      </c>
      <c r="I426" s="53">
        <v>137350.06</v>
      </c>
      <c r="J426" s="58">
        <f t="shared" si="84"/>
        <v>142569.36228</v>
      </c>
      <c r="K426" s="58">
        <f t="shared" si="85"/>
        <v>147274.15123524</v>
      </c>
      <c r="L426" s="74">
        <f t="shared" si="86"/>
        <v>10028.05575306</v>
      </c>
      <c r="M426" s="74">
        <f t="shared" si="87"/>
        <v>211.0026561744</v>
      </c>
      <c r="N426" s="74">
        <f t="shared" si="88"/>
        <v>384.0022598277695</v>
      </c>
      <c r="O426" s="74">
        <f t="shared" si="89"/>
        <v>18355.80539355</v>
      </c>
      <c r="P426" s="39">
        <f t="shared" si="90"/>
        <v>19044</v>
      </c>
      <c r="Q426" s="73">
        <f t="shared" si="91"/>
        <v>10096.27519291098</v>
      </c>
      <c r="R426" s="73">
        <f t="shared" si="92"/>
        <v>217.96574382815518</v>
      </c>
      <c r="S426" s="73">
        <f t="shared" si="93"/>
        <v>384.0022598277695</v>
      </c>
      <c r="T426" s="73">
        <f t="shared" si="94"/>
        <v>19219.27673619882</v>
      </c>
      <c r="U426" s="73">
        <f t="shared" si="95"/>
        <v>19236</v>
      </c>
      <c r="V426" s="73">
        <f t="shared" si="96"/>
        <v>190592.22834261216</v>
      </c>
      <c r="W426" s="73">
        <f t="shared" si="97"/>
        <v>196427.6711680057</v>
      </c>
    </row>
    <row r="427" spans="2:23" ht="15">
      <c r="B427" t="s">
        <v>1210</v>
      </c>
      <c r="C427" t="s">
        <v>874</v>
      </c>
      <c r="D427" t="s">
        <v>458</v>
      </c>
      <c r="E427" s="54">
        <v>35</v>
      </c>
      <c r="F427" s="45" t="s">
        <v>407</v>
      </c>
      <c r="G427" s="45" t="s">
        <v>408</v>
      </c>
      <c r="H427" s="45" t="s">
        <v>412</v>
      </c>
      <c r="I427" s="53">
        <v>235615.02</v>
      </c>
      <c r="J427" s="58">
        <f t="shared" si="84"/>
        <v>244568.39076</v>
      </c>
      <c r="K427" s="58">
        <f t="shared" si="85"/>
        <v>252639.14765507999</v>
      </c>
      <c r="L427" s="74">
        <f t="shared" si="86"/>
        <v>11507.04166602</v>
      </c>
      <c r="M427" s="74">
        <f t="shared" si="87"/>
        <v>361.96121832480003</v>
      </c>
      <c r="N427" s="74">
        <f t="shared" si="88"/>
        <v>384.0022598277695</v>
      </c>
      <c r="O427" s="74">
        <f t="shared" si="89"/>
        <v>31488.180310350002</v>
      </c>
      <c r="P427" s="39">
        <f t="shared" si="90"/>
        <v>19044</v>
      </c>
      <c r="Q427" s="73">
        <f t="shared" si="91"/>
        <v>11624.06764099866</v>
      </c>
      <c r="R427" s="73">
        <f t="shared" si="92"/>
        <v>373.9059385295184</v>
      </c>
      <c r="S427" s="73">
        <f t="shared" si="93"/>
        <v>384.0022598277695</v>
      </c>
      <c r="T427" s="73">
        <f t="shared" si="94"/>
        <v>32969.40876898794</v>
      </c>
      <c r="U427" s="73">
        <f t="shared" si="95"/>
        <v>19236</v>
      </c>
      <c r="V427" s="73">
        <f t="shared" si="96"/>
        <v>307353.5762145226</v>
      </c>
      <c r="W427" s="73">
        <f t="shared" si="97"/>
        <v>317226.5322634239</v>
      </c>
    </row>
    <row r="428" spans="2:23" ht="15">
      <c r="B428" t="s">
        <v>1211</v>
      </c>
      <c r="C428" t="s">
        <v>924</v>
      </c>
      <c r="D428" t="s">
        <v>417</v>
      </c>
      <c r="E428" s="54">
        <v>40</v>
      </c>
      <c r="F428" s="45" t="s">
        <v>407</v>
      </c>
      <c r="G428" s="45" t="s">
        <v>408</v>
      </c>
      <c r="H428" s="45" t="s">
        <v>412</v>
      </c>
      <c r="I428" s="53">
        <v>129194.36</v>
      </c>
      <c r="J428" s="58">
        <f t="shared" si="84"/>
        <v>134103.74568</v>
      </c>
      <c r="K428" s="58">
        <f t="shared" si="85"/>
        <v>138529.16928744</v>
      </c>
      <c r="L428" s="74">
        <f t="shared" si="86"/>
        <v>9905.30431236</v>
      </c>
      <c r="M428" s="74">
        <f t="shared" si="87"/>
        <v>198.4735436064</v>
      </c>
      <c r="N428" s="74">
        <f t="shared" si="88"/>
        <v>384.0022598277695</v>
      </c>
      <c r="O428" s="74">
        <f t="shared" si="89"/>
        <v>17265.857256299998</v>
      </c>
      <c r="P428" s="39">
        <f t="shared" si="90"/>
        <v>19044</v>
      </c>
      <c r="Q428" s="73">
        <f t="shared" si="91"/>
        <v>9969.472954667881</v>
      </c>
      <c r="R428" s="73">
        <f t="shared" si="92"/>
        <v>205.02317054541118</v>
      </c>
      <c r="S428" s="73">
        <f t="shared" si="93"/>
        <v>384.0022598277695</v>
      </c>
      <c r="T428" s="73">
        <f t="shared" si="94"/>
        <v>18078.05659201092</v>
      </c>
      <c r="U428" s="73">
        <f t="shared" si="95"/>
        <v>19236</v>
      </c>
      <c r="V428" s="73">
        <f t="shared" si="96"/>
        <v>180901.38305209417</v>
      </c>
      <c r="W428" s="73">
        <f t="shared" si="97"/>
        <v>186401.72426449196</v>
      </c>
    </row>
    <row r="429" spans="2:23" ht="15">
      <c r="B429" t="s">
        <v>1212</v>
      </c>
      <c r="C429" t="s">
        <v>776</v>
      </c>
      <c r="D429" t="s">
        <v>417</v>
      </c>
      <c r="E429" s="54">
        <v>40</v>
      </c>
      <c r="F429" s="45" t="s">
        <v>407</v>
      </c>
      <c r="G429" s="45" t="s">
        <v>408</v>
      </c>
      <c r="H429" s="45" t="s">
        <v>412</v>
      </c>
      <c r="I429" s="53">
        <v>125571.61</v>
      </c>
      <c r="J429" s="58">
        <f t="shared" si="84"/>
        <v>130343.33118000001</v>
      </c>
      <c r="K429" s="58">
        <f t="shared" si="85"/>
        <v>134644.66110894</v>
      </c>
      <c r="L429" s="74">
        <f t="shared" si="86"/>
        <v>9850.77830211</v>
      </c>
      <c r="M429" s="74">
        <f t="shared" si="87"/>
        <v>192.9081301464</v>
      </c>
      <c r="N429" s="74">
        <f t="shared" si="88"/>
        <v>384.0022598277695</v>
      </c>
      <c r="O429" s="74">
        <f t="shared" si="89"/>
        <v>16781.703889425</v>
      </c>
      <c r="P429" s="39">
        <f t="shared" si="90"/>
        <v>19044</v>
      </c>
      <c r="Q429" s="73">
        <f t="shared" si="91"/>
        <v>9913.14758607963</v>
      </c>
      <c r="R429" s="73">
        <f t="shared" si="92"/>
        <v>199.2740984412312</v>
      </c>
      <c r="S429" s="73">
        <f t="shared" si="93"/>
        <v>384.0022598277695</v>
      </c>
      <c r="T429" s="73">
        <f t="shared" si="94"/>
        <v>17571.12827471667</v>
      </c>
      <c r="U429" s="73">
        <f t="shared" si="95"/>
        <v>19236</v>
      </c>
      <c r="V429" s="73">
        <f t="shared" si="96"/>
        <v>176596.72376150917</v>
      </c>
      <c r="W429" s="73">
        <f t="shared" si="97"/>
        <v>181948.21332800528</v>
      </c>
    </row>
    <row r="430" spans="2:23" ht="15">
      <c r="B430" t="s">
        <v>1213</v>
      </c>
      <c r="C430" t="s">
        <v>1214</v>
      </c>
      <c r="D430" t="s">
        <v>458</v>
      </c>
      <c r="E430" s="54">
        <v>35</v>
      </c>
      <c r="F430" s="45" t="s">
        <v>407</v>
      </c>
      <c r="G430" s="45" t="s">
        <v>408</v>
      </c>
      <c r="H430" s="45" t="s">
        <v>412</v>
      </c>
      <c r="I430" s="53">
        <v>218597.29</v>
      </c>
      <c r="J430" s="58">
        <f t="shared" si="84"/>
        <v>226903.98702000003</v>
      </c>
      <c r="K430" s="58">
        <f t="shared" si="85"/>
        <v>234391.81859166</v>
      </c>
      <c r="L430" s="74">
        <f t="shared" si="86"/>
        <v>11250.90781179</v>
      </c>
      <c r="M430" s="74">
        <f t="shared" si="87"/>
        <v>335.81790078960006</v>
      </c>
      <c r="N430" s="74">
        <f t="shared" si="88"/>
        <v>384.0022598277695</v>
      </c>
      <c r="O430" s="74">
        <f t="shared" si="89"/>
        <v>29213.888328825004</v>
      </c>
      <c r="P430" s="39">
        <f t="shared" si="90"/>
        <v>19044</v>
      </c>
      <c r="Q430" s="73">
        <f t="shared" si="91"/>
        <v>11359.48136957907</v>
      </c>
      <c r="R430" s="73">
        <f t="shared" si="92"/>
        <v>346.8998915156568</v>
      </c>
      <c r="S430" s="73">
        <f t="shared" si="93"/>
        <v>384.0022598277695</v>
      </c>
      <c r="T430" s="73">
        <f t="shared" si="94"/>
        <v>30588.13232621163</v>
      </c>
      <c r="U430" s="73">
        <f t="shared" si="95"/>
        <v>19236</v>
      </c>
      <c r="V430" s="73">
        <f t="shared" si="96"/>
        <v>287132.6033212324</v>
      </c>
      <c r="W430" s="73">
        <f t="shared" si="97"/>
        <v>296306.3344387941</v>
      </c>
    </row>
    <row r="431" spans="2:23" ht="15">
      <c r="B431" t="s">
        <v>1215</v>
      </c>
      <c r="C431" t="s">
        <v>922</v>
      </c>
      <c r="D431" t="s">
        <v>417</v>
      </c>
      <c r="E431" s="54">
        <v>40</v>
      </c>
      <c r="F431" s="45" t="s">
        <v>407</v>
      </c>
      <c r="G431" s="45" t="s">
        <v>408</v>
      </c>
      <c r="H431" s="45" t="s">
        <v>412</v>
      </c>
      <c r="I431" s="53">
        <v>149716</v>
      </c>
      <c r="J431" s="58">
        <f t="shared" si="84"/>
        <v>155405.208</v>
      </c>
      <c r="K431" s="58">
        <f t="shared" si="85"/>
        <v>160533.579864</v>
      </c>
      <c r="L431" s="74">
        <f t="shared" si="86"/>
        <v>10214.175516000001</v>
      </c>
      <c r="M431" s="74">
        <f t="shared" si="87"/>
        <v>229.99970784</v>
      </c>
      <c r="N431" s="74">
        <f t="shared" si="88"/>
        <v>384.0022598277695</v>
      </c>
      <c r="O431" s="74">
        <f t="shared" si="89"/>
        <v>20008.420530000003</v>
      </c>
      <c r="P431" s="39">
        <f t="shared" si="90"/>
        <v>19044</v>
      </c>
      <c r="Q431" s="73">
        <f t="shared" si="91"/>
        <v>10288.536908028</v>
      </c>
      <c r="R431" s="73">
        <f t="shared" si="92"/>
        <v>237.58969819872</v>
      </c>
      <c r="S431" s="73">
        <f t="shared" si="93"/>
        <v>384.0022598277695</v>
      </c>
      <c r="T431" s="73">
        <f t="shared" si="94"/>
        <v>20949.632172252</v>
      </c>
      <c r="U431" s="73">
        <f t="shared" si="95"/>
        <v>19236</v>
      </c>
      <c r="V431" s="73">
        <f t="shared" si="96"/>
        <v>205285.80601366778</v>
      </c>
      <c r="W431" s="73">
        <f t="shared" si="97"/>
        <v>211629.3409023065</v>
      </c>
    </row>
    <row r="432" spans="2:23" ht="15">
      <c r="B432" t="s">
        <v>1216</v>
      </c>
      <c r="C432" t="s">
        <v>1193</v>
      </c>
      <c r="D432" t="s">
        <v>872</v>
      </c>
      <c r="E432" s="54">
        <v>40</v>
      </c>
      <c r="F432" s="45" t="s">
        <v>407</v>
      </c>
      <c r="G432" s="45" t="s">
        <v>408</v>
      </c>
      <c r="H432" s="45" t="s">
        <v>412</v>
      </c>
      <c r="I432" s="53">
        <v>192747.61</v>
      </c>
      <c r="J432" s="58">
        <f t="shared" si="84"/>
        <v>200072.01918</v>
      </c>
      <c r="K432" s="58">
        <f t="shared" si="85"/>
        <v>206674.39581294</v>
      </c>
      <c r="L432" s="74">
        <f t="shared" si="86"/>
        <v>10861.84427811</v>
      </c>
      <c r="M432" s="74">
        <f t="shared" si="87"/>
        <v>296.1065883864</v>
      </c>
      <c r="N432" s="74">
        <f t="shared" si="88"/>
        <v>384.0022598277695</v>
      </c>
      <c r="O432" s="74">
        <f t="shared" si="89"/>
        <v>25759.272469425003</v>
      </c>
      <c r="P432" s="39">
        <f t="shared" si="90"/>
        <v>19044</v>
      </c>
      <c r="Q432" s="73">
        <f t="shared" si="91"/>
        <v>10957.57873928763</v>
      </c>
      <c r="R432" s="73">
        <f t="shared" si="92"/>
        <v>305.8781058031512</v>
      </c>
      <c r="S432" s="73">
        <f t="shared" si="93"/>
        <v>384.0022598277695</v>
      </c>
      <c r="T432" s="73">
        <f t="shared" si="94"/>
        <v>26971.00865358867</v>
      </c>
      <c r="U432" s="73">
        <f t="shared" si="95"/>
        <v>19236</v>
      </c>
      <c r="V432" s="73">
        <f t="shared" si="96"/>
        <v>256417.24477574916</v>
      </c>
      <c r="W432" s="73">
        <f t="shared" si="97"/>
        <v>264528.8635714472</v>
      </c>
    </row>
    <row r="433" spans="2:23" ht="15">
      <c r="B433" t="s">
        <v>1217</v>
      </c>
      <c r="C433" t="s">
        <v>1188</v>
      </c>
      <c r="D433" t="s">
        <v>417</v>
      </c>
      <c r="E433" s="54">
        <v>40</v>
      </c>
      <c r="F433" s="45" t="s">
        <v>407</v>
      </c>
      <c r="G433" s="45" t="s">
        <v>408</v>
      </c>
      <c r="H433" s="45" t="s">
        <v>412</v>
      </c>
      <c r="I433" s="53">
        <v>184151.52</v>
      </c>
      <c r="J433" s="58">
        <f t="shared" si="84"/>
        <v>191149.27776</v>
      </c>
      <c r="K433" s="58">
        <f t="shared" si="85"/>
        <v>197457.20392608</v>
      </c>
      <c r="L433" s="74">
        <f t="shared" si="86"/>
        <v>10732.46452752</v>
      </c>
      <c r="M433" s="74">
        <f t="shared" si="87"/>
        <v>282.9009310848</v>
      </c>
      <c r="N433" s="74">
        <f t="shared" si="88"/>
        <v>384.0022598277695</v>
      </c>
      <c r="O433" s="74">
        <f t="shared" si="89"/>
        <v>24610.4695116</v>
      </c>
      <c r="P433" s="39">
        <f t="shared" si="90"/>
        <v>19044</v>
      </c>
      <c r="Q433" s="73">
        <f t="shared" si="91"/>
        <v>10823.929456928161</v>
      </c>
      <c r="R433" s="73">
        <f t="shared" si="92"/>
        <v>292.2366618105984</v>
      </c>
      <c r="S433" s="73">
        <f t="shared" si="93"/>
        <v>384.0022598277695</v>
      </c>
      <c r="T433" s="73">
        <f t="shared" si="94"/>
        <v>25768.16511235344</v>
      </c>
      <c r="U433" s="73">
        <f t="shared" si="95"/>
        <v>19236</v>
      </c>
      <c r="V433" s="73">
        <f t="shared" si="96"/>
        <v>246203.11499003257</v>
      </c>
      <c r="W433" s="73">
        <f t="shared" si="97"/>
        <v>253961.53741699996</v>
      </c>
    </row>
    <row r="434" spans="2:23" ht="15">
      <c r="B434" t="s">
        <v>1218</v>
      </c>
      <c r="C434" t="s">
        <v>922</v>
      </c>
      <c r="D434" t="s">
        <v>417</v>
      </c>
      <c r="E434" s="54">
        <v>40</v>
      </c>
      <c r="F434" s="45" t="s">
        <v>407</v>
      </c>
      <c r="G434" s="45" t="s">
        <v>408</v>
      </c>
      <c r="H434" s="45" t="s">
        <v>412</v>
      </c>
      <c r="I434" s="53">
        <v>149716</v>
      </c>
      <c r="J434" s="58">
        <f t="shared" si="84"/>
        <v>155405.208</v>
      </c>
      <c r="K434" s="58">
        <f t="shared" si="85"/>
        <v>160533.579864</v>
      </c>
      <c r="L434" s="74">
        <f t="shared" si="86"/>
        <v>10214.175516000001</v>
      </c>
      <c r="M434" s="74">
        <f t="shared" si="87"/>
        <v>229.99970784</v>
      </c>
      <c r="N434" s="74">
        <f t="shared" si="88"/>
        <v>384.0022598277695</v>
      </c>
      <c r="O434" s="74">
        <f t="shared" si="89"/>
        <v>20008.420530000003</v>
      </c>
      <c r="P434" s="39">
        <f t="shared" si="90"/>
        <v>19044</v>
      </c>
      <c r="Q434" s="73">
        <f t="shared" si="91"/>
        <v>10288.536908028</v>
      </c>
      <c r="R434" s="73">
        <f t="shared" si="92"/>
        <v>237.58969819872</v>
      </c>
      <c r="S434" s="73">
        <f t="shared" si="93"/>
        <v>384.0022598277695</v>
      </c>
      <c r="T434" s="73">
        <f t="shared" si="94"/>
        <v>20949.632172252</v>
      </c>
      <c r="U434" s="73">
        <f t="shared" si="95"/>
        <v>19236</v>
      </c>
      <c r="V434" s="73">
        <f t="shared" si="96"/>
        <v>205285.80601366778</v>
      </c>
      <c r="W434" s="73">
        <f t="shared" si="97"/>
        <v>211629.3409023065</v>
      </c>
    </row>
    <row r="435" spans="2:23" ht="15">
      <c r="B435" t="s">
        <v>1219</v>
      </c>
      <c r="C435" t="s">
        <v>1188</v>
      </c>
      <c r="D435" t="s">
        <v>417</v>
      </c>
      <c r="E435" s="54">
        <v>40</v>
      </c>
      <c r="F435" s="45" t="s">
        <v>407</v>
      </c>
      <c r="G435" s="45" t="s">
        <v>408</v>
      </c>
      <c r="H435" s="45" t="s">
        <v>412</v>
      </c>
      <c r="I435" s="53">
        <v>184151.52</v>
      </c>
      <c r="J435" s="58">
        <f t="shared" si="84"/>
        <v>191149.27776</v>
      </c>
      <c r="K435" s="58">
        <f t="shared" si="85"/>
        <v>197457.20392608</v>
      </c>
      <c r="L435" s="74">
        <f t="shared" si="86"/>
        <v>10732.46452752</v>
      </c>
      <c r="M435" s="74">
        <f t="shared" si="87"/>
        <v>282.9009310848</v>
      </c>
      <c r="N435" s="74">
        <f t="shared" si="88"/>
        <v>384.0022598277695</v>
      </c>
      <c r="O435" s="74">
        <f t="shared" si="89"/>
        <v>24610.4695116</v>
      </c>
      <c r="P435" s="39">
        <f t="shared" si="90"/>
        <v>19044</v>
      </c>
      <c r="Q435" s="73">
        <f t="shared" si="91"/>
        <v>10823.929456928161</v>
      </c>
      <c r="R435" s="73">
        <f t="shared" si="92"/>
        <v>292.2366618105984</v>
      </c>
      <c r="S435" s="73">
        <f t="shared" si="93"/>
        <v>384.0022598277695</v>
      </c>
      <c r="T435" s="73">
        <f t="shared" si="94"/>
        <v>25768.16511235344</v>
      </c>
      <c r="U435" s="73">
        <f t="shared" si="95"/>
        <v>19236</v>
      </c>
      <c r="V435" s="73">
        <f t="shared" si="96"/>
        <v>246203.11499003257</v>
      </c>
      <c r="W435" s="73">
        <f t="shared" si="97"/>
        <v>253961.53741699996</v>
      </c>
    </row>
    <row r="436" spans="2:23" ht="15">
      <c r="B436" t="s">
        <v>1220</v>
      </c>
      <c r="C436" t="s">
        <v>1195</v>
      </c>
      <c r="D436" t="s">
        <v>417</v>
      </c>
      <c r="E436" s="54">
        <v>40</v>
      </c>
      <c r="F436" s="45" t="s">
        <v>407</v>
      </c>
      <c r="G436" s="45" t="s">
        <v>408</v>
      </c>
      <c r="H436" s="45" t="s">
        <v>412</v>
      </c>
      <c r="I436" s="53">
        <v>161624.84</v>
      </c>
      <c r="J436" s="58">
        <f t="shared" si="84"/>
        <v>167766.58392</v>
      </c>
      <c r="K436" s="58">
        <f t="shared" si="85"/>
        <v>173302.88118936</v>
      </c>
      <c r="L436" s="74">
        <f t="shared" si="86"/>
        <v>10393.41546684</v>
      </c>
      <c r="M436" s="74">
        <f t="shared" si="87"/>
        <v>248.2945442016</v>
      </c>
      <c r="N436" s="74">
        <f t="shared" si="88"/>
        <v>384.0022598277695</v>
      </c>
      <c r="O436" s="74">
        <f t="shared" si="89"/>
        <v>21599.947679700002</v>
      </c>
      <c r="P436" s="39">
        <f t="shared" si="90"/>
        <v>19044</v>
      </c>
      <c r="Q436" s="73">
        <f t="shared" si="91"/>
        <v>10473.69177724572</v>
      </c>
      <c r="R436" s="73">
        <f t="shared" si="92"/>
        <v>256.4882641602528</v>
      </c>
      <c r="S436" s="73">
        <f t="shared" si="93"/>
        <v>384.0022598277695</v>
      </c>
      <c r="T436" s="73">
        <f t="shared" si="94"/>
        <v>22616.02599521148</v>
      </c>
      <c r="U436" s="73">
        <f t="shared" si="95"/>
        <v>19236</v>
      </c>
      <c r="V436" s="73">
        <f t="shared" si="96"/>
        <v>219436.2438705694</v>
      </c>
      <c r="W436" s="73">
        <f t="shared" si="97"/>
        <v>226269.08948580522</v>
      </c>
    </row>
    <row r="437" spans="2:23" ht="15">
      <c r="B437" t="s">
        <v>1221</v>
      </c>
      <c r="C437" t="s">
        <v>1195</v>
      </c>
      <c r="D437" t="s">
        <v>417</v>
      </c>
      <c r="E437" s="54">
        <v>40</v>
      </c>
      <c r="F437" s="45" t="s">
        <v>407</v>
      </c>
      <c r="G437" s="45" t="s">
        <v>408</v>
      </c>
      <c r="H437" s="45" t="s">
        <v>412</v>
      </c>
      <c r="I437" s="53">
        <v>161624.84</v>
      </c>
      <c r="J437" s="58">
        <f t="shared" si="84"/>
        <v>167766.58392</v>
      </c>
      <c r="K437" s="58">
        <f t="shared" si="85"/>
        <v>173302.88118936</v>
      </c>
      <c r="L437" s="74">
        <f t="shared" si="86"/>
        <v>10393.41546684</v>
      </c>
      <c r="M437" s="74">
        <f t="shared" si="87"/>
        <v>248.2945442016</v>
      </c>
      <c r="N437" s="74">
        <f t="shared" si="88"/>
        <v>384.0022598277695</v>
      </c>
      <c r="O437" s="74">
        <f t="shared" si="89"/>
        <v>21599.947679700002</v>
      </c>
      <c r="P437" s="39">
        <f t="shared" si="90"/>
        <v>19044</v>
      </c>
      <c r="Q437" s="73">
        <f t="shared" si="91"/>
        <v>10473.69177724572</v>
      </c>
      <c r="R437" s="73">
        <f t="shared" si="92"/>
        <v>256.4882641602528</v>
      </c>
      <c r="S437" s="73">
        <f t="shared" si="93"/>
        <v>384.0022598277695</v>
      </c>
      <c r="T437" s="73">
        <f t="shared" si="94"/>
        <v>22616.02599521148</v>
      </c>
      <c r="U437" s="73">
        <f t="shared" si="95"/>
        <v>19236</v>
      </c>
      <c r="V437" s="73">
        <f t="shared" si="96"/>
        <v>219436.2438705694</v>
      </c>
      <c r="W437" s="73">
        <f t="shared" si="97"/>
        <v>226269.08948580522</v>
      </c>
    </row>
    <row r="438" spans="2:23" ht="15">
      <c r="B438" t="s">
        <v>1222</v>
      </c>
      <c r="C438" t="s">
        <v>1080</v>
      </c>
      <c r="D438" t="s">
        <v>417</v>
      </c>
      <c r="E438" s="54">
        <v>40</v>
      </c>
      <c r="F438" s="45" t="s">
        <v>407</v>
      </c>
      <c r="G438" s="45" t="s">
        <v>408</v>
      </c>
      <c r="H438" s="45" t="s">
        <v>761</v>
      </c>
      <c r="I438" s="53">
        <v>104903.46</v>
      </c>
      <c r="J438" s="58">
        <f t="shared" si="84"/>
        <v>108889.79148000001</v>
      </c>
      <c r="K438" s="58">
        <f t="shared" si="85"/>
        <v>112483.15459884</v>
      </c>
      <c r="L438" s="74">
        <f t="shared" si="86"/>
        <v>8330.06904822</v>
      </c>
      <c r="M438" s="74">
        <f t="shared" si="87"/>
        <v>161.1568913904</v>
      </c>
      <c r="N438" s="74">
        <f t="shared" si="88"/>
        <v>384.0022598277695</v>
      </c>
      <c r="O438" s="74">
        <f t="shared" si="89"/>
        <v>14019.560653050003</v>
      </c>
      <c r="P438" s="39">
        <f t="shared" si="90"/>
        <v>19044</v>
      </c>
      <c r="Q438" s="73">
        <f t="shared" si="91"/>
        <v>8604.96132681126</v>
      </c>
      <c r="R438" s="73">
        <f t="shared" si="92"/>
        <v>166.4750688062832</v>
      </c>
      <c r="S438" s="73">
        <f t="shared" si="93"/>
        <v>384.0022598277695</v>
      </c>
      <c r="T438" s="73">
        <f t="shared" si="94"/>
        <v>14679.051675148621</v>
      </c>
      <c r="U438" s="73">
        <f t="shared" si="95"/>
        <v>19236</v>
      </c>
      <c r="V438" s="73">
        <f t="shared" si="96"/>
        <v>150828.58033248817</v>
      </c>
      <c r="W438" s="73">
        <f t="shared" si="97"/>
        <v>155553.64492943394</v>
      </c>
    </row>
    <row r="439" spans="2:23" ht="15">
      <c r="B439" t="s">
        <v>1223</v>
      </c>
      <c r="C439" t="s">
        <v>871</v>
      </c>
      <c r="D439" t="s">
        <v>458</v>
      </c>
      <c r="E439" s="54">
        <v>40</v>
      </c>
      <c r="F439" s="45" t="s">
        <v>407</v>
      </c>
      <c r="G439" s="45" t="s">
        <v>408</v>
      </c>
      <c r="H439" s="45" t="s">
        <v>412</v>
      </c>
      <c r="I439" s="53">
        <v>189742.48</v>
      </c>
      <c r="J439" s="58">
        <f t="shared" si="84"/>
        <v>196952.69424</v>
      </c>
      <c r="K439" s="58">
        <f t="shared" si="85"/>
        <v>203452.13314992</v>
      </c>
      <c r="L439" s="74">
        <f t="shared" si="86"/>
        <v>10816.61406648</v>
      </c>
      <c r="M439" s="74">
        <f t="shared" si="87"/>
        <v>291.4899874752</v>
      </c>
      <c r="N439" s="74">
        <f t="shared" si="88"/>
        <v>384.0022598277695</v>
      </c>
      <c r="O439" s="74">
        <f t="shared" si="89"/>
        <v>25357.6593834</v>
      </c>
      <c r="P439" s="39">
        <f t="shared" si="90"/>
        <v>19044</v>
      </c>
      <c r="Q439" s="73">
        <f t="shared" si="91"/>
        <v>10910.85593067384</v>
      </c>
      <c r="R439" s="73">
        <f t="shared" si="92"/>
        <v>301.1091570618816</v>
      </c>
      <c r="S439" s="73">
        <f t="shared" si="93"/>
        <v>384.0022598277695</v>
      </c>
      <c r="T439" s="73">
        <f t="shared" si="94"/>
        <v>26550.50337606456</v>
      </c>
      <c r="U439" s="73">
        <f t="shared" si="95"/>
        <v>19236</v>
      </c>
      <c r="V439" s="73">
        <f t="shared" si="96"/>
        <v>252846.45993718298</v>
      </c>
      <c r="W439" s="73">
        <f t="shared" si="97"/>
        <v>260834.60387354804</v>
      </c>
    </row>
    <row r="440" spans="2:23" ht="15">
      <c r="B440" t="s">
        <v>1224</v>
      </c>
      <c r="C440" t="s">
        <v>1225</v>
      </c>
      <c r="D440" t="s">
        <v>483</v>
      </c>
      <c r="E440" s="54">
        <v>40</v>
      </c>
      <c r="F440" s="45" t="s">
        <v>407</v>
      </c>
      <c r="G440" s="45" t="s">
        <v>408</v>
      </c>
      <c r="H440" s="45" t="s">
        <v>412</v>
      </c>
      <c r="I440" s="53">
        <v>116555.55</v>
      </c>
      <c r="J440" s="58">
        <f t="shared" si="84"/>
        <v>120984.6609</v>
      </c>
      <c r="K440" s="58">
        <f t="shared" si="85"/>
        <v>124977.15470969999</v>
      </c>
      <c r="L440" s="74">
        <f t="shared" si="86"/>
        <v>9255.32655885</v>
      </c>
      <c r="M440" s="74">
        <f t="shared" si="87"/>
        <v>179.057298132</v>
      </c>
      <c r="N440" s="74">
        <f t="shared" si="88"/>
        <v>384.0022598277695</v>
      </c>
      <c r="O440" s="74">
        <f t="shared" si="89"/>
        <v>15576.775090875</v>
      </c>
      <c r="P440" s="39">
        <f t="shared" si="90"/>
        <v>19044</v>
      </c>
      <c r="Q440" s="73">
        <f t="shared" si="91"/>
        <v>9560.752335292049</v>
      </c>
      <c r="R440" s="73">
        <f t="shared" si="92"/>
        <v>184.96618897035597</v>
      </c>
      <c r="S440" s="73">
        <f t="shared" si="93"/>
        <v>384.0022598277695</v>
      </c>
      <c r="T440" s="73">
        <f t="shared" si="94"/>
        <v>16309.518689615848</v>
      </c>
      <c r="U440" s="73">
        <f t="shared" si="95"/>
        <v>19236</v>
      </c>
      <c r="V440" s="73">
        <f t="shared" si="96"/>
        <v>165423.82210768477</v>
      </c>
      <c r="W440" s="73">
        <f t="shared" si="97"/>
        <v>170652.39418340602</v>
      </c>
    </row>
    <row r="441" spans="2:23" ht="15">
      <c r="B441" t="s">
        <v>1226</v>
      </c>
      <c r="C441" t="s">
        <v>1227</v>
      </c>
      <c r="D441" t="s">
        <v>511</v>
      </c>
      <c r="E441" s="54">
        <v>35</v>
      </c>
      <c r="F441" s="45" t="s">
        <v>407</v>
      </c>
      <c r="G441" s="45" t="s">
        <v>408</v>
      </c>
      <c r="H441" s="45" t="s">
        <v>412</v>
      </c>
      <c r="I441" s="53">
        <v>64900.11</v>
      </c>
      <c r="J441" s="58">
        <f t="shared" si="84"/>
        <v>67366.31418</v>
      </c>
      <c r="K441" s="58">
        <f t="shared" si="85"/>
        <v>69589.40254794</v>
      </c>
      <c r="L441" s="74">
        <f t="shared" si="86"/>
        <v>5153.52303477</v>
      </c>
      <c r="M441" s="74">
        <f t="shared" si="87"/>
        <v>99.7021449864</v>
      </c>
      <c r="N441" s="74">
        <f t="shared" si="88"/>
        <v>384.0022598277695</v>
      </c>
      <c r="O441" s="74">
        <f t="shared" si="89"/>
        <v>8673.412950675</v>
      </c>
      <c r="P441" s="39">
        <f t="shared" si="90"/>
        <v>19044</v>
      </c>
      <c r="Q441" s="73">
        <f t="shared" si="91"/>
        <v>5323.58929491741</v>
      </c>
      <c r="R441" s="73">
        <f t="shared" si="92"/>
        <v>102.9923157709512</v>
      </c>
      <c r="S441" s="73">
        <f t="shared" si="93"/>
        <v>384.0022598277695</v>
      </c>
      <c r="T441" s="73">
        <f t="shared" si="94"/>
        <v>9081.41703250617</v>
      </c>
      <c r="U441" s="73">
        <f t="shared" si="95"/>
        <v>19236</v>
      </c>
      <c r="V441" s="73">
        <f t="shared" si="96"/>
        <v>100720.95457025917</v>
      </c>
      <c r="W441" s="73">
        <f t="shared" si="97"/>
        <v>103717.4034509623</v>
      </c>
    </row>
    <row r="442" spans="2:23" ht="15">
      <c r="B442" t="s">
        <v>1228</v>
      </c>
      <c r="C442" t="s">
        <v>1229</v>
      </c>
      <c r="D442" t="s">
        <v>511</v>
      </c>
      <c r="E442" s="54">
        <v>35</v>
      </c>
      <c r="F442" s="45" t="s">
        <v>407</v>
      </c>
      <c r="G442" s="45" t="s">
        <v>408</v>
      </c>
      <c r="H442" s="45" t="s">
        <v>412</v>
      </c>
      <c r="I442" s="53">
        <v>61759.15</v>
      </c>
      <c r="J442" s="58">
        <f t="shared" si="84"/>
        <v>64105.99770000001</v>
      </c>
      <c r="K442" s="58">
        <f t="shared" si="85"/>
        <v>66221.4956241</v>
      </c>
      <c r="L442" s="74">
        <f t="shared" si="86"/>
        <v>4904.10882405</v>
      </c>
      <c r="M442" s="74">
        <f t="shared" si="87"/>
        <v>94.876876596</v>
      </c>
      <c r="N442" s="74">
        <f t="shared" si="88"/>
        <v>384.0022598277695</v>
      </c>
      <c r="O442" s="74">
        <f t="shared" si="89"/>
        <v>8253.647203875002</v>
      </c>
      <c r="P442" s="39">
        <f t="shared" si="90"/>
        <v>19044</v>
      </c>
      <c r="Q442" s="73">
        <f t="shared" si="91"/>
        <v>5065.94441524365</v>
      </c>
      <c r="R442" s="73">
        <f t="shared" si="92"/>
        <v>98.007813523668</v>
      </c>
      <c r="S442" s="73">
        <f t="shared" si="93"/>
        <v>384.0022598277695</v>
      </c>
      <c r="T442" s="73">
        <f t="shared" si="94"/>
        <v>8641.905178945051</v>
      </c>
      <c r="U442" s="73">
        <f t="shared" si="95"/>
        <v>19236</v>
      </c>
      <c r="V442" s="73">
        <f t="shared" si="96"/>
        <v>96786.63286434878</v>
      </c>
      <c r="W442" s="73">
        <f t="shared" si="97"/>
        <v>99647.35529164014</v>
      </c>
    </row>
    <row r="443" spans="2:23" ht="15">
      <c r="B443" t="s">
        <v>1230</v>
      </c>
      <c r="C443" t="s">
        <v>858</v>
      </c>
      <c r="D443" t="s">
        <v>511</v>
      </c>
      <c r="E443" s="54">
        <v>35</v>
      </c>
      <c r="F443" s="45" t="s">
        <v>407</v>
      </c>
      <c r="G443" s="45" t="s">
        <v>408</v>
      </c>
      <c r="H443" s="45" t="s">
        <v>412</v>
      </c>
      <c r="I443" s="53">
        <v>85336.52</v>
      </c>
      <c r="J443" s="58">
        <f t="shared" si="84"/>
        <v>88579.30776000001</v>
      </c>
      <c r="K443" s="58">
        <f t="shared" si="85"/>
        <v>91502.42491608001</v>
      </c>
      <c r="L443" s="74">
        <f t="shared" si="86"/>
        <v>6776.3170436400005</v>
      </c>
      <c r="M443" s="74">
        <f t="shared" si="87"/>
        <v>131.0973754848</v>
      </c>
      <c r="N443" s="74">
        <f t="shared" si="88"/>
        <v>384.0022598277695</v>
      </c>
      <c r="O443" s="74">
        <f t="shared" si="89"/>
        <v>11404.585874100001</v>
      </c>
      <c r="P443" s="39">
        <f t="shared" si="90"/>
        <v>19044</v>
      </c>
      <c r="Q443" s="73">
        <f t="shared" si="91"/>
        <v>6999.935506080121</v>
      </c>
      <c r="R443" s="73">
        <f t="shared" si="92"/>
        <v>135.4235888757984</v>
      </c>
      <c r="S443" s="73">
        <f t="shared" si="93"/>
        <v>384.0022598277695</v>
      </c>
      <c r="T443" s="73">
        <f t="shared" si="94"/>
        <v>11941.066451548442</v>
      </c>
      <c r="U443" s="73">
        <f t="shared" si="95"/>
        <v>19236</v>
      </c>
      <c r="V443" s="73">
        <f t="shared" si="96"/>
        <v>126319.31031305259</v>
      </c>
      <c r="W443" s="73">
        <f t="shared" si="97"/>
        <v>130198.85272241215</v>
      </c>
    </row>
    <row r="444" spans="2:23" ht="15">
      <c r="B444" t="s">
        <v>1231</v>
      </c>
      <c r="C444" t="s">
        <v>425</v>
      </c>
      <c r="D444" t="s">
        <v>417</v>
      </c>
      <c r="E444" s="54">
        <v>40</v>
      </c>
      <c r="F444" s="45" t="s">
        <v>407</v>
      </c>
      <c r="G444" s="45" t="s">
        <v>408</v>
      </c>
      <c r="H444" s="45" t="s">
        <v>412</v>
      </c>
      <c r="I444" s="53">
        <v>73627.46</v>
      </c>
      <c r="J444" s="58">
        <f t="shared" si="84"/>
        <v>76425.30348</v>
      </c>
      <c r="K444" s="58">
        <f t="shared" si="85"/>
        <v>78947.33849483999</v>
      </c>
      <c r="L444" s="74">
        <f t="shared" si="86"/>
        <v>5846.53571622</v>
      </c>
      <c r="M444" s="74">
        <f t="shared" si="87"/>
        <v>113.1094491504</v>
      </c>
      <c r="N444" s="74">
        <f t="shared" si="88"/>
        <v>384.0022598277695</v>
      </c>
      <c r="O444" s="74">
        <f t="shared" si="89"/>
        <v>9839.75782305</v>
      </c>
      <c r="P444" s="39">
        <f t="shared" si="90"/>
        <v>19044</v>
      </c>
      <c r="Q444" s="73">
        <f t="shared" si="91"/>
        <v>6039.471394855259</v>
      </c>
      <c r="R444" s="73">
        <f t="shared" si="92"/>
        <v>116.84206097236319</v>
      </c>
      <c r="S444" s="73">
        <f t="shared" si="93"/>
        <v>384.0022598277695</v>
      </c>
      <c r="T444" s="73">
        <f t="shared" si="94"/>
        <v>10302.627673576619</v>
      </c>
      <c r="U444" s="73">
        <f t="shared" si="95"/>
        <v>19236</v>
      </c>
      <c r="V444" s="73">
        <f t="shared" si="96"/>
        <v>111652.70872824817</v>
      </c>
      <c r="W444" s="73">
        <f t="shared" si="97"/>
        <v>115026.281884072</v>
      </c>
    </row>
    <row r="445" spans="2:23" ht="15">
      <c r="B445" t="s">
        <v>1232</v>
      </c>
      <c r="C445" t="s">
        <v>848</v>
      </c>
      <c r="D445" t="s">
        <v>417</v>
      </c>
      <c r="E445" s="54">
        <v>40</v>
      </c>
      <c r="F445" s="45" t="s">
        <v>407</v>
      </c>
      <c r="G445" s="45" t="s">
        <v>408</v>
      </c>
      <c r="H445" s="45" t="s">
        <v>412</v>
      </c>
      <c r="I445" s="53">
        <v>84063.24</v>
      </c>
      <c r="J445" s="58">
        <f t="shared" si="84"/>
        <v>87257.64312000001</v>
      </c>
      <c r="K445" s="58">
        <f t="shared" si="85"/>
        <v>90137.14534296001</v>
      </c>
      <c r="L445" s="74">
        <f t="shared" si="86"/>
        <v>6675.209698680001</v>
      </c>
      <c r="M445" s="74">
        <f t="shared" si="87"/>
        <v>129.1413118176</v>
      </c>
      <c r="N445" s="74">
        <f t="shared" si="88"/>
        <v>384.0022598277695</v>
      </c>
      <c r="O445" s="74">
        <f t="shared" si="89"/>
        <v>11234.421551700001</v>
      </c>
      <c r="P445" s="39">
        <f t="shared" si="90"/>
        <v>19044</v>
      </c>
      <c r="Q445" s="73">
        <f t="shared" si="91"/>
        <v>6895.491618736441</v>
      </c>
      <c r="R445" s="73">
        <f t="shared" si="92"/>
        <v>133.4029751075808</v>
      </c>
      <c r="S445" s="73">
        <f t="shared" si="93"/>
        <v>384.0022598277695</v>
      </c>
      <c r="T445" s="73">
        <f t="shared" si="94"/>
        <v>11762.897467256282</v>
      </c>
      <c r="U445" s="73">
        <f t="shared" si="95"/>
        <v>19236</v>
      </c>
      <c r="V445" s="73">
        <f t="shared" si="96"/>
        <v>124724.41794202538</v>
      </c>
      <c r="W445" s="73">
        <f t="shared" si="97"/>
        <v>128548.93966388807</v>
      </c>
    </row>
    <row r="446" spans="2:23" ht="15">
      <c r="B446" t="s">
        <v>1233</v>
      </c>
      <c r="C446" t="s">
        <v>1019</v>
      </c>
      <c r="D446" t="s">
        <v>417</v>
      </c>
      <c r="E446" s="54">
        <v>40</v>
      </c>
      <c r="F446" s="45" t="s">
        <v>407</v>
      </c>
      <c r="G446" s="45" t="s">
        <v>408</v>
      </c>
      <c r="H446" s="45" t="s">
        <v>412</v>
      </c>
      <c r="I446" s="53">
        <v>99089.25</v>
      </c>
      <c r="J446" s="58">
        <f t="shared" si="84"/>
        <v>102854.6415</v>
      </c>
      <c r="K446" s="58">
        <f t="shared" si="85"/>
        <v>106248.84466949999</v>
      </c>
      <c r="L446" s="74">
        <f t="shared" si="86"/>
        <v>7868.38007475</v>
      </c>
      <c r="M446" s="74">
        <f t="shared" si="87"/>
        <v>152.22486942</v>
      </c>
      <c r="N446" s="74">
        <f t="shared" si="88"/>
        <v>384.0022598277695</v>
      </c>
      <c r="O446" s="74">
        <f t="shared" si="89"/>
        <v>13242.535093125</v>
      </c>
      <c r="P446" s="39">
        <f t="shared" si="90"/>
        <v>19044</v>
      </c>
      <c r="Q446" s="73">
        <f t="shared" si="91"/>
        <v>8128.036617216749</v>
      </c>
      <c r="R446" s="73">
        <f t="shared" si="92"/>
        <v>157.24829011085998</v>
      </c>
      <c r="S446" s="73">
        <f t="shared" si="93"/>
        <v>384.0022598277695</v>
      </c>
      <c r="T446" s="73">
        <f t="shared" si="94"/>
        <v>13865.474229369749</v>
      </c>
      <c r="U446" s="73">
        <f t="shared" si="95"/>
        <v>19236</v>
      </c>
      <c r="V446" s="73">
        <f t="shared" si="96"/>
        <v>143545.78379712277</v>
      </c>
      <c r="W446" s="73">
        <f t="shared" si="97"/>
        <v>148019.60606602512</v>
      </c>
    </row>
    <row r="447" spans="2:23" ht="15">
      <c r="B447" t="s">
        <v>1234</v>
      </c>
      <c r="C447" t="s">
        <v>1019</v>
      </c>
      <c r="D447" t="s">
        <v>417</v>
      </c>
      <c r="E447" s="54">
        <v>40</v>
      </c>
      <c r="F447" s="45" t="s">
        <v>407</v>
      </c>
      <c r="G447" s="45" t="s">
        <v>408</v>
      </c>
      <c r="H447" s="45" t="s">
        <v>412</v>
      </c>
      <c r="I447" s="53">
        <v>99089.25</v>
      </c>
      <c r="J447" s="58">
        <f t="shared" si="84"/>
        <v>102854.6415</v>
      </c>
      <c r="K447" s="58">
        <f t="shared" si="85"/>
        <v>106248.84466949999</v>
      </c>
      <c r="L447" s="74">
        <f t="shared" si="86"/>
        <v>7868.38007475</v>
      </c>
      <c r="M447" s="74">
        <f t="shared" si="87"/>
        <v>152.22486942</v>
      </c>
      <c r="N447" s="74">
        <f t="shared" si="88"/>
        <v>384.0022598277695</v>
      </c>
      <c r="O447" s="74">
        <f t="shared" si="89"/>
        <v>13242.535093125</v>
      </c>
      <c r="P447" s="39">
        <f t="shared" si="90"/>
        <v>19044</v>
      </c>
      <c r="Q447" s="73">
        <f t="shared" si="91"/>
        <v>8128.036617216749</v>
      </c>
      <c r="R447" s="73">
        <f t="shared" si="92"/>
        <v>157.24829011085998</v>
      </c>
      <c r="S447" s="73">
        <f t="shared" si="93"/>
        <v>384.0022598277695</v>
      </c>
      <c r="T447" s="73">
        <f t="shared" si="94"/>
        <v>13865.474229369749</v>
      </c>
      <c r="U447" s="73">
        <f t="shared" si="95"/>
        <v>19236</v>
      </c>
      <c r="V447" s="73">
        <f t="shared" si="96"/>
        <v>143545.78379712277</v>
      </c>
      <c r="W447" s="73">
        <f t="shared" si="97"/>
        <v>148019.60606602512</v>
      </c>
    </row>
    <row r="448" spans="2:23" ht="15">
      <c r="B448" t="s">
        <v>1235</v>
      </c>
      <c r="C448" t="s">
        <v>677</v>
      </c>
      <c r="D448" t="s">
        <v>417</v>
      </c>
      <c r="E448" s="54">
        <v>40</v>
      </c>
      <c r="F448" s="45" t="s">
        <v>407</v>
      </c>
      <c r="G448" s="45" t="s">
        <v>408</v>
      </c>
      <c r="H448" s="45" t="s">
        <v>412</v>
      </c>
      <c r="I448" s="53">
        <v>74770.45</v>
      </c>
      <c r="J448" s="58">
        <f t="shared" si="84"/>
        <v>77611.7271</v>
      </c>
      <c r="K448" s="58">
        <f t="shared" si="85"/>
        <v>80172.9140943</v>
      </c>
      <c r="L448" s="74">
        <f t="shared" si="86"/>
        <v>5937.2971231500005</v>
      </c>
      <c r="M448" s="74">
        <f t="shared" si="87"/>
        <v>114.865356108</v>
      </c>
      <c r="N448" s="74">
        <f t="shared" si="88"/>
        <v>384.0022598277695</v>
      </c>
      <c r="O448" s="74">
        <f t="shared" si="89"/>
        <v>9992.509864125</v>
      </c>
      <c r="P448" s="39">
        <f t="shared" si="90"/>
        <v>19044</v>
      </c>
      <c r="Q448" s="73">
        <f t="shared" si="91"/>
        <v>6133.22792821395</v>
      </c>
      <c r="R448" s="73">
        <f t="shared" si="92"/>
        <v>118.655912859564</v>
      </c>
      <c r="S448" s="73">
        <f t="shared" si="93"/>
        <v>384.0022598277695</v>
      </c>
      <c r="T448" s="73">
        <f t="shared" si="94"/>
        <v>10462.56528930615</v>
      </c>
      <c r="U448" s="73">
        <f t="shared" si="95"/>
        <v>19236</v>
      </c>
      <c r="V448" s="73">
        <f t="shared" si="96"/>
        <v>113084.40170321078</v>
      </c>
      <c r="W448" s="73">
        <f t="shared" si="97"/>
        <v>116507.36548450743</v>
      </c>
    </row>
    <row r="449" spans="2:23" ht="15">
      <c r="B449" t="s">
        <v>1236</v>
      </c>
      <c r="C449" t="s">
        <v>685</v>
      </c>
      <c r="D449" t="s">
        <v>420</v>
      </c>
      <c r="E449" s="54">
        <v>40</v>
      </c>
      <c r="F449" s="45" t="s">
        <v>407</v>
      </c>
      <c r="G449" s="45" t="s">
        <v>408</v>
      </c>
      <c r="H449" s="45" t="s">
        <v>412</v>
      </c>
      <c r="I449" s="53">
        <v>72272.75</v>
      </c>
      <c r="J449" s="58">
        <f t="shared" si="84"/>
        <v>75019.1145</v>
      </c>
      <c r="K449" s="58">
        <f t="shared" si="85"/>
        <v>77494.74527849999</v>
      </c>
      <c r="L449" s="74">
        <f t="shared" si="86"/>
        <v>5738.96225925</v>
      </c>
      <c r="M449" s="74">
        <f t="shared" si="87"/>
        <v>111.02828946</v>
      </c>
      <c r="N449" s="74">
        <f t="shared" si="88"/>
        <v>384.0022598277695</v>
      </c>
      <c r="O449" s="74">
        <f t="shared" si="89"/>
        <v>9658.710991875</v>
      </c>
      <c r="P449" s="39">
        <f t="shared" si="90"/>
        <v>19044</v>
      </c>
      <c r="Q449" s="73">
        <f t="shared" si="91"/>
        <v>5928.348013805249</v>
      </c>
      <c r="R449" s="73">
        <f t="shared" si="92"/>
        <v>114.69222301217998</v>
      </c>
      <c r="S449" s="73">
        <f t="shared" si="93"/>
        <v>384.0022598277695</v>
      </c>
      <c r="T449" s="73">
        <f t="shared" si="94"/>
        <v>10113.06425884425</v>
      </c>
      <c r="U449" s="73">
        <f t="shared" si="95"/>
        <v>19236</v>
      </c>
      <c r="V449" s="73">
        <f t="shared" si="96"/>
        <v>109955.81830041276</v>
      </c>
      <c r="W449" s="73">
        <f t="shared" si="97"/>
        <v>113270.85203398945</v>
      </c>
    </row>
    <row r="450" spans="2:23" ht="15">
      <c r="B450" t="s">
        <v>1237</v>
      </c>
      <c r="C450" t="s">
        <v>1238</v>
      </c>
      <c r="D450" t="s">
        <v>420</v>
      </c>
      <c r="E450" s="54">
        <v>40</v>
      </c>
      <c r="F450" s="45" t="s">
        <v>407</v>
      </c>
      <c r="G450" s="45" t="s">
        <v>408</v>
      </c>
      <c r="H450" s="45" t="s">
        <v>412</v>
      </c>
      <c r="I450" s="53">
        <v>69550.21</v>
      </c>
      <c r="J450" s="58">
        <f t="shared" si="84"/>
        <v>72193.11798000001</v>
      </c>
      <c r="K450" s="58">
        <f t="shared" si="85"/>
        <v>74575.49087334001</v>
      </c>
      <c r="L450" s="74">
        <f t="shared" si="86"/>
        <v>5522.773525470001</v>
      </c>
      <c r="M450" s="74">
        <f t="shared" si="87"/>
        <v>106.84581461040001</v>
      </c>
      <c r="N450" s="74">
        <f t="shared" si="88"/>
        <v>384.0022598277695</v>
      </c>
      <c r="O450" s="74">
        <f t="shared" si="89"/>
        <v>9294.863939925002</v>
      </c>
      <c r="P450" s="39">
        <f t="shared" si="90"/>
        <v>19044</v>
      </c>
      <c r="Q450" s="73">
        <f t="shared" si="91"/>
        <v>5705.02505181051</v>
      </c>
      <c r="R450" s="73">
        <f t="shared" si="92"/>
        <v>110.3717264925432</v>
      </c>
      <c r="S450" s="73">
        <f t="shared" si="93"/>
        <v>384.0022598277695</v>
      </c>
      <c r="T450" s="73">
        <f t="shared" si="94"/>
        <v>9732.101558970871</v>
      </c>
      <c r="U450" s="73">
        <f t="shared" si="95"/>
        <v>19236</v>
      </c>
      <c r="V450" s="73">
        <f t="shared" si="96"/>
        <v>106545.60351983318</v>
      </c>
      <c r="W450" s="73">
        <f t="shared" si="97"/>
        <v>109742.9914704417</v>
      </c>
    </row>
    <row r="451" spans="2:23" ht="15">
      <c r="B451" t="s">
        <v>1239</v>
      </c>
      <c r="C451" t="s">
        <v>1129</v>
      </c>
      <c r="D451" t="s">
        <v>417</v>
      </c>
      <c r="E451" s="54">
        <v>40</v>
      </c>
      <c r="F451" s="45" t="s">
        <v>407</v>
      </c>
      <c r="G451" s="45" t="s">
        <v>408</v>
      </c>
      <c r="H451" s="45" t="s">
        <v>412</v>
      </c>
      <c r="I451" s="53">
        <v>71112.58</v>
      </c>
      <c r="J451" s="58">
        <f t="shared" si="84"/>
        <v>73814.85804</v>
      </c>
      <c r="K451" s="58">
        <f t="shared" si="85"/>
        <v>76250.74835532</v>
      </c>
      <c r="L451" s="74">
        <f t="shared" si="86"/>
        <v>5646.836640060001</v>
      </c>
      <c r="M451" s="74">
        <f t="shared" si="87"/>
        <v>109.24598989920001</v>
      </c>
      <c r="N451" s="74">
        <f t="shared" si="88"/>
        <v>384.0022598277695</v>
      </c>
      <c r="O451" s="74">
        <f t="shared" si="89"/>
        <v>9503.662972650001</v>
      </c>
      <c r="P451" s="39">
        <f t="shared" si="90"/>
        <v>19044</v>
      </c>
      <c r="Q451" s="73">
        <f t="shared" si="91"/>
        <v>5833.18224918198</v>
      </c>
      <c r="R451" s="73">
        <f t="shared" si="92"/>
        <v>112.8511075658736</v>
      </c>
      <c r="S451" s="73">
        <f t="shared" si="93"/>
        <v>384.0022598277695</v>
      </c>
      <c r="T451" s="73">
        <f t="shared" si="94"/>
        <v>9950.72266036926</v>
      </c>
      <c r="U451" s="73">
        <f t="shared" si="95"/>
        <v>19236</v>
      </c>
      <c r="V451" s="73">
        <f t="shared" si="96"/>
        <v>108502.60590243698</v>
      </c>
      <c r="W451" s="73">
        <f t="shared" si="97"/>
        <v>111767.50663226488</v>
      </c>
    </row>
    <row r="452" spans="2:23" ht="15">
      <c r="B452" t="s">
        <v>1240</v>
      </c>
      <c r="C452" t="s">
        <v>751</v>
      </c>
      <c r="D452" t="s">
        <v>417</v>
      </c>
      <c r="E452" s="54">
        <v>40</v>
      </c>
      <c r="F452" s="45" t="s">
        <v>407</v>
      </c>
      <c r="G452" s="45" t="s">
        <v>408</v>
      </c>
      <c r="H452" s="45" t="s">
        <v>412</v>
      </c>
      <c r="I452" s="53">
        <v>115410.28</v>
      </c>
      <c r="J452" s="58">
        <f t="shared" si="84"/>
        <v>119795.87064000001</v>
      </c>
      <c r="K452" s="58">
        <f t="shared" si="85"/>
        <v>123749.13437112</v>
      </c>
      <c r="L452" s="74">
        <f t="shared" si="86"/>
        <v>9164.384103960001</v>
      </c>
      <c r="M452" s="74">
        <f t="shared" si="87"/>
        <v>177.29788854720002</v>
      </c>
      <c r="N452" s="74">
        <f t="shared" si="88"/>
        <v>384.0022598277695</v>
      </c>
      <c r="O452" s="74">
        <f t="shared" si="89"/>
        <v>15423.718344900002</v>
      </c>
      <c r="P452" s="39">
        <f t="shared" si="90"/>
        <v>19044</v>
      </c>
      <c r="Q452" s="73">
        <f t="shared" si="91"/>
        <v>9466.80877939068</v>
      </c>
      <c r="R452" s="73">
        <f t="shared" si="92"/>
        <v>183.1487188692576</v>
      </c>
      <c r="S452" s="73">
        <f t="shared" si="93"/>
        <v>384.0022598277695</v>
      </c>
      <c r="T452" s="73">
        <f t="shared" si="94"/>
        <v>16149.26203543116</v>
      </c>
      <c r="U452" s="73">
        <f t="shared" si="95"/>
        <v>19236</v>
      </c>
      <c r="V452" s="73">
        <f t="shared" si="96"/>
        <v>163989.27323723497</v>
      </c>
      <c r="W452" s="73">
        <f t="shared" si="97"/>
        <v>169168.35616463888</v>
      </c>
    </row>
    <row r="453" spans="2:23" ht="15">
      <c r="B453" t="s">
        <v>1241</v>
      </c>
      <c r="C453" t="s">
        <v>425</v>
      </c>
      <c r="D453" t="s">
        <v>417</v>
      </c>
      <c r="E453" s="54">
        <v>40</v>
      </c>
      <c r="F453" s="45" t="s">
        <v>407</v>
      </c>
      <c r="G453" s="45" t="s">
        <v>408</v>
      </c>
      <c r="H453" s="45" t="s">
        <v>412</v>
      </c>
      <c r="I453" s="53">
        <v>73627.46</v>
      </c>
      <c r="J453" s="58">
        <f t="shared" si="84"/>
        <v>76425.30348</v>
      </c>
      <c r="K453" s="58">
        <f t="shared" si="85"/>
        <v>78947.33849483999</v>
      </c>
      <c r="L453" s="74">
        <f t="shared" si="86"/>
        <v>5846.53571622</v>
      </c>
      <c r="M453" s="74">
        <f t="shared" si="87"/>
        <v>113.1094491504</v>
      </c>
      <c r="N453" s="74">
        <f t="shared" si="88"/>
        <v>384.0022598277695</v>
      </c>
      <c r="O453" s="74">
        <f t="shared" si="89"/>
        <v>9839.75782305</v>
      </c>
      <c r="P453" s="39">
        <f t="shared" si="90"/>
        <v>19044</v>
      </c>
      <c r="Q453" s="73">
        <f t="shared" si="91"/>
        <v>6039.471394855259</v>
      </c>
      <c r="R453" s="73">
        <f t="shared" si="92"/>
        <v>116.84206097236319</v>
      </c>
      <c r="S453" s="73">
        <f t="shared" si="93"/>
        <v>384.0022598277695</v>
      </c>
      <c r="T453" s="73">
        <f t="shared" si="94"/>
        <v>10302.627673576619</v>
      </c>
      <c r="U453" s="73">
        <f t="shared" si="95"/>
        <v>19236</v>
      </c>
      <c r="V453" s="73">
        <f t="shared" si="96"/>
        <v>111652.70872824817</v>
      </c>
      <c r="W453" s="73">
        <f t="shared" si="97"/>
        <v>115026.281884072</v>
      </c>
    </row>
    <row r="454" spans="2:23" ht="15">
      <c r="B454" t="s">
        <v>1242</v>
      </c>
      <c r="C454" t="s">
        <v>438</v>
      </c>
      <c r="D454" t="s">
        <v>420</v>
      </c>
      <c r="E454" s="54">
        <v>40</v>
      </c>
      <c r="F454" s="45" t="s">
        <v>407</v>
      </c>
      <c r="G454" s="45" t="s">
        <v>408</v>
      </c>
      <c r="H454" s="45" t="s">
        <v>412</v>
      </c>
      <c r="I454" s="53">
        <v>74813.43</v>
      </c>
      <c r="J454" s="58">
        <f t="shared" si="84"/>
        <v>77656.34034</v>
      </c>
      <c r="K454" s="58">
        <f t="shared" si="85"/>
        <v>80218.99957121999</v>
      </c>
      <c r="L454" s="74">
        <f t="shared" si="86"/>
        <v>5940.710036009999</v>
      </c>
      <c r="M454" s="74">
        <f t="shared" si="87"/>
        <v>114.9313837032</v>
      </c>
      <c r="N454" s="74">
        <f t="shared" si="88"/>
        <v>384.0022598277695</v>
      </c>
      <c r="O454" s="74">
        <f t="shared" si="89"/>
        <v>9998.253818775</v>
      </c>
      <c r="P454" s="39">
        <f t="shared" si="90"/>
        <v>19044</v>
      </c>
      <c r="Q454" s="73">
        <f t="shared" si="91"/>
        <v>6136.753467198329</v>
      </c>
      <c r="R454" s="73">
        <f t="shared" si="92"/>
        <v>118.72411936540558</v>
      </c>
      <c r="S454" s="73">
        <f t="shared" si="93"/>
        <v>384.0022598277695</v>
      </c>
      <c r="T454" s="73">
        <f t="shared" si="94"/>
        <v>10468.57944404421</v>
      </c>
      <c r="U454" s="73">
        <f t="shared" si="95"/>
        <v>19236</v>
      </c>
      <c r="V454" s="73">
        <f t="shared" si="96"/>
        <v>113138.23783831597</v>
      </c>
      <c r="W454" s="73">
        <f t="shared" si="97"/>
        <v>116563.0588616557</v>
      </c>
    </row>
    <row r="455" spans="2:23" ht="15">
      <c r="B455" t="s">
        <v>1243</v>
      </c>
      <c r="C455" t="s">
        <v>1244</v>
      </c>
      <c r="D455" t="s">
        <v>417</v>
      </c>
      <c r="E455" s="54">
        <v>40</v>
      </c>
      <c r="F455" s="45" t="s">
        <v>407</v>
      </c>
      <c r="G455" s="45" t="s">
        <v>408</v>
      </c>
      <c r="H455" s="45" t="s">
        <v>412</v>
      </c>
      <c r="I455" s="53">
        <v>84063.24</v>
      </c>
      <c r="J455" s="58">
        <f t="shared" si="84"/>
        <v>87257.64312000001</v>
      </c>
      <c r="K455" s="58">
        <f t="shared" si="85"/>
        <v>90137.14534296001</v>
      </c>
      <c r="L455" s="74">
        <f t="shared" si="86"/>
        <v>6675.209698680001</v>
      </c>
      <c r="M455" s="74">
        <f t="shared" si="87"/>
        <v>129.1413118176</v>
      </c>
      <c r="N455" s="74">
        <f t="shared" si="88"/>
        <v>384.0022598277695</v>
      </c>
      <c r="O455" s="74">
        <f t="shared" si="89"/>
        <v>11234.421551700001</v>
      </c>
      <c r="P455" s="39">
        <f t="shared" si="90"/>
        <v>19044</v>
      </c>
      <c r="Q455" s="73">
        <f t="shared" si="91"/>
        <v>6895.491618736441</v>
      </c>
      <c r="R455" s="73">
        <f t="shared" si="92"/>
        <v>133.4029751075808</v>
      </c>
      <c r="S455" s="73">
        <f t="shared" si="93"/>
        <v>384.0022598277695</v>
      </c>
      <c r="T455" s="73">
        <f t="shared" si="94"/>
        <v>11762.897467256282</v>
      </c>
      <c r="U455" s="73">
        <f t="shared" si="95"/>
        <v>19236</v>
      </c>
      <c r="V455" s="73">
        <f t="shared" si="96"/>
        <v>124724.41794202538</v>
      </c>
      <c r="W455" s="73">
        <f t="shared" si="97"/>
        <v>128548.93966388807</v>
      </c>
    </row>
    <row r="456" spans="2:23" ht="15">
      <c r="B456" t="s">
        <v>1245</v>
      </c>
      <c r="C456" t="s">
        <v>1246</v>
      </c>
      <c r="D456" t="s">
        <v>420</v>
      </c>
      <c r="E456" s="54">
        <v>40</v>
      </c>
      <c r="F456" s="45" t="s">
        <v>407</v>
      </c>
      <c r="G456" s="45" t="s">
        <v>408</v>
      </c>
      <c r="H456" s="45" t="s">
        <v>412</v>
      </c>
      <c r="I456" s="53">
        <v>81874.32</v>
      </c>
      <c r="J456" s="58">
        <f t="shared" si="84"/>
        <v>84985.54416</v>
      </c>
      <c r="K456" s="58">
        <f t="shared" si="85"/>
        <v>87790.06711727999</v>
      </c>
      <c r="L456" s="74">
        <f t="shared" si="86"/>
        <v>6501.39412824</v>
      </c>
      <c r="M456" s="74">
        <f t="shared" si="87"/>
        <v>125.7786053568</v>
      </c>
      <c r="N456" s="74">
        <f t="shared" si="88"/>
        <v>384.0022598277695</v>
      </c>
      <c r="O456" s="74">
        <f t="shared" si="89"/>
        <v>10941.888810600001</v>
      </c>
      <c r="P456" s="39">
        <f t="shared" si="90"/>
        <v>19044</v>
      </c>
      <c r="Q456" s="73">
        <f t="shared" si="91"/>
        <v>6715.940134471919</v>
      </c>
      <c r="R456" s="73">
        <f t="shared" si="92"/>
        <v>129.9292993335744</v>
      </c>
      <c r="S456" s="73">
        <f t="shared" si="93"/>
        <v>384.0022598277695</v>
      </c>
      <c r="T456" s="73">
        <f t="shared" si="94"/>
        <v>11456.603758805039</v>
      </c>
      <c r="U456" s="73">
        <f t="shared" si="95"/>
        <v>19236</v>
      </c>
      <c r="V456" s="73">
        <f t="shared" si="96"/>
        <v>121982.60796402457</v>
      </c>
      <c r="W456" s="73">
        <f t="shared" si="97"/>
        <v>125712.5425697183</v>
      </c>
    </row>
    <row r="457" spans="2:23" ht="15">
      <c r="B457" t="s">
        <v>1247</v>
      </c>
      <c r="C457" t="s">
        <v>1019</v>
      </c>
      <c r="D457" t="s">
        <v>417</v>
      </c>
      <c r="E457" s="54">
        <v>40</v>
      </c>
      <c r="F457" s="45" t="s">
        <v>407</v>
      </c>
      <c r="G457" s="45" t="s">
        <v>408</v>
      </c>
      <c r="H457" s="45" t="s">
        <v>412</v>
      </c>
      <c r="I457" s="53">
        <v>99089.25</v>
      </c>
      <c r="J457" s="58">
        <f t="shared" si="84"/>
        <v>102854.6415</v>
      </c>
      <c r="K457" s="58">
        <f t="shared" si="85"/>
        <v>106248.84466949999</v>
      </c>
      <c r="L457" s="74">
        <f t="shared" si="86"/>
        <v>7868.38007475</v>
      </c>
      <c r="M457" s="74">
        <f t="shared" si="87"/>
        <v>152.22486942</v>
      </c>
      <c r="N457" s="74">
        <f t="shared" si="88"/>
        <v>384.0022598277695</v>
      </c>
      <c r="O457" s="74">
        <f t="shared" si="89"/>
        <v>13242.535093125</v>
      </c>
      <c r="P457" s="39">
        <f t="shared" si="90"/>
        <v>19044</v>
      </c>
      <c r="Q457" s="73">
        <f t="shared" si="91"/>
        <v>8128.036617216749</v>
      </c>
      <c r="R457" s="73">
        <f t="shared" si="92"/>
        <v>157.24829011085998</v>
      </c>
      <c r="S457" s="73">
        <f t="shared" si="93"/>
        <v>384.0022598277695</v>
      </c>
      <c r="T457" s="73">
        <f t="shared" si="94"/>
        <v>13865.474229369749</v>
      </c>
      <c r="U457" s="73">
        <f t="shared" si="95"/>
        <v>19236</v>
      </c>
      <c r="V457" s="73">
        <f t="shared" si="96"/>
        <v>143545.78379712277</v>
      </c>
      <c r="W457" s="73">
        <f t="shared" si="97"/>
        <v>148019.60606602512</v>
      </c>
    </row>
    <row r="458" spans="2:23" ht="15">
      <c r="B458" t="s">
        <v>1248</v>
      </c>
      <c r="C458" t="s">
        <v>1249</v>
      </c>
      <c r="D458" t="s">
        <v>417</v>
      </c>
      <c r="E458" s="54">
        <v>40</v>
      </c>
      <c r="F458" s="45" t="s">
        <v>407</v>
      </c>
      <c r="G458" s="45" t="s">
        <v>408</v>
      </c>
      <c r="H458" s="45" t="s">
        <v>412</v>
      </c>
      <c r="I458" s="53">
        <v>138919.32</v>
      </c>
      <c r="J458" s="58">
        <f aca="true" t="shared" si="98" ref="J458:J521">I458*(1+$F$1)</f>
        <v>144198.25416</v>
      </c>
      <c r="K458" s="58">
        <f aca="true" t="shared" si="99" ref="K458:K521">J458*(1+$F$2)</f>
        <v>148956.79654728</v>
      </c>
      <c r="L458" s="74">
        <f aca="true" t="shared" si="100" ref="L458:L521">IF(J458-$L$2&lt;0,J458*$I$3,($L$2*$I$3)+(J458-$L$2)*$I$4)</f>
        <v>10051.67468532</v>
      </c>
      <c r="M458" s="74">
        <f aca="true" t="shared" si="101" ref="M458:M521">J458*0.00148</f>
        <v>213.41341615680003</v>
      </c>
      <c r="N458" s="74">
        <f aca="true" t="shared" si="102" ref="N458:N521">2080*0.184616471071043</f>
        <v>384.0022598277695</v>
      </c>
      <c r="O458" s="74">
        <f aca="true" t="shared" si="103" ref="O458:O521">J458*0.12875</f>
        <v>18565.5252231</v>
      </c>
      <c r="P458" s="39">
        <f aca="true" t="shared" si="104" ref="P458:P521">1587*12</f>
        <v>19044</v>
      </c>
      <c r="Q458" s="73">
        <f aca="true" t="shared" si="105" ref="Q458:Q521">IF(K458-$L$2&lt;0,K458*$I$3,($L$2*$I$3)+(K458-$L$2)*$I$4)</f>
        <v>10120.67354993556</v>
      </c>
      <c r="R458" s="73">
        <f aca="true" t="shared" si="106" ref="R458:R521">K458*0.00148</f>
        <v>220.45605888997443</v>
      </c>
      <c r="S458" s="73">
        <f aca="true" t="shared" si="107" ref="S458:S521">2080*0.184616471071043</f>
        <v>384.0022598277695</v>
      </c>
      <c r="T458" s="73">
        <f aca="true" t="shared" si="108" ref="T458:T521">K458*0.1305</f>
        <v>19438.861949420043</v>
      </c>
      <c r="U458" s="73">
        <f aca="true" t="shared" si="109" ref="U458:U521">1603*12</f>
        <v>19236</v>
      </c>
      <c r="V458" s="73">
        <f aca="true" t="shared" si="110" ref="V458:V521">J458+SUM(L458:P458)</f>
        <v>192456.86974440457</v>
      </c>
      <c r="W458" s="73">
        <f aca="true" t="shared" si="111" ref="W458:W521">K458+SUM(Q458:U458)</f>
        <v>198356.79036535334</v>
      </c>
    </row>
    <row r="459" spans="2:23" ht="15">
      <c r="B459" t="s">
        <v>1250</v>
      </c>
      <c r="C459" t="s">
        <v>471</v>
      </c>
      <c r="D459" t="s">
        <v>417</v>
      </c>
      <c r="E459" s="54">
        <v>40</v>
      </c>
      <c r="F459" s="45" t="s">
        <v>407</v>
      </c>
      <c r="G459" s="45" t="s">
        <v>408</v>
      </c>
      <c r="H459" s="45" t="s">
        <v>412</v>
      </c>
      <c r="I459" s="53">
        <v>116856.44</v>
      </c>
      <c r="J459" s="58">
        <f t="shared" si="98"/>
        <v>121296.98472000001</v>
      </c>
      <c r="K459" s="58">
        <f t="shared" si="99"/>
        <v>125299.78521576</v>
      </c>
      <c r="L459" s="74">
        <f t="shared" si="100"/>
        <v>9279.219331080001</v>
      </c>
      <c r="M459" s="74">
        <f t="shared" si="101"/>
        <v>179.51953738560002</v>
      </c>
      <c r="N459" s="74">
        <f t="shared" si="102"/>
        <v>384.0022598277695</v>
      </c>
      <c r="O459" s="74">
        <f t="shared" si="103"/>
        <v>15616.986782700002</v>
      </c>
      <c r="P459" s="39">
        <f t="shared" si="104"/>
        <v>19044</v>
      </c>
      <c r="Q459" s="73">
        <f t="shared" si="105"/>
        <v>9585.43356900564</v>
      </c>
      <c r="R459" s="73">
        <f t="shared" si="106"/>
        <v>185.4436821193248</v>
      </c>
      <c r="S459" s="73">
        <f t="shared" si="107"/>
        <v>384.0022598277695</v>
      </c>
      <c r="T459" s="73">
        <f t="shared" si="108"/>
        <v>16351.62197065668</v>
      </c>
      <c r="U459" s="73">
        <f t="shared" si="109"/>
        <v>19236</v>
      </c>
      <c r="V459" s="73">
        <f t="shared" si="110"/>
        <v>165800.7126309934</v>
      </c>
      <c r="W459" s="73">
        <f t="shared" si="111"/>
        <v>171042.28669736942</v>
      </c>
    </row>
    <row r="460" spans="2:23" ht="15">
      <c r="B460" t="s">
        <v>1251</v>
      </c>
      <c r="C460" t="s">
        <v>1111</v>
      </c>
      <c r="D460" t="s">
        <v>458</v>
      </c>
      <c r="E460" s="54">
        <v>35</v>
      </c>
      <c r="F460" s="45" t="s">
        <v>407</v>
      </c>
      <c r="G460" s="45" t="s">
        <v>408</v>
      </c>
      <c r="H460" s="45" t="s">
        <v>412</v>
      </c>
      <c r="I460" s="53">
        <v>140069.54</v>
      </c>
      <c r="J460" s="58">
        <f t="shared" si="98"/>
        <v>145392.18252</v>
      </c>
      <c r="K460" s="58">
        <f t="shared" si="99"/>
        <v>150190.12454316</v>
      </c>
      <c r="L460" s="74">
        <f t="shared" si="100"/>
        <v>10068.986646540001</v>
      </c>
      <c r="M460" s="74">
        <f t="shared" si="101"/>
        <v>215.1804301296</v>
      </c>
      <c r="N460" s="74">
        <f t="shared" si="102"/>
        <v>384.0022598277695</v>
      </c>
      <c r="O460" s="74">
        <f t="shared" si="103"/>
        <v>18719.24349945</v>
      </c>
      <c r="P460" s="39">
        <f t="shared" si="104"/>
        <v>19044</v>
      </c>
      <c r="Q460" s="73">
        <f t="shared" si="105"/>
        <v>10138.55680587582</v>
      </c>
      <c r="R460" s="73">
        <f t="shared" si="106"/>
        <v>222.28138432387678</v>
      </c>
      <c r="S460" s="73">
        <f t="shared" si="107"/>
        <v>384.0022598277695</v>
      </c>
      <c r="T460" s="73">
        <f t="shared" si="108"/>
        <v>19599.81125288238</v>
      </c>
      <c r="U460" s="73">
        <f t="shared" si="109"/>
        <v>19236</v>
      </c>
      <c r="V460" s="73">
        <f t="shared" si="110"/>
        <v>193823.5953559474</v>
      </c>
      <c r="W460" s="73">
        <f t="shared" si="111"/>
        <v>199770.77624606984</v>
      </c>
    </row>
    <row r="461" spans="2:23" ht="15">
      <c r="B461" t="s">
        <v>1252</v>
      </c>
      <c r="C461" t="s">
        <v>1253</v>
      </c>
      <c r="D461" t="s">
        <v>458</v>
      </c>
      <c r="E461" s="54">
        <v>35</v>
      </c>
      <c r="F461" s="45" t="s">
        <v>407</v>
      </c>
      <c r="G461" s="45" t="s">
        <v>408</v>
      </c>
      <c r="H461" s="45" t="s">
        <v>412</v>
      </c>
      <c r="I461" s="53">
        <v>125592.34</v>
      </c>
      <c r="J461" s="58">
        <f t="shared" si="98"/>
        <v>130364.84892</v>
      </c>
      <c r="K461" s="58">
        <f t="shared" si="99"/>
        <v>134666.88893436</v>
      </c>
      <c r="L461" s="74">
        <f t="shared" si="100"/>
        <v>9851.090309340001</v>
      </c>
      <c r="M461" s="74">
        <f t="shared" si="101"/>
        <v>192.9399764016</v>
      </c>
      <c r="N461" s="74">
        <f t="shared" si="102"/>
        <v>384.0022598277695</v>
      </c>
      <c r="O461" s="74">
        <f t="shared" si="103"/>
        <v>16784.47429845</v>
      </c>
      <c r="P461" s="39">
        <f t="shared" si="104"/>
        <v>19044</v>
      </c>
      <c r="Q461" s="73">
        <f t="shared" si="105"/>
        <v>9913.46988954822</v>
      </c>
      <c r="R461" s="73">
        <f t="shared" si="106"/>
        <v>199.3069956228528</v>
      </c>
      <c r="S461" s="73">
        <f t="shared" si="107"/>
        <v>384.0022598277695</v>
      </c>
      <c r="T461" s="73">
        <f t="shared" si="108"/>
        <v>17574.029005933982</v>
      </c>
      <c r="U461" s="73">
        <f t="shared" si="109"/>
        <v>19236</v>
      </c>
      <c r="V461" s="73">
        <f t="shared" si="110"/>
        <v>176621.35576401936</v>
      </c>
      <c r="W461" s="73">
        <f t="shared" si="111"/>
        <v>181973.69708529284</v>
      </c>
    </row>
    <row r="462" spans="2:23" ht="15">
      <c r="B462" t="s">
        <v>1254</v>
      </c>
      <c r="C462" t="s">
        <v>1255</v>
      </c>
      <c r="D462" t="s">
        <v>1256</v>
      </c>
      <c r="E462" s="54">
        <v>40</v>
      </c>
      <c r="F462" s="45" t="s">
        <v>407</v>
      </c>
      <c r="G462" s="45" t="s">
        <v>408</v>
      </c>
      <c r="H462" s="45" t="s">
        <v>412</v>
      </c>
      <c r="I462" s="53">
        <v>167282.57</v>
      </c>
      <c r="J462" s="58">
        <f t="shared" si="98"/>
        <v>173639.30766000002</v>
      </c>
      <c r="K462" s="58">
        <f t="shared" si="99"/>
        <v>179369.40481278</v>
      </c>
      <c r="L462" s="74">
        <f t="shared" si="100"/>
        <v>10478.569961070001</v>
      </c>
      <c r="M462" s="74">
        <f t="shared" si="101"/>
        <v>256.98617533680004</v>
      </c>
      <c r="N462" s="74">
        <f t="shared" si="102"/>
        <v>384.0022598277695</v>
      </c>
      <c r="O462" s="74">
        <f t="shared" si="103"/>
        <v>22356.060861225003</v>
      </c>
      <c r="P462" s="39">
        <f t="shared" si="104"/>
        <v>19044</v>
      </c>
      <c r="Q462" s="73">
        <f t="shared" si="105"/>
        <v>10561.65636978531</v>
      </c>
      <c r="R462" s="73">
        <f t="shared" si="106"/>
        <v>265.4667191229144</v>
      </c>
      <c r="S462" s="73">
        <f t="shared" si="107"/>
        <v>384.0022598277695</v>
      </c>
      <c r="T462" s="73">
        <f t="shared" si="108"/>
        <v>23407.70732806779</v>
      </c>
      <c r="U462" s="73">
        <f t="shared" si="109"/>
        <v>19236</v>
      </c>
      <c r="V462" s="73">
        <f t="shared" si="110"/>
        <v>226158.92691745958</v>
      </c>
      <c r="W462" s="73">
        <f t="shared" si="111"/>
        <v>233224.2374895838</v>
      </c>
    </row>
    <row r="463" spans="2:23" ht="15">
      <c r="B463" t="s">
        <v>1257</v>
      </c>
      <c r="C463" t="s">
        <v>1080</v>
      </c>
      <c r="D463" t="s">
        <v>417</v>
      </c>
      <c r="E463" s="54">
        <v>40</v>
      </c>
      <c r="F463" s="45" t="s">
        <v>407</v>
      </c>
      <c r="G463" s="45" t="s">
        <v>408</v>
      </c>
      <c r="H463" s="45" t="s">
        <v>785</v>
      </c>
      <c r="I463" s="53">
        <v>104903.46</v>
      </c>
      <c r="J463" s="58">
        <f t="shared" si="98"/>
        <v>108889.79148000001</v>
      </c>
      <c r="K463" s="58">
        <f t="shared" si="99"/>
        <v>112483.15459884</v>
      </c>
      <c r="L463" s="74">
        <f t="shared" si="100"/>
        <v>8330.06904822</v>
      </c>
      <c r="M463" s="74">
        <f t="shared" si="101"/>
        <v>161.1568913904</v>
      </c>
      <c r="N463" s="74">
        <f t="shared" si="102"/>
        <v>384.0022598277695</v>
      </c>
      <c r="O463" s="74">
        <f t="shared" si="103"/>
        <v>14019.560653050003</v>
      </c>
      <c r="P463" s="39">
        <f t="shared" si="104"/>
        <v>19044</v>
      </c>
      <c r="Q463" s="73">
        <f t="shared" si="105"/>
        <v>8604.96132681126</v>
      </c>
      <c r="R463" s="73">
        <f t="shared" si="106"/>
        <v>166.4750688062832</v>
      </c>
      <c r="S463" s="73">
        <f t="shared" si="107"/>
        <v>384.0022598277695</v>
      </c>
      <c r="T463" s="73">
        <f t="shared" si="108"/>
        <v>14679.051675148621</v>
      </c>
      <c r="U463" s="73">
        <f t="shared" si="109"/>
        <v>19236</v>
      </c>
      <c r="V463" s="73">
        <f t="shared" si="110"/>
        <v>150828.58033248817</v>
      </c>
      <c r="W463" s="73">
        <f t="shared" si="111"/>
        <v>155553.64492943394</v>
      </c>
    </row>
    <row r="464" spans="2:23" ht="15">
      <c r="B464" t="s">
        <v>1258</v>
      </c>
      <c r="C464" t="s">
        <v>1259</v>
      </c>
      <c r="D464" t="s">
        <v>511</v>
      </c>
      <c r="E464" s="54">
        <v>35</v>
      </c>
      <c r="F464" s="45" t="s">
        <v>407</v>
      </c>
      <c r="G464" s="45" t="s">
        <v>408</v>
      </c>
      <c r="H464" s="45" t="s">
        <v>412</v>
      </c>
      <c r="I464" s="53">
        <v>110496.84</v>
      </c>
      <c r="J464" s="58">
        <f t="shared" si="98"/>
        <v>114695.71992</v>
      </c>
      <c r="K464" s="58">
        <f t="shared" si="99"/>
        <v>118480.67867735999</v>
      </c>
      <c r="L464" s="74">
        <f t="shared" si="100"/>
        <v>8774.22257388</v>
      </c>
      <c r="M464" s="74">
        <f t="shared" si="101"/>
        <v>169.7496654816</v>
      </c>
      <c r="N464" s="74">
        <f t="shared" si="102"/>
        <v>384.0022598277695</v>
      </c>
      <c r="O464" s="74">
        <f t="shared" si="103"/>
        <v>14767.073939700002</v>
      </c>
      <c r="P464" s="39">
        <f t="shared" si="104"/>
        <v>19044</v>
      </c>
      <c r="Q464" s="73">
        <f t="shared" si="105"/>
        <v>9063.771918818038</v>
      </c>
      <c r="R464" s="73">
        <f t="shared" si="106"/>
        <v>175.3514044424928</v>
      </c>
      <c r="S464" s="73">
        <f t="shared" si="107"/>
        <v>384.0022598277695</v>
      </c>
      <c r="T464" s="73">
        <f t="shared" si="108"/>
        <v>15461.72856739548</v>
      </c>
      <c r="U464" s="73">
        <f t="shared" si="109"/>
        <v>19236</v>
      </c>
      <c r="V464" s="73">
        <f t="shared" si="110"/>
        <v>157834.76835888939</v>
      </c>
      <c r="W464" s="73">
        <f t="shared" si="111"/>
        <v>162801.53282784377</v>
      </c>
    </row>
    <row r="465" spans="2:23" ht="15">
      <c r="B465" t="s">
        <v>1260</v>
      </c>
      <c r="C465" t="s">
        <v>809</v>
      </c>
      <c r="D465" t="s">
        <v>417</v>
      </c>
      <c r="E465" s="54">
        <v>40</v>
      </c>
      <c r="F465" s="45" t="s">
        <v>407</v>
      </c>
      <c r="G465" s="45" t="s">
        <v>408</v>
      </c>
      <c r="H465" s="45" t="s">
        <v>412</v>
      </c>
      <c r="I465" s="53">
        <v>120165.43</v>
      </c>
      <c r="J465" s="58">
        <f t="shared" si="98"/>
        <v>124731.71634</v>
      </c>
      <c r="K465" s="58">
        <f t="shared" si="99"/>
        <v>128847.86297922</v>
      </c>
      <c r="L465" s="74">
        <f t="shared" si="100"/>
        <v>9541.97630001</v>
      </c>
      <c r="M465" s="74">
        <f t="shared" si="101"/>
        <v>184.6029401832</v>
      </c>
      <c r="N465" s="74">
        <f t="shared" si="102"/>
        <v>384.0022598277695</v>
      </c>
      <c r="O465" s="74">
        <f t="shared" si="103"/>
        <v>16059.208478775001</v>
      </c>
      <c r="P465" s="39">
        <f t="shared" si="104"/>
        <v>19044</v>
      </c>
      <c r="Q465" s="73">
        <f t="shared" si="105"/>
        <v>9829.09401319869</v>
      </c>
      <c r="R465" s="73">
        <f t="shared" si="106"/>
        <v>190.69483720924558</v>
      </c>
      <c r="S465" s="73">
        <f t="shared" si="107"/>
        <v>384.0022598277695</v>
      </c>
      <c r="T465" s="73">
        <f t="shared" si="108"/>
        <v>16814.64611878821</v>
      </c>
      <c r="U465" s="73">
        <f t="shared" si="109"/>
        <v>19236</v>
      </c>
      <c r="V465" s="73">
        <f t="shared" si="110"/>
        <v>169945.50631879596</v>
      </c>
      <c r="W465" s="73">
        <f t="shared" si="111"/>
        <v>175302.3002082439</v>
      </c>
    </row>
    <row r="466" spans="2:23" ht="15">
      <c r="B466" t="s">
        <v>1261</v>
      </c>
      <c r="C466" t="s">
        <v>1115</v>
      </c>
      <c r="D466" t="s">
        <v>483</v>
      </c>
      <c r="E466" s="54">
        <v>40</v>
      </c>
      <c r="F466" s="45" t="s">
        <v>407</v>
      </c>
      <c r="G466" s="45" t="s">
        <v>408</v>
      </c>
      <c r="H466" s="45" t="s">
        <v>761</v>
      </c>
      <c r="I466" s="53">
        <v>79376.18</v>
      </c>
      <c r="J466" s="58">
        <f t="shared" si="98"/>
        <v>82392.47484</v>
      </c>
      <c r="K466" s="58">
        <f t="shared" si="99"/>
        <v>85111.42650971998</v>
      </c>
      <c r="L466" s="74">
        <f t="shared" si="100"/>
        <v>6303.024325259999</v>
      </c>
      <c r="M466" s="74">
        <f t="shared" si="101"/>
        <v>121.94086276319999</v>
      </c>
      <c r="N466" s="74">
        <f t="shared" si="102"/>
        <v>384.0022598277695</v>
      </c>
      <c r="O466" s="74">
        <f t="shared" si="103"/>
        <v>10608.03113565</v>
      </c>
      <c r="P466" s="39">
        <f t="shared" si="104"/>
        <v>19044</v>
      </c>
      <c r="Q466" s="73">
        <f t="shared" si="105"/>
        <v>6511.024127993578</v>
      </c>
      <c r="R466" s="73">
        <f t="shared" si="106"/>
        <v>125.96491123438557</v>
      </c>
      <c r="S466" s="73">
        <f t="shared" si="107"/>
        <v>384.0022598277695</v>
      </c>
      <c r="T466" s="73">
        <f t="shared" si="108"/>
        <v>11107.041159518458</v>
      </c>
      <c r="U466" s="73">
        <f t="shared" si="109"/>
        <v>19236</v>
      </c>
      <c r="V466" s="73">
        <f t="shared" si="110"/>
        <v>118853.47342350097</v>
      </c>
      <c r="W466" s="73">
        <f t="shared" si="111"/>
        <v>122475.45896829417</v>
      </c>
    </row>
    <row r="467" spans="2:23" ht="15">
      <c r="B467" t="s">
        <v>1262</v>
      </c>
      <c r="C467" t="s">
        <v>1263</v>
      </c>
      <c r="D467" t="s">
        <v>483</v>
      </c>
      <c r="E467" s="54">
        <v>40</v>
      </c>
      <c r="F467" s="45" t="s">
        <v>407</v>
      </c>
      <c r="G467" s="45" t="s">
        <v>408</v>
      </c>
      <c r="H467" s="45" t="s">
        <v>761</v>
      </c>
      <c r="I467" s="53">
        <v>95199.76</v>
      </c>
      <c r="J467" s="58">
        <f t="shared" si="98"/>
        <v>98817.35088</v>
      </c>
      <c r="K467" s="58">
        <f t="shared" si="99"/>
        <v>102078.32345904</v>
      </c>
      <c r="L467" s="74">
        <f t="shared" si="100"/>
        <v>7559.52734232</v>
      </c>
      <c r="M467" s="74">
        <f t="shared" si="101"/>
        <v>146.24967930239998</v>
      </c>
      <c r="N467" s="74">
        <f t="shared" si="102"/>
        <v>384.0022598277695</v>
      </c>
      <c r="O467" s="74">
        <f t="shared" si="103"/>
        <v>12722.7339258</v>
      </c>
      <c r="P467" s="39">
        <f t="shared" si="104"/>
        <v>19044</v>
      </c>
      <c r="Q467" s="73">
        <f t="shared" si="105"/>
        <v>7808.991744616559</v>
      </c>
      <c r="R467" s="73">
        <f t="shared" si="106"/>
        <v>151.0759187193792</v>
      </c>
      <c r="S467" s="73">
        <f t="shared" si="107"/>
        <v>384.0022598277695</v>
      </c>
      <c r="T467" s="73">
        <f t="shared" si="108"/>
        <v>13321.22121140472</v>
      </c>
      <c r="U467" s="73">
        <f t="shared" si="109"/>
        <v>19236</v>
      </c>
      <c r="V467" s="73">
        <f t="shared" si="110"/>
        <v>138673.86408725017</v>
      </c>
      <c r="W467" s="73">
        <f t="shared" si="111"/>
        <v>142979.61459360842</v>
      </c>
    </row>
    <row r="468" spans="2:23" ht="15">
      <c r="B468" t="s">
        <v>1264</v>
      </c>
      <c r="C468" t="s">
        <v>876</v>
      </c>
      <c r="D468" t="s">
        <v>483</v>
      </c>
      <c r="E468" s="54">
        <v>40</v>
      </c>
      <c r="F468" s="45" t="s">
        <v>407</v>
      </c>
      <c r="G468" s="45" t="s">
        <v>408</v>
      </c>
      <c r="H468" s="45" t="s">
        <v>761</v>
      </c>
      <c r="I468" s="53">
        <v>105273.54</v>
      </c>
      <c r="J468" s="58">
        <f t="shared" si="98"/>
        <v>109273.93452</v>
      </c>
      <c r="K468" s="58">
        <f t="shared" si="99"/>
        <v>112879.97435915998</v>
      </c>
      <c r="L468" s="74">
        <f t="shared" si="100"/>
        <v>8359.45599078</v>
      </c>
      <c r="M468" s="74">
        <f t="shared" si="101"/>
        <v>161.72542308959999</v>
      </c>
      <c r="N468" s="74">
        <f t="shared" si="102"/>
        <v>384.0022598277695</v>
      </c>
      <c r="O468" s="74">
        <f t="shared" si="103"/>
        <v>14069.01906945</v>
      </c>
      <c r="P468" s="39">
        <f t="shared" si="104"/>
        <v>19044</v>
      </c>
      <c r="Q468" s="73">
        <f t="shared" si="105"/>
        <v>8635.318038475738</v>
      </c>
      <c r="R468" s="73">
        <f t="shared" si="106"/>
        <v>167.06236205155676</v>
      </c>
      <c r="S468" s="73">
        <f t="shared" si="107"/>
        <v>384.0022598277695</v>
      </c>
      <c r="T468" s="73">
        <f t="shared" si="108"/>
        <v>14730.836653870378</v>
      </c>
      <c r="U468" s="73">
        <f t="shared" si="109"/>
        <v>19236</v>
      </c>
      <c r="V468" s="73">
        <f t="shared" si="110"/>
        <v>151292.13726314736</v>
      </c>
      <c r="W468" s="73">
        <f t="shared" si="111"/>
        <v>156033.19367338542</v>
      </c>
    </row>
    <row r="469" spans="2:23" ht="15">
      <c r="B469" t="s">
        <v>1265</v>
      </c>
      <c r="C469" t="s">
        <v>751</v>
      </c>
      <c r="D469" t="s">
        <v>417</v>
      </c>
      <c r="E469" s="54">
        <v>40</v>
      </c>
      <c r="F469" s="45" t="s">
        <v>407</v>
      </c>
      <c r="G469" s="45" t="s">
        <v>408</v>
      </c>
      <c r="H469" s="45" t="s">
        <v>761</v>
      </c>
      <c r="I469" s="53">
        <v>115410.28</v>
      </c>
      <c r="J469" s="58">
        <f t="shared" si="98"/>
        <v>119795.87064000001</v>
      </c>
      <c r="K469" s="58">
        <f t="shared" si="99"/>
        <v>123749.13437112</v>
      </c>
      <c r="L469" s="74">
        <f t="shared" si="100"/>
        <v>9164.384103960001</v>
      </c>
      <c r="M469" s="74">
        <f t="shared" si="101"/>
        <v>177.29788854720002</v>
      </c>
      <c r="N469" s="74">
        <f t="shared" si="102"/>
        <v>384.0022598277695</v>
      </c>
      <c r="O469" s="74">
        <f t="shared" si="103"/>
        <v>15423.718344900002</v>
      </c>
      <c r="P469" s="39">
        <f t="shared" si="104"/>
        <v>19044</v>
      </c>
      <c r="Q469" s="73">
        <f t="shared" si="105"/>
        <v>9466.80877939068</v>
      </c>
      <c r="R469" s="73">
        <f t="shared" si="106"/>
        <v>183.1487188692576</v>
      </c>
      <c r="S469" s="73">
        <f t="shared" si="107"/>
        <v>384.0022598277695</v>
      </c>
      <c r="T469" s="73">
        <f t="shared" si="108"/>
        <v>16149.26203543116</v>
      </c>
      <c r="U469" s="73">
        <f t="shared" si="109"/>
        <v>19236</v>
      </c>
      <c r="V469" s="73">
        <f t="shared" si="110"/>
        <v>163989.27323723497</v>
      </c>
      <c r="W469" s="73">
        <f t="shared" si="111"/>
        <v>169168.35616463888</v>
      </c>
    </row>
    <row r="470" spans="2:23" ht="15">
      <c r="B470" t="s">
        <v>1266</v>
      </c>
      <c r="C470" t="s">
        <v>1067</v>
      </c>
      <c r="D470" t="s">
        <v>483</v>
      </c>
      <c r="E470" s="54">
        <v>40</v>
      </c>
      <c r="F470" s="45" t="s">
        <v>407</v>
      </c>
      <c r="G470" s="45" t="s">
        <v>408</v>
      </c>
      <c r="H470" s="45" t="s">
        <v>761</v>
      </c>
      <c r="I470" s="53">
        <v>118514.54</v>
      </c>
      <c r="J470" s="58">
        <f t="shared" si="98"/>
        <v>123018.09251999999</v>
      </c>
      <c r="K470" s="58">
        <f t="shared" si="99"/>
        <v>127077.68957315998</v>
      </c>
      <c r="L470" s="74">
        <f t="shared" si="100"/>
        <v>9410.88407778</v>
      </c>
      <c r="M470" s="74">
        <f t="shared" si="101"/>
        <v>182.0667769296</v>
      </c>
      <c r="N470" s="74">
        <f t="shared" si="102"/>
        <v>384.0022598277695</v>
      </c>
      <c r="O470" s="74">
        <f t="shared" si="103"/>
        <v>15838.579411949999</v>
      </c>
      <c r="P470" s="39">
        <f t="shared" si="104"/>
        <v>19044</v>
      </c>
      <c r="Q470" s="73">
        <f t="shared" si="105"/>
        <v>9721.443252346739</v>
      </c>
      <c r="R470" s="73">
        <f t="shared" si="106"/>
        <v>188.07498056827677</v>
      </c>
      <c r="S470" s="73">
        <f t="shared" si="107"/>
        <v>384.0022598277695</v>
      </c>
      <c r="T470" s="73">
        <f t="shared" si="108"/>
        <v>16583.638489297377</v>
      </c>
      <c r="U470" s="73">
        <f t="shared" si="109"/>
        <v>19236</v>
      </c>
      <c r="V470" s="73">
        <f t="shared" si="110"/>
        <v>167877.62504648737</v>
      </c>
      <c r="W470" s="73">
        <f t="shared" si="111"/>
        <v>173190.84855520015</v>
      </c>
    </row>
    <row r="471" spans="2:23" ht="15">
      <c r="B471" t="s">
        <v>1267</v>
      </c>
      <c r="C471" t="s">
        <v>1253</v>
      </c>
      <c r="D471" t="s">
        <v>458</v>
      </c>
      <c r="E471" s="54">
        <v>35</v>
      </c>
      <c r="F471" s="45" t="s">
        <v>407</v>
      </c>
      <c r="G471" s="45" t="s">
        <v>408</v>
      </c>
      <c r="H471" s="45" t="s">
        <v>412</v>
      </c>
      <c r="I471" s="53">
        <v>125592.34</v>
      </c>
      <c r="J471" s="58">
        <f t="shared" si="98"/>
        <v>130364.84892</v>
      </c>
      <c r="K471" s="58">
        <f t="shared" si="99"/>
        <v>134666.88893436</v>
      </c>
      <c r="L471" s="74">
        <f t="shared" si="100"/>
        <v>9851.090309340001</v>
      </c>
      <c r="M471" s="74">
        <f t="shared" si="101"/>
        <v>192.9399764016</v>
      </c>
      <c r="N471" s="74">
        <f t="shared" si="102"/>
        <v>384.0022598277695</v>
      </c>
      <c r="O471" s="74">
        <f t="shared" si="103"/>
        <v>16784.47429845</v>
      </c>
      <c r="P471" s="39">
        <f t="shared" si="104"/>
        <v>19044</v>
      </c>
      <c r="Q471" s="73">
        <f t="shared" si="105"/>
        <v>9913.46988954822</v>
      </c>
      <c r="R471" s="73">
        <f t="shared" si="106"/>
        <v>199.3069956228528</v>
      </c>
      <c r="S471" s="73">
        <f t="shared" si="107"/>
        <v>384.0022598277695</v>
      </c>
      <c r="T471" s="73">
        <f t="shared" si="108"/>
        <v>17574.029005933982</v>
      </c>
      <c r="U471" s="73">
        <f t="shared" si="109"/>
        <v>19236</v>
      </c>
      <c r="V471" s="73">
        <f t="shared" si="110"/>
        <v>176621.35576401936</v>
      </c>
      <c r="W471" s="73">
        <f t="shared" si="111"/>
        <v>181973.69708529284</v>
      </c>
    </row>
    <row r="472" spans="2:23" ht="15">
      <c r="B472" t="s">
        <v>1268</v>
      </c>
      <c r="C472" t="s">
        <v>1269</v>
      </c>
      <c r="D472" t="s">
        <v>511</v>
      </c>
      <c r="E472" s="54">
        <v>40</v>
      </c>
      <c r="F472" s="45" t="s">
        <v>407</v>
      </c>
      <c r="G472" s="45" t="s">
        <v>408</v>
      </c>
      <c r="H472" s="45" t="s">
        <v>412</v>
      </c>
      <c r="I472" s="53">
        <v>54436.2</v>
      </c>
      <c r="J472" s="58">
        <f t="shared" si="98"/>
        <v>56504.7756</v>
      </c>
      <c r="K472" s="58">
        <f t="shared" si="99"/>
        <v>58369.433194799996</v>
      </c>
      <c r="L472" s="74">
        <f t="shared" si="100"/>
        <v>4322.6153334</v>
      </c>
      <c r="M472" s="74">
        <f t="shared" si="101"/>
        <v>83.627067888</v>
      </c>
      <c r="N472" s="74">
        <f t="shared" si="102"/>
        <v>384.0022598277695</v>
      </c>
      <c r="O472" s="74">
        <f t="shared" si="103"/>
        <v>7274.9898585</v>
      </c>
      <c r="P472" s="39">
        <f t="shared" si="104"/>
        <v>19044</v>
      </c>
      <c r="Q472" s="73">
        <f t="shared" si="105"/>
        <v>4465.2616394022</v>
      </c>
      <c r="R472" s="73">
        <f t="shared" si="106"/>
        <v>86.38676112830399</v>
      </c>
      <c r="S472" s="73">
        <f t="shared" si="107"/>
        <v>384.0022598277695</v>
      </c>
      <c r="T472" s="73">
        <f t="shared" si="108"/>
        <v>7617.2110319214</v>
      </c>
      <c r="U472" s="73">
        <f t="shared" si="109"/>
        <v>19236</v>
      </c>
      <c r="V472" s="73">
        <f t="shared" si="110"/>
        <v>87614.01011961576</v>
      </c>
      <c r="W472" s="73">
        <f t="shared" si="111"/>
        <v>90158.29488707967</v>
      </c>
    </row>
    <row r="473" spans="2:23" ht="15">
      <c r="B473" t="s">
        <v>1270</v>
      </c>
      <c r="C473" t="s">
        <v>1271</v>
      </c>
      <c r="D473" t="s">
        <v>839</v>
      </c>
      <c r="E473" s="54">
        <v>40</v>
      </c>
      <c r="F473" s="45" t="s">
        <v>407</v>
      </c>
      <c r="G473" s="45" t="s">
        <v>408</v>
      </c>
      <c r="H473" s="45" t="s">
        <v>412</v>
      </c>
      <c r="I473" s="53">
        <v>66577.14</v>
      </c>
      <c r="J473" s="58">
        <f t="shared" si="98"/>
        <v>69107.07132</v>
      </c>
      <c r="K473" s="58">
        <f t="shared" si="99"/>
        <v>71387.60467356</v>
      </c>
      <c r="L473" s="74">
        <f t="shared" si="100"/>
        <v>5286.69095598</v>
      </c>
      <c r="M473" s="74">
        <f t="shared" si="101"/>
        <v>102.2784655536</v>
      </c>
      <c r="N473" s="74">
        <f t="shared" si="102"/>
        <v>384.0022598277695</v>
      </c>
      <c r="O473" s="74">
        <f t="shared" si="103"/>
        <v>8897.53543245</v>
      </c>
      <c r="P473" s="39">
        <f t="shared" si="104"/>
        <v>19044</v>
      </c>
      <c r="Q473" s="73">
        <f t="shared" si="105"/>
        <v>5461.151757527339</v>
      </c>
      <c r="R473" s="73">
        <f t="shared" si="106"/>
        <v>105.65365491686879</v>
      </c>
      <c r="S473" s="73">
        <f t="shared" si="107"/>
        <v>384.0022598277695</v>
      </c>
      <c r="T473" s="73">
        <f t="shared" si="108"/>
        <v>9316.08240989958</v>
      </c>
      <c r="U473" s="73">
        <f t="shared" si="109"/>
        <v>19236</v>
      </c>
      <c r="V473" s="73">
        <f t="shared" si="110"/>
        <v>102821.57843381137</v>
      </c>
      <c r="W473" s="73">
        <f t="shared" si="111"/>
        <v>105890.49475573155</v>
      </c>
    </row>
    <row r="474" spans="2:23" ht="15">
      <c r="B474" t="s">
        <v>1272</v>
      </c>
      <c r="C474" t="s">
        <v>1273</v>
      </c>
      <c r="D474" t="s">
        <v>839</v>
      </c>
      <c r="E474" s="54">
        <v>40</v>
      </c>
      <c r="F474" s="45" t="s">
        <v>407</v>
      </c>
      <c r="G474" s="45" t="s">
        <v>408</v>
      </c>
      <c r="H474" s="45" t="s">
        <v>761</v>
      </c>
      <c r="I474" s="53">
        <v>79501.68</v>
      </c>
      <c r="J474" s="58">
        <f t="shared" si="98"/>
        <v>82522.74384</v>
      </c>
      <c r="K474" s="58">
        <f t="shared" si="99"/>
        <v>85245.99438671999</v>
      </c>
      <c r="L474" s="74">
        <f t="shared" si="100"/>
        <v>6312.98990376</v>
      </c>
      <c r="M474" s="74">
        <f t="shared" si="101"/>
        <v>122.1336608832</v>
      </c>
      <c r="N474" s="74">
        <f t="shared" si="102"/>
        <v>384.0022598277695</v>
      </c>
      <c r="O474" s="74">
        <f t="shared" si="103"/>
        <v>10624.8032694</v>
      </c>
      <c r="P474" s="39">
        <f t="shared" si="104"/>
        <v>19044</v>
      </c>
      <c r="Q474" s="73">
        <f t="shared" si="105"/>
        <v>6521.318570584079</v>
      </c>
      <c r="R474" s="73">
        <f t="shared" si="106"/>
        <v>126.16407169234559</v>
      </c>
      <c r="S474" s="73">
        <f t="shared" si="107"/>
        <v>384.0022598277695</v>
      </c>
      <c r="T474" s="73">
        <f t="shared" si="108"/>
        <v>11124.602267466958</v>
      </c>
      <c r="U474" s="73">
        <f t="shared" si="109"/>
        <v>19236</v>
      </c>
      <c r="V474" s="73">
        <f t="shared" si="110"/>
        <v>119010.67293387096</v>
      </c>
      <c r="W474" s="73">
        <f t="shared" si="111"/>
        <v>122638.08155629114</v>
      </c>
    </row>
    <row r="475" spans="2:23" ht="15">
      <c r="B475" t="s">
        <v>1274</v>
      </c>
      <c r="C475" t="s">
        <v>871</v>
      </c>
      <c r="D475" t="s">
        <v>417</v>
      </c>
      <c r="E475" s="54">
        <v>40</v>
      </c>
      <c r="F475" s="45" t="s">
        <v>407</v>
      </c>
      <c r="G475" s="45" t="s">
        <v>408</v>
      </c>
      <c r="H475" s="45" t="s">
        <v>761</v>
      </c>
      <c r="I475" s="53">
        <v>189742.48</v>
      </c>
      <c r="J475" s="58">
        <f t="shared" si="98"/>
        <v>196952.69424</v>
      </c>
      <c r="K475" s="58">
        <f t="shared" si="99"/>
        <v>203452.13314992</v>
      </c>
      <c r="L475" s="74">
        <f t="shared" si="100"/>
        <v>10816.61406648</v>
      </c>
      <c r="M475" s="74">
        <f t="shared" si="101"/>
        <v>291.4899874752</v>
      </c>
      <c r="N475" s="74">
        <f t="shared" si="102"/>
        <v>384.0022598277695</v>
      </c>
      <c r="O475" s="74">
        <f t="shared" si="103"/>
        <v>25357.6593834</v>
      </c>
      <c r="P475" s="39">
        <f t="shared" si="104"/>
        <v>19044</v>
      </c>
      <c r="Q475" s="73">
        <f t="shared" si="105"/>
        <v>10910.85593067384</v>
      </c>
      <c r="R475" s="73">
        <f t="shared" si="106"/>
        <v>301.1091570618816</v>
      </c>
      <c r="S475" s="73">
        <f t="shared" si="107"/>
        <v>384.0022598277695</v>
      </c>
      <c r="T475" s="73">
        <f t="shared" si="108"/>
        <v>26550.50337606456</v>
      </c>
      <c r="U475" s="73">
        <f t="shared" si="109"/>
        <v>19236</v>
      </c>
      <c r="V475" s="73">
        <f t="shared" si="110"/>
        <v>252846.45993718298</v>
      </c>
      <c r="W475" s="73">
        <f t="shared" si="111"/>
        <v>260834.60387354804</v>
      </c>
    </row>
    <row r="476" spans="2:23" ht="15">
      <c r="B476" t="s">
        <v>1275</v>
      </c>
      <c r="C476" t="s">
        <v>809</v>
      </c>
      <c r="D476" t="s">
        <v>417</v>
      </c>
      <c r="E476" s="54">
        <v>40</v>
      </c>
      <c r="F476" s="45" t="s">
        <v>407</v>
      </c>
      <c r="G476" s="45" t="s">
        <v>408</v>
      </c>
      <c r="H476" s="45" t="s">
        <v>412</v>
      </c>
      <c r="I476" s="53">
        <v>120165.43</v>
      </c>
      <c r="J476" s="58">
        <f t="shared" si="98"/>
        <v>124731.71634</v>
      </c>
      <c r="K476" s="58">
        <f t="shared" si="99"/>
        <v>128847.86297922</v>
      </c>
      <c r="L476" s="74">
        <f t="shared" si="100"/>
        <v>9541.97630001</v>
      </c>
      <c r="M476" s="74">
        <f t="shared" si="101"/>
        <v>184.6029401832</v>
      </c>
      <c r="N476" s="74">
        <f t="shared" si="102"/>
        <v>384.0022598277695</v>
      </c>
      <c r="O476" s="74">
        <f t="shared" si="103"/>
        <v>16059.208478775001</v>
      </c>
      <c r="P476" s="39">
        <f t="shared" si="104"/>
        <v>19044</v>
      </c>
      <c r="Q476" s="73">
        <f t="shared" si="105"/>
        <v>9829.09401319869</v>
      </c>
      <c r="R476" s="73">
        <f t="shared" si="106"/>
        <v>190.69483720924558</v>
      </c>
      <c r="S476" s="73">
        <f t="shared" si="107"/>
        <v>384.0022598277695</v>
      </c>
      <c r="T476" s="73">
        <f t="shared" si="108"/>
        <v>16814.64611878821</v>
      </c>
      <c r="U476" s="73">
        <f t="shared" si="109"/>
        <v>19236</v>
      </c>
      <c r="V476" s="73">
        <f t="shared" si="110"/>
        <v>169945.50631879596</v>
      </c>
      <c r="W476" s="73">
        <f t="shared" si="111"/>
        <v>175302.3002082439</v>
      </c>
    </row>
    <row r="477" spans="2:23" ht="15">
      <c r="B477" t="s">
        <v>1276</v>
      </c>
      <c r="C477" t="s">
        <v>1277</v>
      </c>
      <c r="D477" t="s">
        <v>458</v>
      </c>
      <c r="E477" s="54">
        <v>35</v>
      </c>
      <c r="F477" s="45" t="s">
        <v>407</v>
      </c>
      <c r="G477" s="45" t="s">
        <v>408</v>
      </c>
      <c r="H477" s="45" t="s">
        <v>412</v>
      </c>
      <c r="I477" s="53">
        <v>132848.98</v>
      </c>
      <c r="J477" s="58">
        <f t="shared" si="98"/>
        <v>137897.24124</v>
      </c>
      <c r="K477" s="58">
        <f t="shared" si="99"/>
        <v>142447.85020092</v>
      </c>
      <c r="L477" s="74">
        <f t="shared" si="100"/>
        <v>9960.30999798</v>
      </c>
      <c r="M477" s="74">
        <f t="shared" si="101"/>
        <v>204.0879170352</v>
      </c>
      <c r="N477" s="74">
        <f t="shared" si="102"/>
        <v>384.0022598277695</v>
      </c>
      <c r="O477" s="74">
        <f t="shared" si="103"/>
        <v>17754.269809650003</v>
      </c>
      <c r="P477" s="39">
        <f t="shared" si="104"/>
        <v>19044</v>
      </c>
      <c r="Q477" s="73">
        <f t="shared" si="105"/>
        <v>10026.29382791334</v>
      </c>
      <c r="R477" s="73">
        <f t="shared" si="106"/>
        <v>210.82281829736158</v>
      </c>
      <c r="S477" s="73">
        <f t="shared" si="107"/>
        <v>384.0022598277695</v>
      </c>
      <c r="T477" s="73">
        <f t="shared" si="108"/>
        <v>18589.44445122006</v>
      </c>
      <c r="U477" s="73">
        <f t="shared" si="109"/>
        <v>19236</v>
      </c>
      <c r="V477" s="73">
        <f t="shared" si="110"/>
        <v>185243.91122449297</v>
      </c>
      <c r="W477" s="73">
        <f t="shared" si="111"/>
        <v>190894.41355817852</v>
      </c>
    </row>
    <row r="478" spans="2:23" ht="15">
      <c r="B478" t="s">
        <v>1278</v>
      </c>
      <c r="C478" t="s">
        <v>1259</v>
      </c>
      <c r="D478" t="s">
        <v>511</v>
      </c>
      <c r="E478" s="54">
        <v>35</v>
      </c>
      <c r="F478" s="45" t="s">
        <v>407</v>
      </c>
      <c r="G478" s="45" t="s">
        <v>408</v>
      </c>
      <c r="H478" s="45" t="s">
        <v>412</v>
      </c>
      <c r="I478" s="53">
        <v>110496.84</v>
      </c>
      <c r="J478" s="58">
        <f t="shared" si="98"/>
        <v>114695.71992</v>
      </c>
      <c r="K478" s="58">
        <f t="shared" si="99"/>
        <v>118480.67867735999</v>
      </c>
      <c r="L478" s="74">
        <f t="shared" si="100"/>
        <v>8774.22257388</v>
      </c>
      <c r="M478" s="74">
        <f t="shared" si="101"/>
        <v>169.7496654816</v>
      </c>
      <c r="N478" s="74">
        <f t="shared" si="102"/>
        <v>384.0022598277695</v>
      </c>
      <c r="O478" s="74">
        <f t="shared" si="103"/>
        <v>14767.073939700002</v>
      </c>
      <c r="P478" s="39">
        <f t="shared" si="104"/>
        <v>19044</v>
      </c>
      <c r="Q478" s="73">
        <f t="shared" si="105"/>
        <v>9063.771918818038</v>
      </c>
      <c r="R478" s="73">
        <f t="shared" si="106"/>
        <v>175.3514044424928</v>
      </c>
      <c r="S478" s="73">
        <f t="shared" si="107"/>
        <v>384.0022598277695</v>
      </c>
      <c r="T478" s="73">
        <f t="shared" si="108"/>
        <v>15461.72856739548</v>
      </c>
      <c r="U478" s="73">
        <f t="shared" si="109"/>
        <v>19236</v>
      </c>
      <c r="V478" s="73">
        <f t="shared" si="110"/>
        <v>157834.76835888939</v>
      </c>
      <c r="W478" s="73">
        <f t="shared" si="111"/>
        <v>162801.53282784377</v>
      </c>
    </row>
    <row r="479" spans="2:23" ht="15">
      <c r="B479" t="s">
        <v>1279</v>
      </c>
      <c r="C479" t="s">
        <v>1280</v>
      </c>
      <c r="D479" t="s">
        <v>417</v>
      </c>
      <c r="E479" s="54">
        <v>40</v>
      </c>
      <c r="F479" s="45" t="s">
        <v>407</v>
      </c>
      <c r="G479" s="45" t="s">
        <v>408</v>
      </c>
      <c r="H479" s="45" t="s">
        <v>412</v>
      </c>
      <c r="I479" s="53">
        <v>113331.71</v>
      </c>
      <c r="J479" s="58">
        <f t="shared" si="98"/>
        <v>117638.31498000001</v>
      </c>
      <c r="K479" s="58">
        <f t="shared" si="99"/>
        <v>121520.37937434</v>
      </c>
      <c r="L479" s="74">
        <f t="shared" si="100"/>
        <v>8999.331095970001</v>
      </c>
      <c r="M479" s="74">
        <f t="shared" si="101"/>
        <v>174.10470617040002</v>
      </c>
      <c r="N479" s="74">
        <f t="shared" si="102"/>
        <v>384.0022598277695</v>
      </c>
      <c r="O479" s="74">
        <f t="shared" si="103"/>
        <v>15145.933053675002</v>
      </c>
      <c r="P479" s="39">
        <f t="shared" si="104"/>
        <v>19044</v>
      </c>
      <c r="Q479" s="73">
        <f t="shared" si="105"/>
        <v>9296.30902213701</v>
      </c>
      <c r="R479" s="73">
        <f t="shared" si="106"/>
        <v>179.8501614740232</v>
      </c>
      <c r="S479" s="73">
        <f t="shared" si="107"/>
        <v>384.0022598277695</v>
      </c>
      <c r="T479" s="73">
        <f t="shared" si="108"/>
        <v>15858.409508351371</v>
      </c>
      <c r="U479" s="73">
        <f t="shared" si="109"/>
        <v>19236</v>
      </c>
      <c r="V479" s="73">
        <f t="shared" si="110"/>
        <v>161385.68609564318</v>
      </c>
      <c r="W479" s="73">
        <f t="shared" si="111"/>
        <v>166474.95032613017</v>
      </c>
    </row>
    <row r="480" spans="2:23" ht="15">
      <c r="B480" t="s">
        <v>1281</v>
      </c>
      <c r="C480" t="s">
        <v>1282</v>
      </c>
      <c r="D480" t="s">
        <v>458</v>
      </c>
      <c r="E480" s="54">
        <v>35</v>
      </c>
      <c r="F480" s="45" t="s">
        <v>407</v>
      </c>
      <c r="G480" s="45" t="s">
        <v>408</v>
      </c>
      <c r="H480" s="45" t="s">
        <v>412</v>
      </c>
      <c r="I480" s="53">
        <v>107672.08</v>
      </c>
      <c r="J480" s="58">
        <f t="shared" si="98"/>
        <v>111763.61904</v>
      </c>
      <c r="K480" s="58">
        <f t="shared" si="99"/>
        <v>115451.81846832</v>
      </c>
      <c r="L480" s="74">
        <f t="shared" si="100"/>
        <v>8549.91685656</v>
      </c>
      <c r="M480" s="74">
        <f t="shared" si="101"/>
        <v>165.41015617920002</v>
      </c>
      <c r="N480" s="74">
        <f t="shared" si="102"/>
        <v>384.0022598277695</v>
      </c>
      <c r="O480" s="74">
        <f t="shared" si="103"/>
        <v>14389.565951400002</v>
      </c>
      <c r="P480" s="39">
        <f t="shared" si="104"/>
        <v>19044</v>
      </c>
      <c r="Q480" s="73">
        <f t="shared" si="105"/>
        <v>8832.06411282648</v>
      </c>
      <c r="R480" s="73">
        <f t="shared" si="106"/>
        <v>170.8686913331136</v>
      </c>
      <c r="S480" s="73">
        <f t="shared" si="107"/>
        <v>384.0022598277695</v>
      </c>
      <c r="T480" s="73">
        <f t="shared" si="108"/>
        <v>15066.46231011576</v>
      </c>
      <c r="U480" s="73">
        <f t="shared" si="109"/>
        <v>19236</v>
      </c>
      <c r="V480" s="73">
        <f t="shared" si="110"/>
        <v>154296.514263967</v>
      </c>
      <c r="W480" s="73">
        <f t="shared" si="111"/>
        <v>159141.21584242312</v>
      </c>
    </row>
    <row r="481" spans="2:23" ht="15">
      <c r="B481" t="s">
        <v>1283</v>
      </c>
      <c r="C481" t="s">
        <v>1284</v>
      </c>
      <c r="D481" t="s">
        <v>725</v>
      </c>
      <c r="E481" s="54">
        <v>86.67</v>
      </c>
      <c r="F481" s="45" t="s">
        <v>407</v>
      </c>
      <c r="G481" s="45" t="s">
        <v>408</v>
      </c>
      <c r="H481" s="45" t="s">
        <v>412</v>
      </c>
      <c r="I481" s="53">
        <v>121334.28</v>
      </c>
      <c r="J481" s="58">
        <f t="shared" si="98"/>
        <v>125944.98264</v>
      </c>
      <c r="K481" s="58">
        <f t="shared" si="99"/>
        <v>130101.16706712</v>
      </c>
      <c r="L481" s="74">
        <f t="shared" si="100"/>
        <v>9634.79117196</v>
      </c>
      <c r="M481" s="74">
        <f t="shared" si="101"/>
        <v>186.3985743072</v>
      </c>
      <c r="N481" s="74">
        <f t="shared" si="102"/>
        <v>384.0022598277695</v>
      </c>
      <c r="O481" s="74">
        <f t="shared" si="103"/>
        <v>16215.4165149</v>
      </c>
      <c r="P481" s="39">
        <f t="shared" si="104"/>
        <v>19044</v>
      </c>
      <c r="Q481" s="73">
        <f t="shared" si="105"/>
        <v>9847.26692247324</v>
      </c>
      <c r="R481" s="73">
        <f t="shared" si="106"/>
        <v>192.5497272593376</v>
      </c>
      <c r="S481" s="73">
        <f t="shared" si="107"/>
        <v>384.0022598277695</v>
      </c>
      <c r="T481" s="73">
        <f t="shared" si="108"/>
        <v>16978.20230225916</v>
      </c>
      <c r="U481" s="73">
        <f t="shared" si="109"/>
        <v>19236</v>
      </c>
      <c r="V481" s="73">
        <f t="shared" si="110"/>
        <v>171409.59116099495</v>
      </c>
      <c r="W481" s="73">
        <f t="shared" si="111"/>
        <v>176739.18827893952</v>
      </c>
    </row>
    <row r="482" spans="2:23" ht="15">
      <c r="B482" t="s">
        <v>1285</v>
      </c>
      <c r="C482" t="s">
        <v>1286</v>
      </c>
      <c r="D482" t="s">
        <v>1287</v>
      </c>
      <c r="E482" s="54">
        <v>87</v>
      </c>
      <c r="F482" s="45" t="s">
        <v>407</v>
      </c>
      <c r="G482" s="45" t="s">
        <v>408</v>
      </c>
      <c r="H482" s="45" t="s">
        <v>412</v>
      </c>
      <c r="I482" s="53">
        <v>63039.64</v>
      </c>
      <c r="J482" s="58">
        <f t="shared" si="98"/>
        <v>65435.14632</v>
      </c>
      <c r="K482" s="58">
        <f t="shared" si="99"/>
        <v>67594.50614856</v>
      </c>
      <c r="L482" s="74">
        <f t="shared" si="100"/>
        <v>5005.78869348</v>
      </c>
      <c r="M482" s="74">
        <f t="shared" si="101"/>
        <v>96.8440165536</v>
      </c>
      <c r="N482" s="74">
        <f t="shared" si="102"/>
        <v>384.0022598277695</v>
      </c>
      <c r="O482" s="74">
        <f t="shared" si="103"/>
        <v>8424.7750887</v>
      </c>
      <c r="P482" s="39">
        <f t="shared" si="104"/>
        <v>19044</v>
      </c>
      <c r="Q482" s="73">
        <f t="shared" si="105"/>
        <v>5170.97972036484</v>
      </c>
      <c r="R482" s="73">
        <f t="shared" si="106"/>
        <v>100.0398690998688</v>
      </c>
      <c r="S482" s="73">
        <f t="shared" si="107"/>
        <v>384.0022598277695</v>
      </c>
      <c r="T482" s="73">
        <f t="shared" si="108"/>
        <v>8821.08305238708</v>
      </c>
      <c r="U482" s="73">
        <f t="shared" si="109"/>
        <v>19236</v>
      </c>
      <c r="V482" s="73">
        <f t="shared" si="110"/>
        <v>98390.55637856136</v>
      </c>
      <c r="W482" s="73">
        <f t="shared" si="111"/>
        <v>101306.61105023956</v>
      </c>
    </row>
    <row r="483" spans="2:23" ht="15">
      <c r="B483" t="s">
        <v>1288</v>
      </c>
      <c r="C483" t="s">
        <v>464</v>
      </c>
      <c r="D483" t="s">
        <v>474</v>
      </c>
      <c r="E483" s="54">
        <v>35</v>
      </c>
      <c r="F483" s="45" t="s">
        <v>407</v>
      </c>
      <c r="G483" s="45" t="s">
        <v>408</v>
      </c>
      <c r="H483" s="45" t="s">
        <v>412</v>
      </c>
      <c r="I483" s="53">
        <v>86498.28</v>
      </c>
      <c r="J483" s="58">
        <f t="shared" si="98"/>
        <v>89785.21464</v>
      </c>
      <c r="K483" s="58">
        <f t="shared" si="99"/>
        <v>92748.12672312</v>
      </c>
      <c r="L483" s="74">
        <f t="shared" si="100"/>
        <v>6868.56891996</v>
      </c>
      <c r="M483" s="74">
        <f t="shared" si="101"/>
        <v>132.8821176672</v>
      </c>
      <c r="N483" s="74">
        <f t="shared" si="102"/>
        <v>384.0022598277695</v>
      </c>
      <c r="O483" s="74">
        <f t="shared" si="103"/>
        <v>11559.846384900002</v>
      </c>
      <c r="P483" s="39">
        <f t="shared" si="104"/>
        <v>19044</v>
      </c>
      <c r="Q483" s="73">
        <f t="shared" si="105"/>
        <v>7095.23169431868</v>
      </c>
      <c r="R483" s="73">
        <f t="shared" si="106"/>
        <v>137.2672275502176</v>
      </c>
      <c r="S483" s="73">
        <f t="shared" si="107"/>
        <v>384.0022598277695</v>
      </c>
      <c r="T483" s="73">
        <f t="shared" si="108"/>
        <v>12103.63053736716</v>
      </c>
      <c r="U483" s="73">
        <f t="shared" si="109"/>
        <v>19236</v>
      </c>
      <c r="V483" s="73">
        <f t="shared" si="110"/>
        <v>127774.51432235498</v>
      </c>
      <c r="W483" s="73">
        <f t="shared" si="111"/>
        <v>131704.25844218384</v>
      </c>
    </row>
    <row r="484" spans="2:23" ht="15">
      <c r="B484" t="s">
        <v>1289</v>
      </c>
      <c r="C484" t="s">
        <v>1286</v>
      </c>
      <c r="D484" t="s">
        <v>1287</v>
      </c>
      <c r="E484" s="54">
        <v>87</v>
      </c>
      <c r="F484" s="45" t="s">
        <v>407</v>
      </c>
      <c r="G484" s="45" t="s">
        <v>408</v>
      </c>
      <c r="H484" s="45" t="s">
        <v>412</v>
      </c>
      <c r="I484" s="53">
        <v>63039.64</v>
      </c>
      <c r="J484" s="58">
        <f t="shared" si="98"/>
        <v>65435.14632</v>
      </c>
      <c r="K484" s="58">
        <f t="shared" si="99"/>
        <v>67594.50614856</v>
      </c>
      <c r="L484" s="74">
        <f t="shared" si="100"/>
        <v>5005.78869348</v>
      </c>
      <c r="M484" s="74">
        <f t="shared" si="101"/>
        <v>96.8440165536</v>
      </c>
      <c r="N484" s="74">
        <f t="shared" si="102"/>
        <v>384.0022598277695</v>
      </c>
      <c r="O484" s="74">
        <f t="shared" si="103"/>
        <v>8424.7750887</v>
      </c>
      <c r="P484" s="39">
        <f t="shared" si="104"/>
        <v>19044</v>
      </c>
      <c r="Q484" s="73">
        <f t="shared" si="105"/>
        <v>5170.97972036484</v>
      </c>
      <c r="R484" s="73">
        <f t="shared" si="106"/>
        <v>100.0398690998688</v>
      </c>
      <c r="S484" s="73">
        <f t="shared" si="107"/>
        <v>384.0022598277695</v>
      </c>
      <c r="T484" s="73">
        <f t="shared" si="108"/>
        <v>8821.08305238708</v>
      </c>
      <c r="U484" s="73">
        <f t="shared" si="109"/>
        <v>19236</v>
      </c>
      <c r="V484" s="73">
        <f t="shared" si="110"/>
        <v>98390.55637856136</v>
      </c>
      <c r="W484" s="73">
        <f t="shared" si="111"/>
        <v>101306.61105023956</v>
      </c>
    </row>
    <row r="485" spans="2:23" ht="15">
      <c r="B485" t="s">
        <v>1290</v>
      </c>
      <c r="C485" t="s">
        <v>1291</v>
      </c>
      <c r="D485" t="s">
        <v>417</v>
      </c>
      <c r="E485" s="54">
        <v>40</v>
      </c>
      <c r="F485" s="45" t="s">
        <v>407</v>
      </c>
      <c r="G485" s="45" t="s">
        <v>408</v>
      </c>
      <c r="H485" s="45" t="s">
        <v>412</v>
      </c>
      <c r="I485" s="53">
        <v>73949.13</v>
      </c>
      <c r="J485" s="58">
        <f t="shared" si="98"/>
        <v>76759.19694000001</v>
      </c>
      <c r="K485" s="58">
        <f t="shared" si="99"/>
        <v>79292.25043902</v>
      </c>
      <c r="L485" s="74">
        <f t="shared" si="100"/>
        <v>5872.07856591</v>
      </c>
      <c r="M485" s="74">
        <f t="shared" si="101"/>
        <v>113.60361147120001</v>
      </c>
      <c r="N485" s="74">
        <f t="shared" si="102"/>
        <v>384.0022598277695</v>
      </c>
      <c r="O485" s="74">
        <f t="shared" si="103"/>
        <v>9882.746606025</v>
      </c>
      <c r="P485" s="39">
        <f t="shared" si="104"/>
        <v>19044</v>
      </c>
      <c r="Q485" s="73">
        <f t="shared" si="105"/>
        <v>6065.85715858503</v>
      </c>
      <c r="R485" s="73">
        <f t="shared" si="106"/>
        <v>117.35253064974961</v>
      </c>
      <c r="S485" s="73">
        <f t="shared" si="107"/>
        <v>384.0022598277695</v>
      </c>
      <c r="T485" s="73">
        <f t="shared" si="108"/>
        <v>10347.63868229211</v>
      </c>
      <c r="U485" s="73">
        <f t="shared" si="109"/>
        <v>19236</v>
      </c>
      <c r="V485" s="73">
        <f t="shared" si="110"/>
        <v>112055.62798323398</v>
      </c>
      <c r="W485" s="73">
        <f t="shared" si="111"/>
        <v>115443.10107037466</v>
      </c>
    </row>
    <row r="486" spans="2:23" ht="15">
      <c r="B486" t="s">
        <v>1292</v>
      </c>
      <c r="C486" t="s">
        <v>1293</v>
      </c>
      <c r="D486" t="s">
        <v>420</v>
      </c>
      <c r="E486" s="54">
        <v>40</v>
      </c>
      <c r="F486" s="45" t="s">
        <v>407</v>
      </c>
      <c r="G486" s="45" t="s">
        <v>408</v>
      </c>
      <c r="H486" s="45" t="s">
        <v>412</v>
      </c>
      <c r="I486" s="53">
        <v>73929.65</v>
      </c>
      <c r="J486" s="58">
        <f t="shared" si="98"/>
        <v>76738.9767</v>
      </c>
      <c r="K486" s="58">
        <f t="shared" si="99"/>
        <v>79271.3629311</v>
      </c>
      <c r="L486" s="74">
        <f t="shared" si="100"/>
        <v>5870.5317175499995</v>
      </c>
      <c r="M486" s="74">
        <f t="shared" si="101"/>
        <v>113.573685516</v>
      </c>
      <c r="N486" s="74">
        <f t="shared" si="102"/>
        <v>384.0022598277695</v>
      </c>
      <c r="O486" s="74">
        <f t="shared" si="103"/>
        <v>9880.143250125</v>
      </c>
      <c r="P486" s="39">
        <f t="shared" si="104"/>
        <v>19044</v>
      </c>
      <c r="Q486" s="73">
        <f t="shared" si="105"/>
        <v>6064.259264229149</v>
      </c>
      <c r="R486" s="73">
        <f t="shared" si="106"/>
        <v>117.32161713802799</v>
      </c>
      <c r="S486" s="73">
        <f t="shared" si="107"/>
        <v>384.0022598277695</v>
      </c>
      <c r="T486" s="73">
        <f t="shared" si="108"/>
        <v>10344.91286250855</v>
      </c>
      <c r="U486" s="73">
        <f t="shared" si="109"/>
        <v>19236</v>
      </c>
      <c r="V486" s="73">
        <f t="shared" si="110"/>
        <v>112031.22761301877</v>
      </c>
      <c r="W486" s="73">
        <f t="shared" si="111"/>
        <v>115417.85893480349</v>
      </c>
    </row>
    <row r="487" spans="2:23" ht="15">
      <c r="B487" t="s">
        <v>1294</v>
      </c>
      <c r="C487" t="s">
        <v>1295</v>
      </c>
      <c r="D487" t="s">
        <v>661</v>
      </c>
      <c r="E487" s="54">
        <v>40</v>
      </c>
      <c r="F487" s="45" t="s">
        <v>407</v>
      </c>
      <c r="G487" s="45" t="s">
        <v>408</v>
      </c>
      <c r="H487" s="45" t="s">
        <v>412</v>
      </c>
      <c r="I487" s="53">
        <v>70832.45</v>
      </c>
      <c r="J487" s="58">
        <f t="shared" si="98"/>
        <v>73524.0831</v>
      </c>
      <c r="K487" s="58">
        <f t="shared" si="99"/>
        <v>75950.3778423</v>
      </c>
      <c r="L487" s="74">
        <f t="shared" si="100"/>
        <v>5624.59235715</v>
      </c>
      <c r="M487" s="74">
        <f t="shared" si="101"/>
        <v>108.81564298800001</v>
      </c>
      <c r="N487" s="74">
        <f t="shared" si="102"/>
        <v>384.0022598277695</v>
      </c>
      <c r="O487" s="74">
        <f t="shared" si="103"/>
        <v>9466.225699125001</v>
      </c>
      <c r="P487" s="39">
        <f t="shared" si="104"/>
        <v>19044</v>
      </c>
      <c r="Q487" s="73">
        <f t="shared" si="105"/>
        <v>5810.20390493595</v>
      </c>
      <c r="R487" s="73">
        <f t="shared" si="106"/>
        <v>112.406559206604</v>
      </c>
      <c r="S487" s="73">
        <f t="shared" si="107"/>
        <v>384.0022598277695</v>
      </c>
      <c r="T487" s="73">
        <f t="shared" si="108"/>
        <v>9911.52430842015</v>
      </c>
      <c r="U487" s="73">
        <f t="shared" si="109"/>
        <v>19236</v>
      </c>
      <c r="V487" s="73">
        <f t="shared" si="110"/>
        <v>108151.71905909077</v>
      </c>
      <c r="W487" s="73">
        <f t="shared" si="111"/>
        <v>111404.51487469047</v>
      </c>
    </row>
    <row r="488" spans="2:23" ht="15">
      <c r="B488" t="s">
        <v>1296</v>
      </c>
      <c r="C488" t="s">
        <v>1297</v>
      </c>
      <c r="D488" t="s">
        <v>556</v>
      </c>
      <c r="E488" s="54">
        <v>40</v>
      </c>
      <c r="F488" s="45" t="s">
        <v>407</v>
      </c>
      <c r="G488" s="45" t="s">
        <v>408</v>
      </c>
      <c r="H488" s="45" t="s">
        <v>412</v>
      </c>
      <c r="I488" s="53">
        <v>68686.63</v>
      </c>
      <c r="J488" s="58">
        <f t="shared" si="98"/>
        <v>71296.72194</v>
      </c>
      <c r="K488" s="58">
        <f t="shared" si="99"/>
        <v>73649.51376402</v>
      </c>
      <c r="L488" s="74">
        <f t="shared" si="100"/>
        <v>5454.19922841</v>
      </c>
      <c r="M488" s="74">
        <f t="shared" si="101"/>
        <v>105.5191484712</v>
      </c>
      <c r="N488" s="74">
        <f t="shared" si="102"/>
        <v>384.0022598277695</v>
      </c>
      <c r="O488" s="74">
        <f t="shared" si="103"/>
        <v>9179.452949775</v>
      </c>
      <c r="P488" s="39">
        <f t="shared" si="104"/>
        <v>19044</v>
      </c>
      <c r="Q488" s="73">
        <f t="shared" si="105"/>
        <v>5634.187802947529</v>
      </c>
      <c r="R488" s="73">
        <f t="shared" si="106"/>
        <v>109.0012803707496</v>
      </c>
      <c r="S488" s="73">
        <f t="shared" si="107"/>
        <v>384.0022598277695</v>
      </c>
      <c r="T488" s="73">
        <f t="shared" si="108"/>
        <v>9611.26154620461</v>
      </c>
      <c r="U488" s="73">
        <f t="shared" si="109"/>
        <v>19236</v>
      </c>
      <c r="V488" s="73">
        <f t="shared" si="110"/>
        <v>105463.89552648398</v>
      </c>
      <c r="W488" s="73">
        <f t="shared" si="111"/>
        <v>108623.96665337065</v>
      </c>
    </row>
    <row r="489" spans="2:23" ht="15">
      <c r="B489" t="s">
        <v>1298</v>
      </c>
      <c r="C489" t="s">
        <v>1299</v>
      </c>
      <c r="D489" t="s">
        <v>773</v>
      </c>
      <c r="E489" s="54">
        <v>40</v>
      </c>
      <c r="F489" s="45" t="s">
        <v>407</v>
      </c>
      <c r="G489" s="45" t="s">
        <v>408</v>
      </c>
      <c r="H489" s="45" t="s">
        <v>412</v>
      </c>
      <c r="I489" s="53">
        <v>70832.45</v>
      </c>
      <c r="J489" s="58">
        <f t="shared" si="98"/>
        <v>73524.0831</v>
      </c>
      <c r="K489" s="58">
        <f t="shared" si="99"/>
        <v>75950.3778423</v>
      </c>
      <c r="L489" s="74">
        <f t="shared" si="100"/>
        <v>5624.59235715</v>
      </c>
      <c r="M489" s="74">
        <f t="shared" si="101"/>
        <v>108.81564298800001</v>
      </c>
      <c r="N489" s="74">
        <f t="shared" si="102"/>
        <v>384.0022598277695</v>
      </c>
      <c r="O489" s="74">
        <f t="shared" si="103"/>
        <v>9466.225699125001</v>
      </c>
      <c r="P489" s="39">
        <f t="shared" si="104"/>
        <v>19044</v>
      </c>
      <c r="Q489" s="73">
        <f t="shared" si="105"/>
        <v>5810.20390493595</v>
      </c>
      <c r="R489" s="73">
        <f t="shared" si="106"/>
        <v>112.406559206604</v>
      </c>
      <c r="S489" s="73">
        <f t="shared" si="107"/>
        <v>384.0022598277695</v>
      </c>
      <c r="T489" s="73">
        <f t="shared" si="108"/>
        <v>9911.52430842015</v>
      </c>
      <c r="U489" s="73">
        <f t="shared" si="109"/>
        <v>19236</v>
      </c>
      <c r="V489" s="73">
        <f t="shared" si="110"/>
        <v>108151.71905909077</v>
      </c>
      <c r="W489" s="73">
        <f t="shared" si="111"/>
        <v>111404.51487469047</v>
      </c>
    </row>
    <row r="490" spans="2:23" ht="15">
      <c r="B490" t="s">
        <v>1300</v>
      </c>
      <c r="C490" t="s">
        <v>1301</v>
      </c>
      <c r="D490" t="s">
        <v>546</v>
      </c>
      <c r="E490" s="54">
        <v>40</v>
      </c>
      <c r="F490" s="45" t="s">
        <v>407</v>
      </c>
      <c r="G490" s="45" t="s">
        <v>408</v>
      </c>
      <c r="H490" s="45" t="s">
        <v>412</v>
      </c>
      <c r="I490" s="53">
        <v>67072.3</v>
      </c>
      <c r="J490" s="58">
        <f t="shared" si="98"/>
        <v>69621.04740000001</v>
      </c>
      <c r="K490" s="58">
        <f t="shared" si="99"/>
        <v>71918.5419642</v>
      </c>
      <c r="L490" s="74">
        <f t="shared" si="100"/>
        <v>5326.010126100001</v>
      </c>
      <c r="M490" s="74">
        <f t="shared" si="101"/>
        <v>103.03915015200002</v>
      </c>
      <c r="N490" s="74">
        <f t="shared" si="102"/>
        <v>384.0022598277695</v>
      </c>
      <c r="O490" s="74">
        <f t="shared" si="103"/>
        <v>8963.709852750002</v>
      </c>
      <c r="P490" s="39">
        <f t="shared" si="104"/>
        <v>19044</v>
      </c>
      <c r="Q490" s="73">
        <f t="shared" si="105"/>
        <v>5501.7684602613</v>
      </c>
      <c r="R490" s="73">
        <f t="shared" si="106"/>
        <v>106.439442107016</v>
      </c>
      <c r="S490" s="73">
        <f t="shared" si="107"/>
        <v>384.0022598277695</v>
      </c>
      <c r="T490" s="73">
        <f t="shared" si="108"/>
        <v>9385.369726328101</v>
      </c>
      <c r="U490" s="73">
        <f t="shared" si="109"/>
        <v>19236</v>
      </c>
      <c r="V490" s="73">
        <f t="shared" si="110"/>
        <v>103441.80878882977</v>
      </c>
      <c r="W490" s="73">
        <f t="shared" si="111"/>
        <v>106532.12185272419</v>
      </c>
    </row>
    <row r="491" spans="2:23" ht="15">
      <c r="B491" t="s">
        <v>1302</v>
      </c>
      <c r="C491" t="s">
        <v>1303</v>
      </c>
      <c r="D491" t="s">
        <v>553</v>
      </c>
      <c r="E491" s="54">
        <v>40</v>
      </c>
      <c r="F491" s="45" t="s">
        <v>407</v>
      </c>
      <c r="G491" s="45" t="s">
        <v>408</v>
      </c>
      <c r="H491" s="45" t="s">
        <v>412</v>
      </c>
      <c r="I491" s="53">
        <v>68721.25</v>
      </c>
      <c r="J491" s="58">
        <f t="shared" si="98"/>
        <v>71332.6575</v>
      </c>
      <c r="K491" s="58">
        <f t="shared" si="99"/>
        <v>73686.6351975</v>
      </c>
      <c r="L491" s="74">
        <f t="shared" si="100"/>
        <v>5456.94829875</v>
      </c>
      <c r="M491" s="74">
        <f t="shared" si="101"/>
        <v>105.5723331</v>
      </c>
      <c r="N491" s="74">
        <f t="shared" si="102"/>
        <v>384.0022598277695</v>
      </c>
      <c r="O491" s="74">
        <f t="shared" si="103"/>
        <v>9184.079653125</v>
      </c>
      <c r="P491" s="39">
        <f t="shared" si="104"/>
        <v>19044</v>
      </c>
      <c r="Q491" s="73">
        <f t="shared" si="105"/>
        <v>5637.02759260875</v>
      </c>
      <c r="R491" s="73">
        <f t="shared" si="106"/>
        <v>109.0562200923</v>
      </c>
      <c r="S491" s="73">
        <f t="shared" si="107"/>
        <v>384.0022598277695</v>
      </c>
      <c r="T491" s="73">
        <f t="shared" si="108"/>
        <v>9616.10589327375</v>
      </c>
      <c r="U491" s="73">
        <f t="shared" si="109"/>
        <v>19236</v>
      </c>
      <c r="V491" s="73">
        <f t="shared" si="110"/>
        <v>105507.26004480277</v>
      </c>
      <c r="W491" s="73">
        <f t="shared" si="111"/>
        <v>108668.82716330257</v>
      </c>
    </row>
    <row r="492" spans="2:23" ht="15">
      <c r="B492" t="s">
        <v>1304</v>
      </c>
      <c r="C492" t="s">
        <v>1305</v>
      </c>
      <c r="D492" t="s">
        <v>1306</v>
      </c>
      <c r="E492" s="54">
        <v>40</v>
      </c>
      <c r="F492" s="45" t="s">
        <v>407</v>
      </c>
      <c r="G492" s="45" t="s">
        <v>408</v>
      </c>
      <c r="H492" s="45" t="s">
        <v>412</v>
      </c>
      <c r="I492" s="53">
        <v>68721.25</v>
      </c>
      <c r="J492" s="58">
        <f t="shared" si="98"/>
        <v>71332.6575</v>
      </c>
      <c r="K492" s="58">
        <f t="shared" si="99"/>
        <v>73686.6351975</v>
      </c>
      <c r="L492" s="74">
        <f t="shared" si="100"/>
        <v>5456.94829875</v>
      </c>
      <c r="M492" s="74">
        <f t="shared" si="101"/>
        <v>105.5723331</v>
      </c>
      <c r="N492" s="74">
        <f t="shared" si="102"/>
        <v>384.0022598277695</v>
      </c>
      <c r="O492" s="74">
        <f t="shared" si="103"/>
        <v>9184.079653125</v>
      </c>
      <c r="P492" s="39">
        <f t="shared" si="104"/>
        <v>19044</v>
      </c>
      <c r="Q492" s="73">
        <f t="shared" si="105"/>
        <v>5637.02759260875</v>
      </c>
      <c r="R492" s="73">
        <f t="shared" si="106"/>
        <v>109.0562200923</v>
      </c>
      <c r="S492" s="73">
        <f t="shared" si="107"/>
        <v>384.0022598277695</v>
      </c>
      <c r="T492" s="73">
        <f t="shared" si="108"/>
        <v>9616.10589327375</v>
      </c>
      <c r="U492" s="73">
        <f t="shared" si="109"/>
        <v>19236</v>
      </c>
      <c r="V492" s="73">
        <f t="shared" si="110"/>
        <v>105507.26004480277</v>
      </c>
      <c r="W492" s="73">
        <f t="shared" si="111"/>
        <v>108668.82716330257</v>
      </c>
    </row>
    <row r="493" spans="2:23" ht="15">
      <c r="B493" t="s">
        <v>1307</v>
      </c>
      <c r="C493" t="s">
        <v>1308</v>
      </c>
      <c r="D493" t="s">
        <v>446</v>
      </c>
      <c r="E493" s="54">
        <v>87</v>
      </c>
      <c r="F493" s="45" t="s">
        <v>407</v>
      </c>
      <c r="G493" s="45" t="s">
        <v>408</v>
      </c>
      <c r="H493" s="45" t="s">
        <v>412</v>
      </c>
      <c r="I493" s="53">
        <v>75524.78</v>
      </c>
      <c r="J493" s="58">
        <f t="shared" si="98"/>
        <v>78394.72164</v>
      </c>
      <c r="K493" s="58">
        <f t="shared" si="99"/>
        <v>80981.74745411999</v>
      </c>
      <c r="L493" s="74">
        <f t="shared" si="100"/>
        <v>5997.19620546</v>
      </c>
      <c r="M493" s="74">
        <f t="shared" si="101"/>
        <v>116.0241880272</v>
      </c>
      <c r="N493" s="74">
        <f t="shared" si="102"/>
        <v>384.0022598277695</v>
      </c>
      <c r="O493" s="74">
        <f t="shared" si="103"/>
        <v>10093.32041115</v>
      </c>
      <c r="P493" s="39">
        <f t="shared" si="104"/>
        <v>19044</v>
      </c>
      <c r="Q493" s="73">
        <f t="shared" si="105"/>
        <v>6195.1036802401795</v>
      </c>
      <c r="R493" s="73">
        <f t="shared" si="106"/>
        <v>119.85298623209759</v>
      </c>
      <c r="S493" s="73">
        <f t="shared" si="107"/>
        <v>384.0022598277695</v>
      </c>
      <c r="T493" s="73">
        <f t="shared" si="108"/>
        <v>10568.118042762659</v>
      </c>
      <c r="U493" s="73">
        <f t="shared" si="109"/>
        <v>19236</v>
      </c>
      <c r="V493" s="73">
        <f t="shared" si="110"/>
        <v>114029.26470446496</v>
      </c>
      <c r="W493" s="73">
        <f t="shared" si="111"/>
        <v>117484.8244231827</v>
      </c>
    </row>
    <row r="494" spans="2:23" ht="15">
      <c r="B494" t="s">
        <v>1309</v>
      </c>
      <c r="C494" t="s">
        <v>1113</v>
      </c>
      <c r="D494" t="s">
        <v>417</v>
      </c>
      <c r="E494" s="54">
        <v>40</v>
      </c>
      <c r="F494" s="45" t="s">
        <v>407</v>
      </c>
      <c r="G494" s="45" t="s">
        <v>408</v>
      </c>
      <c r="H494" s="45" t="s">
        <v>412</v>
      </c>
      <c r="I494" s="53">
        <v>78051.67</v>
      </c>
      <c r="J494" s="58">
        <f t="shared" si="98"/>
        <v>81017.63346</v>
      </c>
      <c r="K494" s="58">
        <f t="shared" si="99"/>
        <v>83691.21536418</v>
      </c>
      <c r="L494" s="74">
        <f t="shared" si="100"/>
        <v>6197.84895969</v>
      </c>
      <c r="M494" s="74">
        <f t="shared" si="101"/>
        <v>119.90609752079999</v>
      </c>
      <c r="N494" s="74">
        <f t="shared" si="102"/>
        <v>384.0022598277695</v>
      </c>
      <c r="O494" s="74">
        <f t="shared" si="103"/>
        <v>10431.020307974999</v>
      </c>
      <c r="P494" s="39">
        <f t="shared" si="104"/>
        <v>19044</v>
      </c>
      <c r="Q494" s="73">
        <f t="shared" si="105"/>
        <v>6402.377975359769</v>
      </c>
      <c r="R494" s="73">
        <f t="shared" si="106"/>
        <v>123.86299873898639</v>
      </c>
      <c r="S494" s="73">
        <f t="shared" si="107"/>
        <v>384.0022598277695</v>
      </c>
      <c r="T494" s="73">
        <f t="shared" si="108"/>
        <v>10921.70360502549</v>
      </c>
      <c r="U494" s="73">
        <f t="shared" si="109"/>
        <v>19236</v>
      </c>
      <c r="V494" s="73">
        <f t="shared" si="110"/>
        <v>117194.41108501356</v>
      </c>
      <c r="W494" s="73">
        <f t="shared" si="111"/>
        <v>120759.16220313201</v>
      </c>
    </row>
    <row r="495" spans="2:23" ht="15">
      <c r="B495" t="s">
        <v>1310</v>
      </c>
      <c r="C495" t="s">
        <v>1311</v>
      </c>
      <c r="D495" t="s">
        <v>661</v>
      </c>
      <c r="E495" s="54">
        <v>40</v>
      </c>
      <c r="F495" s="45" t="s">
        <v>407</v>
      </c>
      <c r="G495" s="45" t="s">
        <v>408</v>
      </c>
      <c r="H495" s="45" t="s">
        <v>412</v>
      </c>
      <c r="I495" s="53">
        <v>83441.74</v>
      </c>
      <c r="J495" s="58">
        <f t="shared" si="98"/>
        <v>86612.52612000001</v>
      </c>
      <c r="K495" s="58">
        <f t="shared" si="99"/>
        <v>89470.73948196</v>
      </c>
      <c r="L495" s="74">
        <f t="shared" si="100"/>
        <v>6625.85824818</v>
      </c>
      <c r="M495" s="74">
        <f t="shared" si="101"/>
        <v>128.1865386576</v>
      </c>
      <c r="N495" s="74">
        <f t="shared" si="102"/>
        <v>384.0022598277695</v>
      </c>
      <c r="O495" s="74">
        <f t="shared" si="103"/>
        <v>11151.362737950001</v>
      </c>
      <c r="P495" s="39">
        <f t="shared" si="104"/>
        <v>19044</v>
      </c>
      <c r="Q495" s="73">
        <f t="shared" si="105"/>
        <v>6844.51157036994</v>
      </c>
      <c r="R495" s="73">
        <f t="shared" si="106"/>
        <v>132.4166944333008</v>
      </c>
      <c r="S495" s="73">
        <f t="shared" si="107"/>
        <v>384.0022598277695</v>
      </c>
      <c r="T495" s="73">
        <f t="shared" si="108"/>
        <v>11675.93150239578</v>
      </c>
      <c r="U495" s="73">
        <f t="shared" si="109"/>
        <v>19236</v>
      </c>
      <c r="V495" s="73">
        <f t="shared" si="110"/>
        <v>123945.93590461538</v>
      </c>
      <c r="W495" s="73">
        <f t="shared" si="111"/>
        <v>127743.60150898679</v>
      </c>
    </row>
    <row r="496" spans="2:23" ht="15">
      <c r="B496" t="s">
        <v>1312</v>
      </c>
      <c r="C496" t="s">
        <v>1088</v>
      </c>
      <c r="D496" t="s">
        <v>420</v>
      </c>
      <c r="E496" s="54">
        <v>40</v>
      </c>
      <c r="F496" s="45" t="s">
        <v>407</v>
      </c>
      <c r="G496" s="45" t="s">
        <v>408</v>
      </c>
      <c r="H496" s="45" t="s">
        <v>412</v>
      </c>
      <c r="I496" s="53">
        <v>79274.21</v>
      </c>
      <c r="J496" s="58">
        <f t="shared" si="98"/>
        <v>82286.62998000001</v>
      </c>
      <c r="K496" s="58">
        <f t="shared" si="99"/>
        <v>85002.08876934</v>
      </c>
      <c r="L496" s="74">
        <f t="shared" si="100"/>
        <v>6294.927193470001</v>
      </c>
      <c r="M496" s="74">
        <f t="shared" si="101"/>
        <v>121.78421237040001</v>
      </c>
      <c r="N496" s="74">
        <f t="shared" si="102"/>
        <v>384.0022598277695</v>
      </c>
      <c r="O496" s="74">
        <f t="shared" si="103"/>
        <v>10594.403609925002</v>
      </c>
      <c r="P496" s="39">
        <f t="shared" si="104"/>
        <v>19044</v>
      </c>
      <c r="Q496" s="73">
        <f t="shared" si="105"/>
        <v>6502.65979085451</v>
      </c>
      <c r="R496" s="73">
        <f t="shared" si="106"/>
        <v>125.8030913786232</v>
      </c>
      <c r="S496" s="73">
        <f t="shared" si="107"/>
        <v>384.0022598277695</v>
      </c>
      <c r="T496" s="73">
        <f t="shared" si="108"/>
        <v>11092.77258439887</v>
      </c>
      <c r="U496" s="73">
        <f t="shared" si="109"/>
        <v>19236</v>
      </c>
      <c r="V496" s="73">
        <f t="shared" si="110"/>
        <v>118725.74725559319</v>
      </c>
      <c r="W496" s="73">
        <f t="shared" si="111"/>
        <v>122343.32649579977</v>
      </c>
    </row>
    <row r="497" spans="2:23" ht="15">
      <c r="B497" t="s">
        <v>1313</v>
      </c>
      <c r="C497" t="s">
        <v>1314</v>
      </c>
      <c r="D497" t="s">
        <v>556</v>
      </c>
      <c r="E497" s="54">
        <v>40</v>
      </c>
      <c r="F497" s="45" t="s">
        <v>407</v>
      </c>
      <c r="G497" s="45" t="s">
        <v>408</v>
      </c>
      <c r="H497" s="45" t="s">
        <v>412</v>
      </c>
      <c r="I497" s="53">
        <v>76055.77</v>
      </c>
      <c r="J497" s="58">
        <f t="shared" si="98"/>
        <v>78945.88926000001</v>
      </c>
      <c r="K497" s="58">
        <f t="shared" si="99"/>
        <v>81551.10360558</v>
      </c>
      <c r="L497" s="74">
        <f t="shared" si="100"/>
        <v>6039.360528390001</v>
      </c>
      <c r="M497" s="74">
        <f t="shared" si="101"/>
        <v>116.83991610480001</v>
      </c>
      <c r="N497" s="74">
        <f t="shared" si="102"/>
        <v>384.0022598277695</v>
      </c>
      <c r="O497" s="74">
        <f t="shared" si="103"/>
        <v>10164.283242225001</v>
      </c>
      <c r="P497" s="39">
        <f t="shared" si="104"/>
        <v>19044</v>
      </c>
      <c r="Q497" s="73">
        <f t="shared" si="105"/>
        <v>6238.659425826871</v>
      </c>
      <c r="R497" s="73">
        <f t="shared" si="106"/>
        <v>120.69563333625841</v>
      </c>
      <c r="S497" s="73">
        <f t="shared" si="107"/>
        <v>384.0022598277695</v>
      </c>
      <c r="T497" s="73">
        <f t="shared" si="108"/>
        <v>10642.419020528192</v>
      </c>
      <c r="U497" s="73">
        <f t="shared" si="109"/>
        <v>19236</v>
      </c>
      <c r="V497" s="73">
        <f t="shared" si="110"/>
        <v>114694.37520654759</v>
      </c>
      <c r="W497" s="73">
        <f t="shared" si="111"/>
        <v>118172.87994509909</v>
      </c>
    </row>
    <row r="498" spans="2:23" ht="15">
      <c r="B498" t="s">
        <v>1315</v>
      </c>
      <c r="C498" t="s">
        <v>1316</v>
      </c>
      <c r="D498" t="s">
        <v>773</v>
      </c>
      <c r="E498" s="54">
        <v>40</v>
      </c>
      <c r="F498" s="45" t="s">
        <v>407</v>
      </c>
      <c r="G498" s="45" t="s">
        <v>408</v>
      </c>
      <c r="H498" s="45" t="s">
        <v>412</v>
      </c>
      <c r="I498" s="53">
        <v>89281.38</v>
      </c>
      <c r="J498" s="58">
        <f t="shared" si="98"/>
        <v>92674.07244</v>
      </c>
      <c r="K498" s="58">
        <f t="shared" si="99"/>
        <v>95732.31683052</v>
      </c>
      <c r="L498" s="74">
        <f t="shared" si="100"/>
        <v>7089.56654166</v>
      </c>
      <c r="M498" s="74">
        <f t="shared" si="101"/>
        <v>137.1576272112</v>
      </c>
      <c r="N498" s="74">
        <f t="shared" si="102"/>
        <v>384.0022598277695</v>
      </c>
      <c r="O498" s="74">
        <f t="shared" si="103"/>
        <v>11931.78682665</v>
      </c>
      <c r="P498" s="39">
        <f t="shared" si="104"/>
        <v>19044</v>
      </c>
      <c r="Q498" s="73">
        <f t="shared" si="105"/>
        <v>7323.522237534779</v>
      </c>
      <c r="R498" s="73">
        <f t="shared" si="106"/>
        <v>141.6838289091696</v>
      </c>
      <c r="S498" s="73">
        <f t="shared" si="107"/>
        <v>384.0022598277695</v>
      </c>
      <c r="T498" s="73">
        <f t="shared" si="108"/>
        <v>12493.067346382859</v>
      </c>
      <c r="U498" s="73">
        <f t="shared" si="109"/>
        <v>19236</v>
      </c>
      <c r="V498" s="73">
        <f t="shared" si="110"/>
        <v>131260.58569534897</v>
      </c>
      <c r="W498" s="73">
        <f t="shared" si="111"/>
        <v>135310.59250317456</v>
      </c>
    </row>
    <row r="499" spans="2:23" ht="15">
      <c r="B499" t="s">
        <v>1317</v>
      </c>
      <c r="C499" t="s">
        <v>1318</v>
      </c>
      <c r="D499" t="s">
        <v>1306</v>
      </c>
      <c r="E499" s="54">
        <v>40</v>
      </c>
      <c r="F499" s="45" t="s">
        <v>407</v>
      </c>
      <c r="G499" s="45" t="s">
        <v>408</v>
      </c>
      <c r="H499" s="45" t="s">
        <v>412</v>
      </c>
      <c r="I499" s="53">
        <v>73944.57</v>
      </c>
      <c r="J499" s="58">
        <f t="shared" si="98"/>
        <v>76754.46366000001</v>
      </c>
      <c r="K499" s="58">
        <f t="shared" si="99"/>
        <v>79287.36096078</v>
      </c>
      <c r="L499" s="74">
        <f t="shared" si="100"/>
        <v>5871.71646999</v>
      </c>
      <c r="M499" s="74">
        <f t="shared" si="101"/>
        <v>113.59660621680001</v>
      </c>
      <c r="N499" s="74">
        <f t="shared" si="102"/>
        <v>384.0022598277695</v>
      </c>
      <c r="O499" s="74">
        <f t="shared" si="103"/>
        <v>9882.137196225001</v>
      </c>
      <c r="P499" s="39">
        <f t="shared" si="104"/>
        <v>19044</v>
      </c>
      <c r="Q499" s="73">
        <f t="shared" si="105"/>
        <v>6065.48311349967</v>
      </c>
      <c r="R499" s="73">
        <f t="shared" si="106"/>
        <v>117.3452942219544</v>
      </c>
      <c r="S499" s="73">
        <f t="shared" si="107"/>
        <v>384.0022598277695</v>
      </c>
      <c r="T499" s="73">
        <f t="shared" si="108"/>
        <v>10347.00060538179</v>
      </c>
      <c r="U499" s="73">
        <f t="shared" si="109"/>
        <v>19236</v>
      </c>
      <c r="V499" s="73">
        <f t="shared" si="110"/>
        <v>112049.91619225958</v>
      </c>
      <c r="W499" s="73">
        <f t="shared" si="111"/>
        <v>115437.19223371119</v>
      </c>
    </row>
    <row r="500" spans="2:23" ht="15">
      <c r="B500" t="s">
        <v>1319</v>
      </c>
      <c r="C500" t="s">
        <v>1320</v>
      </c>
      <c r="D500" t="s">
        <v>546</v>
      </c>
      <c r="E500" s="54">
        <v>40</v>
      </c>
      <c r="F500" s="45" t="s">
        <v>407</v>
      </c>
      <c r="G500" s="45" t="s">
        <v>408</v>
      </c>
      <c r="H500" s="45" t="s">
        <v>412</v>
      </c>
      <c r="I500" s="53">
        <v>72018.34</v>
      </c>
      <c r="J500" s="58">
        <f t="shared" si="98"/>
        <v>74755.03692</v>
      </c>
      <c r="K500" s="58">
        <f t="shared" si="99"/>
        <v>77221.95313836</v>
      </c>
      <c r="L500" s="74">
        <f t="shared" si="100"/>
        <v>5718.7603243799995</v>
      </c>
      <c r="M500" s="74">
        <f t="shared" si="101"/>
        <v>110.6374546416</v>
      </c>
      <c r="N500" s="74">
        <f t="shared" si="102"/>
        <v>384.0022598277695</v>
      </c>
      <c r="O500" s="74">
        <f t="shared" si="103"/>
        <v>9624.71100345</v>
      </c>
      <c r="P500" s="39">
        <f t="shared" si="104"/>
        <v>19044</v>
      </c>
      <c r="Q500" s="73">
        <f t="shared" si="105"/>
        <v>5907.47941508454</v>
      </c>
      <c r="R500" s="73">
        <f t="shared" si="106"/>
        <v>114.28849064477279</v>
      </c>
      <c r="S500" s="73">
        <f t="shared" si="107"/>
        <v>384.0022598277695</v>
      </c>
      <c r="T500" s="73">
        <f t="shared" si="108"/>
        <v>10077.46488455598</v>
      </c>
      <c r="U500" s="73">
        <f t="shared" si="109"/>
        <v>19236</v>
      </c>
      <c r="V500" s="73">
        <f t="shared" si="110"/>
        <v>109637.14796229936</v>
      </c>
      <c r="W500" s="73">
        <f t="shared" si="111"/>
        <v>112941.18818847305</v>
      </c>
    </row>
    <row r="501" spans="2:23" ht="15">
      <c r="B501" t="s">
        <v>1321</v>
      </c>
      <c r="C501" t="s">
        <v>1322</v>
      </c>
      <c r="D501" t="s">
        <v>553</v>
      </c>
      <c r="E501" s="54">
        <v>40</v>
      </c>
      <c r="F501" s="45" t="s">
        <v>407</v>
      </c>
      <c r="G501" s="45" t="s">
        <v>408</v>
      </c>
      <c r="H501" s="45" t="s">
        <v>412</v>
      </c>
      <c r="I501" s="53">
        <v>73944.57</v>
      </c>
      <c r="J501" s="58">
        <f t="shared" si="98"/>
        <v>76754.46366000001</v>
      </c>
      <c r="K501" s="58">
        <f t="shared" si="99"/>
        <v>79287.36096078</v>
      </c>
      <c r="L501" s="74">
        <f t="shared" si="100"/>
        <v>5871.71646999</v>
      </c>
      <c r="M501" s="74">
        <f t="shared" si="101"/>
        <v>113.59660621680001</v>
      </c>
      <c r="N501" s="74">
        <f t="shared" si="102"/>
        <v>384.0022598277695</v>
      </c>
      <c r="O501" s="74">
        <f t="shared" si="103"/>
        <v>9882.137196225001</v>
      </c>
      <c r="P501" s="39">
        <f t="shared" si="104"/>
        <v>19044</v>
      </c>
      <c r="Q501" s="73">
        <f t="shared" si="105"/>
        <v>6065.48311349967</v>
      </c>
      <c r="R501" s="73">
        <f t="shared" si="106"/>
        <v>117.3452942219544</v>
      </c>
      <c r="S501" s="73">
        <f t="shared" si="107"/>
        <v>384.0022598277695</v>
      </c>
      <c r="T501" s="73">
        <f t="shared" si="108"/>
        <v>10347.00060538179</v>
      </c>
      <c r="U501" s="73">
        <f t="shared" si="109"/>
        <v>19236</v>
      </c>
      <c r="V501" s="73">
        <f t="shared" si="110"/>
        <v>112049.91619225958</v>
      </c>
      <c r="W501" s="73">
        <f t="shared" si="111"/>
        <v>115437.19223371119</v>
      </c>
    </row>
    <row r="502" spans="2:23" ht="15">
      <c r="B502" t="s">
        <v>1323</v>
      </c>
      <c r="C502" t="s">
        <v>1324</v>
      </c>
      <c r="D502" t="s">
        <v>446</v>
      </c>
      <c r="E502" s="54">
        <v>87</v>
      </c>
      <c r="F502" s="45" t="s">
        <v>407</v>
      </c>
      <c r="G502" s="45" t="s">
        <v>408</v>
      </c>
      <c r="H502" s="45" t="s">
        <v>412</v>
      </c>
      <c r="I502" s="53">
        <v>83348.26</v>
      </c>
      <c r="J502" s="58">
        <f t="shared" si="98"/>
        <v>86515.49388</v>
      </c>
      <c r="K502" s="58">
        <f t="shared" si="99"/>
        <v>89370.50517803998</v>
      </c>
      <c r="L502" s="74">
        <f t="shared" si="100"/>
        <v>6618.43528182</v>
      </c>
      <c r="M502" s="74">
        <f t="shared" si="101"/>
        <v>128.04293094239998</v>
      </c>
      <c r="N502" s="74">
        <f t="shared" si="102"/>
        <v>384.0022598277695</v>
      </c>
      <c r="O502" s="74">
        <f t="shared" si="103"/>
        <v>11138.869837049999</v>
      </c>
      <c r="P502" s="39">
        <f t="shared" si="104"/>
        <v>19044</v>
      </c>
      <c r="Q502" s="73">
        <f t="shared" si="105"/>
        <v>6836.843646120058</v>
      </c>
      <c r="R502" s="73">
        <f t="shared" si="106"/>
        <v>132.26834766349916</v>
      </c>
      <c r="S502" s="73">
        <f t="shared" si="107"/>
        <v>384.0022598277695</v>
      </c>
      <c r="T502" s="73">
        <f t="shared" si="108"/>
        <v>11662.850925734218</v>
      </c>
      <c r="U502" s="73">
        <f t="shared" si="109"/>
        <v>19236</v>
      </c>
      <c r="V502" s="73">
        <f t="shared" si="110"/>
        <v>123828.84418964016</v>
      </c>
      <c r="W502" s="73">
        <f t="shared" si="111"/>
        <v>127622.47035738552</v>
      </c>
    </row>
    <row r="503" spans="2:23" ht="15">
      <c r="B503" t="s">
        <v>1325</v>
      </c>
      <c r="C503" t="s">
        <v>464</v>
      </c>
      <c r="D503" t="s">
        <v>417</v>
      </c>
      <c r="E503" s="54">
        <v>40</v>
      </c>
      <c r="F503" s="45" t="s">
        <v>407</v>
      </c>
      <c r="G503" s="45" t="s">
        <v>408</v>
      </c>
      <c r="H503" s="45" t="s">
        <v>412</v>
      </c>
      <c r="I503" s="53">
        <v>86498.28</v>
      </c>
      <c r="J503" s="58">
        <f t="shared" si="98"/>
        <v>89785.21464</v>
      </c>
      <c r="K503" s="58">
        <f t="shared" si="99"/>
        <v>92748.12672312</v>
      </c>
      <c r="L503" s="74">
        <f t="shared" si="100"/>
        <v>6868.56891996</v>
      </c>
      <c r="M503" s="74">
        <f t="shared" si="101"/>
        <v>132.8821176672</v>
      </c>
      <c r="N503" s="74">
        <f t="shared" si="102"/>
        <v>384.0022598277695</v>
      </c>
      <c r="O503" s="74">
        <f t="shared" si="103"/>
        <v>11559.846384900002</v>
      </c>
      <c r="P503" s="39">
        <f t="shared" si="104"/>
        <v>19044</v>
      </c>
      <c r="Q503" s="73">
        <f t="shared" si="105"/>
        <v>7095.23169431868</v>
      </c>
      <c r="R503" s="73">
        <f t="shared" si="106"/>
        <v>137.2672275502176</v>
      </c>
      <c r="S503" s="73">
        <f t="shared" si="107"/>
        <v>384.0022598277695</v>
      </c>
      <c r="T503" s="73">
        <f t="shared" si="108"/>
        <v>12103.63053736716</v>
      </c>
      <c r="U503" s="73">
        <f t="shared" si="109"/>
        <v>19236</v>
      </c>
      <c r="V503" s="73">
        <f t="shared" si="110"/>
        <v>127774.51432235498</v>
      </c>
      <c r="W503" s="73">
        <f t="shared" si="111"/>
        <v>131704.25844218384</v>
      </c>
    </row>
    <row r="504" spans="2:23" ht="15">
      <c r="B504" t="s">
        <v>1326</v>
      </c>
      <c r="C504" t="s">
        <v>1001</v>
      </c>
      <c r="D504" t="s">
        <v>420</v>
      </c>
      <c r="E504" s="54">
        <v>40</v>
      </c>
      <c r="F504" s="45" t="s">
        <v>407</v>
      </c>
      <c r="G504" s="45" t="s">
        <v>408</v>
      </c>
      <c r="H504" s="45" t="s">
        <v>412</v>
      </c>
      <c r="I504" s="53">
        <v>88557.45</v>
      </c>
      <c r="J504" s="58">
        <f t="shared" si="98"/>
        <v>91922.6331</v>
      </c>
      <c r="K504" s="58">
        <f t="shared" si="99"/>
        <v>94956.0799923</v>
      </c>
      <c r="L504" s="74">
        <f t="shared" si="100"/>
        <v>7032.08143215</v>
      </c>
      <c r="M504" s="74">
        <f t="shared" si="101"/>
        <v>136.045496988</v>
      </c>
      <c r="N504" s="74">
        <f t="shared" si="102"/>
        <v>384.0022598277695</v>
      </c>
      <c r="O504" s="74">
        <f t="shared" si="103"/>
        <v>11835.039011625002</v>
      </c>
      <c r="P504" s="39">
        <f t="shared" si="104"/>
        <v>19044</v>
      </c>
      <c r="Q504" s="73">
        <f t="shared" si="105"/>
        <v>7264.14011941095</v>
      </c>
      <c r="R504" s="73">
        <f t="shared" si="106"/>
        <v>140.534998388604</v>
      </c>
      <c r="S504" s="73">
        <f t="shared" si="107"/>
        <v>384.0022598277695</v>
      </c>
      <c r="T504" s="73">
        <f t="shared" si="108"/>
        <v>12391.76843899515</v>
      </c>
      <c r="U504" s="73">
        <f t="shared" si="109"/>
        <v>19236</v>
      </c>
      <c r="V504" s="73">
        <f t="shared" si="110"/>
        <v>130353.80130059077</v>
      </c>
      <c r="W504" s="73">
        <f t="shared" si="111"/>
        <v>134372.52580892248</v>
      </c>
    </row>
    <row r="505" spans="2:23" ht="15">
      <c r="B505" t="s">
        <v>1327</v>
      </c>
      <c r="C505" t="s">
        <v>998</v>
      </c>
      <c r="D505" t="s">
        <v>661</v>
      </c>
      <c r="E505" s="54">
        <v>40</v>
      </c>
      <c r="F505" s="45" t="s">
        <v>407</v>
      </c>
      <c r="G505" s="45" t="s">
        <v>408</v>
      </c>
      <c r="H505" s="45" t="s">
        <v>412</v>
      </c>
      <c r="I505" s="53">
        <v>91600.29</v>
      </c>
      <c r="J505" s="58">
        <f t="shared" si="98"/>
        <v>95081.10102</v>
      </c>
      <c r="K505" s="58">
        <f t="shared" si="99"/>
        <v>98218.77735366</v>
      </c>
      <c r="L505" s="74">
        <f t="shared" si="100"/>
        <v>7273.70422803</v>
      </c>
      <c r="M505" s="74">
        <f t="shared" si="101"/>
        <v>140.7200295096</v>
      </c>
      <c r="N505" s="74">
        <f t="shared" si="102"/>
        <v>384.0022598277695</v>
      </c>
      <c r="O505" s="74">
        <f t="shared" si="103"/>
        <v>12241.691756325</v>
      </c>
      <c r="P505" s="39">
        <f t="shared" si="104"/>
        <v>19044</v>
      </c>
      <c r="Q505" s="73">
        <f t="shared" si="105"/>
        <v>7513.73646755499</v>
      </c>
      <c r="R505" s="73">
        <f t="shared" si="106"/>
        <v>145.3637904834168</v>
      </c>
      <c r="S505" s="73">
        <f t="shared" si="107"/>
        <v>384.0022598277695</v>
      </c>
      <c r="T505" s="73">
        <f t="shared" si="108"/>
        <v>12817.55044465263</v>
      </c>
      <c r="U505" s="73">
        <f t="shared" si="109"/>
        <v>19236</v>
      </c>
      <c r="V505" s="73">
        <f t="shared" si="110"/>
        <v>134165.21929369238</v>
      </c>
      <c r="W505" s="73">
        <f t="shared" si="111"/>
        <v>138315.4303161788</v>
      </c>
    </row>
    <row r="506" spans="2:23" ht="15">
      <c r="B506" t="s">
        <v>1328</v>
      </c>
      <c r="C506" t="s">
        <v>1329</v>
      </c>
      <c r="D506" t="s">
        <v>556</v>
      </c>
      <c r="E506" s="54">
        <v>40</v>
      </c>
      <c r="F506" s="45" t="s">
        <v>407</v>
      </c>
      <c r="G506" s="45" t="s">
        <v>408</v>
      </c>
      <c r="H506" s="45" t="s">
        <v>412</v>
      </c>
      <c r="I506" s="53">
        <v>89230.68</v>
      </c>
      <c r="J506" s="58">
        <f t="shared" si="98"/>
        <v>92621.44584</v>
      </c>
      <c r="K506" s="58">
        <f t="shared" si="99"/>
        <v>95677.95355271999</v>
      </c>
      <c r="L506" s="74">
        <f t="shared" si="100"/>
        <v>7085.54060676</v>
      </c>
      <c r="M506" s="74">
        <f t="shared" si="101"/>
        <v>137.0797398432</v>
      </c>
      <c r="N506" s="74">
        <f t="shared" si="102"/>
        <v>384.0022598277695</v>
      </c>
      <c r="O506" s="74">
        <f t="shared" si="103"/>
        <v>11925.0111519</v>
      </c>
      <c r="P506" s="39">
        <f t="shared" si="104"/>
        <v>19044</v>
      </c>
      <c r="Q506" s="73">
        <f t="shared" si="105"/>
        <v>7319.363446783079</v>
      </c>
      <c r="R506" s="73">
        <f t="shared" si="106"/>
        <v>141.6033712580256</v>
      </c>
      <c r="S506" s="73">
        <f t="shared" si="107"/>
        <v>384.0022598277695</v>
      </c>
      <c r="T506" s="73">
        <f t="shared" si="108"/>
        <v>12485.972938629959</v>
      </c>
      <c r="U506" s="73">
        <f t="shared" si="109"/>
        <v>19236</v>
      </c>
      <c r="V506" s="73">
        <f t="shared" si="110"/>
        <v>131197.07959833095</v>
      </c>
      <c r="W506" s="73">
        <f t="shared" si="111"/>
        <v>135244.89556921882</v>
      </c>
    </row>
    <row r="507" spans="2:23" ht="15">
      <c r="B507" t="s">
        <v>1330</v>
      </c>
      <c r="C507" t="s">
        <v>1003</v>
      </c>
      <c r="D507" t="s">
        <v>553</v>
      </c>
      <c r="E507" s="54">
        <v>40</v>
      </c>
      <c r="F507" s="45" t="s">
        <v>407</v>
      </c>
      <c r="G507" s="45" t="s">
        <v>408</v>
      </c>
      <c r="H507" s="45" t="s">
        <v>412</v>
      </c>
      <c r="I507" s="53">
        <v>88804.81</v>
      </c>
      <c r="J507" s="58">
        <f t="shared" si="98"/>
        <v>92179.39278</v>
      </c>
      <c r="K507" s="58">
        <f t="shared" si="99"/>
        <v>95221.31274173998</v>
      </c>
      <c r="L507" s="74">
        <f t="shared" si="100"/>
        <v>7051.72354767</v>
      </c>
      <c r="M507" s="74">
        <f t="shared" si="101"/>
        <v>136.42550131439998</v>
      </c>
      <c r="N507" s="74">
        <f t="shared" si="102"/>
        <v>384.0022598277695</v>
      </c>
      <c r="O507" s="74">
        <f t="shared" si="103"/>
        <v>11868.096820425</v>
      </c>
      <c r="P507" s="39">
        <f t="shared" si="104"/>
        <v>19044</v>
      </c>
      <c r="Q507" s="73">
        <f t="shared" si="105"/>
        <v>7284.430424743108</v>
      </c>
      <c r="R507" s="73">
        <f t="shared" si="106"/>
        <v>140.92754285777517</v>
      </c>
      <c r="S507" s="73">
        <f t="shared" si="107"/>
        <v>384.0022598277695</v>
      </c>
      <c r="T507" s="73">
        <f t="shared" si="108"/>
        <v>12426.381312797068</v>
      </c>
      <c r="U507" s="73">
        <f t="shared" si="109"/>
        <v>19236</v>
      </c>
      <c r="V507" s="73">
        <f t="shared" si="110"/>
        <v>130663.64090923716</v>
      </c>
      <c r="W507" s="73">
        <f t="shared" si="111"/>
        <v>134693.0542819657</v>
      </c>
    </row>
    <row r="508" spans="2:23" ht="15">
      <c r="B508" t="s">
        <v>1331</v>
      </c>
      <c r="C508" t="s">
        <v>996</v>
      </c>
      <c r="D508" t="s">
        <v>773</v>
      </c>
      <c r="E508" s="54">
        <v>40</v>
      </c>
      <c r="F508" s="45" t="s">
        <v>407</v>
      </c>
      <c r="G508" s="45" t="s">
        <v>408</v>
      </c>
      <c r="H508" s="45" t="s">
        <v>412</v>
      </c>
      <c r="I508" s="53">
        <v>84142.22</v>
      </c>
      <c r="J508" s="58">
        <f t="shared" si="98"/>
        <v>87339.62436</v>
      </c>
      <c r="K508" s="58">
        <f t="shared" si="99"/>
        <v>90221.83196387999</v>
      </c>
      <c r="L508" s="74">
        <f t="shared" si="100"/>
        <v>6681.48126354</v>
      </c>
      <c r="M508" s="74">
        <f t="shared" si="101"/>
        <v>129.2626440528</v>
      </c>
      <c r="N508" s="74">
        <f t="shared" si="102"/>
        <v>384.0022598277695</v>
      </c>
      <c r="O508" s="74">
        <f t="shared" si="103"/>
        <v>11244.97663635</v>
      </c>
      <c r="P508" s="39">
        <f t="shared" si="104"/>
        <v>19044</v>
      </c>
      <c r="Q508" s="73">
        <f t="shared" si="105"/>
        <v>6901.970145236819</v>
      </c>
      <c r="R508" s="73">
        <f t="shared" si="106"/>
        <v>133.52831130654238</v>
      </c>
      <c r="S508" s="73">
        <f t="shared" si="107"/>
        <v>384.0022598277695</v>
      </c>
      <c r="T508" s="73">
        <f t="shared" si="108"/>
        <v>11773.949071286339</v>
      </c>
      <c r="U508" s="73">
        <f t="shared" si="109"/>
        <v>19236</v>
      </c>
      <c r="V508" s="73">
        <f t="shared" si="110"/>
        <v>124823.34716377058</v>
      </c>
      <c r="W508" s="73">
        <f t="shared" si="111"/>
        <v>128651.28175153746</v>
      </c>
    </row>
    <row r="509" spans="2:23" ht="15">
      <c r="B509" t="s">
        <v>1332</v>
      </c>
      <c r="C509" t="s">
        <v>1333</v>
      </c>
      <c r="D509" t="s">
        <v>1306</v>
      </c>
      <c r="E509" s="54">
        <v>40</v>
      </c>
      <c r="F509" s="45" t="s">
        <v>407</v>
      </c>
      <c r="G509" s="45" t="s">
        <v>408</v>
      </c>
      <c r="H509" s="45" t="s">
        <v>412</v>
      </c>
      <c r="I509" s="53">
        <v>81513.01</v>
      </c>
      <c r="J509" s="58">
        <f t="shared" si="98"/>
        <v>84610.50438</v>
      </c>
      <c r="K509" s="58">
        <f t="shared" si="99"/>
        <v>87402.65102454</v>
      </c>
      <c r="L509" s="74">
        <f t="shared" si="100"/>
        <v>6472.7035850699995</v>
      </c>
      <c r="M509" s="74">
        <f t="shared" si="101"/>
        <v>125.2235464824</v>
      </c>
      <c r="N509" s="74">
        <f t="shared" si="102"/>
        <v>384.0022598277695</v>
      </c>
      <c r="O509" s="74">
        <f t="shared" si="103"/>
        <v>10893.602438925</v>
      </c>
      <c r="P509" s="39">
        <f t="shared" si="104"/>
        <v>19044</v>
      </c>
      <c r="Q509" s="73">
        <f t="shared" si="105"/>
        <v>6686.30280337731</v>
      </c>
      <c r="R509" s="73">
        <f t="shared" si="106"/>
        <v>129.3559235163192</v>
      </c>
      <c r="S509" s="73">
        <f t="shared" si="107"/>
        <v>384.0022598277695</v>
      </c>
      <c r="T509" s="73">
        <f t="shared" si="108"/>
        <v>11406.04595870247</v>
      </c>
      <c r="U509" s="73">
        <f t="shared" si="109"/>
        <v>19236</v>
      </c>
      <c r="V509" s="73">
        <f t="shared" si="110"/>
        <v>121530.03621030517</v>
      </c>
      <c r="W509" s="73">
        <f t="shared" si="111"/>
        <v>125244.35796996386</v>
      </c>
    </row>
    <row r="510" spans="2:23" ht="15">
      <c r="B510" t="s">
        <v>1334</v>
      </c>
      <c r="C510" t="s">
        <v>1015</v>
      </c>
      <c r="D510" t="s">
        <v>446</v>
      </c>
      <c r="E510" s="54">
        <v>86.67</v>
      </c>
      <c r="F510" s="45" t="s">
        <v>407</v>
      </c>
      <c r="G510" s="45" t="s">
        <v>408</v>
      </c>
      <c r="H510" s="45" t="s">
        <v>412</v>
      </c>
      <c r="I510" s="53">
        <v>97215.53</v>
      </c>
      <c r="J510" s="58">
        <f t="shared" si="98"/>
        <v>100909.72014</v>
      </c>
      <c r="K510" s="58">
        <f t="shared" si="99"/>
        <v>104239.74090461999</v>
      </c>
      <c r="L510" s="74">
        <f t="shared" si="100"/>
        <v>7719.59359071</v>
      </c>
      <c r="M510" s="74">
        <f t="shared" si="101"/>
        <v>149.3463858072</v>
      </c>
      <c r="N510" s="74">
        <f t="shared" si="102"/>
        <v>384.0022598277695</v>
      </c>
      <c r="O510" s="74">
        <f t="shared" si="103"/>
        <v>12992.126468025</v>
      </c>
      <c r="P510" s="39">
        <f t="shared" si="104"/>
        <v>19044</v>
      </c>
      <c r="Q510" s="73">
        <f t="shared" si="105"/>
        <v>7974.340179203429</v>
      </c>
      <c r="R510" s="73">
        <f t="shared" si="106"/>
        <v>154.27481653883757</v>
      </c>
      <c r="S510" s="73">
        <f t="shared" si="107"/>
        <v>384.0022598277695</v>
      </c>
      <c r="T510" s="73">
        <f t="shared" si="108"/>
        <v>13603.286188052909</v>
      </c>
      <c r="U510" s="73">
        <f t="shared" si="109"/>
        <v>19236</v>
      </c>
      <c r="V510" s="73">
        <f t="shared" si="110"/>
        <v>141198.78884437</v>
      </c>
      <c r="W510" s="73">
        <f t="shared" si="111"/>
        <v>145591.64434824293</v>
      </c>
    </row>
    <row r="511" spans="2:23" ht="15">
      <c r="B511" t="s">
        <v>1335</v>
      </c>
      <c r="C511" t="s">
        <v>1005</v>
      </c>
      <c r="D511" t="s">
        <v>546</v>
      </c>
      <c r="E511" s="54">
        <v>40</v>
      </c>
      <c r="F511" s="45" t="s">
        <v>407</v>
      </c>
      <c r="G511" s="45" t="s">
        <v>408</v>
      </c>
      <c r="H511" s="45" t="s">
        <v>412</v>
      </c>
      <c r="I511" s="53">
        <v>79184.98</v>
      </c>
      <c r="J511" s="58">
        <f t="shared" si="98"/>
        <v>82194.00924</v>
      </c>
      <c r="K511" s="58">
        <f t="shared" si="99"/>
        <v>84906.41154491999</v>
      </c>
      <c r="L511" s="74">
        <f t="shared" si="100"/>
        <v>6287.84170686</v>
      </c>
      <c r="M511" s="74">
        <f t="shared" si="101"/>
        <v>121.6471336752</v>
      </c>
      <c r="N511" s="74">
        <f t="shared" si="102"/>
        <v>384.0022598277695</v>
      </c>
      <c r="O511" s="74">
        <f t="shared" si="103"/>
        <v>10582.47868965</v>
      </c>
      <c r="P511" s="39">
        <f t="shared" si="104"/>
        <v>19044</v>
      </c>
      <c r="Q511" s="73">
        <f t="shared" si="105"/>
        <v>6495.340483186379</v>
      </c>
      <c r="R511" s="73">
        <f t="shared" si="106"/>
        <v>125.66148908648158</v>
      </c>
      <c r="S511" s="73">
        <f t="shared" si="107"/>
        <v>384.0022598277695</v>
      </c>
      <c r="T511" s="73">
        <f t="shared" si="108"/>
        <v>11080.28670661206</v>
      </c>
      <c r="U511" s="73">
        <f t="shared" si="109"/>
        <v>19236</v>
      </c>
      <c r="V511" s="73">
        <f t="shared" si="110"/>
        <v>118613.97903001297</v>
      </c>
      <c r="W511" s="73">
        <f t="shared" si="111"/>
        <v>122227.70248363267</v>
      </c>
    </row>
    <row r="512" spans="2:23" ht="15">
      <c r="B512" t="s">
        <v>1336</v>
      </c>
      <c r="C512" t="s">
        <v>1337</v>
      </c>
      <c r="D512" t="s">
        <v>722</v>
      </c>
      <c r="E512" s="54">
        <v>40</v>
      </c>
      <c r="F512" s="45" t="s">
        <v>407</v>
      </c>
      <c r="G512" s="45" t="s">
        <v>408</v>
      </c>
      <c r="H512" s="45" t="s">
        <v>412</v>
      </c>
      <c r="I512" s="53">
        <v>93491.33</v>
      </c>
      <c r="J512" s="58">
        <f t="shared" si="98"/>
        <v>97044.00054000001</v>
      </c>
      <c r="K512" s="58">
        <f t="shared" si="99"/>
        <v>100246.45255782</v>
      </c>
      <c r="L512" s="74">
        <f t="shared" si="100"/>
        <v>7423.866041310001</v>
      </c>
      <c r="M512" s="74">
        <f t="shared" si="101"/>
        <v>143.6251207992</v>
      </c>
      <c r="N512" s="74">
        <f t="shared" si="102"/>
        <v>384.0022598277695</v>
      </c>
      <c r="O512" s="74">
        <f t="shared" si="103"/>
        <v>12494.415069525001</v>
      </c>
      <c r="P512" s="39">
        <f t="shared" si="104"/>
        <v>19044</v>
      </c>
      <c r="Q512" s="73">
        <f t="shared" si="105"/>
        <v>7668.85362067323</v>
      </c>
      <c r="R512" s="73">
        <f t="shared" si="106"/>
        <v>148.3647497855736</v>
      </c>
      <c r="S512" s="73">
        <f t="shared" si="107"/>
        <v>384.0022598277695</v>
      </c>
      <c r="T512" s="73">
        <f t="shared" si="108"/>
        <v>13082.16205879551</v>
      </c>
      <c r="U512" s="73">
        <f t="shared" si="109"/>
        <v>19236</v>
      </c>
      <c r="V512" s="73">
        <f t="shared" si="110"/>
        <v>136533.90903146198</v>
      </c>
      <c r="W512" s="73">
        <f t="shared" si="111"/>
        <v>140765.83524690208</v>
      </c>
    </row>
    <row r="513" spans="2:23" ht="15">
      <c r="B513" t="s">
        <v>1338</v>
      </c>
      <c r="C513" t="s">
        <v>1080</v>
      </c>
      <c r="D513" t="s">
        <v>417</v>
      </c>
      <c r="E513" s="54">
        <v>40</v>
      </c>
      <c r="F513" s="45" t="s">
        <v>407</v>
      </c>
      <c r="G513" s="45" t="s">
        <v>408</v>
      </c>
      <c r="H513" s="45" t="s">
        <v>412</v>
      </c>
      <c r="I513" s="53">
        <v>104903.46</v>
      </c>
      <c r="J513" s="58">
        <f t="shared" si="98"/>
        <v>108889.79148000001</v>
      </c>
      <c r="K513" s="58">
        <f t="shared" si="99"/>
        <v>112483.15459884</v>
      </c>
      <c r="L513" s="74">
        <f t="shared" si="100"/>
        <v>8330.06904822</v>
      </c>
      <c r="M513" s="74">
        <f t="shared" si="101"/>
        <v>161.1568913904</v>
      </c>
      <c r="N513" s="74">
        <f t="shared" si="102"/>
        <v>384.0022598277695</v>
      </c>
      <c r="O513" s="74">
        <f t="shared" si="103"/>
        <v>14019.560653050003</v>
      </c>
      <c r="P513" s="39">
        <f t="shared" si="104"/>
        <v>19044</v>
      </c>
      <c r="Q513" s="73">
        <f t="shared" si="105"/>
        <v>8604.96132681126</v>
      </c>
      <c r="R513" s="73">
        <f t="shared" si="106"/>
        <v>166.4750688062832</v>
      </c>
      <c r="S513" s="73">
        <f t="shared" si="107"/>
        <v>384.0022598277695</v>
      </c>
      <c r="T513" s="73">
        <f t="shared" si="108"/>
        <v>14679.051675148621</v>
      </c>
      <c r="U513" s="73">
        <f t="shared" si="109"/>
        <v>19236</v>
      </c>
      <c r="V513" s="73">
        <f t="shared" si="110"/>
        <v>150828.58033248817</v>
      </c>
      <c r="W513" s="73">
        <f t="shared" si="111"/>
        <v>155553.64492943394</v>
      </c>
    </row>
    <row r="514" spans="2:23" ht="15">
      <c r="B514" t="s">
        <v>1339</v>
      </c>
      <c r="C514" t="s">
        <v>1340</v>
      </c>
      <c r="D514" t="s">
        <v>553</v>
      </c>
      <c r="E514" s="54">
        <v>40</v>
      </c>
      <c r="F514" s="45" t="s">
        <v>407</v>
      </c>
      <c r="G514" s="45" t="s">
        <v>408</v>
      </c>
      <c r="H514" s="45" t="s">
        <v>412</v>
      </c>
      <c r="I514" s="53">
        <v>108371.91</v>
      </c>
      <c r="J514" s="58">
        <f t="shared" si="98"/>
        <v>112490.04258000001</v>
      </c>
      <c r="K514" s="58">
        <f t="shared" si="99"/>
        <v>116202.21398514</v>
      </c>
      <c r="L514" s="74">
        <f t="shared" si="100"/>
        <v>8605.48825737</v>
      </c>
      <c r="M514" s="74">
        <f t="shared" si="101"/>
        <v>166.48526301840002</v>
      </c>
      <c r="N514" s="74">
        <f t="shared" si="102"/>
        <v>384.0022598277695</v>
      </c>
      <c r="O514" s="74">
        <f t="shared" si="103"/>
        <v>14483.092982175001</v>
      </c>
      <c r="P514" s="39">
        <f t="shared" si="104"/>
        <v>19044</v>
      </c>
      <c r="Q514" s="73">
        <f t="shared" si="105"/>
        <v>8889.469369863209</v>
      </c>
      <c r="R514" s="73">
        <f t="shared" si="106"/>
        <v>171.9792766980072</v>
      </c>
      <c r="S514" s="73">
        <f t="shared" si="107"/>
        <v>384.0022598277695</v>
      </c>
      <c r="T514" s="73">
        <f t="shared" si="108"/>
        <v>15164.38892506077</v>
      </c>
      <c r="U514" s="73">
        <f t="shared" si="109"/>
        <v>19236</v>
      </c>
      <c r="V514" s="73">
        <f t="shared" si="110"/>
        <v>155173.11134239117</v>
      </c>
      <c r="W514" s="73">
        <f t="shared" si="111"/>
        <v>160048.05381658976</v>
      </c>
    </row>
    <row r="515" spans="2:23" ht="15">
      <c r="B515" t="s">
        <v>1341</v>
      </c>
      <c r="C515" t="s">
        <v>1082</v>
      </c>
      <c r="D515" t="s">
        <v>420</v>
      </c>
      <c r="E515" s="54">
        <v>40</v>
      </c>
      <c r="F515" s="45" t="s">
        <v>407</v>
      </c>
      <c r="G515" s="45" t="s">
        <v>408</v>
      </c>
      <c r="H515" s="45" t="s">
        <v>412</v>
      </c>
      <c r="I515" s="53">
        <v>108303.51</v>
      </c>
      <c r="J515" s="58">
        <f t="shared" si="98"/>
        <v>112419.04338</v>
      </c>
      <c r="K515" s="58">
        <f t="shared" si="99"/>
        <v>116128.87181154</v>
      </c>
      <c r="L515" s="74">
        <f t="shared" si="100"/>
        <v>8600.05681857</v>
      </c>
      <c r="M515" s="74">
        <f t="shared" si="101"/>
        <v>166.3801842024</v>
      </c>
      <c r="N515" s="74">
        <f t="shared" si="102"/>
        <v>384.0022598277695</v>
      </c>
      <c r="O515" s="74">
        <f t="shared" si="103"/>
        <v>14473.951835175001</v>
      </c>
      <c r="P515" s="39">
        <f t="shared" si="104"/>
        <v>19044</v>
      </c>
      <c r="Q515" s="73">
        <f t="shared" si="105"/>
        <v>8883.85869358281</v>
      </c>
      <c r="R515" s="73">
        <f t="shared" si="106"/>
        <v>171.8707302810792</v>
      </c>
      <c r="S515" s="73">
        <f t="shared" si="107"/>
        <v>384.0022598277695</v>
      </c>
      <c r="T515" s="73">
        <f t="shared" si="108"/>
        <v>15154.81777140597</v>
      </c>
      <c r="U515" s="73">
        <f t="shared" si="109"/>
        <v>19236</v>
      </c>
      <c r="V515" s="73">
        <f t="shared" si="110"/>
        <v>155087.43447777518</v>
      </c>
      <c r="W515" s="73">
        <f t="shared" si="111"/>
        <v>159959.42126663763</v>
      </c>
    </row>
    <row r="516" spans="2:23" ht="15">
      <c r="B516" t="s">
        <v>1342</v>
      </c>
      <c r="C516" t="s">
        <v>1084</v>
      </c>
      <c r="D516" t="s">
        <v>661</v>
      </c>
      <c r="E516" s="54">
        <v>40</v>
      </c>
      <c r="F516" s="45" t="s">
        <v>407</v>
      </c>
      <c r="G516" s="45" t="s">
        <v>408</v>
      </c>
      <c r="H516" s="45" t="s">
        <v>412</v>
      </c>
      <c r="I516" s="53">
        <v>113177.84</v>
      </c>
      <c r="J516" s="58">
        <f t="shared" si="98"/>
        <v>117478.59792</v>
      </c>
      <c r="K516" s="58">
        <f t="shared" si="99"/>
        <v>121355.39165135998</v>
      </c>
      <c r="L516" s="74">
        <f t="shared" si="100"/>
        <v>8987.11274088</v>
      </c>
      <c r="M516" s="74">
        <f t="shared" si="101"/>
        <v>173.8683249216</v>
      </c>
      <c r="N516" s="74">
        <f t="shared" si="102"/>
        <v>384.0022598277695</v>
      </c>
      <c r="O516" s="74">
        <f t="shared" si="103"/>
        <v>15125.3694822</v>
      </c>
      <c r="P516" s="39">
        <f t="shared" si="104"/>
        <v>19044</v>
      </c>
      <c r="Q516" s="73">
        <f t="shared" si="105"/>
        <v>9283.687461329038</v>
      </c>
      <c r="R516" s="73">
        <f t="shared" si="106"/>
        <v>179.60597964401276</v>
      </c>
      <c r="S516" s="73">
        <f t="shared" si="107"/>
        <v>384.0022598277695</v>
      </c>
      <c r="T516" s="73">
        <f t="shared" si="108"/>
        <v>15836.87861050248</v>
      </c>
      <c r="U516" s="73">
        <f t="shared" si="109"/>
        <v>19236</v>
      </c>
      <c r="V516" s="73">
        <f t="shared" si="110"/>
        <v>161192.95072782936</v>
      </c>
      <c r="W516" s="73">
        <f t="shared" si="111"/>
        <v>166275.56596266327</v>
      </c>
    </row>
    <row r="517" spans="2:23" ht="15">
      <c r="B517" t="s">
        <v>1343</v>
      </c>
      <c r="C517" t="s">
        <v>1344</v>
      </c>
      <c r="D517" t="s">
        <v>773</v>
      </c>
      <c r="E517" s="54">
        <v>40</v>
      </c>
      <c r="F517" s="45" t="s">
        <v>407</v>
      </c>
      <c r="G517" s="45" t="s">
        <v>408</v>
      </c>
      <c r="H517" s="45" t="s">
        <v>412</v>
      </c>
      <c r="I517" s="53">
        <v>108174.44</v>
      </c>
      <c r="J517" s="58">
        <f t="shared" si="98"/>
        <v>112285.06872000001</v>
      </c>
      <c r="K517" s="58">
        <f t="shared" si="99"/>
        <v>115990.47598776</v>
      </c>
      <c r="L517" s="74">
        <f t="shared" si="100"/>
        <v>8589.807757080001</v>
      </c>
      <c r="M517" s="74">
        <f t="shared" si="101"/>
        <v>166.1819017056</v>
      </c>
      <c r="N517" s="74">
        <f t="shared" si="102"/>
        <v>384.0022598277695</v>
      </c>
      <c r="O517" s="74">
        <f t="shared" si="103"/>
        <v>14456.702597700001</v>
      </c>
      <c r="P517" s="39">
        <f t="shared" si="104"/>
        <v>19044</v>
      </c>
      <c r="Q517" s="73">
        <f t="shared" si="105"/>
        <v>8873.27141306364</v>
      </c>
      <c r="R517" s="73">
        <f t="shared" si="106"/>
        <v>171.6659044618848</v>
      </c>
      <c r="S517" s="73">
        <f t="shared" si="107"/>
        <v>384.0022598277695</v>
      </c>
      <c r="T517" s="73">
        <f t="shared" si="108"/>
        <v>15136.757116402681</v>
      </c>
      <c r="U517" s="73">
        <f t="shared" si="109"/>
        <v>19236</v>
      </c>
      <c r="V517" s="73">
        <f t="shared" si="110"/>
        <v>154925.7632363134</v>
      </c>
      <c r="W517" s="73">
        <f t="shared" si="111"/>
        <v>159792.17268151598</v>
      </c>
    </row>
    <row r="518" spans="2:23" ht="15">
      <c r="B518" t="s">
        <v>1345</v>
      </c>
      <c r="C518" t="s">
        <v>1346</v>
      </c>
      <c r="D518" t="s">
        <v>1306</v>
      </c>
      <c r="E518" s="54">
        <v>40</v>
      </c>
      <c r="F518" s="45" t="s">
        <v>407</v>
      </c>
      <c r="G518" s="45" t="s">
        <v>408</v>
      </c>
      <c r="H518" s="45" t="s">
        <v>412</v>
      </c>
      <c r="I518" s="53">
        <v>108371.91</v>
      </c>
      <c r="J518" s="58">
        <f t="shared" si="98"/>
        <v>112490.04258000001</v>
      </c>
      <c r="K518" s="58">
        <f t="shared" si="99"/>
        <v>116202.21398514</v>
      </c>
      <c r="L518" s="74">
        <f t="shared" si="100"/>
        <v>8605.48825737</v>
      </c>
      <c r="M518" s="74">
        <f t="shared" si="101"/>
        <v>166.48526301840002</v>
      </c>
      <c r="N518" s="74">
        <f t="shared" si="102"/>
        <v>384.0022598277695</v>
      </c>
      <c r="O518" s="74">
        <f t="shared" si="103"/>
        <v>14483.092982175001</v>
      </c>
      <c r="P518" s="39">
        <f t="shared" si="104"/>
        <v>19044</v>
      </c>
      <c r="Q518" s="73">
        <f t="shared" si="105"/>
        <v>8889.469369863209</v>
      </c>
      <c r="R518" s="73">
        <f t="shared" si="106"/>
        <v>171.9792766980072</v>
      </c>
      <c r="S518" s="73">
        <f t="shared" si="107"/>
        <v>384.0022598277695</v>
      </c>
      <c r="T518" s="73">
        <f t="shared" si="108"/>
        <v>15164.38892506077</v>
      </c>
      <c r="U518" s="73">
        <f t="shared" si="109"/>
        <v>19236</v>
      </c>
      <c r="V518" s="73">
        <f t="shared" si="110"/>
        <v>155173.11134239117</v>
      </c>
      <c r="W518" s="73">
        <f t="shared" si="111"/>
        <v>160048.05381658976</v>
      </c>
    </row>
    <row r="519" spans="2:23" ht="15">
      <c r="B519" t="s">
        <v>1347</v>
      </c>
      <c r="C519" t="s">
        <v>1348</v>
      </c>
      <c r="D519" t="s">
        <v>1349</v>
      </c>
      <c r="E519" s="54">
        <v>87</v>
      </c>
      <c r="F519" s="45" t="s">
        <v>407</v>
      </c>
      <c r="G519" s="45" t="s">
        <v>408</v>
      </c>
      <c r="H519" s="45" t="s">
        <v>412</v>
      </c>
      <c r="I519" s="53">
        <v>92415.19</v>
      </c>
      <c r="J519" s="58">
        <f t="shared" si="98"/>
        <v>95926.96722</v>
      </c>
      <c r="K519" s="58">
        <f t="shared" si="99"/>
        <v>99092.55713826</v>
      </c>
      <c r="L519" s="74">
        <f t="shared" si="100"/>
        <v>7338.412992330001</v>
      </c>
      <c r="M519" s="74">
        <f t="shared" si="101"/>
        <v>141.9719114856</v>
      </c>
      <c r="N519" s="74">
        <f t="shared" si="102"/>
        <v>384.0022598277695</v>
      </c>
      <c r="O519" s="74">
        <f t="shared" si="103"/>
        <v>12350.597029575001</v>
      </c>
      <c r="P519" s="39">
        <f t="shared" si="104"/>
        <v>19044</v>
      </c>
      <c r="Q519" s="73">
        <f t="shared" si="105"/>
        <v>7580.58062107689</v>
      </c>
      <c r="R519" s="73">
        <f t="shared" si="106"/>
        <v>146.6569845646248</v>
      </c>
      <c r="S519" s="73">
        <f t="shared" si="107"/>
        <v>384.0022598277695</v>
      </c>
      <c r="T519" s="73">
        <f t="shared" si="108"/>
        <v>12931.57870654293</v>
      </c>
      <c r="U519" s="73">
        <f t="shared" si="109"/>
        <v>19236</v>
      </c>
      <c r="V519" s="73">
        <f t="shared" si="110"/>
        <v>135185.95141321837</v>
      </c>
      <c r="W519" s="73">
        <f t="shared" si="111"/>
        <v>139371.37571027223</v>
      </c>
    </row>
    <row r="520" spans="2:23" ht="15">
      <c r="B520" t="s">
        <v>1350</v>
      </c>
      <c r="C520" t="s">
        <v>513</v>
      </c>
      <c r="D520" t="s">
        <v>417</v>
      </c>
      <c r="E520" s="54">
        <v>40</v>
      </c>
      <c r="F520" s="45" t="s">
        <v>407</v>
      </c>
      <c r="G520" s="45" t="s">
        <v>408</v>
      </c>
      <c r="H520" s="45" t="s">
        <v>412</v>
      </c>
      <c r="I520" s="53">
        <v>137012.22</v>
      </c>
      <c r="J520" s="58">
        <f t="shared" si="98"/>
        <v>142218.68436</v>
      </c>
      <c r="K520" s="58">
        <f t="shared" si="99"/>
        <v>146911.90094388</v>
      </c>
      <c r="L520" s="74">
        <f t="shared" si="100"/>
        <v>10022.97092322</v>
      </c>
      <c r="M520" s="74">
        <f t="shared" si="101"/>
        <v>210.48365285280002</v>
      </c>
      <c r="N520" s="74">
        <f t="shared" si="102"/>
        <v>384.0022598277695</v>
      </c>
      <c r="O520" s="74">
        <f t="shared" si="103"/>
        <v>18310.65561135</v>
      </c>
      <c r="P520" s="39">
        <f t="shared" si="104"/>
        <v>19044</v>
      </c>
      <c r="Q520" s="73">
        <f t="shared" si="105"/>
        <v>10091.02256368626</v>
      </c>
      <c r="R520" s="73">
        <f t="shared" si="106"/>
        <v>217.4296133969424</v>
      </c>
      <c r="S520" s="73">
        <f t="shared" si="107"/>
        <v>384.0022598277695</v>
      </c>
      <c r="T520" s="73">
        <f t="shared" si="108"/>
        <v>19172.00307317634</v>
      </c>
      <c r="U520" s="73">
        <f t="shared" si="109"/>
        <v>19236</v>
      </c>
      <c r="V520" s="73">
        <f t="shared" si="110"/>
        <v>190190.7968072506</v>
      </c>
      <c r="W520" s="73">
        <f t="shared" si="111"/>
        <v>196012.35845396732</v>
      </c>
    </row>
    <row r="521" spans="2:23" ht="15">
      <c r="B521" t="s">
        <v>1351</v>
      </c>
      <c r="C521" t="s">
        <v>1352</v>
      </c>
      <c r="D521" t="s">
        <v>498</v>
      </c>
      <c r="E521" s="54">
        <v>40</v>
      </c>
      <c r="F521" s="45" t="s">
        <v>407</v>
      </c>
      <c r="G521" s="45" t="s">
        <v>492</v>
      </c>
      <c r="H521" s="45" t="s">
        <v>412</v>
      </c>
      <c r="I521" s="53">
        <v>83496.57</v>
      </c>
      <c r="J521" s="58">
        <f t="shared" si="98"/>
        <v>86669.43966</v>
      </c>
      <c r="K521" s="58">
        <f t="shared" si="99"/>
        <v>89529.53116878</v>
      </c>
      <c r="L521" s="74">
        <f t="shared" si="100"/>
        <v>6630.21213399</v>
      </c>
      <c r="M521" s="74">
        <f t="shared" si="101"/>
        <v>128.2707706968</v>
      </c>
      <c r="N521" s="74">
        <f t="shared" si="102"/>
        <v>384.0022598277695</v>
      </c>
      <c r="O521" s="74">
        <f t="shared" si="103"/>
        <v>11158.690356225</v>
      </c>
      <c r="P521" s="39">
        <f t="shared" si="104"/>
        <v>19044</v>
      </c>
      <c r="Q521" s="73">
        <f t="shared" si="105"/>
        <v>6849.00913441167</v>
      </c>
      <c r="R521" s="73">
        <f t="shared" si="106"/>
        <v>132.5037061297944</v>
      </c>
      <c r="S521" s="73">
        <f t="shared" si="107"/>
        <v>384.0022598277695</v>
      </c>
      <c r="T521" s="73">
        <f t="shared" si="108"/>
        <v>11683.60381752579</v>
      </c>
      <c r="U521" s="73">
        <f t="shared" si="109"/>
        <v>19236</v>
      </c>
      <c r="V521" s="73">
        <f t="shared" si="110"/>
        <v>124014.61518073958</v>
      </c>
      <c r="W521" s="73">
        <f t="shared" si="111"/>
        <v>127814.65008667501</v>
      </c>
    </row>
    <row r="522" spans="2:23" ht="15">
      <c r="B522" t="s">
        <v>1353</v>
      </c>
      <c r="C522" t="s">
        <v>1354</v>
      </c>
      <c r="D522" t="s">
        <v>561</v>
      </c>
      <c r="E522" s="54">
        <v>40</v>
      </c>
      <c r="F522" s="45" t="s">
        <v>407</v>
      </c>
      <c r="G522" s="45" t="s">
        <v>408</v>
      </c>
      <c r="H522" s="45" t="s">
        <v>412</v>
      </c>
      <c r="I522" s="53">
        <v>85702.59</v>
      </c>
      <c r="J522" s="58">
        <f aca="true" t="shared" si="112" ref="J522:J585">I522*(1+$F$1)</f>
        <v>88959.28842</v>
      </c>
      <c r="K522" s="58">
        <f aca="true" t="shared" si="113" ref="K522:K585">J522*(1+$F$2)</f>
        <v>91894.94493786</v>
      </c>
      <c r="L522" s="74">
        <f aca="true" t="shared" si="114" ref="L522:L585">IF(J522-$L$2&lt;0,J522*$I$3,($L$2*$I$3)+(J522-$L$2)*$I$4)</f>
        <v>6805.38556413</v>
      </c>
      <c r="M522" s="74">
        <f aca="true" t="shared" si="115" ref="M522:M585">J522*0.00148</f>
        <v>131.65974686159998</v>
      </c>
      <c r="N522" s="74">
        <f aca="true" t="shared" si="116" ref="N522:N585">2080*0.184616471071043</f>
        <v>384.0022598277695</v>
      </c>
      <c r="O522" s="74">
        <f aca="true" t="shared" si="117" ref="O522:O585">J522*0.12875</f>
        <v>11453.508384075</v>
      </c>
      <c r="P522" s="39">
        <f aca="true" t="shared" si="118" ref="P522:P585">1587*12</f>
        <v>19044</v>
      </c>
      <c r="Q522" s="73">
        <f aca="true" t="shared" si="119" ref="Q522:Q585">IF(K522-$L$2&lt;0,K522*$I$3,($L$2*$I$3)+(K522-$L$2)*$I$4)</f>
        <v>7029.96328774629</v>
      </c>
      <c r="R522" s="73">
        <f aca="true" t="shared" si="120" ref="R522:R585">K522*0.00148</f>
        <v>136.0045185080328</v>
      </c>
      <c r="S522" s="73">
        <f aca="true" t="shared" si="121" ref="S522:S585">2080*0.184616471071043</f>
        <v>384.0022598277695</v>
      </c>
      <c r="T522" s="73">
        <f aca="true" t="shared" si="122" ref="T522:T585">K522*0.1305</f>
        <v>11992.29031439073</v>
      </c>
      <c r="U522" s="73">
        <f aca="true" t="shared" si="123" ref="U522:U585">1603*12</f>
        <v>19236</v>
      </c>
      <c r="V522" s="73">
        <f aca="true" t="shared" si="124" ref="V522:V585">J522+SUM(L522:P522)</f>
        <v>126777.84437489437</v>
      </c>
      <c r="W522" s="73">
        <f aca="true" t="shared" si="125" ref="W522:W585">K522+SUM(Q522:U522)</f>
        <v>130673.20531833282</v>
      </c>
    </row>
    <row r="523" spans="2:23" ht="15">
      <c r="B523" t="s">
        <v>1355</v>
      </c>
      <c r="C523" t="s">
        <v>1356</v>
      </c>
      <c r="D523" t="s">
        <v>417</v>
      </c>
      <c r="E523" s="54">
        <v>40</v>
      </c>
      <c r="F523" s="45" t="s">
        <v>407</v>
      </c>
      <c r="G523" s="45" t="s">
        <v>408</v>
      </c>
      <c r="H523" s="45" t="s">
        <v>412</v>
      </c>
      <c r="I523" s="53">
        <v>66741.43</v>
      </c>
      <c r="J523" s="58">
        <f t="shared" si="112"/>
        <v>69277.60433999999</v>
      </c>
      <c r="K523" s="58">
        <f t="shared" si="113"/>
        <v>71563.76528321998</v>
      </c>
      <c r="L523" s="74">
        <f t="shared" si="114"/>
        <v>5299.736732009999</v>
      </c>
      <c r="M523" s="74">
        <f t="shared" si="115"/>
        <v>102.53085442319998</v>
      </c>
      <c r="N523" s="74">
        <f t="shared" si="116"/>
        <v>384.0022598277695</v>
      </c>
      <c r="O523" s="74">
        <f t="shared" si="117"/>
        <v>8919.491558774998</v>
      </c>
      <c r="P523" s="39">
        <f t="shared" si="118"/>
        <v>19044</v>
      </c>
      <c r="Q523" s="73">
        <f t="shared" si="119"/>
        <v>5474.628044166328</v>
      </c>
      <c r="R523" s="73">
        <f t="shared" si="120"/>
        <v>105.91437261916558</v>
      </c>
      <c r="S523" s="73">
        <f t="shared" si="121"/>
        <v>384.0022598277695</v>
      </c>
      <c r="T523" s="73">
        <f t="shared" si="122"/>
        <v>9339.071369460207</v>
      </c>
      <c r="U523" s="73">
        <f t="shared" si="123"/>
        <v>19236</v>
      </c>
      <c r="V523" s="73">
        <f t="shared" si="124"/>
        <v>103027.36574503596</v>
      </c>
      <c r="W523" s="73">
        <f t="shared" si="125"/>
        <v>106103.38132929345</v>
      </c>
    </row>
    <row r="524" spans="2:23" ht="15">
      <c r="B524" t="s">
        <v>1357</v>
      </c>
      <c r="C524" t="s">
        <v>1358</v>
      </c>
      <c r="D524" t="s">
        <v>486</v>
      </c>
      <c r="E524" s="54">
        <v>40</v>
      </c>
      <c r="F524" s="45" t="s">
        <v>407</v>
      </c>
      <c r="G524" s="45" t="s">
        <v>408</v>
      </c>
      <c r="H524" s="45" t="s">
        <v>412</v>
      </c>
      <c r="I524" s="53">
        <v>55435.73</v>
      </c>
      <c r="J524" s="58">
        <f t="shared" si="112"/>
        <v>57542.28774000001</v>
      </c>
      <c r="K524" s="58">
        <f t="shared" si="113"/>
        <v>59441.18323542</v>
      </c>
      <c r="L524" s="74">
        <f t="shared" si="114"/>
        <v>4401.985012110001</v>
      </c>
      <c r="M524" s="74">
        <f t="shared" si="115"/>
        <v>85.1625858552</v>
      </c>
      <c r="N524" s="74">
        <f t="shared" si="116"/>
        <v>384.0022598277695</v>
      </c>
      <c r="O524" s="74">
        <f t="shared" si="117"/>
        <v>7408.569546525001</v>
      </c>
      <c r="P524" s="39">
        <f t="shared" si="118"/>
        <v>19044</v>
      </c>
      <c r="Q524" s="73">
        <f t="shared" si="119"/>
        <v>4547.25051750963</v>
      </c>
      <c r="R524" s="73">
        <f t="shared" si="120"/>
        <v>87.9729511884216</v>
      </c>
      <c r="S524" s="73">
        <f t="shared" si="121"/>
        <v>384.0022598277695</v>
      </c>
      <c r="T524" s="73">
        <f t="shared" si="122"/>
        <v>7757.0744122223105</v>
      </c>
      <c r="U524" s="73">
        <f t="shared" si="123"/>
        <v>19236</v>
      </c>
      <c r="V524" s="73">
        <f t="shared" si="124"/>
        <v>88866.00714431798</v>
      </c>
      <c r="W524" s="73">
        <f t="shared" si="125"/>
        <v>91453.48337616814</v>
      </c>
    </row>
    <row r="525" spans="2:23" ht="15">
      <c r="B525" t="s">
        <v>1359</v>
      </c>
      <c r="C525" t="s">
        <v>712</v>
      </c>
      <c r="D525" t="s">
        <v>446</v>
      </c>
      <c r="E525" s="54">
        <v>87</v>
      </c>
      <c r="F525" s="45" t="s">
        <v>407</v>
      </c>
      <c r="G525" s="45" t="s">
        <v>408</v>
      </c>
      <c r="H525" s="45" t="s">
        <v>412</v>
      </c>
      <c r="I525" s="53">
        <v>90864.94</v>
      </c>
      <c r="J525" s="58">
        <f t="shared" si="112"/>
        <v>94317.80772000001</v>
      </c>
      <c r="K525" s="58">
        <f t="shared" si="113"/>
        <v>97430.29537476001</v>
      </c>
      <c r="L525" s="74">
        <f t="shared" si="114"/>
        <v>7215.312290580001</v>
      </c>
      <c r="M525" s="74">
        <f t="shared" si="115"/>
        <v>139.59035542560002</v>
      </c>
      <c r="N525" s="74">
        <f t="shared" si="116"/>
        <v>384.0022598277695</v>
      </c>
      <c r="O525" s="74">
        <f t="shared" si="117"/>
        <v>12143.417743950002</v>
      </c>
      <c r="P525" s="39">
        <f t="shared" si="118"/>
        <v>19044</v>
      </c>
      <c r="Q525" s="73">
        <f t="shared" si="119"/>
        <v>7453.417596169141</v>
      </c>
      <c r="R525" s="73">
        <f t="shared" si="120"/>
        <v>144.1968371546448</v>
      </c>
      <c r="S525" s="73">
        <f t="shared" si="121"/>
        <v>384.0022598277695</v>
      </c>
      <c r="T525" s="73">
        <f t="shared" si="122"/>
        <v>12714.653546406182</v>
      </c>
      <c r="U525" s="73">
        <f t="shared" si="123"/>
        <v>19236</v>
      </c>
      <c r="V525" s="73">
        <f t="shared" si="124"/>
        <v>133244.13036978338</v>
      </c>
      <c r="W525" s="73">
        <f t="shared" si="125"/>
        <v>137362.56561431775</v>
      </c>
    </row>
    <row r="526" spans="2:23" ht="15">
      <c r="B526" t="s">
        <v>1360</v>
      </c>
      <c r="C526" t="s">
        <v>1253</v>
      </c>
      <c r="D526" t="s">
        <v>458</v>
      </c>
      <c r="E526" s="54">
        <v>35</v>
      </c>
      <c r="F526" s="45" t="s">
        <v>407</v>
      </c>
      <c r="G526" s="45" t="s">
        <v>408</v>
      </c>
      <c r="H526" s="45" t="s">
        <v>412</v>
      </c>
      <c r="I526" s="53">
        <v>125592.34</v>
      </c>
      <c r="J526" s="58">
        <f t="shared" si="112"/>
        <v>130364.84892</v>
      </c>
      <c r="K526" s="58">
        <f t="shared" si="113"/>
        <v>134666.88893436</v>
      </c>
      <c r="L526" s="74">
        <f t="shared" si="114"/>
        <v>9851.090309340001</v>
      </c>
      <c r="M526" s="74">
        <f t="shared" si="115"/>
        <v>192.9399764016</v>
      </c>
      <c r="N526" s="74">
        <f t="shared" si="116"/>
        <v>384.0022598277695</v>
      </c>
      <c r="O526" s="74">
        <f t="shared" si="117"/>
        <v>16784.47429845</v>
      </c>
      <c r="P526" s="39">
        <f t="shared" si="118"/>
        <v>19044</v>
      </c>
      <c r="Q526" s="73">
        <f t="shared" si="119"/>
        <v>9913.46988954822</v>
      </c>
      <c r="R526" s="73">
        <f t="shared" si="120"/>
        <v>199.3069956228528</v>
      </c>
      <c r="S526" s="73">
        <f t="shared" si="121"/>
        <v>384.0022598277695</v>
      </c>
      <c r="T526" s="73">
        <f t="shared" si="122"/>
        <v>17574.029005933982</v>
      </c>
      <c r="U526" s="73">
        <f t="shared" si="123"/>
        <v>19236</v>
      </c>
      <c r="V526" s="73">
        <f t="shared" si="124"/>
        <v>176621.35576401936</v>
      </c>
      <c r="W526" s="73">
        <f t="shared" si="125"/>
        <v>181973.69708529284</v>
      </c>
    </row>
    <row r="527" spans="2:23" ht="15">
      <c r="B527" t="s">
        <v>1361</v>
      </c>
      <c r="C527" t="s">
        <v>1362</v>
      </c>
      <c r="D527" t="s">
        <v>446</v>
      </c>
      <c r="E527" s="54">
        <v>87</v>
      </c>
      <c r="F527" s="45" t="s">
        <v>407</v>
      </c>
      <c r="G527" s="45" t="s">
        <v>408</v>
      </c>
      <c r="H527" s="45" t="s">
        <v>761</v>
      </c>
      <c r="I527" s="53">
        <v>68118.23</v>
      </c>
      <c r="J527" s="58">
        <f t="shared" si="112"/>
        <v>70706.72274</v>
      </c>
      <c r="K527" s="58">
        <f t="shared" si="113"/>
        <v>73040.04459041999</v>
      </c>
      <c r="L527" s="74">
        <f t="shared" si="114"/>
        <v>5409.06428961</v>
      </c>
      <c r="M527" s="74">
        <f t="shared" si="115"/>
        <v>104.6459496552</v>
      </c>
      <c r="N527" s="74">
        <f t="shared" si="116"/>
        <v>384.0022598277695</v>
      </c>
      <c r="O527" s="74">
        <f t="shared" si="117"/>
        <v>9103.490552775</v>
      </c>
      <c r="P527" s="39">
        <f t="shared" si="118"/>
        <v>19044</v>
      </c>
      <c r="Q527" s="73">
        <f t="shared" si="119"/>
        <v>5587.563411167129</v>
      </c>
      <c r="R527" s="73">
        <f t="shared" si="120"/>
        <v>108.09926599382158</v>
      </c>
      <c r="S527" s="73">
        <f t="shared" si="121"/>
        <v>384.0022598277695</v>
      </c>
      <c r="T527" s="73">
        <f t="shared" si="122"/>
        <v>9531.725819049809</v>
      </c>
      <c r="U527" s="73">
        <f t="shared" si="123"/>
        <v>19236</v>
      </c>
      <c r="V527" s="73">
        <f t="shared" si="124"/>
        <v>104751.92579186797</v>
      </c>
      <c r="W527" s="73">
        <f t="shared" si="125"/>
        <v>107887.43534645851</v>
      </c>
    </row>
    <row r="528" spans="2:23" ht="15">
      <c r="B528" t="s">
        <v>1363</v>
      </c>
      <c r="C528" t="s">
        <v>1364</v>
      </c>
      <c r="D528" t="s">
        <v>498</v>
      </c>
      <c r="E528" s="54">
        <v>40</v>
      </c>
      <c r="F528" s="45" t="s">
        <v>407</v>
      </c>
      <c r="G528" s="45" t="s">
        <v>492</v>
      </c>
      <c r="H528" s="45" t="s">
        <v>761</v>
      </c>
      <c r="I528" s="53">
        <v>65708.41</v>
      </c>
      <c r="J528" s="58">
        <f t="shared" si="112"/>
        <v>68205.32958</v>
      </c>
      <c r="K528" s="58">
        <f t="shared" si="113"/>
        <v>70456.10545614</v>
      </c>
      <c r="L528" s="74">
        <f t="shared" si="114"/>
        <v>5217.70771287</v>
      </c>
      <c r="M528" s="74">
        <f t="shared" si="115"/>
        <v>100.94388777840001</v>
      </c>
      <c r="N528" s="74">
        <f t="shared" si="116"/>
        <v>384.0022598277695</v>
      </c>
      <c r="O528" s="74">
        <f t="shared" si="117"/>
        <v>8781.436183425001</v>
      </c>
      <c r="P528" s="39">
        <f t="shared" si="118"/>
        <v>19044</v>
      </c>
      <c r="Q528" s="73">
        <f t="shared" si="119"/>
        <v>5389.89206739471</v>
      </c>
      <c r="R528" s="73">
        <f t="shared" si="120"/>
        <v>104.27503607508719</v>
      </c>
      <c r="S528" s="73">
        <f t="shared" si="121"/>
        <v>384.0022598277695</v>
      </c>
      <c r="T528" s="73">
        <f t="shared" si="122"/>
        <v>9194.52176202627</v>
      </c>
      <c r="U528" s="73">
        <f t="shared" si="123"/>
        <v>19236</v>
      </c>
      <c r="V528" s="73">
        <f t="shared" si="124"/>
        <v>101733.41962390118</v>
      </c>
      <c r="W528" s="73">
        <f t="shared" si="125"/>
        <v>104764.79658146383</v>
      </c>
    </row>
    <row r="529" spans="2:23" ht="15">
      <c r="B529" t="s">
        <v>1365</v>
      </c>
      <c r="C529" t="s">
        <v>1366</v>
      </c>
      <c r="D529" t="s">
        <v>561</v>
      </c>
      <c r="E529" s="54">
        <v>40</v>
      </c>
      <c r="F529" s="45" t="s">
        <v>407</v>
      </c>
      <c r="G529" s="45" t="s">
        <v>408</v>
      </c>
      <c r="H529" s="45" t="s">
        <v>785</v>
      </c>
      <c r="I529" s="53">
        <v>61355.25</v>
      </c>
      <c r="J529" s="58">
        <f t="shared" si="112"/>
        <v>63686.749500000005</v>
      </c>
      <c r="K529" s="58">
        <f t="shared" si="113"/>
        <v>65788.4122335</v>
      </c>
      <c r="L529" s="74">
        <f t="shared" si="114"/>
        <v>4872.03633675</v>
      </c>
      <c r="M529" s="74">
        <f t="shared" si="115"/>
        <v>94.25638926</v>
      </c>
      <c r="N529" s="74">
        <f t="shared" si="116"/>
        <v>384.0022598277695</v>
      </c>
      <c r="O529" s="74">
        <f t="shared" si="117"/>
        <v>8199.668998125</v>
      </c>
      <c r="P529" s="39">
        <f t="shared" si="118"/>
        <v>19044</v>
      </c>
      <c r="Q529" s="73">
        <f t="shared" si="119"/>
        <v>5032.81353586275</v>
      </c>
      <c r="R529" s="73">
        <f t="shared" si="120"/>
        <v>97.36685010558</v>
      </c>
      <c r="S529" s="73">
        <f t="shared" si="121"/>
        <v>384.0022598277695</v>
      </c>
      <c r="T529" s="73">
        <f t="shared" si="122"/>
        <v>8585.38779647175</v>
      </c>
      <c r="U529" s="73">
        <f t="shared" si="123"/>
        <v>19236</v>
      </c>
      <c r="V529" s="73">
        <f t="shared" si="124"/>
        <v>96280.71348396278</v>
      </c>
      <c r="W529" s="73">
        <f t="shared" si="125"/>
        <v>99123.98267576785</v>
      </c>
    </row>
    <row r="530" spans="2:23" ht="15">
      <c r="B530" t="s">
        <v>1367</v>
      </c>
      <c r="C530" t="s">
        <v>471</v>
      </c>
      <c r="D530" t="s">
        <v>474</v>
      </c>
      <c r="E530" s="54">
        <v>40</v>
      </c>
      <c r="F530" s="45" t="s">
        <v>407</v>
      </c>
      <c r="G530" s="45" t="s">
        <v>408</v>
      </c>
      <c r="H530" s="45" t="s">
        <v>412</v>
      </c>
      <c r="I530" s="53">
        <v>116856.44</v>
      </c>
      <c r="J530" s="58">
        <f t="shared" si="112"/>
        <v>121296.98472000001</v>
      </c>
      <c r="K530" s="58">
        <f t="shared" si="113"/>
        <v>125299.78521576</v>
      </c>
      <c r="L530" s="74">
        <f t="shared" si="114"/>
        <v>9279.219331080001</v>
      </c>
      <c r="M530" s="74">
        <f t="shared" si="115"/>
        <v>179.51953738560002</v>
      </c>
      <c r="N530" s="74">
        <f t="shared" si="116"/>
        <v>384.0022598277695</v>
      </c>
      <c r="O530" s="74">
        <f t="shared" si="117"/>
        <v>15616.986782700002</v>
      </c>
      <c r="P530" s="39">
        <f t="shared" si="118"/>
        <v>19044</v>
      </c>
      <c r="Q530" s="73">
        <f t="shared" si="119"/>
        <v>9585.43356900564</v>
      </c>
      <c r="R530" s="73">
        <f t="shared" si="120"/>
        <v>185.4436821193248</v>
      </c>
      <c r="S530" s="73">
        <f t="shared" si="121"/>
        <v>384.0022598277695</v>
      </c>
      <c r="T530" s="73">
        <f t="shared" si="122"/>
        <v>16351.62197065668</v>
      </c>
      <c r="U530" s="73">
        <f t="shared" si="123"/>
        <v>19236</v>
      </c>
      <c r="V530" s="73">
        <f t="shared" si="124"/>
        <v>165800.7126309934</v>
      </c>
      <c r="W530" s="73">
        <f t="shared" si="125"/>
        <v>171042.28669736942</v>
      </c>
    </row>
    <row r="531" spans="2:23" ht="15">
      <c r="B531" t="s">
        <v>1368</v>
      </c>
      <c r="C531" t="s">
        <v>1369</v>
      </c>
      <c r="D531" t="s">
        <v>420</v>
      </c>
      <c r="E531" s="54">
        <v>40</v>
      </c>
      <c r="F531" s="45" t="s">
        <v>407</v>
      </c>
      <c r="G531" s="45" t="s">
        <v>408</v>
      </c>
      <c r="H531" s="45" t="s">
        <v>412</v>
      </c>
      <c r="I531" s="53">
        <v>55876.92</v>
      </c>
      <c r="J531" s="58">
        <f t="shared" si="112"/>
        <v>58000.24296</v>
      </c>
      <c r="K531" s="58">
        <f t="shared" si="113"/>
        <v>59914.25097768</v>
      </c>
      <c r="L531" s="74">
        <f t="shared" si="114"/>
        <v>4437.01858644</v>
      </c>
      <c r="M531" s="74">
        <f t="shared" si="115"/>
        <v>85.8403595808</v>
      </c>
      <c r="N531" s="74">
        <f t="shared" si="116"/>
        <v>384.0022598277695</v>
      </c>
      <c r="O531" s="74">
        <f t="shared" si="117"/>
        <v>7467.5312811</v>
      </c>
      <c r="P531" s="39">
        <f t="shared" si="118"/>
        <v>19044</v>
      </c>
      <c r="Q531" s="73">
        <f t="shared" si="119"/>
        <v>4583.44019979252</v>
      </c>
      <c r="R531" s="73">
        <f t="shared" si="120"/>
        <v>88.6730914469664</v>
      </c>
      <c r="S531" s="73">
        <f t="shared" si="121"/>
        <v>384.0022598277695</v>
      </c>
      <c r="T531" s="73">
        <f t="shared" si="122"/>
        <v>7818.80975258724</v>
      </c>
      <c r="U531" s="73">
        <f t="shared" si="123"/>
        <v>19236</v>
      </c>
      <c r="V531" s="73">
        <f t="shared" si="124"/>
        <v>89418.63544694858</v>
      </c>
      <c r="W531" s="73">
        <f t="shared" si="125"/>
        <v>92025.1762813345</v>
      </c>
    </row>
    <row r="532" spans="2:23" ht="15">
      <c r="B532" t="s">
        <v>1370</v>
      </c>
      <c r="C532" t="s">
        <v>1371</v>
      </c>
      <c r="D532" t="s">
        <v>420</v>
      </c>
      <c r="E532" s="54">
        <v>40</v>
      </c>
      <c r="F532" s="45" t="s">
        <v>407</v>
      </c>
      <c r="G532" s="45" t="s">
        <v>408</v>
      </c>
      <c r="H532" s="45" t="s">
        <v>412</v>
      </c>
      <c r="I532" s="53">
        <v>58591.29</v>
      </c>
      <c r="J532" s="58">
        <f t="shared" si="112"/>
        <v>60817.759020000005</v>
      </c>
      <c r="K532" s="58">
        <f t="shared" si="113"/>
        <v>62824.74506766</v>
      </c>
      <c r="L532" s="74">
        <f t="shared" si="114"/>
        <v>4652.55856503</v>
      </c>
      <c r="M532" s="74">
        <f t="shared" si="115"/>
        <v>90.0102833496</v>
      </c>
      <c r="N532" s="74">
        <f t="shared" si="116"/>
        <v>384.0022598277695</v>
      </c>
      <c r="O532" s="74">
        <f t="shared" si="117"/>
        <v>7830.286473825001</v>
      </c>
      <c r="P532" s="39">
        <f t="shared" si="118"/>
        <v>19044</v>
      </c>
      <c r="Q532" s="73">
        <f t="shared" si="119"/>
        <v>4806.09299767599</v>
      </c>
      <c r="R532" s="73">
        <f t="shared" si="120"/>
        <v>92.98062270013679</v>
      </c>
      <c r="S532" s="73">
        <f t="shared" si="121"/>
        <v>384.0022598277695</v>
      </c>
      <c r="T532" s="73">
        <f t="shared" si="122"/>
        <v>8198.62923132963</v>
      </c>
      <c r="U532" s="73">
        <f t="shared" si="123"/>
        <v>19236</v>
      </c>
      <c r="V532" s="73">
        <f t="shared" si="124"/>
        <v>92818.61660203237</v>
      </c>
      <c r="W532" s="73">
        <f t="shared" si="125"/>
        <v>95542.45017919352</v>
      </c>
    </row>
    <row r="533" spans="2:23" ht="15">
      <c r="B533" t="s">
        <v>1372</v>
      </c>
      <c r="C533" t="s">
        <v>432</v>
      </c>
      <c r="D533" t="s">
        <v>420</v>
      </c>
      <c r="E533" s="54">
        <v>40</v>
      </c>
      <c r="F533" s="45" t="s">
        <v>407</v>
      </c>
      <c r="G533" s="45" t="s">
        <v>408</v>
      </c>
      <c r="H533" s="45" t="s">
        <v>412</v>
      </c>
      <c r="I533" s="53">
        <v>84962.48</v>
      </c>
      <c r="J533" s="58">
        <f t="shared" si="112"/>
        <v>88191.05424</v>
      </c>
      <c r="K533" s="58">
        <f t="shared" si="113"/>
        <v>91101.35902991999</v>
      </c>
      <c r="L533" s="74">
        <f t="shared" si="114"/>
        <v>6746.61564936</v>
      </c>
      <c r="M533" s="74">
        <f t="shared" si="115"/>
        <v>130.5227602752</v>
      </c>
      <c r="N533" s="74">
        <f t="shared" si="116"/>
        <v>384.0022598277695</v>
      </c>
      <c r="O533" s="74">
        <f t="shared" si="117"/>
        <v>11354.5982334</v>
      </c>
      <c r="P533" s="39">
        <f t="shared" si="118"/>
        <v>19044</v>
      </c>
      <c r="Q533" s="73">
        <f t="shared" si="119"/>
        <v>6969.253965788879</v>
      </c>
      <c r="R533" s="73">
        <f t="shared" si="120"/>
        <v>134.83001136428157</v>
      </c>
      <c r="S533" s="73">
        <f t="shared" si="121"/>
        <v>384.0022598277695</v>
      </c>
      <c r="T533" s="73">
        <f t="shared" si="122"/>
        <v>11888.727353404558</v>
      </c>
      <c r="U533" s="73">
        <f t="shared" si="123"/>
        <v>19236</v>
      </c>
      <c r="V533" s="73">
        <f t="shared" si="124"/>
        <v>125850.79314286297</v>
      </c>
      <c r="W533" s="73">
        <f t="shared" si="125"/>
        <v>129714.17262030547</v>
      </c>
    </row>
    <row r="534" spans="2:23" ht="15">
      <c r="B534" t="s">
        <v>1373</v>
      </c>
      <c r="C534" t="s">
        <v>781</v>
      </c>
      <c r="D534" t="s">
        <v>474</v>
      </c>
      <c r="E534" s="54">
        <v>40</v>
      </c>
      <c r="F534" s="45" t="s">
        <v>407</v>
      </c>
      <c r="G534" s="45" t="s">
        <v>408</v>
      </c>
      <c r="H534" s="45" t="s">
        <v>412</v>
      </c>
      <c r="I534" s="53">
        <v>137350.06</v>
      </c>
      <c r="J534" s="58">
        <f t="shared" si="112"/>
        <v>142569.36228</v>
      </c>
      <c r="K534" s="58">
        <f t="shared" si="113"/>
        <v>147274.15123524</v>
      </c>
      <c r="L534" s="74">
        <f t="shared" si="114"/>
        <v>10028.05575306</v>
      </c>
      <c r="M534" s="74">
        <f t="shared" si="115"/>
        <v>211.0026561744</v>
      </c>
      <c r="N534" s="74">
        <f t="shared" si="116"/>
        <v>384.0022598277695</v>
      </c>
      <c r="O534" s="74">
        <f t="shared" si="117"/>
        <v>18355.80539355</v>
      </c>
      <c r="P534" s="39">
        <f t="shared" si="118"/>
        <v>19044</v>
      </c>
      <c r="Q534" s="73">
        <f t="shared" si="119"/>
        <v>10096.27519291098</v>
      </c>
      <c r="R534" s="73">
        <f t="shared" si="120"/>
        <v>217.96574382815518</v>
      </c>
      <c r="S534" s="73">
        <f t="shared" si="121"/>
        <v>384.0022598277695</v>
      </c>
      <c r="T534" s="73">
        <f t="shared" si="122"/>
        <v>19219.27673619882</v>
      </c>
      <c r="U534" s="73">
        <f t="shared" si="123"/>
        <v>19236</v>
      </c>
      <c r="V534" s="73">
        <f t="shared" si="124"/>
        <v>190592.22834261216</v>
      </c>
      <c r="W534" s="73">
        <f t="shared" si="125"/>
        <v>196427.6711680057</v>
      </c>
    </row>
    <row r="535" spans="2:23" ht="15">
      <c r="B535" t="s">
        <v>1374</v>
      </c>
      <c r="C535" t="s">
        <v>1375</v>
      </c>
      <c r="D535" t="s">
        <v>511</v>
      </c>
      <c r="E535" s="54">
        <v>35</v>
      </c>
      <c r="F535" s="45" t="s">
        <v>407</v>
      </c>
      <c r="G535" s="45" t="s">
        <v>408</v>
      </c>
      <c r="H535" s="45" t="s">
        <v>412</v>
      </c>
      <c r="I535" s="53">
        <v>113130.75</v>
      </c>
      <c r="J535" s="58">
        <f t="shared" si="112"/>
        <v>117429.7185</v>
      </c>
      <c r="K535" s="58">
        <f t="shared" si="113"/>
        <v>121304.89921049999</v>
      </c>
      <c r="L535" s="74">
        <f t="shared" si="114"/>
        <v>8983.37346525</v>
      </c>
      <c r="M535" s="74">
        <f t="shared" si="115"/>
        <v>173.79598338</v>
      </c>
      <c r="N535" s="74">
        <f t="shared" si="116"/>
        <v>384.0022598277695</v>
      </c>
      <c r="O535" s="74">
        <f t="shared" si="117"/>
        <v>15119.076256875001</v>
      </c>
      <c r="P535" s="39">
        <f t="shared" si="118"/>
        <v>19044</v>
      </c>
      <c r="Q535" s="73">
        <f t="shared" si="119"/>
        <v>9279.82478960325</v>
      </c>
      <c r="R535" s="73">
        <f t="shared" si="120"/>
        <v>179.53125083153998</v>
      </c>
      <c r="S535" s="73">
        <f t="shared" si="121"/>
        <v>384.0022598277695</v>
      </c>
      <c r="T535" s="73">
        <f t="shared" si="122"/>
        <v>15830.28934697025</v>
      </c>
      <c r="U535" s="73">
        <f t="shared" si="123"/>
        <v>19236</v>
      </c>
      <c r="V535" s="73">
        <f t="shared" si="124"/>
        <v>161133.96646533278</v>
      </c>
      <c r="W535" s="73">
        <f t="shared" si="125"/>
        <v>166214.5468577328</v>
      </c>
    </row>
    <row r="536" spans="2:23" ht="15">
      <c r="B536" t="s">
        <v>1376</v>
      </c>
      <c r="C536" t="s">
        <v>454</v>
      </c>
      <c r="D536" t="s">
        <v>455</v>
      </c>
      <c r="E536" s="54">
        <v>40</v>
      </c>
      <c r="F536" s="45" t="s">
        <v>407</v>
      </c>
      <c r="G536" s="45" t="s">
        <v>408</v>
      </c>
      <c r="H536" s="45" t="s">
        <v>412</v>
      </c>
      <c r="I536" s="53">
        <v>64708.49</v>
      </c>
      <c r="J536" s="58">
        <f t="shared" si="112"/>
        <v>67167.41262</v>
      </c>
      <c r="K536" s="58">
        <f t="shared" si="113"/>
        <v>69383.93723646</v>
      </c>
      <c r="L536" s="74">
        <f t="shared" si="114"/>
        <v>5138.30706543</v>
      </c>
      <c r="M536" s="74">
        <f t="shared" si="115"/>
        <v>99.4077706776</v>
      </c>
      <c r="N536" s="74">
        <f t="shared" si="116"/>
        <v>384.0022598277695</v>
      </c>
      <c r="O536" s="74">
        <f t="shared" si="117"/>
        <v>8647.804374825</v>
      </c>
      <c r="P536" s="39">
        <f t="shared" si="118"/>
        <v>19044</v>
      </c>
      <c r="Q536" s="73">
        <f t="shared" si="119"/>
        <v>5307.87119858919</v>
      </c>
      <c r="R536" s="73">
        <f t="shared" si="120"/>
        <v>102.68822710996079</v>
      </c>
      <c r="S536" s="73">
        <f t="shared" si="121"/>
        <v>384.0022598277695</v>
      </c>
      <c r="T536" s="73">
        <f t="shared" si="122"/>
        <v>9054.60380935803</v>
      </c>
      <c r="U536" s="73">
        <f t="shared" si="123"/>
        <v>19236</v>
      </c>
      <c r="V536" s="73">
        <f t="shared" si="124"/>
        <v>100480.93409076038</v>
      </c>
      <c r="W536" s="73">
        <f t="shared" si="125"/>
        <v>103469.10273134494</v>
      </c>
    </row>
    <row r="537" spans="2:23" ht="15">
      <c r="B537" t="s">
        <v>1377</v>
      </c>
      <c r="C537" t="s">
        <v>1249</v>
      </c>
      <c r="D537" t="s">
        <v>458</v>
      </c>
      <c r="E537" s="54">
        <v>40</v>
      </c>
      <c r="F537" s="45" t="s">
        <v>407</v>
      </c>
      <c r="G537" s="45" t="s">
        <v>408</v>
      </c>
      <c r="H537" s="45" t="s">
        <v>412</v>
      </c>
      <c r="I537" s="53">
        <v>138919.32</v>
      </c>
      <c r="J537" s="58">
        <f t="shared" si="112"/>
        <v>144198.25416</v>
      </c>
      <c r="K537" s="58">
        <f t="shared" si="113"/>
        <v>148956.79654728</v>
      </c>
      <c r="L537" s="74">
        <f t="shared" si="114"/>
        <v>10051.67468532</v>
      </c>
      <c r="M537" s="74">
        <f t="shared" si="115"/>
        <v>213.41341615680003</v>
      </c>
      <c r="N537" s="74">
        <f t="shared" si="116"/>
        <v>384.0022598277695</v>
      </c>
      <c r="O537" s="74">
        <f t="shared" si="117"/>
        <v>18565.5252231</v>
      </c>
      <c r="P537" s="39">
        <f t="shared" si="118"/>
        <v>19044</v>
      </c>
      <c r="Q537" s="73">
        <f t="shared" si="119"/>
        <v>10120.67354993556</v>
      </c>
      <c r="R537" s="73">
        <f t="shared" si="120"/>
        <v>220.45605888997443</v>
      </c>
      <c r="S537" s="73">
        <f t="shared" si="121"/>
        <v>384.0022598277695</v>
      </c>
      <c r="T537" s="73">
        <f t="shared" si="122"/>
        <v>19438.861949420043</v>
      </c>
      <c r="U537" s="73">
        <f t="shared" si="123"/>
        <v>19236</v>
      </c>
      <c r="V537" s="73">
        <f t="shared" si="124"/>
        <v>192456.86974440457</v>
      </c>
      <c r="W537" s="73">
        <f t="shared" si="125"/>
        <v>198356.79036535334</v>
      </c>
    </row>
    <row r="538" spans="2:23" ht="15">
      <c r="B538" t="s">
        <v>1378</v>
      </c>
      <c r="C538" t="s">
        <v>1080</v>
      </c>
      <c r="D538" t="s">
        <v>474</v>
      </c>
      <c r="E538" s="54">
        <v>40</v>
      </c>
      <c r="F538" s="45" t="s">
        <v>407</v>
      </c>
      <c r="G538" s="45" t="s">
        <v>408</v>
      </c>
      <c r="H538" s="45" t="s">
        <v>412</v>
      </c>
      <c r="I538" s="53">
        <v>104903.46</v>
      </c>
      <c r="J538" s="58">
        <f t="shared" si="112"/>
        <v>108889.79148000001</v>
      </c>
      <c r="K538" s="58">
        <f t="shared" si="113"/>
        <v>112483.15459884</v>
      </c>
      <c r="L538" s="74">
        <f t="shared" si="114"/>
        <v>8330.06904822</v>
      </c>
      <c r="M538" s="74">
        <f t="shared" si="115"/>
        <v>161.1568913904</v>
      </c>
      <c r="N538" s="74">
        <f t="shared" si="116"/>
        <v>384.0022598277695</v>
      </c>
      <c r="O538" s="74">
        <f t="shared" si="117"/>
        <v>14019.560653050003</v>
      </c>
      <c r="P538" s="39">
        <f t="shared" si="118"/>
        <v>19044</v>
      </c>
      <c r="Q538" s="73">
        <f t="shared" si="119"/>
        <v>8604.96132681126</v>
      </c>
      <c r="R538" s="73">
        <f t="shared" si="120"/>
        <v>166.4750688062832</v>
      </c>
      <c r="S538" s="73">
        <f t="shared" si="121"/>
        <v>384.0022598277695</v>
      </c>
      <c r="T538" s="73">
        <f t="shared" si="122"/>
        <v>14679.051675148621</v>
      </c>
      <c r="U538" s="73">
        <f t="shared" si="123"/>
        <v>19236</v>
      </c>
      <c r="V538" s="73">
        <f t="shared" si="124"/>
        <v>150828.58033248817</v>
      </c>
      <c r="W538" s="73">
        <f t="shared" si="125"/>
        <v>155553.64492943394</v>
      </c>
    </row>
    <row r="539" spans="2:23" ht="15">
      <c r="B539" t="s">
        <v>1379</v>
      </c>
      <c r="C539" t="s">
        <v>1380</v>
      </c>
      <c r="D539" t="s">
        <v>417</v>
      </c>
      <c r="E539" s="54">
        <v>40</v>
      </c>
      <c r="F539" s="45" t="s">
        <v>407</v>
      </c>
      <c r="G539" s="45" t="s">
        <v>408</v>
      </c>
      <c r="H539" s="45" t="s">
        <v>412</v>
      </c>
      <c r="I539" s="53">
        <v>72810.11</v>
      </c>
      <c r="J539" s="58">
        <f t="shared" si="112"/>
        <v>75576.89418</v>
      </c>
      <c r="K539" s="58">
        <f t="shared" si="113"/>
        <v>78070.93168794</v>
      </c>
      <c r="L539" s="74">
        <f t="shared" si="114"/>
        <v>5781.63240477</v>
      </c>
      <c r="M539" s="74">
        <f t="shared" si="115"/>
        <v>111.8538033864</v>
      </c>
      <c r="N539" s="74">
        <f t="shared" si="116"/>
        <v>384.0022598277695</v>
      </c>
      <c r="O539" s="74">
        <f t="shared" si="117"/>
        <v>9730.525125675</v>
      </c>
      <c r="P539" s="39">
        <f t="shared" si="118"/>
        <v>19044</v>
      </c>
      <c r="Q539" s="73">
        <f t="shared" si="119"/>
        <v>5972.42627412741</v>
      </c>
      <c r="R539" s="73">
        <f t="shared" si="120"/>
        <v>115.5449788981512</v>
      </c>
      <c r="S539" s="73">
        <f t="shared" si="121"/>
        <v>384.0022598277695</v>
      </c>
      <c r="T539" s="73">
        <f t="shared" si="122"/>
        <v>10188.25658527617</v>
      </c>
      <c r="U539" s="73">
        <f t="shared" si="123"/>
        <v>19236</v>
      </c>
      <c r="V539" s="73">
        <f t="shared" si="124"/>
        <v>110628.90777365917</v>
      </c>
      <c r="W539" s="73">
        <f t="shared" si="125"/>
        <v>113967.1617860695</v>
      </c>
    </row>
    <row r="540" spans="2:23" ht="15">
      <c r="B540" t="s">
        <v>1381</v>
      </c>
      <c r="C540" t="s">
        <v>1291</v>
      </c>
      <c r="D540" t="s">
        <v>417</v>
      </c>
      <c r="E540" s="54">
        <v>40</v>
      </c>
      <c r="F540" s="45" t="s">
        <v>407</v>
      </c>
      <c r="G540" s="45" t="s">
        <v>408</v>
      </c>
      <c r="H540" s="45" t="s">
        <v>412</v>
      </c>
      <c r="I540" s="53">
        <v>73949.13</v>
      </c>
      <c r="J540" s="58">
        <f t="shared" si="112"/>
        <v>76759.19694000001</v>
      </c>
      <c r="K540" s="58">
        <f t="shared" si="113"/>
        <v>79292.25043902</v>
      </c>
      <c r="L540" s="74">
        <f t="shared" si="114"/>
        <v>5872.07856591</v>
      </c>
      <c r="M540" s="74">
        <f t="shared" si="115"/>
        <v>113.60361147120001</v>
      </c>
      <c r="N540" s="74">
        <f t="shared" si="116"/>
        <v>384.0022598277695</v>
      </c>
      <c r="O540" s="74">
        <f t="shared" si="117"/>
        <v>9882.746606025</v>
      </c>
      <c r="P540" s="39">
        <f t="shared" si="118"/>
        <v>19044</v>
      </c>
      <c r="Q540" s="73">
        <f t="shared" si="119"/>
        <v>6065.85715858503</v>
      </c>
      <c r="R540" s="73">
        <f t="shared" si="120"/>
        <v>117.35253064974961</v>
      </c>
      <c r="S540" s="73">
        <f t="shared" si="121"/>
        <v>384.0022598277695</v>
      </c>
      <c r="T540" s="73">
        <f t="shared" si="122"/>
        <v>10347.63868229211</v>
      </c>
      <c r="U540" s="73">
        <f t="shared" si="123"/>
        <v>19236</v>
      </c>
      <c r="V540" s="73">
        <f t="shared" si="124"/>
        <v>112055.62798323398</v>
      </c>
      <c r="W540" s="73">
        <f t="shared" si="125"/>
        <v>115443.10107037466</v>
      </c>
    </row>
    <row r="541" spans="2:23" ht="15">
      <c r="B541" t="s">
        <v>1382</v>
      </c>
      <c r="C541" t="s">
        <v>670</v>
      </c>
      <c r="D541" t="s">
        <v>511</v>
      </c>
      <c r="E541" s="54">
        <v>40</v>
      </c>
      <c r="F541" s="45" t="s">
        <v>407</v>
      </c>
      <c r="G541" s="45" t="s">
        <v>408</v>
      </c>
      <c r="H541" s="45" t="s">
        <v>412</v>
      </c>
      <c r="I541" s="53">
        <v>58489.52</v>
      </c>
      <c r="J541" s="58">
        <f t="shared" si="112"/>
        <v>60712.12176</v>
      </c>
      <c r="K541" s="58">
        <f t="shared" si="113"/>
        <v>62715.62177808</v>
      </c>
      <c r="L541" s="74">
        <f t="shared" si="114"/>
        <v>4644.47731464</v>
      </c>
      <c r="M541" s="74">
        <f t="shared" si="115"/>
        <v>89.8539402048</v>
      </c>
      <c r="N541" s="74">
        <f t="shared" si="116"/>
        <v>384.0022598277695</v>
      </c>
      <c r="O541" s="74">
        <f t="shared" si="117"/>
        <v>7816.6856766</v>
      </c>
      <c r="P541" s="39">
        <f t="shared" si="118"/>
        <v>19044</v>
      </c>
      <c r="Q541" s="73">
        <f t="shared" si="119"/>
        <v>4797.74506602312</v>
      </c>
      <c r="R541" s="73">
        <f t="shared" si="120"/>
        <v>92.8191202315584</v>
      </c>
      <c r="S541" s="73">
        <f t="shared" si="121"/>
        <v>384.0022598277695</v>
      </c>
      <c r="T541" s="73">
        <f t="shared" si="122"/>
        <v>8184.38864203944</v>
      </c>
      <c r="U541" s="73">
        <f t="shared" si="123"/>
        <v>19236</v>
      </c>
      <c r="V541" s="73">
        <f t="shared" si="124"/>
        <v>92691.14095127257</v>
      </c>
      <c r="W541" s="73">
        <f t="shared" si="125"/>
        <v>95410.57686620188</v>
      </c>
    </row>
    <row r="542" spans="2:23" ht="15">
      <c r="B542" t="s">
        <v>1383</v>
      </c>
      <c r="C542" t="s">
        <v>924</v>
      </c>
      <c r="D542" t="s">
        <v>417</v>
      </c>
      <c r="E542" s="54">
        <v>40</v>
      </c>
      <c r="F542" s="45" t="s">
        <v>407</v>
      </c>
      <c r="G542" s="45" t="s">
        <v>408</v>
      </c>
      <c r="H542" s="45" t="s">
        <v>761</v>
      </c>
      <c r="I542" s="53">
        <v>129194.36</v>
      </c>
      <c r="J542" s="58">
        <f t="shared" si="112"/>
        <v>134103.74568</v>
      </c>
      <c r="K542" s="58">
        <f t="shared" si="113"/>
        <v>138529.16928744</v>
      </c>
      <c r="L542" s="74">
        <f t="shared" si="114"/>
        <v>9905.30431236</v>
      </c>
      <c r="M542" s="74">
        <f t="shared" si="115"/>
        <v>198.4735436064</v>
      </c>
      <c r="N542" s="74">
        <f t="shared" si="116"/>
        <v>384.0022598277695</v>
      </c>
      <c r="O542" s="74">
        <f t="shared" si="117"/>
        <v>17265.857256299998</v>
      </c>
      <c r="P542" s="39">
        <f t="shared" si="118"/>
        <v>19044</v>
      </c>
      <c r="Q542" s="73">
        <f t="shared" si="119"/>
        <v>9969.472954667881</v>
      </c>
      <c r="R542" s="73">
        <f t="shared" si="120"/>
        <v>205.02317054541118</v>
      </c>
      <c r="S542" s="73">
        <f t="shared" si="121"/>
        <v>384.0022598277695</v>
      </c>
      <c r="T542" s="73">
        <f t="shared" si="122"/>
        <v>18078.05659201092</v>
      </c>
      <c r="U542" s="73">
        <f t="shared" si="123"/>
        <v>19236</v>
      </c>
      <c r="V542" s="73">
        <f t="shared" si="124"/>
        <v>180901.38305209417</v>
      </c>
      <c r="W542" s="73">
        <f t="shared" si="125"/>
        <v>186401.72426449196</v>
      </c>
    </row>
    <row r="543" spans="2:23" ht="15">
      <c r="B543" t="s">
        <v>1384</v>
      </c>
      <c r="C543" t="s">
        <v>469</v>
      </c>
      <c r="D543" t="s">
        <v>417</v>
      </c>
      <c r="E543" s="54">
        <v>40</v>
      </c>
      <c r="F543" s="45" t="s">
        <v>407</v>
      </c>
      <c r="G543" s="45" t="s">
        <v>408</v>
      </c>
      <c r="H543" s="45" t="s">
        <v>412</v>
      </c>
      <c r="I543" s="53">
        <v>104406.28</v>
      </c>
      <c r="J543" s="58">
        <f t="shared" si="112"/>
        <v>108373.71864</v>
      </c>
      <c r="K543" s="58">
        <f t="shared" si="113"/>
        <v>111950.05135512</v>
      </c>
      <c r="L543" s="74">
        <f t="shared" si="114"/>
        <v>8290.58947596</v>
      </c>
      <c r="M543" s="74">
        <f t="shared" si="115"/>
        <v>160.39310358720002</v>
      </c>
      <c r="N543" s="74">
        <f t="shared" si="116"/>
        <v>384.0022598277695</v>
      </c>
      <c r="O543" s="74">
        <f t="shared" si="117"/>
        <v>13953.116274900001</v>
      </c>
      <c r="P543" s="39">
        <f t="shared" si="118"/>
        <v>19044</v>
      </c>
      <c r="Q543" s="73">
        <f t="shared" si="119"/>
        <v>8564.178928666679</v>
      </c>
      <c r="R543" s="73">
        <f t="shared" si="120"/>
        <v>165.6860760055776</v>
      </c>
      <c r="S543" s="73">
        <f t="shared" si="121"/>
        <v>384.0022598277695</v>
      </c>
      <c r="T543" s="73">
        <f t="shared" si="122"/>
        <v>14609.48170184316</v>
      </c>
      <c r="U543" s="73">
        <f t="shared" si="123"/>
        <v>19236</v>
      </c>
      <c r="V543" s="73">
        <f t="shared" si="124"/>
        <v>150205.81975427497</v>
      </c>
      <c r="W543" s="73">
        <f t="shared" si="125"/>
        <v>154909.40032146318</v>
      </c>
    </row>
    <row r="544" spans="2:23" ht="15">
      <c r="B544" t="s">
        <v>1385</v>
      </c>
      <c r="C544" t="s">
        <v>1386</v>
      </c>
      <c r="D544" t="s">
        <v>511</v>
      </c>
      <c r="E544" s="54">
        <v>35</v>
      </c>
      <c r="F544" s="45" t="s">
        <v>407</v>
      </c>
      <c r="G544" s="45" t="s">
        <v>408</v>
      </c>
      <c r="H544" s="45" t="s">
        <v>412</v>
      </c>
      <c r="I544" s="53">
        <v>94313.07</v>
      </c>
      <c r="J544" s="58">
        <f t="shared" si="112"/>
        <v>97896.96666</v>
      </c>
      <c r="K544" s="58">
        <f t="shared" si="113"/>
        <v>101127.56655978</v>
      </c>
      <c r="L544" s="74">
        <f t="shared" si="114"/>
        <v>7489.117949490001</v>
      </c>
      <c r="M544" s="74">
        <f t="shared" si="115"/>
        <v>144.8875106568</v>
      </c>
      <c r="N544" s="74">
        <f t="shared" si="116"/>
        <v>384.0022598277695</v>
      </c>
      <c r="O544" s="74">
        <f t="shared" si="117"/>
        <v>12604.234457475</v>
      </c>
      <c r="P544" s="39">
        <f t="shared" si="118"/>
        <v>19044</v>
      </c>
      <c r="Q544" s="73">
        <f t="shared" si="119"/>
        <v>7736.25884182317</v>
      </c>
      <c r="R544" s="73">
        <f t="shared" si="120"/>
        <v>149.6687985084744</v>
      </c>
      <c r="S544" s="73">
        <f t="shared" si="121"/>
        <v>384.0022598277695</v>
      </c>
      <c r="T544" s="73">
        <f t="shared" si="122"/>
        <v>13197.14743605129</v>
      </c>
      <c r="U544" s="73">
        <f t="shared" si="123"/>
        <v>19236</v>
      </c>
      <c r="V544" s="73">
        <f t="shared" si="124"/>
        <v>137563.20883744958</v>
      </c>
      <c r="W544" s="73">
        <f t="shared" si="125"/>
        <v>141830.64389599068</v>
      </c>
    </row>
    <row r="545" spans="2:23" ht="15">
      <c r="B545" t="s">
        <v>1387</v>
      </c>
      <c r="C545" t="s">
        <v>471</v>
      </c>
      <c r="D545" t="s">
        <v>417</v>
      </c>
      <c r="E545" s="54">
        <v>40</v>
      </c>
      <c r="F545" s="45" t="s">
        <v>407</v>
      </c>
      <c r="G545" s="45" t="s">
        <v>408</v>
      </c>
      <c r="H545" s="45" t="s">
        <v>412</v>
      </c>
      <c r="I545" s="53">
        <v>116856.44</v>
      </c>
      <c r="J545" s="58">
        <f t="shared" si="112"/>
        <v>121296.98472000001</v>
      </c>
      <c r="K545" s="58">
        <f t="shared" si="113"/>
        <v>125299.78521576</v>
      </c>
      <c r="L545" s="74">
        <f t="shared" si="114"/>
        <v>9279.219331080001</v>
      </c>
      <c r="M545" s="74">
        <f t="shared" si="115"/>
        <v>179.51953738560002</v>
      </c>
      <c r="N545" s="74">
        <f t="shared" si="116"/>
        <v>384.0022598277695</v>
      </c>
      <c r="O545" s="74">
        <f t="shared" si="117"/>
        <v>15616.986782700002</v>
      </c>
      <c r="P545" s="39">
        <f t="shared" si="118"/>
        <v>19044</v>
      </c>
      <c r="Q545" s="73">
        <f t="shared" si="119"/>
        <v>9585.43356900564</v>
      </c>
      <c r="R545" s="73">
        <f t="shared" si="120"/>
        <v>185.4436821193248</v>
      </c>
      <c r="S545" s="73">
        <f t="shared" si="121"/>
        <v>384.0022598277695</v>
      </c>
      <c r="T545" s="73">
        <f t="shared" si="122"/>
        <v>16351.62197065668</v>
      </c>
      <c r="U545" s="73">
        <f t="shared" si="123"/>
        <v>19236</v>
      </c>
      <c r="V545" s="73">
        <f t="shared" si="124"/>
        <v>165800.7126309934</v>
      </c>
      <c r="W545" s="73">
        <f t="shared" si="125"/>
        <v>171042.28669736942</v>
      </c>
    </row>
    <row r="546" spans="2:23" ht="15">
      <c r="B546" t="s">
        <v>1388</v>
      </c>
      <c r="C546" t="s">
        <v>513</v>
      </c>
      <c r="D546" t="s">
        <v>417</v>
      </c>
      <c r="E546" s="54">
        <v>40</v>
      </c>
      <c r="F546" s="45" t="s">
        <v>407</v>
      </c>
      <c r="G546" s="45" t="s">
        <v>408</v>
      </c>
      <c r="H546" s="45" t="s">
        <v>412</v>
      </c>
      <c r="I546" s="53">
        <v>137012.22</v>
      </c>
      <c r="J546" s="58">
        <f t="shared" si="112"/>
        <v>142218.68436</v>
      </c>
      <c r="K546" s="58">
        <f t="shared" si="113"/>
        <v>146911.90094388</v>
      </c>
      <c r="L546" s="74">
        <f t="shared" si="114"/>
        <v>10022.97092322</v>
      </c>
      <c r="M546" s="74">
        <f t="shared" si="115"/>
        <v>210.48365285280002</v>
      </c>
      <c r="N546" s="74">
        <f t="shared" si="116"/>
        <v>384.0022598277695</v>
      </c>
      <c r="O546" s="74">
        <f t="shared" si="117"/>
        <v>18310.65561135</v>
      </c>
      <c r="P546" s="39">
        <f t="shared" si="118"/>
        <v>19044</v>
      </c>
      <c r="Q546" s="73">
        <f t="shared" si="119"/>
        <v>10091.02256368626</v>
      </c>
      <c r="R546" s="73">
        <f t="shared" si="120"/>
        <v>217.4296133969424</v>
      </c>
      <c r="S546" s="73">
        <f t="shared" si="121"/>
        <v>384.0022598277695</v>
      </c>
      <c r="T546" s="73">
        <f t="shared" si="122"/>
        <v>19172.00307317634</v>
      </c>
      <c r="U546" s="73">
        <f t="shared" si="123"/>
        <v>19236</v>
      </c>
      <c r="V546" s="73">
        <f t="shared" si="124"/>
        <v>190190.7968072506</v>
      </c>
      <c r="W546" s="73">
        <f t="shared" si="125"/>
        <v>196012.35845396732</v>
      </c>
    </row>
    <row r="547" spans="2:23" ht="15">
      <c r="B547" t="s">
        <v>1389</v>
      </c>
      <c r="C547" t="s">
        <v>435</v>
      </c>
      <c r="D547" t="s">
        <v>417</v>
      </c>
      <c r="E547" s="54">
        <v>40</v>
      </c>
      <c r="F547" s="45" t="s">
        <v>407</v>
      </c>
      <c r="G547" s="45" t="s">
        <v>408</v>
      </c>
      <c r="H547" s="45" t="s">
        <v>412</v>
      </c>
      <c r="I547" s="53">
        <v>83348.49</v>
      </c>
      <c r="J547" s="58">
        <f t="shared" si="112"/>
        <v>86515.73262000001</v>
      </c>
      <c r="K547" s="58">
        <f t="shared" si="113"/>
        <v>89370.75179646</v>
      </c>
      <c r="L547" s="74">
        <f t="shared" si="114"/>
        <v>6618.45354543</v>
      </c>
      <c r="M547" s="74">
        <f t="shared" si="115"/>
        <v>128.0432842776</v>
      </c>
      <c r="N547" s="74">
        <f t="shared" si="116"/>
        <v>384.0022598277695</v>
      </c>
      <c r="O547" s="74">
        <f t="shared" si="117"/>
        <v>11138.900574825002</v>
      </c>
      <c r="P547" s="39">
        <f t="shared" si="118"/>
        <v>19044</v>
      </c>
      <c r="Q547" s="73">
        <f t="shared" si="119"/>
        <v>6836.862512429189</v>
      </c>
      <c r="R547" s="73">
        <f t="shared" si="120"/>
        <v>132.2687126587608</v>
      </c>
      <c r="S547" s="73">
        <f t="shared" si="121"/>
        <v>384.0022598277695</v>
      </c>
      <c r="T547" s="73">
        <f t="shared" si="122"/>
        <v>11662.88310943803</v>
      </c>
      <c r="U547" s="73">
        <f t="shared" si="123"/>
        <v>19236</v>
      </c>
      <c r="V547" s="73">
        <f t="shared" si="124"/>
        <v>123829.13228436038</v>
      </c>
      <c r="W547" s="73">
        <f t="shared" si="125"/>
        <v>127622.76839081376</v>
      </c>
    </row>
    <row r="548" spans="2:23" ht="15">
      <c r="B548" t="s">
        <v>1390</v>
      </c>
      <c r="C548" t="s">
        <v>709</v>
      </c>
      <c r="D548" t="s">
        <v>710</v>
      </c>
      <c r="E548" s="54">
        <v>40</v>
      </c>
      <c r="F548" s="45" t="s">
        <v>407</v>
      </c>
      <c r="G548" s="45" t="s">
        <v>408</v>
      </c>
      <c r="H548" s="45" t="s">
        <v>412</v>
      </c>
      <c r="I548" s="53">
        <v>85439.62</v>
      </c>
      <c r="J548" s="58">
        <f t="shared" si="112"/>
        <v>88686.32556</v>
      </c>
      <c r="K548" s="58">
        <f t="shared" si="113"/>
        <v>91612.97430347999</v>
      </c>
      <c r="L548" s="74">
        <f t="shared" si="114"/>
        <v>6784.50390534</v>
      </c>
      <c r="M548" s="74">
        <f t="shared" si="115"/>
        <v>131.2557618288</v>
      </c>
      <c r="N548" s="74">
        <f t="shared" si="116"/>
        <v>384.0022598277695</v>
      </c>
      <c r="O548" s="74">
        <f t="shared" si="117"/>
        <v>11418.36441585</v>
      </c>
      <c r="P548" s="39">
        <f t="shared" si="118"/>
        <v>19044</v>
      </c>
      <c r="Q548" s="73">
        <f t="shared" si="119"/>
        <v>7008.392534216219</v>
      </c>
      <c r="R548" s="73">
        <f t="shared" si="120"/>
        <v>135.58720196915039</v>
      </c>
      <c r="S548" s="73">
        <f t="shared" si="121"/>
        <v>384.0022598277695</v>
      </c>
      <c r="T548" s="73">
        <f t="shared" si="122"/>
        <v>11955.49314660414</v>
      </c>
      <c r="U548" s="73">
        <f t="shared" si="123"/>
        <v>19236</v>
      </c>
      <c r="V548" s="73">
        <f t="shared" si="124"/>
        <v>126448.45190284657</v>
      </c>
      <c r="W548" s="73">
        <f t="shared" si="125"/>
        <v>130332.44944609728</v>
      </c>
    </row>
    <row r="549" spans="2:23" ht="15">
      <c r="B549" t="s">
        <v>1391</v>
      </c>
      <c r="C549" t="s">
        <v>1392</v>
      </c>
      <c r="D549" t="s">
        <v>483</v>
      </c>
      <c r="E549" s="54">
        <v>40</v>
      </c>
      <c r="F549" s="45" t="s">
        <v>407</v>
      </c>
      <c r="G549" s="45" t="s">
        <v>408</v>
      </c>
      <c r="H549" s="45" t="s">
        <v>412</v>
      </c>
      <c r="I549" s="53">
        <v>79750.37</v>
      </c>
      <c r="J549" s="58">
        <f t="shared" si="112"/>
        <v>82780.88406</v>
      </c>
      <c r="K549" s="58">
        <f t="shared" si="113"/>
        <v>85512.65323397999</v>
      </c>
      <c r="L549" s="74">
        <f t="shared" si="114"/>
        <v>6332.73763059</v>
      </c>
      <c r="M549" s="74">
        <f t="shared" si="115"/>
        <v>122.5157084088</v>
      </c>
      <c r="N549" s="74">
        <f t="shared" si="116"/>
        <v>384.0022598277695</v>
      </c>
      <c r="O549" s="74">
        <f t="shared" si="117"/>
        <v>10658.038822725</v>
      </c>
      <c r="P549" s="39">
        <f t="shared" si="118"/>
        <v>19044</v>
      </c>
      <c r="Q549" s="73">
        <f t="shared" si="119"/>
        <v>6541.717972399469</v>
      </c>
      <c r="R549" s="73">
        <f t="shared" si="120"/>
        <v>126.55872678629038</v>
      </c>
      <c r="S549" s="73">
        <f t="shared" si="121"/>
        <v>384.0022598277695</v>
      </c>
      <c r="T549" s="73">
        <f t="shared" si="122"/>
        <v>11159.40124703439</v>
      </c>
      <c r="U549" s="73">
        <f t="shared" si="123"/>
        <v>19236</v>
      </c>
      <c r="V549" s="73">
        <f t="shared" si="124"/>
        <v>119322.17848155156</v>
      </c>
      <c r="W549" s="73">
        <f t="shared" si="125"/>
        <v>122960.3334400279</v>
      </c>
    </row>
    <row r="550" spans="2:23" ht="15">
      <c r="B550" t="s">
        <v>1393</v>
      </c>
      <c r="C550" t="s">
        <v>934</v>
      </c>
      <c r="D550" t="s">
        <v>417</v>
      </c>
      <c r="E550" s="54">
        <v>40</v>
      </c>
      <c r="F550" s="45" t="s">
        <v>407</v>
      </c>
      <c r="G550" s="45" t="s">
        <v>408</v>
      </c>
      <c r="H550" s="45" t="s">
        <v>412</v>
      </c>
      <c r="I550" s="53">
        <v>96537.06</v>
      </c>
      <c r="J550" s="58">
        <f t="shared" si="112"/>
        <v>100205.46828</v>
      </c>
      <c r="K550" s="58">
        <f t="shared" si="113"/>
        <v>103512.24873323999</v>
      </c>
      <c r="L550" s="74">
        <f t="shared" si="114"/>
        <v>7665.71832342</v>
      </c>
      <c r="M550" s="74">
        <f t="shared" si="115"/>
        <v>148.3040930544</v>
      </c>
      <c r="N550" s="74">
        <f t="shared" si="116"/>
        <v>384.0022598277695</v>
      </c>
      <c r="O550" s="74">
        <f t="shared" si="117"/>
        <v>12901.454041050001</v>
      </c>
      <c r="P550" s="39">
        <f t="shared" si="118"/>
        <v>19044</v>
      </c>
      <c r="Q550" s="73">
        <f t="shared" si="119"/>
        <v>7918.687028092859</v>
      </c>
      <c r="R550" s="73">
        <f t="shared" si="120"/>
        <v>153.19812812519518</v>
      </c>
      <c r="S550" s="73">
        <f t="shared" si="121"/>
        <v>384.0022598277695</v>
      </c>
      <c r="T550" s="73">
        <f t="shared" si="122"/>
        <v>13508.348459687819</v>
      </c>
      <c r="U550" s="73">
        <f t="shared" si="123"/>
        <v>19236</v>
      </c>
      <c r="V550" s="73">
        <f t="shared" si="124"/>
        <v>140348.94699735218</v>
      </c>
      <c r="W550" s="73">
        <f t="shared" si="125"/>
        <v>144712.48460897364</v>
      </c>
    </row>
    <row r="551" spans="2:23" ht="15">
      <c r="B551" t="s">
        <v>1394</v>
      </c>
      <c r="C551" t="s">
        <v>1395</v>
      </c>
      <c r="D551" t="s">
        <v>710</v>
      </c>
      <c r="E551" s="54">
        <v>40</v>
      </c>
      <c r="F551" s="45" t="s">
        <v>407</v>
      </c>
      <c r="G551" s="45" t="s">
        <v>408</v>
      </c>
      <c r="H551" s="45" t="s">
        <v>412</v>
      </c>
      <c r="I551" s="53">
        <v>91218.09</v>
      </c>
      <c r="J551" s="58">
        <f t="shared" si="112"/>
        <v>94684.37742</v>
      </c>
      <c r="K551" s="58">
        <f t="shared" si="113"/>
        <v>97808.96187485999</v>
      </c>
      <c r="L551" s="74">
        <f t="shared" si="114"/>
        <v>7243.3548726300005</v>
      </c>
      <c r="M551" s="74">
        <f t="shared" si="115"/>
        <v>140.1328785816</v>
      </c>
      <c r="N551" s="74">
        <f t="shared" si="116"/>
        <v>384.0022598277695</v>
      </c>
      <c r="O551" s="74">
        <f t="shared" si="117"/>
        <v>12190.613592825</v>
      </c>
      <c r="P551" s="39">
        <f t="shared" si="118"/>
        <v>19044</v>
      </c>
      <c r="Q551" s="73">
        <f t="shared" si="119"/>
        <v>7482.385583426789</v>
      </c>
      <c r="R551" s="73">
        <f t="shared" si="120"/>
        <v>144.75726357479277</v>
      </c>
      <c r="S551" s="73">
        <f t="shared" si="121"/>
        <v>384.0022598277695</v>
      </c>
      <c r="T551" s="73">
        <f t="shared" si="122"/>
        <v>12764.069524669228</v>
      </c>
      <c r="U551" s="73">
        <f t="shared" si="123"/>
        <v>19236</v>
      </c>
      <c r="V551" s="73">
        <f t="shared" si="124"/>
        <v>133686.48102386438</v>
      </c>
      <c r="W551" s="73">
        <f t="shared" si="125"/>
        <v>137820.17650635858</v>
      </c>
    </row>
    <row r="552" spans="2:23" ht="15">
      <c r="B552" t="s">
        <v>1396</v>
      </c>
      <c r="C552" t="s">
        <v>1263</v>
      </c>
      <c r="D552" t="s">
        <v>483</v>
      </c>
      <c r="E552" s="54">
        <v>40</v>
      </c>
      <c r="F552" s="45" t="s">
        <v>407</v>
      </c>
      <c r="G552" s="45" t="s">
        <v>408</v>
      </c>
      <c r="H552" s="45" t="s">
        <v>412</v>
      </c>
      <c r="I552" s="53">
        <v>95199.76</v>
      </c>
      <c r="J552" s="58">
        <f t="shared" si="112"/>
        <v>98817.35088</v>
      </c>
      <c r="K552" s="58">
        <f t="shared" si="113"/>
        <v>102078.32345904</v>
      </c>
      <c r="L552" s="74">
        <f t="shared" si="114"/>
        <v>7559.52734232</v>
      </c>
      <c r="M552" s="74">
        <f t="shared" si="115"/>
        <v>146.24967930239998</v>
      </c>
      <c r="N552" s="74">
        <f t="shared" si="116"/>
        <v>384.0022598277695</v>
      </c>
      <c r="O552" s="74">
        <f t="shared" si="117"/>
        <v>12722.7339258</v>
      </c>
      <c r="P552" s="39">
        <f t="shared" si="118"/>
        <v>19044</v>
      </c>
      <c r="Q552" s="73">
        <f t="shared" si="119"/>
        <v>7808.991744616559</v>
      </c>
      <c r="R552" s="73">
        <f t="shared" si="120"/>
        <v>151.0759187193792</v>
      </c>
      <c r="S552" s="73">
        <f t="shared" si="121"/>
        <v>384.0022598277695</v>
      </c>
      <c r="T552" s="73">
        <f t="shared" si="122"/>
        <v>13321.22121140472</v>
      </c>
      <c r="U552" s="73">
        <f t="shared" si="123"/>
        <v>19236</v>
      </c>
      <c r="V552" s="73">
        <f t="shared" si="124"/>
        <v>138673.86408725017</v>
      </c>
      <c r="W552" s="73">
        <f t="shared" si="125"/>
        <v>142979.61459360842</v>
      </c>
    </row>
    <row r="553" spans="2:23" ht="15">
      <c r="B553" t="s">
        <v>1397</v>
      </c>
      <c r="C553" t="s">
        <v>821</v>
      </c>
      <c r="D553" t="s">
        <v>417</v>
      </c>
      <c r="E553" s="54">
        <v>40</v>
      </c>
      <c r="F553" s="45" t="s">
        <v>407</v>
      </c>
      <c r="G553" s="45" t="s">
        <v>408</v>
      </c>
      <c r="H553" s="45" t="s">
        <v>412</v>
      </c>
      <c r="I553" s="53">
        <v>110947.93</v>
      </c>
      <c r="J553" s="58">
        <f t="shared" si="112"/>
        <v>115163.95134</v>
      </c>
      <c r="K553" s="58">
        <f t="shared" si="113"/>
        <v>118964.36173421999</v>
      </c>
      <c r="L553" s="74">
        <f t="shared" si="114"/>
        <v>8810.04227751</v>
      </c>
      <c r="M553" s="74">
        <f t="shared" si="115"/>
        <v>170.4426479832</v>
      </c>
      <c r="N553" s="74">
        <f t="shared" si="116"/>
        <v>384.0022598277695</v>
      </c>
      <c r="O553" s="74">
        <f t="shared" si="117"/>
        <v>14827.358735025</v>
      </c>
      <c r="P553" s="39">
        <f t="shared" si="118"/>
        <v>19044</v>
      </c>
      <c r="Q553" s="73">
        <f t="shared" si="119"/>
        <v>9100.773672667829</v>
      </c>
      <c r="R553" s="73">
        <f t="shared" si="120"/>
        <v>176.06725536664558</v>
      </c>
      <c r="S553" s="73">
        <f t="shared" si="121"/>
        <v>384.0022598277695</v>
      </c>
      <c r="T553" s="73">
        <f t="shared" si="122"/>
        <v>15524.849206315708</v>
      </c>
      <c r="U553" s="73">
        <f t="shared" si="123"/>
        <v>19236</v>
      </c>
      <c r="V553" s="73">
        <f t="shared" si="124"/>
        <v>158399.79726034598</v>
      </c>
      <c r="W553" s="73">
        <f t="shared" si="125"/>
        <v>163386.05412839795</v>
      </c>
    </row>
    <row r="554" spans="2:23" ht="15">
      <c r="B554" t="s">
        <v>1398</v>
      </c>
      <c r="C554" t="s">
        <v>1399</v>
      </c>
      <c r="D554" t="s">
        <v>661</v>
      </c>
      <c r="E554" s="54">
        <v>40</v>
      </c>
      <c r="F554" s="45" t="s">
        <v>407</v>
      </c>
      <c r="G554" s="45" t="s">
        <v>408</v>
      </c>
      <c r="H554" s="45" t="s">
        <v>412</v>
      </c>
      <c r="I554" s="53">
        <v>118675.41</v>
      </c>
      <c r="J554" s="58">
        <f t="shared" si="112"/>
        <v>123185.07558</v>
      </c>
      <c r="K554" s="58">
        <f t="shared" si="113"/>
        <v>127250.18307413999</v>
      </c>
      <c r="L554" s="74">
        <f t="shared" si="114"/>
        <v>9423.65828187</v>
      </c>
      <c r="M554" s="74">
        <f t="shared" si="115"/>
        <v>182.3139118584</v>
      </c>
      <c r="N554" s="74">
        <f t="shared" si="116"/>
        <v>384.0022598277695</v>
      </c>
      <c r="O554" s="74">
        <f t="shared" si="117"/>
        <v>15860.078480925002</v>
      </c>
      <c r="P554" s="39">
        <f t="shared" si="118"/>
        <v>19044</v>
      </c>
      <c r="Q554" s="73">
        <f t="shared" si="119"/>
        <v>9734.63900517171</v>
      </c>
      <c r="R554" s="73">
        <f t="shared" si="120"/>
        <v>188.33027094972718</v>
      </c>
      <c r="S554" s="73">
        <f t="shared" si="121"/>
        <v>384.0022598277695</v>
      </c>
      <c r="T554" s="73">
        <f t="shared" si="122"/>
        <v>16606.148891175268</v>
      </c>
      <c r="U554" s="73">
        <f t="shared" si="123"/>
        <v>19236</v>
      </c>
      <c r="V554" s="73">
        <f t="shared" si="124"/>
        <v>168079.12851448118</v>
      </c>
      <c r="W554" s="73">
        <f t="shared" si="125"/>
        <v>173399.30350126448</v>
      </c>
    </row>
    <row r="555" spans="2:23" ht="15">
      <c r="B555" t="s">
        <v>1400</v>
      </c>
      <c r="C555" t="s">
        <v>1401</v>
      </c>
      <c r="D555" t="s">
        <v>483</v>
      </c>
      <c r="E555" s="54">
        <v>40</v>
      </c>
      <c r="F555" s="45" t="s">
        <v>407</v>
      </c>
      <c r="G555" s="45" t="s">
        <v>408</v>
      </c>
      <c r="H555" s="45" t="s">
        <v>412</v>
      </c>
      <c r="I555" s="53">
        <v>93491.54</v>
      </c>
      <c r="J555" s="58">
        <f t="shared" si="112"/>
        <v>97044.21852</v>
      </c>
      <c r="K555" s="58">
        <f t="shared" si="113"/>
        <v>100246.67773115999</v>
      </c>
      <c r="L555" s="74">
        <f t="shared" si="114"/>
        <v>7423.882716779999</v>
      </c>
      <c r="M555" s="74">
        <f t="shared" si="115"/>
        <v>143.6254434096</v>
      </c>
      <c r="N555" s="74">
        <f t="shared" si="116"/>
        <v>384.0022598277695</v>
      </c>
      <c r="O555" s="74">
        <f t="shared" si="117"/>
        <v>12494.443134449999</v>
      </c>
      <c r="P555" s="39">
        <f t="shared" si="118"/>
        <v>19044</v>
      </c>
      <c r="Q555" s="73">
        <f t="shared" si="119"/>
        <v>7668.870846433739</v>
      </c>
      <c r="R555" s="73">
        <f t="shared" si="120"/>
        <v>148.36508304211677</v>
      </c>
      <c r="S555" s="73">
        <f t="shared" si="121"/>
        <v>384.0022598277695</v>
      </c>
      <c r="T555" s="73">
        <f t="shared" si="122"/>
        <v>13082.19144391638</v>
      </c>
      <c r="U555" s="73">
        <f t="shared" si="123"/>
        <v>19236</v>
      </c>
      <c r="V555" s="73">
        <f t="shared" si="124"/>
        <v>136534.17207446735</v>
      </c>
      <c r="W555" s="73">
        <f t="shared" si="125"/>
        <v>140766.10736437998</v>
      </c>
    </row>
    <row r="556" spans="2:23" ht="15">
      <c r="B556" t="s">
        <v>1402</v>
      </c>
      <c r="C556" t="s">
        <v>1403</v>
      </c>
      <c r="D556" t="s">
        <v>417</v>
      </c>
      <c r="E556" s="54">
        <v>40</v>
      </c>
      <c r="F556" s="45" t="s">
        <v>407</v>
      </c>
      <c r="G556" s="45" t="s">
        <v>408</v>
      </c>
      <c r="H556" s="45" t="s">
        <v>785</v>
      </c>
      <c r="I556" s="53">
        <v>41041.52</v>
      </c>
      <c r="J556" s="58">
        <f t="shared" si="112"/>
        <v>42601.09776</v>
      </c>
      <c r="K556" s="58">
        <f t="shared" si="113"/>
        <v>44006.933986079996</v>
      </c>
      <c r="L556" s="74">
        <f t="shared" si="114"/>
        <v>3258.98397864</v>
      </c>
      <c r="M556" s="74">
        <f t="shared" si="115"/>
        <v>63.049624684799994</v>
      </c>
      <c r="N556" s="74">
        <f t="shared" si="116"/>
        <v>384.0022598277695</v>
      </c>
      <c r="O556" s="74">
        <f t="shared" si="117"/>
        <v>5484.8913366</v>
      </c>
      <c r="P556" s="39">
        <f t="shared" si="118"/>
        <v>19044</v>
      </c>
      <c r="Q556" s="73">
        <f t="shared" si="119"/>
        <v>3366.5304499351196</v>
      </c>
      <c r="R556" s="73">
        <f t="shared" si="120"/>
        <v>65.1302622993984</v>
      </c>
      <c r="S556" s="73">
        <f t="shared" si="121"/>
        <v>384.0022598277695</v>
      </c>
      <c r="T556" s="73">
        <f t="shared" si="122"/>
        <v>5742.90488518344</v>
      </c>
      <c r="U556" s="73">
        <f t="shared" si="123"/>
        <v>19236</v>
      </c>
      <c r="V556" s="73">
        <f t="shared" si="124"/>
        <v>70836.02495975257</v>
      </c>
      <c r="W556" s="73">
        <f t="shared" si="125"/>
        <v>72801.50184332572</v>
      </c>
    </row>
    <row r="557" spans="2:23" ht="15">
      <c r="B557" t="s">
        <v>1404</v>
      </c>
      <c r="C557" t="s">
        <v>1405</v>
      </c>
      <c r="D557" t="s">
        <v>1406</v>
      </c>
      <c r="E557" s="54">
        <v>40</v>
      </c>
      <c r="F557" s="45" t="s">
        <v>407</v>
      </c>
      <c r="G557" s="45" t="s">
        <v>408</v>
      </c>
      <c r="H557" s="45" t="s">
        <v>785</v>
      </c>
      <c r="I557" s="53">
        <v>64204.56</v>
      </c>
      <c r="J557" s="58">
        <f t="shared" si="112"/>
        <v>66644.33328</v>
      </c>
      <c r="K557" s="58">
        <f t="shared" si="113"/>
        <v>68843.59627824</v>
      </c>
      <c r="L557" s="74">
        <f t="shared" si="114"/>
        <v>5098.291495920001</v>
      </c>
      <c r="M557" s="74">
        <f t="shared" si="115"/>
        <v>98.6336132544</v>
      </c>
      <c r="N557" s="74">
        <f t="shared" si="116"/>
        <v>384.0022598277695</v>
      </c>
      <c r="O557" s="74">
        <f t="shared" si="117"/>
        <v>8580.457909800001</v>
      </c>
      <c r="P557" s="39">
        <f t="shared" si="118"/>
        <v>19044</v>
      </c>
      <c r="Q557" s="73">
        <f t="shared" si="119"/>
        <v>5266.53511528536</v>
      </c>
      <c r="R557" s="73">
        <f t="shared" si="120"/>
        <v>101.8885224917952</v>
      </c>
      <c r="S557" s="73">
        <f t="shared" si="121"/>
        <v>384.0022598277695</v>
      </c>
      <c r="T557" s="73">
        <f t="shared" si="122"/>
        <v>8984.08931431032</v>
      </c>
      <c r="U557" s="73">
        <f t="shared" si="123"/>
        <v>19236</v>
      </c>
      <c r="V557" s="73">
        <f t="shared" si="124"/>
        <v>99849.71855880218</v>
      </c>
      <c r="W557" s="73">
        <f t="shared" si="125"/>
        <v>102816.11149015525</v>
      </c>
    </row>
    <row r="558" spans="2:23" ht="15">
      <c r="B558" t="s">
        <v>1407</v>
      </c>
      <c r="C558" t="s">
        <v>1408</v>
      </c>
      <c r="D558" t="s">
        <v>1406</v>
      </c>
      <c r="E558" s="54">
        <v>40</v>
      </c>
      <c r="F558" s="45" t="s">
        <v>407</v>
      </c>
      <c r="G558" s="45" t="s">
        <v>408</v>
      </c>
      <c r="H558" s="45" t="s">
        <v>785</v>
      </c>
      <c r="I558" s="53">
        <v>72023.38</v>
      </c>
      <c r="J558" s="58">
        <f t="shared" si="112"/>
        <v>74760.26844000001</v>
      </c>
      <c r="K558" s="58">
        <f t="shared" si="113"/>
        <v>77227.35729852002</v>
      </c>
      <c r="L558" s="74">
        <f t="shared" si="114"/>
        <v>5719.160535660001</v>
      </c>
      <c r="M558" s="74">
        <f t="shared" si="115"/>
        <v>110.64519729120002</v>
      </c>
      <c r="N558" s="74">
        <f t="shared" si="116"/>
        <v>384.0022598277695</v>
      </c>
      <c r="O558" s="74">
        <f t="shared" si="117"/>
        <v>9625.384561650002</v>
      </c>
      <c r="P558" s="39">
        <f t="shared" si="118"/>
        <v>19044</v>
      </c>
      <c r="Q558" s="73">
        <f t="shared" si="119"/>
        <v>5907.892833336781</v>
      </c>
      <c r="R558" s="73">
        <f t="shared" si="120"/>
        <v>114.29648880180962</v>
      </c>
      <c r="S558" s="73">
        <f t="shared" si="121"/>
        <v>384.0022598277695</v>
      </c>
      <c r="T558" s="73">
        <f t="shared" si="122"/>
        <v>10078.170127456862</v>
      </c>
      <c r="U558" s="73">
        <f t="shared" si="123"/>
        <v>19236</v>
      </c>
      <c r="V558" s="73">
        <f t="shared" si="124"/>
        <v>109643.46099442898</v>
      </c>
      <c r="W558" s="73">
        <f t="shared" si="125"/>
        <v>112947.71900794323</v>
      </c>
    </row>
    <row r="559" spans="2:23" ht="15">
      <c r="B559" t="s">
        <v>1409</v>
      </c>
      <c r="C559" t="s">
        <v>1410</v>
      </c>
      <c r="D559" t="s">
        <v>957</v>
      </c>
      <c r="E559" s="54">
        <v>40</v>
      </c>
      <c r="F559" s="45" t="s">
        <v>407</v>
      </c>
      <c r="G559" s="45" t="s">
        <v>408</v>
      </c>
      <c r="H559" s="45" t="s">
        <v>785</v>
      </c>
      <c r="I559" s="53">
        <v>49721.57</v>
      </c>
      <c r="J559" s="58">
        <f t="shared" si="112"/>
        <v>51610.98966</v>
      </c>
      <c r="K559" s="58">
        <f t="shared" si="113"/>
        <v>53314.15231878</v>
      </c>
      <c r="L559" s="74">
        <f t="shared" si="114"/>
        <v>3948.24070899</v>
      </c>
      <c r="M559" s="74">
        <f t="shared" si="115"/>
        <v>76.3842646968</v>
      </c>
      <c r="N559" s="74">
        <f t="shared" si="116"/>
        <v>384.0022598277695</v>
      </c>
      <c r="O559" s="74">
        <f t="shared" si="117"/>
        <v>6644.9149187250005</v>
      </c>
      <c r="P559" s="39">
        <f t="shared" si="118"/>
        <v>19044</v>
      </c>
      <c r="Q559" s="73">
        <f t="shared" si="119"/>
        <v>4078.5326523866697</v>
      </c>
      <c r="R559" s="73">
        <f t="shared" si="120"/>
        <v>78.90494543179439</v>
      </c>
      <c r="S559" s="73">
        <f t="shared" si="121"/>
        <v>384.0022598277695</v>
      </c>
      <c r="T559" s="73">
        <f t="shared" si="122"/>
        <v>6957.49687760079</v>
      </c>
      <c r="U559" s="73">
        <f t="shared" si="123"/>
        <v>19236</v>
      </c>
      <c r="V559" s="73">
        <f t="shared" si="124"/>
        <v>81708.53181223957</v>
      </c>
      <c r="W559" s="73">
        <f t="shared" si="125"/>
        <v>84049.08905402702</v>
      </c>
    </row>
    <row r="560" spans="2:23" ht="15">
      <c r="B560" t="s">
        <v>1411</v>
      </c>
      <c r="C560" t="s">
        <v>1181</v>
      </c>
      <c r="D560" t="s">
        <v>417</v>
      </c>
      <c r="E560" s="54">
        <v>40</v>
      </c>
      <c r="F560" s="45" t="s">
        <v>407</v>
      </c>
      <c r="G560" s="45" t="s">
        <v>408</v>
      </c>
      <c r="H560" s="45" t="s">
        <v>761</v>
      </c>
      <c r="I560" s="53">
        <v>173402.32</v>
      </c>
      <c r="J560" s="58">
        <f t="shared" si="112"/>
        <v>179991.60816</v>
      </c>
      <c r="K560" s="58">
        <f t="shared" si="113"/>
        <v>185931.33122927998</v>
      </c>
      <c r="L560" s="74">
        <f t="shared" si="114"/>
        <v>10570.67831832</v>
      </c>
      <c r="M560" s="74">
        <f t="shared" si="115"/>
        <v>266.3875800768</v>
      </c>
      <c r="N560" s="74">
        <f t="shared" si="116"/>
        <v>384.0022598277695</v>
      </c>
      <c r="O560" s="74">
        <f t="shared" si="117"/>
        <v>23173.9195506</v>
      </c>
      <c r="P560" s="39">
        <f t="shared" si="118"/>
        <v>19044</v>
      </c>
      <c r="Q560" s="73">
        <f t="shared" si="119"/>
        <v>10656.80430282456</v>
      </c>
      <c r="R560" s="73">
        <f t="shared" si="120"/>
        <v>275.1783702193344</v>
      </c>
      <c r="S560" s="73">
        <f t="shared" si="121"/>
        <v>384.0022598277695</v>
      </c>
      <c r="T560" s="73">
        <f t="shared" si="122"/>
        <v>24264.03872542104</v>
      </c>
      <c r="U560" s="73">
        <f t="shared" si="123"/>
        <v>19236</v>
      </c>
      <c r="V560" s="73">
        <f t="shared" si="124"/>
        <v>233430.59586882457</v>
      </c>
      <c r="W560" s="73">
        <f t="shared" si="125"/>
        <v>240747.3548875727</v>
      </c>
    </row>
    <row r="561" spans="2:23" ht="15">
      <c r="B561" t="s">
        <v>1412</v>
      </c>
      <c r="C561" t="s">
        <v>1413</v>
      </c>
      <c r="D561" t="s">
        <v>1414</v>
      </c>
      <c r="E561" s="54">
        <v>40</v>
      </c>
      <c r="F561" s="45" t="s">
        <v>407</v>
      </c>
      <c r="G561" s="45" t="s">
        <v>492</v>
      </c>
      <c r="H561" s="45" t="s">
        <v>761</v>
      </c>
      <c r="I561" s="53">
        <v>127230.45</v>
      </c>
      <c r="J561" s="58">
        <f t="shared" si="112"/>
        <v>132065.2071</v>
      </c>
      <c r="K561" s="58">
        <f t="shared" si="113"/>
        <v>136423.3589343</v>
      </c>
      <c r="L561" s="74">
        <f t="shared" si="114"/>
        <v>9875.74550295</v>
      </c>
      <c r="M561" s="74">
        <f t="shared" si="115"/>
        <v>195.456506508</v>
      </c>
      <c r="N561" s="74">
        <f t="shared" si="116"/>
        <v>384.0022598277695</v>
      </c>
      <c r="O561" s="74">
        <f t="shared" si="117"/>
        <v>17003.395414125</v>
      </c>
      <c r="P561" s="39">
        <f t="shared" si="118"/>
        <v>19044</v>
      </c>
      <c r="Q561" s="73">
        <f t="shared" si="119"/>
        <v>9938.93870454735</v>
      </c>
      <c r="R561" s="73">
        <f t="shared" si="120"/>
        <v>201.90657122276397</v>
      </c>
      <c r="S561" s="73">
        <f t="shared" si="121"/>
        <v>384.0022598277695</v>
      </c>
      <c r="T561" s="73">
        <f t="shared" si="122"/>
        <v>17803.24834092615</v>
      </c>
      <c r="U561" s="73">
        <f t="shared" si="123"/>
        <v>19236</v>
      </c>
      <c r="V561" s="73">
        <f t="shared" si="124"/>
        <v>178567.80678341078</v>
      </c>
      <c r="W561" s="73">
        <f t="shared" si="125"/>
        <v>183987.454810824</v>
      </c>
    </row>
    <row r="562" spans="2:23" ht="15">
      <c r="B562" t="s">
        <v>1415</v>
      </c>
      <c r="C562" t="s">
        <v>904</v>
      </c>
      <c r="D562" t="s">
        <v>417</v>
      </c>
      <c r="E562" s="54">
        <v>40</v>
      </c>
      <c r="F562" s="45" t="s">
        <v>407</v>
      </c>
      <c r="G562" s="45" t="s">
        <v>408</v>
      </c>
      <c r="H562" s="45" t="s">
        <v>412</v>
      </c>
      <c r="I562" s="53">
        <v>150816.89</v>
      </c>
      <c r="J562" s="58">
        <f t="shared" si="112"/>
        <v>156547.93182000003</v>
      </c>
      <c r="K562" s="58">
        <f t="shared" si="113"/>
        <v>161714.01357006002</v>
      </c>
      <c r="L562" s="74">
        <f t="shared" si="114"/>
        <v>10230.745011390001</v>
      </c>
      <c r="M562" s="74">
        <f t="shared" si="115"/>
        <v>231.69093909360004</v>
      </c>
      <c r="N562" s="74">
        <f t="shared" si="116"/>
        <v>384.0022598277695</v>
      </c>
      <c r="O562" s="74">
        <f t="shared" si="117"/>
        <v>20155.546221825003</v>
      </c>
      <c r="P562" s="39">
        <f t="shared" si="118"/>
        <v>19044</v>
      </c>
      <c r="Q562" s="73">
        <f t="shared" si="119"/>
        <v>10305.65319676587</v>
      </c>
      <c r="R562" s="73">
        <f t="shared" si="120"/>
        <v>239.33674008368882</v>
      </c>
      <c r="S562" s="73">
        <f t="shared" si="121"/>
        <v>384.0022598277695</v>
      </c>
      <c r="T562" s="73">
        <f t="shared" si="122"/>
        <v>21103.678770892835</v>
      </c>
      <c r="U562" s="73">
        <f t="shared" si="123"/>
        <v>19236</v>
      </c>
      <c r="V562" s="73">
        <f t="shared" si="124"/>
        <v>206593.9162521364</v>
      </c>
      <c r="W562" s="73">
        <f t="shared" si="125"/>
        <v>212982.68453763018</v>
      </c>
    </row>
    <row r="563" spans="2:23" ht="15">
      <c r="B563" t="s">
        <v>1416</v>
      </c>
      <c r="C563" t="s">
        <v>1417</v>
      </c>
      <c r="D563" t="s">
        <v>1418</v>
      </c>
      <c r="E563" s="54">
        <v>40</v>
      </c>
      <c r="F563" s="45" t="s">
        <v>407</v>
      </c>
      <c r="G563" s="45" t="s">
        <v>492</v>
      </c>
      <c r="H563" s="45" t="s">
        <v>785</v>
      </c>
      <c r="I563" s="53">
        <v>80717.38</v>
      </c>
      <c r="J563" s="58">
        <f t="shared" si="112"/>
        <v>83784.64044</v>
      </c>
      <c r="K563" s="58">
        <f t="shared" si="113"/>
        <v>86549.53357452</v>
      </c>
      <c r="L563" s="74">
        <f t="shared" si="114"/>
        <v>6409.52499366</v>
      </c>
      <c r="M563" s="74">
        <f t="shared" si="115"/>
        <v>124.0012678512</v>
      </c>
      <c r="N563" s="74">
        <f t="shared" si="116"/>
        <v>384.0022598277695</v>
      </c>
      <c r="O563" s="74">
        <f t="shared" si="117"/>
        <v>10787.27245665</v>
      </c>
      <c r="P563" s="39">
        <f t="shared" si="118"/>
        <v>19044</v>
      </c>
      <c r="Q563" s="73">
        <f t="shared" si="119"/>
        <v>6621.03931845078</v>
      </c>
      <c r="R563" s="73">
        <f t="shared" si="120"/>
        <v>128.0933096902896</v>
      </c>
      <c r="S563" s="73">
        <f t="shared" si="121"/>
        <v>384.0022598277695</v>
      </c>
      <c r="T563" s="73">
        <f t="shared" si="122"/>
        <v>11294.71413147486</v>
      </c>
      <c r="U563" s="73">
        <f t="shared" si="123"/>
        <v>19236</v>
      </c>
      <c r="V563" s="73">
        <f t="shared" si="124"/>
        <v>120533.44141798897</v>
      </c>
      <c r="W563" s="73">
        <f t="shared" si="125"/>
        <v>124213.3825939637</v>
      </c>
    </row>
    <row r="564" spans="2:23" ht="15">
      <c r="B564" t="s">
        <v>1419</v>
      </c>
      <c r="C564" t="s">
        <v>1420</v>
      </c>
      <c r="D564" t="s">
        <v>749</v>
      </c>
      <c r="E564" s="54">
        <v>40</v>
      </c>
      <c r="F564" s="45" t="s">
        <v>407</v>
      </c>
      <c r="G564" s="45" t="s">
        <v>408</v>
      </c>
      <c r="H564" s="45" t="s">
        <v>761</v>
      </c>
      <c r="I564" s="53">
        <v>110610.41</v>
      </c>
      <c r="J564" s="58">
        <f t="shared" si="112"/>
        <v>114813.60558</v>
      </c>
      <c r="K564" s="58">
        <f t="shared" si="113"/>
        <v>118602.45456413999</v>
      </c>
      <c r="L564" s="74">
        <f t="shared" si="114"/>
        <v>8783.24082687</v>
      </c>
      <c r="M564" s="74">
        <f t="shared" si="115"/>
        <v>169.9241362584</v>
      </c>
      <c r="N564" s="74">
        <f t="shared" si="116"/>
        <v>384.0022598277695</v>
      </c>
      <c r="O564" s="74">
        <f t="shared" si="117"/>
        <v>14782.251718425001</v>
      </c>
      <c r="P564" s="39">
        <f t="shared" si="118"/>
        <v>19044</v>
      </c>
      <c r="Q564" s="73">
        <f t="shared" si="119"/>
        <v>9073.08777415671</v>
      </c>
      <c r="R564" s="73">
        <f t="shared" si="120"/>
        <v>175.5316327549272</v>
      </c>
      <c r="S564" s="73">
        <f t="shared" si="121"/>
        <v>384.0022598277695</v>
      </c>
      <c r="T564" s="73">
        <f t="shared" si="122"/>
        <v>15477.62032062027</v>
      </c>
      <c r="U564" s="73">
        <f t="shared" si="123"/>
        <v>19236</v>
      </c>
      <c r="V564" s="73">
        <f t="shared" si="124"/>
        <v>157977.0245213812</v>
      </c>
      <c r="W564" s="73">
        <f t="shared" si="125"/>
        <v>162948.69655149966</v>
      </c>
    </row>
    <row r="565" spans="2:23" ht="15">
      <c r="B565" t="s">
        <v>1421</v>
      </c>
      <c r="C565" t="s">
        <v>1422</v>
      </c>
      <c r="D565" t="s">
        <v>491</v>
      </c>
      <c r="E565" s="54">
        <v>40</v>
      </c>
      <c r="F565" s="45" t="s">
        <v>407</v>
      </c>
      <c r="G565" s="45" t="s">
        <v>492</v>
      </c>
      <c r="H565" s="45" t="s">
        <v>761</v>
      </c>
      <c r="I565" s="53">
        <v>90970.1</v>
      </c>
      <c r="J565" s="58">
        <f t="shared" si="112"/>
        <v>94426.96380000001</v>
      </c>
      <c r="K565" s="58">
        <f t="shared" si="113"/>
        <v>97543.05360540001</v>
      </c>
      <c r="L565" s="74">
        <f t="shared" si="114"/>
        <v>7223.662730700001</v>
      </c>
      <c r="M565" s="74">
        <f t="shared" si="115"/>
        <v>139.75190642400003</v>
      </c>
      <c r="N565" s="74">
        <f t="shared" si="116"/>
        <v>384.0022598277695</v>
      </c>
      <c r="O565" s="74">
        <f t="shared" si="117"/>
        <v>12157.471589250003</v>
      </c>
      <c r="P565" s="39">
        <f t="shared" si="118"/>
        <v>19044</v>
      </c>
      <c r="Q565" s="73">
        <f t="shared" si="119"/>
        <v>7462.043600813101</v>
      </c>
      <c r="R565" s="73">
        <f t="shared" si="120"/>
        <v>144.36371933599202</v>
      </c>
      <c r="S565" s="73">
        <f t="shared" si="121"/>
        <v>384.0022598277695</v>
      </c>
      <c r="T565" s="73">
        <f t="shared" si="122"/>
        <v>12729.368495504701</v>
      </c>
      <c r="U565" s="73">
        <f t="shared" si="123"/>
        <v>19236</v>
      </c>
      <c r="V565" s="73">
        <f t="shared" si="124"/>
        <v>133375.85228620179</v>
      </c>
      <c r="W565" s="73">
        <f t="shared" si="125"/>
        <v>137498.83168088156</v>
      </c>
    </row>
    <row r="566" spans="2:23" ht="15">
      <c r="B566" t="s">
        <v>1423</v>
      </c>
      <c r="C566" t="s">
        <v>748</v>
      </c>
      <c r="D566" t="s">
        <v>749</v>
      </c>
      <c r="E566" s="54">
        <v>40</v>
      </c>
      <c r="F566" s="45" t="s">
        <v>407</v>
      </c>
      <c r="G566" s="45" t="s">
        <v>408</v>
      </c>
      <c r="H566" s="45" t="s">
        <v>412</v>
      </c>
      <c r="I566" s="53">
        <v>103300.35</v>
      </c>
      <c r="J566" s="58">
        <f t="shared" si="112"/>
        <v>107225.7633</v>
      </c>
      <c r="K566" s="58">
        <f t="shared" si="113"/>
        <v>110764.2134889</v>
      </c>
      <c r="L566" s="74">
        <f t="shared" si="114"/>
        <v>8202.77089245</v>
      </c>
      <c r="M566" s="74">
        <f t="shared" si="115"/>
        <v>158.69412968400002</v>
      </c>
      <c r="N566" s="74">
        <f t="shared" si="116"/>
        <v>384.0022598277695</v>
      </c>
      <c r="O566" s="74">
        <f t="shared" si="117"/>
        <v>13805.317024875001</v>
      </c>
      <c r="P566" s="39">
        <f t="shared" si="118"/>
        <v>19044</v>
      </c>
      <c r="Q566" s="73">
        <f t="shared" si="119"/>
        <v>8473.46233190085</v>
      </c>
      <c r="R566" s="73">
        <f t="shared" si="120"/>
        <v>163.931035963572</v>
      </c>
      <c r="S566" s="73">
        <f t="shared" si="121"/>
        <v>384.0022598277695</v>
      </c>
      <c r="T566" s="73">
        <f t="shared" si="122"/>
        <v>14454.729860301451</v>
      </c>
      <c r="U566" s="73">
        <f t="shared" si="123"/>
        <v>19236</v>
      </c>
      <c r="V566" s="73">
        <f t="shared" si="124"/>
        <v>148820.54760683677</v>
      </c>
      <c r="W566" s="73">
        <f t="shared" si="125"/>
        <v>153476.33897689363</v>
      </c>
    </row>
    <row r="567" spans="2:23" ht="15">
      <c r="B567" t="s">
        <v>1424</v>
      </c>
      <c r="C567" t="s">
        <v>1425</v>
      </c>
      <c r="D567" t="s">
        <v>1426</v>
      </c>
      <c r="E567" s="54">
        <v>40</v>
      </c>
      <c r="F567" s="45" t="s">
        <v>407</v>
      </c>
      <c r="G567" s="45" t="s">
        <v>492</v>
      </c>
      <c r="H567" s="45" t="s">
        <v>785</v>
      </c>
      <c r="I567" s="53">
        <v>85982.51</v>
      </c>
      <c r="J567" s="58">
        <f t="shared" si="112"/>
        <v>89249.84538</v>
      </c>
      <c r="K567" s="58">
        <f t="shared" si="113"/>
        <v>92195.09027753999</v>
      </c>
      <c r="L567" s="74">
        <f t="shared" si="114"/>
        <v>6827.613171569999</v>
      </c>
      <c r="M567" s="74">
        <f t="shared" si="115"/>
        <v>132.08977116239998</v>
      </c>
      <c r="N567" s="74">
        <f t="shared" si="116"/>
        <v>384.0022598277695</v>
      </c>
      <c r="O567" s="74">
        <f t="shared" si="117"/>
        <v>11490.917592675</v>
      </c>
      <c r="P567" s="39">
        <f t="shared" si="118"/>
        <v>19044</v>
      </c>
      <c r="Q567" s="73">
        <f t="shared" si="119"/>
        <v>7052.924406231809</v>
      </c>
      <c r="R567" s="73">
        <f t="shared" si="120"/>
        <v>136.44873361075918</v>
      </c>
      <c r="S567" s="73">
        <f t="shared" si="121"/>
        <v>384.0022598277695</v>
      </c>
      <c r="T567" s="73">
        <f t="shared" si="122"/>
        <v>12031.45928121897</v>
      </c>
      <c r="U567" s="73">
        <f t="shared" si="123"/>
        <v>19236</v>
      </c>
      <c r="V567" s="73">
        <f t="shared" si="124"/>
        <v>127128.46817523518</v>
      </c>
      <c r="W567" s="73">
        <f t="shared" si="125"/>
        <v>131035.9249584293</v>
      </c>
    </row>
    <row r="568" spans="2:23" ht="15">
      <c r="B568" t="s">
        <v>1427</v>
      </c>
      <c r="C568" t="s">
        <v>1428</v>
      </c>
      <c r="D568" t="s">
        <v>1418</v>
      </c>
      <c r="E568" s="54">
        <v>40</v>
      </c>
      <c r="F568" s="45" t="s">
        <v>407</v>
      </c>
      <c r="G568" s="45" t="s">
        <v>492</v>
      </c>
      <c r="H568" s="45" t="s">
        <v>785</v>
      </c>
      <c r="I568" s="53">
        <v>98946.34</v>
      </c>
      <c r="J568" s="58">
        <f t="shared" si="112"/>
        <v>102706.30092</v>
      </c>
      <c r="K568" s="58">
        <f t="shared" si="113"/>
        <v>106095.60885035999</v>
      </c>
      <c r="L568" s="74">
        <f t="shared" si="114"/>
        <v>7857.032020379999</v>
      </c>
      <c r="M568" s="74">
        <f t="shared" si="115"/>
        <v>152.0053253616</v>
      </c>
      <c r="N568" s="74">
        <f t="shared" si="116"/>
        <v>384.0022598277695</v>
      </c>
      <c r="O568" s="74">
        <f t="shared" si="117"/>
        <v>13223.43624345</v>
      </c>
      <c r="P568" s="39">
        <f t="shared" si="118"/>
        <v>19044</v>
      </c>
      <c r="Q568" s="73">
        <f t="shared" si="119"/>
        <v>8116.314077052539</v>
      </c>
      <c r="R568" s="73">
        <f t="shared" si="120"/>
        <v>157.02150109853278</v>
      </c>
      <c r="S568" s="73">
        <f t="shared" si="121"/>
        <v>384.0022598277695</v>
      </c>
      <c r="T568" s="73">
        <f t="shared" si="122"/>
        <v>13845.476954971979</v>
      </c>
      <c r="U568" s="73">
        <f t="shared" si="123"/>
        <v>19236</v>
      </c>
      <c r="V568" s="73">
        <f t="shared" si="124"/>
        <v>143366.77676901937</v>
      </c>
      <c r="W568" s="73">
        <f t="shared" si="125"/>
        <v>147834.42364331082</v>
      </c>
    </row>
    <row r="569" spans="2:23" ht="15">
      <c r="B569" t="s">
        <v>1429</v>
      </c>
      <c r="C569" t="s">
        <v>601</v>
      </c>
      <c r="D569" t="s">
        <v>561</v>
      </c>
      <c r="E569" s="54">
        <v>40</v>
      </c>
      <c r="F569" s="45" t="s">
        <v>407</v>
      </c>
      <c r="G569" s="45" t="s">
        <v>408</v>
      </c>
      <c r="H569" s="45" t="s">
        <v>785</v>
      </c>
      <c r="I569" s="53">
        <v>53636.76</v>
      </c>
      <c r="J569" s="58">
        <f t="shared" si="112"/>
        <v>55674.956880000005</v>
      </c>
      <c r="K569" s="58">
        <f t="shared" si="113"/>
        <v>57512.23045704</v>
      </c>
      <c r="L569" s="74">
        <f t="shared" si="114"/>
        <v>4259.13420132</v>
      </c>
      <c r="M569" s="74">
        <f t="shared" si="115"/>
        <v>82.3989361824</v>
      </c>
      <c r="N569" s="74">
        <f t="shared" si="116"/>
        <v>384.0022598277695</v>
      </c>
      <c r="O569" s="74">
        <f t="shared" si="117"/>
        <v>7168.150698300001</v>
      </c>
      <c r="P569" s="39">
        <f t="shared" si="118"/>
        <v>19044</v>
      </c>
      <c r="Q569" s="73">
        <f t="shared" si="119"/>
        <v>4399.68562996356</v>
      </c>
      <c r="R569" s="73">
        <f t="shared" si="120"/>
        <v>85.1181010764192</v>
      </c>
      <c r="S569" s="73">
        <f t="shared" si="121"/>
        <v>384.0022598277695</v>
      </c>
      <c r="T569" s="73">
        <f t="shared" si="122"/>
        <v>7505.34607464372</v>
      </c>
      <c r="U569" s="73">
        <f t="shared" si="123"/>
        <v>19236</v>
      </c>
      <c r="V569" s="73">
        <f t="shared" si="124"/>
        <v>86612.64297563018</v>
      </c>
      <c r="W569" s="73">
        <f t="shared" si="125"/>
        <v>89122.38252255147</v>
      </c>
    </row>
    <row r="570" spans="2:23" ht="15">
      <c r="B570" t="s">
        <v>1430</v>
      </c>
      <c r="C570" t="s">
        <v>1277</v>
      </c>
      <c r="D570" t="s">
        <v>458</v>
      </c>
      <c r="E570" s="54">
        <v>35</v>
      </c>
      <c r="F570" s="45" t="s">
        <v>407</v>
      </c>
      <c r="G570" s="45" t="s">
        <v>408</v>
      </c>
      <c r="H570" s="45" t="s">
        <v>412</v>
      </c>
      <c r="I570" s="53">
        <v>132848.98</v>
      </c>
      <c r="J570" s="58">
        <f t="shared" si="112"/>
        <v>137897.24124</v>
      </c>
      <c r="K570" s="58">
        <f t="shared" si="113"/>
        <v>142447.85020092</v>
      </c>
      <c r="L570" s="74">
        <f t="shared" si="114"/>
        <v>9960.30999798</v>
      </c>
      <c r="M570" s="74">
        <f t="shared" si="115"/>
        <v>204.0879170352</v>
      </c>
      <c r="N570" s="74">
        <f t="shared" si="116"/>
        <v>384.0022598277695</v>
      </c>
      <c r="O570" s="74">
        <f t="shared" si="117"/>
        <v>17754.269809650003</v>
      </c>
      <c r="P570" s="39">
        <f t="shared" si="118"/>
        <v>19044</v>
      </c>
      <c r="Q570" s="73">
        <f t="shared" si="119"/>
        <v>10026.29382791334</v>
      </c>
      <c r="R570" s="73">
        <f t="shared" si="120"/>
        <v>210.82281829736158</v>
      </c>
      <c r="S570" s="73">
        <f t="shared" si="121"/>
        <v>384.0022598277695</v>
      </c>
      <c r="T570" s="73">
        <f t="shared" si="122"/>
        <v>18589.44445122006</v>
      </c>
      <c r="U570" s="73">
        <f t="shared" si="123"/>
        <v>19236</v>
      </c>
      <c r="V570" s="73">
        <f t="shared" si="124"/>
        <v>185243.91122449297</v>
      </c>
      <c r="W570" s="73">
        <f t="shared" si="125"/>
        <v>190894.41355817852</v>
      </c>
    </row>
    <row r="571" spans="2:23" ht="15">
      <c r="B571" t="s">
        <v>1431</v>
      </c>
      <c r="C571" t="s">
        <v>1432</v>
      </c>
      <c r="D571" t="s">
        <v>458</v>
      </c>
      <c r="E571" s="54">
        <v>35</v>
      </c>
      <c r="F571" s="45" t="s">
        <v>407</v>
      </c>
      <c r="G571" s="45" t="s">
        <v>408</v>
      </c>
      <c r="H571" s="45" t="s">
        <v>412</v>
      </c>
      <c r="I571" s="53">
        <v>167749.03</v>
      </c>
      <c r="J571" s="58">
        <f t="shared" si="112"/>
        <v>174123.49314</v>
      </c>
      <c r="K571" s="58">
        <f t="shared" si="113"/>
        <v>179869.56841362</v>
      </c>
      <c r="L571" s="74">
        <f t="shared" si="114"/>
        <v>10485.59065053</v>
      </c>
      <c r="M571" s="74">
        <f t="shared" si="115"/>
        <v>257.7027698472</v>
      </c>
      <c r="N571" s="74">
        <f t="shared" si="116"/>
        <v>384.0022598277695</v>
      </c>
      <c r="O571" s="74">
        <f t="shared" si="117"/>
        <v>22418.399741775</v>
      </c>
      <c r="P571" s="39">
        <f t="shared" si="118"/>
        <v>19044</v>
      </c>
      <c r="Q571" s="73">
        <f t="shared" si="119"/>
        <v>10568.908741997491</v>
      </c>
      <c r="R571" s="73">
        <f t="shared" si="120"/>
        <v>266.2069612521576</v>
      </c>
      <c r="S571" s="73">
        <f t="shared" si="121"/>
        <v>384.0022598277695</v>
      </c>
      <c r="T571" s="73">
        <f t="shared" si="122"/>
        <v>23472.97867797741</v>
      </c>
      <c r="U571" s="73">
        <f t="shared" si="123"/>
        <v>19236</v>
      </c>
      <c r="V571" s="73">
        <f t="shared" si="124"/>
        <v>226713.18856197997</v>
      </c>
      <c r="W571" s="73">
        <f t="shared" si="125"/>
        <v>233797.66505467484</v>
      </c>
    </row>
    <row r="572" spans="2:23" ht="15">
      <c r="B572" t="s">
        <v>1433</v>
      </c>
      <c r="C572" t="s">
        <v>1434</v>
      </c>
      <c r="D572" t="s">
        <v>458</v>
      </c>
      <c r="E572" s="54">
        <v>35</v>
      </c>
      <c r="F572" s="45" t="s">
        <v>407</v>
      </c>
      <c r="G572" s="45" t="s">
        <v>408</v>
      </c>
      <c r="H572" s="45" t="s">
        <v>412</v>
      </c>
      <c r="I572" s="53">
        <v>180396.84</v>
      </c>
      <c r="J572" s="58">
        <f t="shared" si="112"/>
        <v>187251.91992000001</v>
      </c>
      <c r="K572" s="58">
        <f t="shared" si="113"/>
        <v>193431.23327736</v>
      </c>
      <c r="L572" s="74">
        <f t="shared" si="114"/>
        <v>10675.952838840001</v>
      </c>
      <c r="M572" s="74">
        <f t="shared" si="115"/>
        <v>277.1328414816</v>
      </c>
      <c r="N572" s="74">
        <f t="shared" si="116"/>
        <v>384.0022598277695</v>
      </c>
      <c r="O572" s="74">
        <f t="shared" si="117"/>
        <v>24108.684689700003</v>
      </c>
      <c r="P572" s="39">
        <f t="shared" si="118"/>
        <v>19044</v>
      </c>
      <c r="Q572" s="73">
        <f t="shared" si="119"/>
        <v>10765.55288252172</v>
      </c>
      <c r="R572" s="73">
        <f t="shared" si="120"/>
        <v>286.2782252504928</v>
      </c>
      <c r="S572" s="73">
        <f t="shared" si="121"/>
        <v>384.0022598277695</v>
      </c>
      <c r="T572" s="73">
        <f t="shared" si="122"/>
        <v>25242.775942695484</v>
      </c>
      <c r="U572" s="73">
        <f t="shared" si="123"/>
        <v>19236</v>
      </c>
      <c r="V572" s="73">
        <f t="shared" si="124"/>
        <v>241741.6925498494</v>
      </c>
      <c r="W572" s="73">
        <f t="shared" si="125"/>
        <v>249345.84258765547</v>
      </c>
    </row>
    <row r="573" spans="2:23" ht="15">
      <c r="B573" t="s">
        <v>1435</v>
      </c>
      <c r="C573" t="s">
        <v>1436</v>
      </c>
      <c r="D573" t="s">
        <v>458</v>
      </c>
      <c r="E573" s="54">
        <v>35</v>
      </c>
      <c r="F573" s="45" t="s">
        <v>407</v>
      </c>
      <c r="G573" s="45" t="s">
        <v>408</v>
      </c>
      <c r="H573" s="45" t="s">
        <v>412</v>
      </c>
      <c r="I573" s="53">
        <v>56997.41</v>
      </c>
      <c r="J573" s="58">
        <f t="shared" si="112"/>
        <v>59163.31158000001</v>
      </c>
      <c r="K573" s="58">
        <f t="shared" si="113"/>
        <v>61115.70086214</v>
      </c>
      <c r="L573" s="74">
        <f t="shared" si="114"/>
        <v>4525.993335870001</v>
      </c>
      <c r="M573" s="74">
        <f t="shared" si="115"/>
        <v>87.56170113840001</v>
      </c>
      <c r="N573" s="74">
        <f t="shared" si="116"/>
        <v>384.0022598277695</v>
      </c>
      <c r="O573" s="74">
        <f t="shared" si="117"/>
        <v>7617.276365925001</v>
      </c>
      <c r="P573" s="39">
        <f t="shared" si="118"/>
        <v>19044</v>
      </c>
      <c r="Q573" s="73">
        <f t="shared" si="119"/>
        <v>4675.35111595371</v>
      </c>
      <c r="R573" s="73">
        <f t="shared" si="120"/>
        <v>90.4512372759672</v>
      </c>
      <c r="S573" s="73">
        <f t="shared" si="121"/>
        <v>384.0022598277695</v>
      </c>
      <c r="T573" s="73">
        <f t="shared" si="122"/>
        <v>7975.598962509271</v>
      </c>
      <c r="U573" s="73">
        <f t="shared" si="123"/>
        <v>19236</v>
      </c>
      <c r="V573" s="73">
        <f t="shared" si="124"/>
        <v>90822.14524276118</v>
      </c>
      <c r="W573" s="73">
        <f t="shared" si="125"/>
        <v>93477.10443770672</v>
      </c>
    </row>
    <row r="574" spans="2:23" ht="15">
      <c r="B574" t="s">
        <v>1437</v>
      </c>
      <c r="C574" t="s">
        <v>1438</v>
      </c>
      <c r="D574" t="s">
        <v>869</v>
      </c>
      <c r="E574" s="54">
        <v>35</v>
      </c>
      <c r="F574" s="45" t="s">
        <v>407</v>
      </c>
      <c r="G574" s="45" t="s">
        <v>408</v>
      </c>
      <c r="H574" s="45" t="s">
        <v>412</v>
      </c>
      <c r="I574" s="53">
        <v>173074.51</v>
      </c>
      <c r="J574" s="58">
        <f t="shared" si="112"/>
        <v>179651.34138000003</v>
      </c>
      <c r="K574" s="58">
        <f t="shared" si="113"/>
        <v>185579.83564554</v>
      </c>
      <c r="L574" s="74">
        <f t="shared" si="114"/>
        <v>10565.744450010001</v>
      </c>
      <c r="M574" s="74">
        <f t="shared" si="115"/>
        <v>265.88398524240006</v>
      </c>
      <c r="N574" s="74">
        <f t="shared" si="116"/>
        <v>384.0022598277695</v>
      </c>
      <c r="O574" s="74">
        <f t="shared" si="117"/>
        <v>23130.110202675005</v>
      </c>
      <c r="P574" s="39">
        <f t="shared" si="118"/>
        <v>19044</v>
      </c>
      <c r="Q574" s="73">
        <f t="shared" si="119"/>
        <v>10651.70761686033</v>
      </c>
      <c r="R574" s="73">
        <f t="shared" si="120"/>
        <v>274.6581567553992</v>
      </c>
      <c r="S574" s="73">
        <f t="shared" si="121"/>
        <v>384.0022598277695</v>
      </c>
      <c r="T574" s="73">
        <f t="shared" si="122"/>
        <v>24218.168551742972</v>
      </c>
      <c r="U574" s="73">
        <f t="shared" si="123"/>
        <v>19236</v>
      </c>
      <c r="V574" s="73">
        <f t="shared" si="124"/>
        <v>233041.0822777552</v>
      </c>
      <c r="W574" s="73">
        <f t="shared" si="125"/>
        <v>240344.37223072647</v>
      </c>
    </row>
    <row r="575" spans="2:23" ht="15">
      <c r="B575" t="s">
        <v>1439</v>
      </c>
      <c r="C575" t="s">
        <v>1440</v>
      </c>
      <c r="D575" t="s">
        <v>458</v>
      </c>
      <c r="E575" s="54">
        <v>35</v>
      </c>
      <c r="F575" s="45" t="s">
        <v>407</v>
      </c>
      <c r="G575" s="45" t="s">
        <v>408</v>
      </c>
      <c r="H575" s="45" t="s">
        <v>412</v>
      </c>
      <c r="I575" s="53">
        <v>196847.46</v>
      </c>
      <c r="J575" s="58">
        <f t="shared" si="112"/>
        <v>204327.66348</v>
      </c>
      <c r="K575" s="58">
        <f t="shared" si="113"/>
        <v>211070.47637484</v>
      </c>
      <c r="L575" s="74">
        <f t="shared" si="114"/>
        <v>10923.55112046</v>
      </c>
      <c r="M575" s="74">
        <f t="shared" si="115"/>
        <v>302.4049419504</v>
      </c>
      <c r="N575" s="74">
        <f t="shared" si="116"/>
        <v>384.0022598277695</v>
      </c>
      <c r="O575" s="74">
        <f t="shared" si="117"/>
        <v>26307.18667305</v>
      </c>
      <c r="P575" s="39">
        <f t="shared" si="118"/>
        <v>19044</v>
      </c>
      <c r="Q575" s="73">
        <f t="shared" si="119"/>
        <v>11021.32190743518</v>
      </c>
      <c r="R575" s="73">
        <f t="shared" si="120"/>
        <v>312.3843050347632</v>
      </c>
      <c r="S575" s="73">
        <f t="shared" si="121"/>
        <v>384.0022598277695</v>
      </c>
      <c r="T575" s="73">
        <f t="shared" si="122"/>
        <v>27544.69716691662</v>
      </c>
      <c r="U575" s="73">
        <f t="shared" si="123"/>
        <v>19236</v>
      </c>
      <c r="V575" s="73">
        <f t="shared" si="124"/>
        <v>261288.80847528816</v>
      </c>
      <c r="W575" s="73">
        <f t="shared" si="125"/>
        <v>269568.88201405434</v>
      </c>
    </row>
    <row r="576" spans="2:23" ht="15">
      <c r="B576" t="s">
        <v>1441</v>
      </c>
      <c r="C576" t="s">
        <v>1442</v>
      </c>
      <c r="D576" t="s">
        <v>869</v>
      </c>
      <c r="E576" s="54">
        <v>40</v>
      </c>
      <c r="F576" s="45" t="s">
        <v>407</v>
      </c>
      <c r="G576" s="45" t="s">
        <v>408</v>
      </c>
      <c r="H576" s="45" t="s">
        <v>412</v>
      </c>
      <c r="I576" s="53">
        <v>231653.97</v>
      </c>
      <c r="J576" s="58">
        <f t="shared" si="112"/>
        <v>240456.82086</v>
      </c>
      <c r="K576" s="58">
        <f t="shared" si="113"/>
        <v>248391.89594838</v>
      </c>
      <c r="L576" s="74">
        <f t="shared" si="114"/>
        <v>11447.42390247</v>
      </c>
      <c r="M576" s="74">
        <f t="shared" si="115"/>
        <v>355.8760948728</v>
      </c>
      <c r="N576" s="74">
        <f t="shared" si="116"/>
        <v>384.0022598277695</v>
      </c>
      <c r="O576" s="74">
        <f t="shared" si="117"/>
        <v>30958.815685725003</v>
      </c>
      <c r="P576" s="39">
        <f t="shared" si="118"/>
        <v>19044</v>
      </c>
      <c r="Q576" s="73">
        <f t="shared" si="119"/>
        <v>11562.48249125151</v>
      </c>
      <c r="R576" s="73">
        <f t="shared" si="120"/>
        <v>367.6200060036024</v>
      </c>
      <c r="S576" s="73">
        <f t="shared" si="121"/>
        <v>384.0022598277695</v>
      </c>
      <c r="T576" s="73">
        <f t="shared" si="122"/>
        <v>32415.14242126359</v>
      </c>
      <c r="U576" s="73">
        <f t="shared" si="123"/>
        <v>19236</v>
      </c>
      <c r="V576" s="73">
        <f t="shared" si="124"/>
        <v>302646.9388028956</v>
      </c>
      <c r="W576" s="73">
        <f t="shared" si="125"/>
        <v>312357.1431267265</v>
      </c>
    </row>
    <row r="577" spans="2:23" ht="15">
      <c r="B577" t="s">
        <v>1443</v>
      </c>
      <c r="C577" t="s">
        <v>924</v>
      </c>
      <c r="D577" t="s">
        <v>417</v>
      </c>
      <c r="E577" s="54">
        <v>40</v>
      </c>
      <c r="F577" s="45" t="s">
        <v>407</v>
      </c>
      <c r="G577" s="45" t="s">
        <v>408</v>
      </c>
      <c r="H577" s="45" t="s">
        <v>412</v>
      </c>
      <c r="I577" s="53">
        <v>129194.36</v>
      </c>
      <c r="J577" s="58">
        <f t="shared" si="112"/>
        <v>134103.74568</v>
      </c>
      <c r="K577" s="58">
        <f t="shared" si="113"/>
        <v>138529.16928744</v>
      </c>
      <c r="L577" s="74">
        <f t="shared" si="114"/>
        <v>9905.30431236</v>
      </c>
      <c r="M577" s="74">
        <f t="shared" si="115"/>
        <v>198.4735436064</v>
      </c>
      <c r="N577" s="74">
        <f t="shared" si="116"/>
        <v>384.0022598277695</v>
      </c>
      <c r="O577" s="74">
        <f t="shared" si="117"/>
        <v>17265.857256299998</v>
      </c>
      <c r="P577" s="39">
        <f t="shared" si="118"/>
        <v>19044</v>
      </c>
      <c r="Q577" s="73">
        <f t="shared" si="119"/>
        <v>9969.472954667881</v>
      </c>
      <c r="R577" s="73">
        <f t="shared" si="120"/>
        <v>205.02317054541118</v>
      </c>
      <c r="S577" s="73">
        <f t="shared" si="121"/>
        <v>384.0022598277695</v>
      </c>
      <c r="T577" s="73">
        <f t="shared" si="122"/>
        <v>18078.05659201092</v>
      </c>
      <c r="U577" s="73">
        <f t="shared" si="123"/>
        <v>19236</v>
      </c>
      <c r="V577" s="73">
        <f t="shared" si="124"/>
        <v>180901.38305209417</v>
      </c>
      <c r="W577" s="73">
        <f t="shared" si="125"/>
        <v>186401.72426449196</v>
      </c>
    </row>
    <row r="578" spans="2:23" ht="15">
      <c r="B578" t="s">
        <v>1444</v>
      </c>
      <c r="C578" t="s">
        <v>513</v>
      </c>
      <c r="D578" t="s">
        <v>417</v>
      </c>
      <c r="E578" s="54">
        <v>40</v>
      </c>
      <c r="F578" s="45" t="s">
        <v>407</v>
      </c>
      <c r="G578" s="45" t="s">
        <v>408</v>
      </c>
      <c r="H578" s="45" t="s">
        <v>412</v>
      </c>
      <c r="I578" s="53">
        <v>137012.22</v>
      </c>
      <c r="J578" s="58">
        <f t="shared" si="112"/>
        <v>142218.68436</v>
      </c>
      <c r="K578" s="58">
        <f t="shared" si="113"/>
        <v>146911.90094388</v>
      </c>
      <c r="L578" s="74">
        <f t="shared" si="114"/>
        <v>10022.97092322</v>
      </c>
      <c r="M578" s="74">
        <f t="shared" si="115"/>
        <v>210.48365285280002</v>
      </c>
      <c r="N578" s="74">
        <f t="shared" si="116"/>
        <v>384.0022598277695</v>
      </c>
      <c r="O578" s="74">
        <f t="shared" si="117"/>
        <v>18310.65561135</v>
      </c>
      <c r="P578" s="39">
        <f t="shared" si="118"/>
        <v>19044</v>
      </c>
      <c r="Q578" s="73">
        <f t="shared" si="119"/>
        <v>10091.02256368626</v>
      </c>
      <c r="R578" s="73">
        <f t="shared" si="120"/>
        <v>217.4296133969424</v>
      </c>
      <c r="S578" s="73">
        <f t="shared" si="121"/>
        <v>384.0022598277695</v>
      </c>
      <c r="T578" s="73">
        <f t="shared" si="122"/>
        <v>19172.00307317634</v>
      </c>
      <c r="U578" s="73">
        <f t="shared" si="123"/>
        <v>19236</v>
      </c>
      <c r="V578" s="73">
        <f t="shared" si="124"/>
        <v>190190.7968072506</v>
      </c>
      <c r="W578" s="73">
        <f t="shared" si="125"/>
        <v>196012.35845396732</v>
      </c>
    </row>
    <row r="579" spans="2:23" ht="15">
      <c r="B579" t="s">
        <v>1445</v>
      </c>
      <c r="C579" t="s">
        <v>922</v>
      </c>
      <c r="D579" t="s">
        <v>417</v>
      </c>
      <c r="E579" s="54">
        <v>40</v>
      </c>
      <c r="F579" s="45" t="s">
        <v>407</v>
      </c>
      <c r="G579" s="45" t="s">
        <v>408</v>
      </c>
      <c r="H579" s="45" t="s">
        <v>412</v>
      </c>
      <c r="I579" s="53">
        <v>149716</v>
      </c>
      <c r="J579" s="58">
        <f t="shared" si="112"/>
        <v>155405.208</v>
      </c>
      <c r="K579" s="58">
        <f t="shared" si="113"/>
        <v>160533.579864</v>
      </c>
      <c r="L579" s="74">
        <f t="shared" si="114"/>
        <v>10214.175516000001</v>
      </c>
      <c r="M579" s="74">
        <f t="shared" si="115"/>
        <v>229.99970784</v>
      </c>
      <c r="N579" s="74">
        <f t="shared" si="116"/>
        <v>384.0022598277695</v>
      </c>
      <c r="O579" s="74">
        <f t="shared" si="117"/>
        <v>20008.420530000003</v>
      </c>
      <c r="P579" s="39">
        <f t="shared" si="118"/>
        <v>19044</v>
      </c>
      <c r="Q579" s="73">
        <f t="shared" si="119"/>
        <v>10288.536908028</v>
      </c>
      <c r="R579" s="73">
        <f t="shared" si="120"/>
        <v>237.58969819872</v>
      </c>
      <c r="S579" s="73">
        <f t="shared" si="121"/>
        <v>384.0022598277695</v>
      </c>
      <c r="T579" s="73">
        <f t="shared" si="122"/>
        <v>20949.632172252</v>
      </c>
      <c r="U579" s="73">
        <f t="shared" si="123"/>
        <v>19236</v>
      </c>
      <c r="V579" s="73">
        <f t="shared" si="124"/>
        <v>205285.80601366778</v>
      </c>
      <c r="W579" s="73">
        <f t="shared" si="125"/>
        <v>211629.3409023065</v>
      </c>
    </row>
    <row r="580" spans="2:23" ht="15">
      <c r="B580" t="s">
        <v>1446</v>
      </c>
      <c r="C580" t="s">
        <v>1447</v>
      </c>
      <c r="D580" t="s">
        <v>417</v>
      </c>
      <c r="E580" s="54">
        <v>40</v>
      </c>
      <c r="F580" s="45" t="s">
        <v>407</v>
      </c>
      <c r="G580" s="45" t="s">
        <v>408</v>
      </c>
      <c r="H580" s="45" t="s">
        <v>412</v>
      </c>
      <c r="I580" s="53">
        <v>162738.28</v>
      </c>
      <c r="J580" s="58">
        <f t="shared" si="112"/>
        <v>168922.33464000002</v>
      </c>
      <c r="K580" s="58">
        <f t="shared" si="113"/>
        <v>174496.77168312</v>
      </c>
      <c r="L580" s="74">
        <f t="shared" si="114"/>
        <v>10410.17385228</v>
      </c>
      <c r="M580" s="74">
        <f t="shared" si="115"/>
        <v>250.00505526720002</v>
      </c>
      <c r="N580" s="74">
        <f t="shared" si="116"/>
        <v>384.0022598277695</v>
      </c>
      <c r="O580" s="74">
        <f t="shared" si="117"/>
        <v>21748.7505849</v>
      </c>
      <c r="P580" s="39">
        <f t="shared" si="118"/>
        <v>19044</v>
      </c>
      <c r="Q580" s="73">
        <f t="shared" si="119"/>
        <v>10491.00318940524</v>
      </c>
      <c r="R580" s="73">
        <f t="shared" si="120"/>
        <v>258.2552220910176</v>
      </c>
      <c r="S580" s="73">
        <f t="shared" si="121"/>
        <v>384.0022598277695</v>
      </c>
      <c r="T580" s="73">
        <f t="shared" si="122"/>
        <v>22771.82870464716</v>
      </c>
      <c r="U580" s="73">
        <f t="shared" si="123"/>
        <v>19236</v>
      </c>
      <c r="V580" s="73">
        <f t="shared" si="124"/>
        <v>220759.266392275</v>
      </c>
      <c r="W580" s="73">
        <f t="shared" si="125"/>
        <v>227637.86105909117</v>
      </c>
    </row>
    <row r="581" spans="2:23" ht="15">
      <c r="B581" t="s">
        <v>1448</v>
      </c>
      <c r="C581" t="s">
        <v>1449</v>
      </c>
      <c r="D581" t="s">
        <v>417</v>
      </c>
      <c r="E581" s="54">
        <v>40</v>
      </c>
      <c r="F581" s="45" t="s">
        <v>407</v>
      </c>
      <c r="G581" s="45" t="s">
        <v>408</v>
      </c>
      <c r="H581" s="45" t="s">
        <v>412</v>
      </c>
      <c r="I581" s="53">
        <v>145185.18</v>
      </c>
      <c r="J581" s="58">
        <f t="shared" si="112"/>
        <v>150702.21684</v>
      </c>
      <c r="K581" s="58">
        <f t="shared" si="113"/>
        <v>155675.38999572</v>
      </c>
      <c r="L581" s="74">
        <f t="shared" si="114"/>
        <v>10145.982144180001</v>
      </c>
      <c r="M581" s="74">
        <f t="shared" si="115"/>
        <v>223.0392809232</v>
      </c>
      <c r="N581" s="74">
        <f t="shared" si="116"/>
        <v>384.0022598277695</v>
      </c>
      <c r="O581" s="74">
        <f t="shared" si="117"/>
        <v>19402.91041815</v>
      </c>
      <c r="P581" s="39">
        <f t="shared" si="118"/>
        <v>19044</v>
      </c>
      <c r="Q581" s="73">
        <f t="shared" si="119"/>
        <v>10218.09315493794</v>
      </c>
      <c r="R581" s="73">
        <f t="shared" si="120"/>
        <v>230.3995771936656</v>
      </c>
      <c r="S581" s="73">
        <f t="shared" si="121"/>
        <v>384.0022598277695</v>
      </c>
      <c r="T581" s="73">
        <f t="shared" si="122"/>
        <v>20315.638394441463</v>
      </c>
      <c r="U581" s="73">
        <f t="shared" si="123"/>
        <v>19236</v>
      </c>
      <c r="V581" s="73">
        <f t="shared" si="124"/>
        <v>199902.15094308098</v>
      </c>
      <c r="W581" s="73">
        <f t="shared" si="125"/>
        <v>206059.52338212085</v>
      </c>
    </row>
    <row r="582" spans="2:23" ht="15">
      <c r="B582" t="s">
        <v>1450</v>
      </c>
      <c r="C582" t="s">
        <v>1451</v>
      </c>
      <c r="D582" t="s">
        <v>1452</v>
      </c>
      <c r="E582" s="54">
        <v>87</v>
      </c>
      <c r="F582" s="45" t="s">
        <v>407</v>
      </c>
      <c r="G582" s="45" t="s">
        <v>1453</v>
      </c>
      <c r="H582" s="45" t="s">
        <v>1142</v>
      </c>
      <c r="I582" s="53">
        <v>70222.66</v>
      </c>
      <c r="J582" s="58">
        <f t="shared" si="112"/>
        <v>72891.12108000001</v>
      </c>
      <c r="K582" s="58">
        <f t="shared" si="113"/>
        <v>75296.52807564</v>
      </c>
      <c r="L582" s="74">
        <f t="shared" si="114"/>
        <v>5576.1707626200005</v>
      </c>
      <c r="M582" s="74">
        <f t="shared" si="115"/>
        <v>107.87885919840002</v>
      </c>
      <c r="N582" s="74">
        <f t="shared" si="116"/>
        <v>384.0022598277695</v>
      </c>
      <c r="O582" s="74">
        <f t="shared" si="117"/>
        <v>9384.731839050002</v>
      </c>
      <c r="P582" s="39">
        <f t="shared" si="118"/>
        <v>19044</v>
      </c>
      <c r="Q582" s="73">
        <f t="shared" si="119"/>
        <v>5760.18439778646</v>
      </c>
      <c r="R582" s="73">
        <f t="shared" si="120"/>
        <v>111.4388615519472</v>
      </c>
      <c r="S582" s="73">
        <f t="shared" si="121"/>
        <v>384.0022598277695</v>
      </c>
      <c r="T582" s="73">
        <f t="shared" si="122"/>
        <v>9826.196913871021</v>
      </c>
      <c r="U582" s="73">
        <f t="shared" si="123"/>
        <v>19236</v>
      </c>
      <c r="V582" s="73">
        <f t="shared" si="124"/>
        <v>107387.90480069618</v>
      </c>
      <c r="W582" s="73">
        <f t="shared" si="125"/>
        <v>110614.35050867719</v>
      </c>
    </row>
    <row r="583" spans="2:23" ht="15">
      <c r="B583" t="s">
        <v>1454</v>
      </c>
      <c r="C583" t="s">
        <v>685</v>
      </c>
      <c r="D583" t="s">
        <v>420</v>
      </c>
      <c r="E583" s="54">
        <v>40</v>
      </c>
      <c r="F583" s="45" t="s">
        <v>407</v>
      </c>
      <c r="G583" s="45" t="s">
        <v>408</v>
      </c>
      <c r="H583" s="45" t="s">
        <v>412</v>
      </c>
      <c r="I583" s="53">
        <v>72272.75</v>
      </c>
      <c r="J583" s="58">
        <f t="shared" si="112"/>
        <v>75019.1145</v>
      </c>
      <c r="K583" s="58">
        <f t="shared" si="113"/>
        <v>77494.74527849999</v>
      </c>
      <c r="L583" s="74">
        <f t="shared" si="114"/>
        <v>5738.96225925</v>
      </c>
      <c r="M583" s="74">
        <f t="shared" si="115"/>
        <v>111.02828946</v>
      </c>
      <c r="N583" s="74">
        <f t="shared" si="116"/>
        <v>384.0022598277695</v>
      </c>
      <c r="O583" s="74">
        <f t="shared" si="117"/>
        <v>9658.710991875</v>
      </c>
      <c r="P583" s="39">
        <f t="shared" si="118"/>
        <v>19044</v>
      </c>
      <c r="Q583" s="73">
        <f t="shared" si="119"/>
        <v>5928.348013805249</v>
      </c>
      <c r="R583" s="73">
        <f t="shared" si="120"/>
        <v>114.69222301217998</v>
      </c>
      <c r="S583" s="73">
        <f t="shared" si="121"/>
        <v>384.0022598277695</v>
      </c>
      <c r="T583" s="73">
        <f t="shared" si="122"/>
        <v>10113.06425884425</v>
      </c>
      <c r="U583" s="73">
        <f t="shared" si="123"/>
        <v>19236</v>
      </c>
      <c r="V583" s="73">
        <f t="shared" si="124"/>
        <v>109955.81830041276</v>
      </c>
      <c r="W583" s="73">
        <f t="shared" si="125"/>
        <v>113270.85203398945</v>
      </c>
    </row>
    <row r="584" spans="2:23" ht="15">
      <c r="B584" t="s">
        <v>1455</v>
      </c>
      <c r="C584" t="s">
        <v>922</v>
      </c>
      <c r="D584" t="s">
        <v>417</v>
      </c>
      <c r="E584" s="54">
        <v>40</v>
      </c>
      <c r="F584" s="45" t="s">
        <v>407</v>
      </c>
      <c r="G584" s="45" t="s">
        <v>408</v>
      </c>
      <c r="H584" s="45" t="s">
        <v>412</v>
      </c>
      <c r="I584" s="53">
        <v>149716</v>
      </c>
      <c r="J584" s="58">
        <f t="shared" si="112"/>
        <v>155405.208</v>
      </c>
      <c r="K584" s="58">
        <f t="shared" si="113"/>
        <v>160533.579864</v>
      </c>
      <c r="L584" s="74">
        <f t="shared" si="114"/>
        <v>10214.175516000001</v>
      </c>
      <c r="M584" s="74">
        <f t="shared" si="115"/>
        <v>229.99970784</v>
      </c>
      <c r="N584" s="74">
        <f t="shared" si="116"/>
        <v>384.0022598277695</v>
      </c>
      <c r="O584" s="74">
        <f t="shared" si="117"/>
        <v>20008.420530000003</v>
      </c>
      <c r="P584" s="39">
        <f t="shared" si="118"/>
        <v>19044</v>
      </c>
      <c r="Q584" s="73">
        <f t="shared" si="119"/>
        <v>10288.536908028</v>
      </c>
      <c r="R584" s="73">
        <f t="shared" si="120"/>
        <v>237.58969819872</v>
      </c>
      <c r="S584" s="73">
        <f t="shared" si="121"/>
        <v>384.0022598277695</v>
      </c>
      <c r="T584" s="73">
        <f t="shared" si="122"/>
        <v>20949.632172252</v>
      </c>
      <c r="U584" s="73">
        <f t="shared" si="123"/>
        <v>19236</v>
      </c>
      <c r="V584" s="73">
        <f t="shared" si="124"/>
        <v>205285.80601366778</v>
      </c>
      <c r="W584" s="73">
        <f t="shared" si="125"/>
        <v>211629.3409023065</v>
      </c>
    </row>
    <row r="585" spans="2:23" ht="15">
      <c r="B585" t="s">
        <v>1456</v>
      </c>
      <c r="C585" t="s">
        <v>510</v>
      </c>
      <c r="D585" t="s">
        <v>511</v>
      </c>
      <c r="E585" s="54">
        <v>35</v>
      </c>
      <c r="F585" s="45" t="s">
        <v>407</v>
      </c>
      <c r="G585" s="45" t="s">
        <v>408</v>
      </c>
      <c r="H585" s="45" t="s">
        <v>412</v>
      </c>
      <c r="I585" s="53">
        <v>58654.33</v>
      </c>
      <c r="J585" s="58">
        <f t="shared" si="112"/>
        <v>60883.194540000004</v>
      </c>
      <c r="K585" s="58">
        <f t="shared" si="113"/>
        <v>62892.33995982</v>
      </c>
      <c r="L585" s="74">
        <f t="shared" si="114"/>
        <v>4657.56438231</v>
      </c>
      <c r="M585" s="74">
        <f t="shared" si="115"/>
        <v>90.10712791920001</v>
      </c>
      <c r="N585" s="74">
        <f t="shared" si="116"/>
        <v>384.0022598277695</v>
      </c>
      <c r="O585" s="74">
        <f t="shared" si="117"/>
        <v>7838.711297025001</v>
      </c>
      <c r="P585" s="39">
        <f t="shared" si="118"/>
        <v>19044</v>
      </c>
      <c r="Q585" s="73">
        <f t="shared" si="119"/>
        <v>4811.26400692623</v>
      </c>
      <c r="R585" s="73">
        <f t="shared" si="120"/>
        <v>93.0806631405336</v>
      </c>
      <c r="S585" s="73">
        <f t="shared" si="121"/>
        <v>384.0022598277695</v>
      </c>
      <c r="T585" s="73">
        <f t="shared" si="122"/>
        <v>8207.45036475651</v>
      </c>
      <c r="U585" s="73">
        <f t="shared" si="123"/>
        <v>19236</v>
      </c>
      <c r="V585" s="73">
        <f t="shared" si="124"/>
        <v>92897.57960708198</v>
      </c>
      <c r="W585" s="73">
        <f t="shared" si="125"/>
        <v>95624.13725447105</v>
      </c>
    </row>
    <row r="586" spans="2:23" ht="15">
      <c r="B586" t="s">
        <v>1457</v>
      </c>
      <c r="C586" t="s">
        <v>1458</v>
      </c>
      <c r="D586" t="s">
        <v>511</v>
      </c>
      <c r="E586" s="54">
        <v>35</v>
      </c>
      <c r="F586" s="45" t="s">
        <v>407</v>
      </c>
      <c r="G586" s="45" t="s">
        <v>408</v>
      </c>
      <c r="H586" s="45" t="s">
        <v>412</v>
      </c>
      <c r="I586" s="53">
        <v>146556.41</v>
      </c>
      <c r="J586" s="58">
        <f aca="true" t="shared" si="126" ref="J586:J649">I586*(1+$F$1)</f>
        <v>152125.55358</v>
      </c>
      <c r="K586" s="58">
        <f aca="true" t="shared" si="127" ref="K586:K649">J586*(1+$F$2)</f>
        <v>157145.69684813998</v>
      </c>
      <c r="L586" s="74">
        <f aca="true" t="shared" si="128" ref="L586:L649">IF(J586-$L$2&lt;0,J586*$I$3,($L$2*$I$3)+(J586-$L$2)*$I$4)</f>
        <v>10166.620526910001</v>
      </c>
      <c r="M586" s="74">
        <f aca="true" t="shared" si="129" ref="M586:M649">J586*0.00148</f>
        <v>225.1458192984</v>
      </c>
      <c r="N586" s="74">
        <f aca="true" t="shared" si="130" ref="N586:N649">2080*0.184616471071043</f>
        <v>384.0022598277695</v>
      </c>
      <c r="O586" s="74">
        <f aca="true" t="shared" si="131" ref="O586:O649">J586*0.12875</f>
        <v>19586.165023425</v>
      </c>
      <c r="P586" s="39">
        <f aca="true" t="shared" si="132" ref="P586:P649">1587*12</f>
        <v>19044</v>
      </c>
      <c r="Q586" s="73">
        <f aca="true" t="shared" si="133" ref="Q586:Q649">IF(K586-$L$2&lt;0,K586*$I$3,($L$2*$I$3)+(K586-$L$2)*$I$4)</f>
        <v>10239.41260429803</v>
      </c>
      <c r="R586" s="73">
        <f aca="true" t="shared" si="134" ref="R586:R649">K586*0.00148</f>
        <v>232.57563133524718</v>
      </c>
      <c r="S586" s="73">
        <f aca="true" t="shared" si="135" ref="S586:S649">2080*0.184616471071043</f>
        <v>384.0022598277695</v>
      </c>
      <c r="T586" s="73">
        <f aca="true" t="shared" si="136" ref="T586:T649">K586*0.1305</f>
        <v>20507.51343868227</v>
      </c>
      <c r="U586" s="73">
        <f aca="true" t="shared" si="137" ref="U586:U649">1603*12</f>
        <v>19236</v>
      </c>
      <c r="V586" s="73">
        <f aca="true" t="shared" si="138" ref="V586:V649">J586+SUM(L586:P586)</f>
        <v>201531.48720946116</v>
      </c>
      <c r="W586" s="73">
        <f aca="true" t="shared" si="139" ref="W586:W649">K586+SUM(Q586:U586)</f>
        <v>207745.2007822833</v>
      </c>
    </row>
    <row r="587" spans="2:23" ht="15">
      <c r="B587" t="s">
        <v>1459</v>
      </c>
      <c r="C587" t="s">
        <v>1460</v>
      </c>
      <c r="D587" t="s">
        <v>455</v>
      </c>
      <c r="E587" s="54">
        <v>40</v>
      </c>
      <c r="F587" s="45" t="s">
        <v>407</v>
      </c>
      <c r="G587" s="45" t="s">
        <v>408</v>
      </c>
      <c r="H587" s="45" t="s">
        <v>412</v>
      </c>
      <c r="I587" s="53">
        <v>89156.18</v>
      </c>
      <c r="J587" s="58">
        <f t="shared" si="126"/>
        <v>92544.11484</v>
      </c>
      <c r="K587" s="58">
        <f t="shared" si="127"/>
        <v>95598.07062972</v>
      </c>
      <c r="L587" s="74">
        <f t="shared" si="128"/>
        <v>7079.624785259999</v>
      </c>
      <c r="M587" s="74">
        <f t="shared" si="129"/>
        <v>136.96528996319998</v>
      </c>
      <c r="N587" s="74">
        <f t="shared" si="130"/>
        <v>384.0022598277695</v>
      </c>
      <c r="O587" s="74">
        <f t="shared" si="131"/>
        <v>11915.05478565</v>
      </c>
      <c r="P587" s="39">
        <f t="shared" si="132"/>
        <v>19044</v>
      </c>
      <c r="Q587" s="73">
        <f t="shared" si="133"/>
        <v>7313.252403173579</v>
      </c>
      <c r="R587" s="73">
        <f t="shared" si="134"/>
        <v>141.48514453198558</v>
      </c>
      <c r="S587" s="73">
        <f t="shared" si="135"/>
        <v>384.0022598277695</v>
      </c>
      <c r="T587" s="73">
        <f t="shared" si="136"/>
        <v>12475.548217178459</v>
      </c>
      <c r="U587" s="73">
        <f t="shared" si="137"/>
        <v>19236</v>
      </c>
      <c r="V587" s="73">
        <f t="shared" si="138"/>
        <v>131103.76196070097</v>
      </c>
      <c r="W587" s="73">
        <f t="shared" si="139"/>
        <v>135148.3586544318</v>
      </c>
    </row>
    <row r="588" spans="2:23" ht="15">
      <c r="B588" t="s">
        <v>1461</v>
      </c>
      <c r="C588" t="s">
        <v>1462</v>
      </c>
      <c r="D588" t="s">
        <v>1463</v>
      </c>
      <c r="E588" s="54">
        <v>40</v>
      </c>
      <c r="F588" s="45" t="s">
        <v>407</v>
      </c>
      <c r="G588" s="45" t="s">
        <v>408</v>
      </c>
      <c r="H588" s="45" t="s">
        <v>412</v>
      </c>
      <c r="I588" s="53">
        <v>62469.99</v>
      </c>
      <c r="J588" s="58">
        <f t="shared" si="126"/>
        <v>64843.84962</v>
      </c>
      <c r="K588" s="58">
        <f t="shared" si="127"/>
        <v>66983.69665746</v>
      </c>
      <c r="L588" s="74">
        <f t="shared" si="128"/>
        <v>4960.55449593</v>
      </c>
      <c r="M588" s="74">
        <f t="shared" si="129"/>
        <v>95.9688974376</v>
      </c>
      <c r="N588" s="74">
        <f t="shared" si="130"/>
        <v>384.0022598277695</v>
      </c>
      <c r="O588" s="74">
        <f t="shared" si="131"/>
        <v>8348.645638575</v>
      </c>
      <c r="P588" s="39">
        <f t="shared" si="132"/>
        <v>19044</v>
      </c>
      <c r="Q588" s="73">
        <f t="shared" si="133"/>
        <v>5124.2527942956895</v>
      </c>
      <c r="R588" s="73">
        <f t="shared" si="134"/>
        <v>99.13587105304079</v>
      </c>
      <c r="S588" s="73">
        <f t="shared" si="135"/>
        <v>384.0022598277695</v>
      </c>
      <c r="T588" s="73">
        <f t="shared" si="136"/>
        <v>8741.37241379853</v>
      </c>
      <c r="U588" s="73">
        <f t="shared" si="137"/>
        <v>19236</v>
      </c>
      <c r="V588" s="73">
        <f t="shared" si="138"/>
        <v>97677.02091177038</v>
      </c>
      <c r="W588" s="73">
        <f t="shared" si="139"/>
        <v>100568.45999643502</v>
      </c>
    </row>
    <row r="589" spans="2:23" ht="15">
      <c r="B589" t="s">
        <v>1464</v>
      </c>
      <c r="C589" t="s">
        <v>1465</v>
      </c>
      <c r="D589" t="s">
        <v>1463</v>
      </c>
      <c r="E589" s="54">
        <v>40</v>
      </c>
      <c r="F589" s="45" t="s">
        <v>407</v>
      </c>
      <c r="G589" s="45" t="s">
        <v>408</v>
      </c>
      <c r="H589" s="45" t="s">
        <v>412</v>
      </c>
      <c r="I589" s="53">
        <v>61201.92</v>
      </c>
      <c r="J589" s="58">
        <f t="shared" si="126"/>
        <v>63527.59296</v>
      </c>
      <c r="K589" s="58">
        <f t="shared" si="127"/>
        <v>65624.00352767999</v>
      </c>
      <c r="L589" s="74">
        <f t="shared" si="128"/>
        <v>4859.86086144</v>
      </c>
      <c r="M589" s="74">
        <f t="shared" si="129"/>
        <v>94.0208375808</v>
      </c>
      <c r="N589" s="74">
        <f t="shared" si="130"/>
        <v>384.0022598277695</v>
      </c>
      <c r="O589" s="74">
        <f t="shared" si="131"/>
        <v>8179.1775936</v>
      </c>
      <c r="P589" s="39">
        <f t="shared" si="132"/>
        <v>19044</v>
      </c>
      <c r="Q589" s="73">
        <f t="shared" si="133"/>
        <v>5020.236269867519</v>
      </c>
      <c r="R589" s="73">
        <f t="shared" si="134"/>
        <v>97.12352522096639</v>
      </c>
      <c r="S589" s="73">
        <f t="shared" si="135"/>
        <v>384.0022598277695</v>
      </c>
      <c r="T589" s="73">
        <f t="shared" si="136"/>
        <v>8563.932460362239</v>
      </c>
      <c r="U589" s="73">
        <f t="shared" si="137"/>
        <v>19236</v>
      </c>
      <c r="V589" s="73">
        <f t="shared" si="138"/>
        <v>96088.65451244857</v>
      </c>
      <c r="W589" s="73">
        <f t="shared" si="139"/>
        <v>98925.29804295849</v>
      </c>
    </row>
    <row r="590" spans="2:23" ht="15">
      <c r="B590" t="s">
        <v>1466</v>
      </c>
      <c r="C590" t="s">
        <v>1467</v>
      </c>
      <c r="D590" t="s">
        <v>455</v>
      </c>
      <c r="E590" s="54">
        <v>40</v>
      </c>
      <c r="F590" s="45" t="s">
        <v>407</v>
      </c>
      <c r="G590" s="45" t="s">
        <v>408</v>
      </c>
      <c r="H590" s="45" t="s">
        <v>412</v>
      </c>
      <c r="I590" s="53">
        <v>187786.29</v>
      </c>
      <c r="J590" s="58">
        <f t="shared" si="126"/>
        <v>194922.16902</v>
      </c>
      <c r="K590" s="58">
        <f t="shared" si="127"/>
        <v>201354.60059766</v>
      </c>
      <c r="L590" s="74">
        <f t="shared" si="128"/>
        <v>10787.17145079</v>
      </c>
      <c r="M590" s="74">
        <f t="shared" si="129"/>
        <v>288.4848101496</v>
      </c>
      <c r="N590" s="74">
        <f t="shared" si="130"/>
        <v>384.0022598277695</v>
      </c>
      <c r="O590" s="74">
        <f t="shared" si="131"/>
        <v>25096.229261325</v>
      </c>
      <c r="P590" s="39">
        <f t="shared" si="132"/>
        <v>19044</v>
      </c>
      <c r="Q590" s="73">
        <f t="shared" si="133"/>
        <v>10880.44170866607</v>
      </c>
      <c r="R590" s="73">
        <f t="shared" si="134"/>
        <v>298.00480888453677</v>
      </c>
      <c r="S590" s="73">
        <f t="shared" si="135"/>
        <v>384.0022598277695</v>
      </c>
      <c r="T590" s="73">
        <f t="shared" si="136"/>
        <v>26276.775377994632</v>
      </c>
      <c r="U590" s="73">
        <f t="shared" si="137"/>
        <v>19236</v>
      </c>
      <c r="V590" s="73">
        <f t="shared" si="138"/>
        <v>250522.05680209235</v>
      </c>
      <c r="W590" s="73">
        <f t="shared" si="139"/>
        <v>258429.824753033</v>
      </c>
    </row>
    <row r="591" spans="2:23" ht="15">
      <c r="B591" t="s">
        <v>1468</v>
      </c>
      <c r="C591" t="s">
        <v>1469</v>
      </c>
      <c r="D591" t="s">
        <v>1470</v>
      </c>
      <c r="E591" s="54">
        <v>35</v>
      </c>
      <c r="F591" s="45" t="s">
        <v>407</v>
      </c>
      <c r="G591" s="45" t="s">
        <v>408</v>
      </c>
      <c r="H591" s="45" t="s">
        <v>412</v>
      </c>
      <c r="I591" s="53">
        <v>86285.51</v>
      </c>
      <c r="J591" s="58">
        <f t="shared" si="126"/>
        <v>89564.35938</v>
      </c>
      <c r="K591" s="58">
        <f t="shared" si="127"/>
        <v>92519.98323953999</v>
      </c>
      <c r="L591" s="74">
        <f t="shared" si="128"/>
        <v>6851.673492569999</v>
      </c>
      <c r="M591" s="74">
        <f t="shared" si="129"/>
        <v>132.5552518824</v>
      </c>
      <c r="N591" s="74">
        <f t="shared" si="130"/>
        <v>384.0022598277695</v>
      </c>
      <c r="O591" s="74">
        <f t="shared" si="131"/>
        <v>11531.411270175</v>
      </c>
      <c r="P591" s="39">
        <f t="shared" si="132"/>
        <v>19044</v>
      </c>
      <c r="Q591" s="73">
        <f t="shared" si="133"/>
        <v>7077.778717824809</v>
      </c>
      <c r="R591" s="73">
        <f t="shared" si="134"/>
        <v>136.92957519451917</v>
      </c>
      <c r="S591" s="73">
        <f t="shared" si="135"/>
        <v>384.0022598277695</v>
      </c>
      <c r="T591" s="73">
        <f t="shared" si="136"/>
        <v>12073.857812759969</v>
      </c>
      <c r="U591" s="73">
        <f t="shared" si="137"/>
        <v>19236</v>
      </c>
      <c r="V591" s="73">
        <f t="shared" si="138"/>
        <v>127508.00165445516</v>
      </c>
      <c r="W591" s="73">
        <f t="shared" si="139"/>
        <v>131428.55160514705</v>
      </c>
    </row>
    <row r="592" spans="2:23" ht="15">
      <c r="B592" t="s">
        <v>1471</v>
      </c>
      <c r="C592" t="s">
        <v>1472</v>
      </c>
      <c r="D592" t="s">
        <v>455</v>
      </c>
      <c r="E592" s="54">
        <v>40</v>
      </c>
      <c r="F592" s="45" t="s">
        <v>407</v>
      </c>
      <c r="G592" s="45" t="s">
        <v>408</v>
      </c>
      <c r="H592" s="45" t="s">
        <v>412</v>
      </c>
      <c r="I592" s="53">
        <v>104000</v>
      </c>
      <c r="J592" s="58">
        <f t="shared" si="126"/>
        <v>107952</v>
      </c>
      <c r="K592" s="58">
        <f t="shared" si="127"/>
        <v>111514.416</v>
      </c>
      <c r="L592" s="74">
        <f t="shared" si="128"/>
        <v>8258.328</v>
      </c>
      <c r="M592" s="74">
        <f t="shared" si="129"/>
        <v>159.76896</v>
      </c>
      <c r="N592" s="74">
        <f t="shared" si="130"/>
        <v>384.0022598277695</v>
      </c>
      <c r="O592" s="74">
        <f t="shared" si="131"/>
        <v>13898.82</v>
      </c>
      <c r="P592" s="39">
        <f t="shared" si="132"/>
        <v>19044</v>
      </c>
      <c r="Q592" s="73">
        <f t="shared" si="133"/>
        <v>8530.852824</v>
      </c>
      <c r="R592" s="73">
        <f t="shared" si="134"/>
        <v>165.04133568</v>
      </c>
      <c r="S592" s="73">
        <f t="shared" si="135"/>
        <v>384.0022598277695</v>
      </c>
      <c r="T592" s="73">
        <f t="shared" si="136"/>
        <v>14552.631288</v>
      </c>
      <c r="U592" s="73">
        <f t="shared" si="137"/>
        <v>19236</v>
      </c>
      <c r="V592" s="73">
        <f t="shared" si="138"/>
        <v>149696.91921982777</v>
      </c>
      <c r="W592" s="73">
        <f t="shared" si="139"/>
        <v>154382.94370750777</v>
      </c>
    </row>
    <row r="593" spans="2:23" ht="15">
      <c r="B593" t="s">
        <v>1473</v>
      </c>
      <c r="C593" t="s">
        <v>1474</v>
      </c>
      <c r="D593" t="s">
        <v>455</v>
      </c>
      <c r="E593" s="54">
        <v>40</v>
      </c>
      <c r="F593" s="45" t="s">
        <v>407</v>
      </c>
      <c r="G593" s="45" t="s">
        <v>408</v>
      </c>
      <c r="H593" s="45" t="s">
        <v>412</v>
      </c>
      <c r="I593" s="53">
        <v>74418.57</v>
      </c>
      <c r="J593" s="58">
        <f t="shared" si="126"/>
        <v>77246.47566000001</v>
      </c>
      <c r="K593" s="58">
        <f t="shared" si="127"/>
        <v>79795.60935678</v>
      </c>
      <c r="L593" s="74">
        <f t="shared" si="128"/>
        <v>5909.355387990001</v>
      </c>
      <c r="M593" s="74">
        <f t="shared" si="129"/>
        <v>114.32478397680002</v>
      </c>
      <c r="N593" s="74">
        <f t="shared" si="130"/>
        <v>384.0022598277695</v>
      </c>
      <c r="O593" s="74">
        <f t="shared" si="131"/>
        <v>9945.483741225002</v>
      </c>
      <c r="P593" s="39">
        <f t="shared" si="132"/>
        <v>19044</v>
      </c>
      <c r="Q593" s="73">
        <f t="shared" si="133"/>
        <v>6104.36411579367</v>
      </c>
      <c r="R593" s="73">
        <f t="shared" si="134"/>
        <v>118.0975018480344</v>
      </c>
      <c r="S593" s="73">
        <f t="shared" si="135"/>
        <v>384.0022598277695</v>
      </c>
      <c r="T593" s="73">
        <f t="shared" si="136"/>
        <v>10413.32702105979</v>
      </c>
      <c r="U593" s="73">
        <f t="shared" si="137"/>
        <v>19236</v>
      </c>
      <c r="V593" s="73">
        <f t="shared" si="138"/>
        <v>112643.64183301959</v>
      </c>
      <c r="W593" s="73">
        <f t="shared" si="139"/>
        <v>116051.40025530926</v>
      </c>
    </row>
    <row r="594" spans="2:23" ht="15">
      <c r="B594" t="s">
        <v>1475</v>
      </c>
      <c r="C594" t="s">
        <v>670</v>
      </c>
      <c r="D594" t="s">
        <v>511</v>
      </c>
      <c r="E594" s="54">
        <v>40</v>
      </c>
      <c r="F594" s="45" t="s">
        <v>407</v>
      </c>
      <c r="G594" s="45" t="s">
        <v>408</v>
      </c>
      <c r="H594" s="45" t="s">
        <v>412</v>
      </c>
      <c r="I594" s="53">
        <v>58489.52</v>
      </c>
      <c r="J594" s="58">
        <f t="shared" si="126"/>
        <v>60712.12176</v>
      </c>
      <c r="K594" s="58">
        <f t="shared" si="127"/>
        <v>62715.62177808</v>
      </c>
      <c r="L594" s="74">
        <f t="shared" si="128"/>
        <v>4644.47731464</v>
      </c>
      <c r="M594" s="74">
        <f t="shared" si="129"/>
        <v>89.8539402048</v>
      </c>
      <c r="N594" s="74">
        <f t="shared" si="130"/>
        <v>384.0022598277695</v>
      </c>
      <c r="O594" s="74">
        <f t="shared" si="131"/>
        <v>7816.6856766</v>
      </c>
      <c r="P594" s="39">
        <f t="shared" si="132"/>
        <v>19044</v>
      </c>
      <c r="Q594" s="73">
        <f t="shared" si="133"/>
        <v>4797.74506602312</v>
      </c>
      <c r="R594" s="73">
        <f t="shared" si="134"/>
        <v>92.8191202315584</v>
      </c>
      <c r="S594" s="73">
        <f t="shared" si="135"/>
        <v>384.0022598277695</v>
      </c>
      <c r="T594" s="73">
        <f t="shared" si="136"/>
        <v>8184.38864203944</v>
      </c>
      <c r="U594" s="73">
        <f t="shared" si="137"/>
        <v>19236</v>
      </c>
      <c r="V594" s="73">
        <f t="shared" si="138"/>
        <v>92691.14095127257</v>
      </c>
      <c r="W594" s="73">
        <f t="shared" si="139"/>
        <v>95410.57686620188</v>
      </c>
    </row>
    <row r="595" spans="2:23" ht="15">
      <c r="B595" t="s">
        <v>1476</v>
      </c>
      <c r="C595" t="s">
        <v>1460</v>
      </c>
      <c r="D595" t="s">
        <v>455</v>
      </c>
      <c r="E595" s="54">
        <v>40</v>
      </c>
      <c r="F595" s="45" t="s">
        <v>407</v>
      </c>
      <c r="G595" s="45" t="s">
        <v>408</v>
      </c>
      <c r="H595" s="45" t="s">
        <v>412</v>
      </c>
      <c r="I595" s="53">
        <v>89156.18</v>
      </c>
      <c r="J595" s="58">
        <f t="shared" si="126"/>
        <v>92544.11484</v>
      </c>
      <c r="K595" s="58">
        <f t="shared" si="127"/>
        <v>95598.07062972</v>
      </c>
      <c r="L595" s="74">
        <f t="shared" si="128"/>
        <v>7079.624785259999</v>
      </c>
      <c r="M595" s="74">
        <f t="shared" si="129"/>
        <v>136.96528996319998</v>
      </c>
      <c r="N595" s="74">
        <f t="shared" si="130"/>
        <v>384.0022598277695</v>
      </c>
      <c r="O595" s="74">
        <f t="shared" si="131"/>
        <v>11915.05478565</v>
      </c>
      <c r="P595" s="39">
        <f t="shared" si="132"/>
        <v>19044</v>
      </c>
      <c r="Q595" s="73">
        <f t="shared" si="133"/>
        <v>7313.252403173579</v>
      </c>
      <c r="R595" s="73">
        <f t="shared" si="134"/>
        <v>141.48514453198558</v>
      </c>
      <c r="S595" s="73">
        <f t="shared" si="135"/>
        <v>384.0022598277695</v>
      </c>
      <c r="T595" s="73">
        <f t="shared" si="136"/>
        <v>12475.548217178459</v>
      </c>
      <c r="U595" s="73">
        <f t="shared" si="137"/>
        <v>19236</v>
      </c>
      <c r="V595" s="73">
        <f t="shared" si="138"/>
        <v>131103.76196070097</v>
      </c>
      <c r="W595" s="73">
        <f t="shared" si="139"/>
        <v>135148.3586544318</v>
      </c>
    </row>
    <row r="596" spans="2:23" ht="15">
      <c r="B596" t="s">
        <v>1477</v>
      </c>
      <c r="C596" t="s">
        <v>1478</v>
      </c>
      <c r="D596" t="s">
        <v>511</v>
      </c>
      <c r="E596" s="54">
        <v>35</v>
      </c>
      <c r="F596" s="45" t="s">
        <v>407</v>
      </c>
      <c r="G596" s="45" t="s">
        <v>408</v>
      </c>
      <c r="H596" s="45" t="s">
        <v>412</v>
      </c>
      <c r="I596" s="53">
        <v>91786.3</v>
      </c>
      <c r="J596" s="58">
        <f t="shared" si="126"/>
        <v>95274.17940000001</v>
      </c>
      <c r="K596" s="58">
        <f t="shared" si="127"/>
        <v>98418.2273202</v>
      </c>
      <c r="L596" s="74">
        <f t="shared" si="128"/>
        <v>7288.4747241000005</v>
      </c>
      <c r="M596" s="74">
        <f t="shared" si="129"/>
        <v>141.00578551200002</v>
      </c>
      <c r="N596" s="74">
        <f t="shared" si="130"/>
        <v>384.0022598277695</v>
      </c>
      <c r="O596" s="74">
        <f t="shared" si="131"/>
        <v>12266.550597750002</v>
      </c>
      <c r="P596" s="39">
        <f t="shared" si="132"/>
        <v>19044</v>
      </c>
      <c r="Q596" s="73">
        <f t="shared" si="133"/>
        <v>7528.9943899953005</v>
      </c>
      <c r="R596" s="73">
        <f t="shared" si="134"/>
        <v>145.65897643389602</v>
      </c>
      <c r="S596" s="73">
        <f t="shared" si="135"/>
        <v>384.0022598277695</v>
      </c>
      <c r="T596" s="73">
        <f t="shared" si="136"/>
        <v>12843.5786652861</v>
      </c>
      <c r="U596" s="73">
        <f t="shared" si="137"/>
        <v>19236</v>
      </c>
      <c r="V596" s="73">
        <f t="shared" si="138"/>
        <v>134398.21276718978</v>
      </c>
      <c r="W596" s="73">
        <f t="shared" si="139"/>
        <v>138556.46161174309</v>
      </c>
    </row>
    <row r="597" spans="2:23" ht="15">
      <c r="B597" t="s">
        <v>1479</v>
      </c>
      <c r="C597" t="s">
        <v>1229</v>
      </c>
      <c r="D597" t="s">
        <v>511</v>
      </c>
      <c r="E597" s="54">
        <v>35</v>
      </c>
      <c r="F597" s="45" t="s">
        <v>407</v>
      </c>
      <c r="G597" s="45" t="s">
        <v>408</v>
      </c>
      <c r="H597" s="45" t="s">
        <v>412</v>
      </c>
      <c r="I597" s="53">
        <v>61759.15</v>
      </c>
      <c r="J597" s="58">
        <f t="shared" si="126"/>
        <v>64105.99770000001</v>
      </c>
      <c r="K597" s="58">
        <f t="shared" si="127"/>
        <v>66221.4956241</v>
      </c>
      <c r="L597" s="74">
        <f t="shared" si="128"/>
        <v>4904.10882405</v>
      </c>
      <c r="M597" s="74">
        <f t="shared" si="129"/>
        <v>94.876876596</v>
      </c>
      <c r="N597" s="74">
        <f t="shared" si="130"/>
        <v>384.0022598277695</v>
      </c>
      <c r="O597" s="74">
        <f t="shared" si="131"/>
        <v>8253.647203875002</v>
      </c>
      <c r="P597" s="39">
        <f t="shared" si="132"/>
        <v>19044</v>
      </c>
      <c r="Q597" s="73">
        <f t="shared" si="133"/>
        <v>5065.94441524365</v>
      </c>
      <c r="R597" s="73">
        <f t="shared" si="134"/>
        <v>98.007813523668</v>
      </c>
      <c r="S597" s="73">
        <f t="shared" si="135"/>
        <v>384.0022598277695</v>
      </c>
      <c r="T597" s="73">
        <f t="shared" si="136"/>
        <v>8641.905178945051</v>
      </c>
      <c r="U597" s="73">
        <f t="shared" si="137"/>
        <v>19236</v>
      </c>
      <c r="V597" s="73">
        <f t="shared" si="138"/>
        <v>96786.63286434878</v>
      </c>
      <c r="W597" s="73">
        <f t="shared" si="139"/>
        <v>99647.35529164014</v>
      </c>
    </row>
    <row r="598" spans="2:23" ht="15">
      <c r="B598" t="s">
        <v>1480</v>
      </c>
      <c r="C598" t="s">
        <v>1386</v>
      </c>
      <c r="D598" t="s">
        <v>511</v>
      </c>
      <c r="E598" s="54">
        <v>40</v>
      </c>
      <c r="F598" s="45" t="s">
        <v>407</v>
      </c>
      <c r="G598" s="45" t="s">
        <v>408</v>
      </c>
      <c r="H598" s="45" t="s">
        <v>412</v>
      </c>
      <c r="I598" s="53">
        <v>94313.07</v>
      </c>
      <c r="J598" s="58">
        <f t="shared" si="126"/>
        <v>97896.96666</v>
      </c>
      <c r="K598" s="58">
        <f t="shared" si="127"/>
        <v>101127.56655978</v>
      </c>
      <c r="L598" s="74">
        <f t="shared" si="128"/>
        <v>7489.117949490001</v>
      </c>
      <c r="M598" s="74">
        <f t="shared" si="129"/>
        <v>144.8875106568</v>
      </c>
      <c r="N598" s="74">
        <f t="shared" si="130"/>
        <v>384.0022598277695</v>
      </c>
      <c r="O598" s="74">
        <f t="shared" si="131"/>
        <v>12604.234457475</v>
      </c>
      <c r="P598" s="39">
        <f t="shared" si="132"/>
        <v>19044</v>
      </c>
      <c r="Q598" s="73">
        <f t="shared" si="133"/>
        <v>7736.25884182317</v>
      </c>
      <c r="R598" s="73">
        <f t="shared" si="134"/>
        <v>149.6687985084744</v>
      </c>
      <c r="S598" s="73">
        <f t="shared" si="135"/>
        <v>384.0022598277695</v>
      </c>
      <c r="T598" s="73">
        <f t="shared" si="136"/>
        <v>13197.14743605129</v>
      </c>
      <c r="U598" s="73">
        <f t="shared" si="137"/>
        <v>19236</v>
      </c>
      <c r="V598" s="73">
        <f t="shared" si="138"/>
        <v>137563.20883744958</v>
      </c>
      <c r="W598" s="73">
        <f t="shared" si="139"/>
        <v>141830.64389599068</v>
      </c>
    </row>
    <row r="599" spans="2:23" ht="15">
      <c r="B599" t="s">
        <v>1481</v>
      </c>
      <c r="C599" t="s">
        <v>1482</v>
      </c>
      <c r="D599" t="s">
        <v>511</v>
      </c>
      <c r="E599" s="54">
        <v>35</v>
      </c>
      <c r="F599" s="45" t="s">
        <v>407</v>
      </c>
      <c r="G599" s="45" t="s">
        <v>408</v>
      </c>
      <c r="H599" s="45" t="s">
        <v>412</v>
      </c>
      <c r="I599" s="53">
        <v>70346.64</v>
      </c>
      <c r="J599" s="58">
        <f t="shared" si="126"/>
        <v>73019.81232</v>
      </c>
      <c r="K599" s="58">
        <f t="shared" si="127"/>
        <v>75429.46612655999</v>
      </c>
      <c r="L599" s="74">
        <f t="shared" si="128"/>
        <v>5586.01564248</v>
      </c>
      <c r="M599" s="74">
        <f t="shared" si="129"/>
        <v>108.06932223359999</v>
      </c>
      <c r="N599" s="74">
        <f t="shared" si="130"/>
        <v>384.0022598277695</v>
      </c>
      <c r="O599" s="74">
        <f t="shared" si="131"/>
        <v>9401.3008362</v>
      </c>
      <c r="P599" s="39">
        <f t="shared" si="132"/>
        <v>19044</v>
      </c>
      <c r="Q599" s="73">
        <f t="shared" si="133"/>
        <v>5770.354158681839</v>
      </c>
      <c r="R599" s="73">
        <f t="shared" si="134"/>
        <v>111.63560986730877</v>
      </c>
      <c r="S599" s="73">
        <f t="shared" si="135"/>
        <v>384.0022598277695</v>
      </c>
      <c r="T599" s="73">
        <f t="shared" si="136"/>
        <v>9843.545329516079</v>
      </c>
      <c r="U599" s="73">
        <f t="shared" si="137"/>
        <v>19236</v>
      </c>
      <c r="V599" s="73">
        <f t="shared" si="138"/>
        <v>107543.20038074137</v>
      </c>
      <c r="W599" s="73">
        <f t="shared" si="139"/>
        <v>110775.00348445299</v>
      </c>
    </row>
    <row r="600" spans="2:23" ht="15">
      <c r="B600" t="s">
        <v>1483</v>
      </c>
      <c r="C600" t="s">
        <v>523</v>
      </c>
      <c r="D600" t="s">
        <v>511</v>
      </c>
      <c r="E600" s="54">
        <v>35</v>
      </c>
      <c r="F600" s="45" t="s">
        <v>407</v>
      </c>
      <c r="G600" s="45" t="s">
        <v>408</v>
      </c>
      <c r="H600" s="45" t="s">
        <v>412</v>
      </c>
      <c r="I600" s="53">
        <v>52100.29</v>
      </c>
      <c r="J600" s="58">
        <f t="shared" si="126"/>
        <v>54080.10102</v>
      </c>
      <c r="K600" s="58">
        <f t="shared" si="127"/>
        <v>55864.74435366</v>
      </c>
      <c r="L600" s="74">
        <f t="shared" si="128"/>
        <v>4137.12772803</v>
      </c>
      <c r="M600" s="74">
        <f t="shared" si="129"/>
        <v>80.0385495096</v>
      </c>
      <c r="N600" s="74">
        <f t="shared" si="130"/>
        <v>384.0022598277695</v>
      </c>
      <c r="O600" s="74">
        <f t="shared" si="131"/>
        <v>6962.813006325</v>
      </c>
      <c r="P600" s="39">
        <f t="shared" si="132"/>
        <v>19044</v>
      </c>
      <c r="Q600" s="73">
        <f t="shared" si="133"/>
        <v>4273.65294305499</v>
      </c>
      <c r="R600" s="73">
        <f t="shared" si="134"/>
        <v>82.67982164341679</v>
      </c>
      <c r="S600" s="73">
        <f t="shared" si="135"/>
        <v>384.0022598277695</v>
      </c>
      <c r="T600" s="73">
        <f t="shared" si="136"/>
        <v>7290.34913815263</v>
      </c>
      <c r="U600" s="73">
        <f t="shared" si="137"/>
        <v>19236</v>
      </c>
      <c r="V600" s="73">
        <f t="shared" si="138"/>
        <v>84688.08256369237</v>
      </c>
      <c r="W600" s="73">
        <f t="shared" si="139"/>
        <v>87131.42851633881</v>
      </c>
    </row>
    <row r="601" spans="2:23" ht="15">
      <c r="B601" t="s">
        <v>1484</v>
      </c>
      <c r="C601" t="s">
        <v>1113</v>
      </c>
      <c r="D601" t="s">
        <v>474</v>
      </c>
      <c r="E601" s="54">
        <v>35</v>
      </c>
      <c r="F601" s="45" t="s">
        <v>407</v>
      </c>
      <c r="G601" s="45" t="s">
        <v>408</v>
      </c>
      <c r="H601" s="45" t="s">
        <v>412</v>
      </c>
      <c r="I601" s="53">
        <v>78051.67</v>
      </c>
      <c r="J601" s="58">
        <f t="shared" si="126"/>
        <v>81017.63346</v>
      </c>
      <c r="K601" s="58">
        <f t="shared" si="127"/>
        <v>83691.21536418</v>
      </c>
      <c r="L601" s="74">
        <f t="shared" si="128"/>
        <v>6197.84895969</v>
      </c>
      <c r="M601" s="74">
        <f t="shared" si="129"/>
        <v>119.90609752079999</v>
      </c>
      <c r="N601" s="74">
        <f t="shared" si="130"/>
        <v>384.0022598277695</v>
      </c>
      <c r="O601" s="74">
        <f t="shared" si="131"/>
        <v>10431.020307974999</v>
      </c>
      <c r="P601" s="39">
        <f t="shared" si="132"/>
        <v>19044</v>
      </c>
      <c r="Q601" s="73">
        <f t="shared" si="133"/>
        <v>6402.377975359769</v>
      </c>
      <c r="R601" s="73">
        <f t="shared" si="134"/>
        <v>123.86299873898639</v>
      </c>
      <c r="S601" s="73">
        <f t="shared" si="135"/>
        <v>384.0022598277695</v>
      </c>
      <c r="T601" s="73">
        <f t="shared" si="136"/>
        <v>10921.70360502549</v>
      </c>
      <c r="U601" s="73">
        <f t="shared" si="137"/>
        <v>19236</v>
      </c>
      <c r="V601" s="73">
        <f t="shared" si="138"/>
        <v>117194.41108501356</v>
      </c>
      <c r="W601" s="73">
        <f t="shared" si="139"/>
        <v>120759.16220313201</v>
      </c>
    </row>
    <row r="602" spans="2:23" ht="15">
      <c r="B602" t="s">
        <v>1485</v>
      </c>
      <c r="C602" t="s">
        <v>510</v>
      </c>
      <c r="D602" t="s">
        <v>511</v>
      </c>
      <c r="E602" s="54">
        <v>35</v>
      </c>
      <c r="F602" s="45" t="s">
        <v>407</v>
      </c>
      <c r="G602" s="45" t="s">
        <v>408</v>
      </c>
      <c r="H602" s="45" t="s">
        <v>412</v>
      </c>
      <c r="I602" s="53">
        <v>58654.33</v>
      </c>
      <c r="J602" s="58">
        <f t="shared" si="126"/>
        <v>60883.194540000004</v>
      </c>
      <c r="K602" s="58">
        <f t="shared" si="127"/>
        <v>62892.33995982</v>
      </c>
      <c r="L602" s="74">
        <f t="shared" si="128"/>
        <v>4657.56438231</v>
      </c>
      <c r="M602" s="74">
        <f t="shared" si="129"/>
        <v>90.10712791920001</v>
      </c>
      <c r="N602" s="74">
        <f t="shared" si="130"/>
        <v>384.0022598277695</v>
      </c>
      <c r="O602" s="74">
        <f t="shared" si="131"/>
        <v>7838.711297025001</v>
      </c>
      <c r="P602" s="39">
        <f t="shared" si="132"/>
        <v>19044</v>
      </c>
      <c r="Q602" s="73">
        <f t="shared" si="133"/>
        <v>4811.26400692623</v>
      </c>
      <c r="R602" s="73">
        <f t="shared" si="134"/>
        <v>93.0806631405336</v>
      </c>
      <c r="S602" s="73">
        <f t="shared" si="135"/>
        <v>384.0022598277695</v>
      </c>
      <c r="T602" s="73">
        <f t="shared" si="136"/>
        <v>8207.45036475651</v>
      </c>
      <c r="U602" s="73">
        <f t="shared" si="137"/>
        <v>19236</v>
      </c>
      <c r="V602" s="73">
        <f t="shared" si="138"/>
        <v>92897.57960708198</v>
      </c>
      <c r="W602" s="73">
        <f t="shared" si="139"/>
        <v>95624.13725447105</v>
      </c>
    </row>
    <row r="603" spans="2:23" ht="15">
      <c r="B603" t="s">
        <v>1486</v>
      </c>
      <c r="C603" t="s">
        <v>1487</v>
      </c>
      <c r="D603" t="s">
        <v>495</v>
      </c>
      <c r="E603" s="54">
        <v>35</v>
      </c>
      <c r="F603" s="45" t="s">
        <v>407</v>
      </c>
      <c r="G603" s="45" t="s">
        <v>408</v>
      </c>
      <c r="H603" s="45" t="s">
        <v>412</v>
      </c>
      <c r="I603" s="53">
        <v>63080.19</v>
      </c>
      <c r="J603" s="58">
        <f t="shared" si="126"/>
        <v>65477.23722</v>
      </c>
      <c r="K603" s="58">
        <f t="shared" si="127"/>
        <v>67637.98604825999</v>
      </c>
      <c r="L603" s="74">
        <f t="shared" si="128"/>
        <v>5009.00864733</v>
      </c>
      <c r="M603" s="74">
        <f t="shared" si="129"/>
        <v>96.90631108560001</v>
      </c>
      <c r="N603" s="74">
        <f t="shared" si="130"/>
        <v>384.0022598277695</v>
      </c>
      <c r="O603" s="74">
        <f t="shared" si="131"/>
        <v>8430.194292075</v>
      </c>
      <c r="P603" s="39">
        <f t="shared" si="132"/>
        <v>19044</v>
      </c>
      <c r="Q603" s="73">
        <f t="shared" si="133"/>
        <v>5174.305932691889</v>
      </c>
      <c r="R603" s="73">
        <f t="shared" si="134"/>
        <v>100.10421935142479</v>
      </c>
      <c r="S603" s="73">
        <f t="shared" si="135"/>
        <v>384.0022598277695</v>
      </c>
      <c r="T603" s="73">
        <f t="shared" si="136"/>
        <v>8826.757179297929</v>
      </c>
      <c r="U603" s="73">
        <f t="shared" si="137"/>
        <v>19236</v>
      </c>
      <c r="V603" s="73">
        <f t="shared" si="138"/>
        <v>98441.34873031836</v>
      </c>
      <c r="W603" s="73">
        <f t="shared" si="139"/>
        <v>101359.155639429</v>
      </c>
    </row>
    <row r="604" spans="2:23" ht="15">
      <c r="B604" t="s">
        <v>1488</v>
      </c>
      <c r="C604" t="s">
        <v>1019</v>
      </c>
      <c r="D604" t="s">
        <v>511</v>
      </c>
      <c r="E604" s="54">
        <v>35</v>
      </c>
      <c r="F604" s="45" t="s">
        <v>407</v>
      </c>
      <c r="G604" s="45" t="s">
        <v>408</v>
      </c>
      <c r="H604" s="45" t="s">
        <v>412</v>
      </c>
      <c r="I604" s="53">
        <v>99089.25</v>
      </c>
      <c r="J604" s="58">
        <f t="shared" si="126"/>
        <v>102854.6415</v>
      </c>
      <c r="K604" s="58">
        <f t="shared" si="127"/>
        <v>106248.84466949999</v>
      </c>
      <c r="L604" s="74">
        <f t="shared" si="128"/>
        <v>7868.38007475</v>
      </c>
      <c r="M604" s="74">
        <f t="shared" si="129"/>
        <v>152.22486942</v>
      </c>
      <c r="N604" s="74">
        <f t="shared" si="130"/>
        <v>384.0022598277695</v>
      </c>
      <c r="O604" s="74">
        <f t="shared" si="131"/>
        <v>13242.535093125</v>
      </c>
      <c r="P604" s="39">
        <f t="shared" si="132"/>
        <v>19044</v>
      </c>
      <c r="Q604" s="73">
        <f t="shared" si="133"/>
        <v>8128.036617216749</v>
      </c>
      <c r="R604" s="73">
        <f t="shared" si="134"/>
        <v>157.24829011085998</v>
      </c>
      <c r="S604" s="73">
        <f t="shared" si="135"/>
        <v>384.0022598277695</v>
      </c>
      <c r="T604" s="73">
        <f t="shared" si="136"/>
        <v>13865.474229369749</v>
      </c>
      <c r="U604" s="73">
        <f t="shared" si="137"/>
        <v>19236</v>
      </c>
      <c r="V604" s="73">
        <f t="shared" si="138"/>
        <v>143545.78379712277</v>
      </c>
      <c r="W604" s="73">
        <f t="shared" si="139"/>
        <v>148019.60606602512</v>
      </c>
    </row>
    <row r="605" spans="2:23" ht="15">
      <c r="B605" t="s">
        <v>1489</v>
      </c>
      <c r="C605" t="s">
        <v>1490</v>
      </c>
      <c r="D605" t="s">
        <v>1491</v>
      </c>
      <c r="E605" s="54">
        <v>35</v>
      </c>
      <c r="F605" s="45" t="s">
        <v>407</v>
      </c>
      <c r="G605" s="45" t="s">
        <v>408</v>
      </c>
      <c r="H605" s="45" t="s">
        <v>412</v>
      </c>
      <c r="I605" s="53">
        <v>89945.59</v>
      </c>
      <c r="J605" s="58">
        <f t="shared" si="126"/>
        <v>93363.52242</v>
      </c>
      <c r="K605" s="58">
        <f t="shared" si="127"/>
        <v>96444.51865985998</v>
      </c>
      <c r="L605" s="74">
        <f t="shared" si="128"/>
        <v>7142.30946513</v>
      </c>
      <c r="M605" s="74">
        <f t="shared" si="129"/>
        <v>138.1780131816</v>
      </c>
      <c r="N605" s="74">
        <f t="shared" si="130"/>
        <v>384.0022598277695</v>
      </c>
      <c r="O605" s="74">
        <f t="shared" si="131"/>
        <v>12020.553511574999</v>
      </c>
      <c r="P605" s="39">
        <f t="shared" si="132"/>
        <v>19044</v>
      </c>
      <c r="Q605" s="73">
        <f t="shared" si="133"/>
        <v>7378.005677479288</v>
      </c>
      <c r="R605" s="73">
        <f t="shared" si="134"/>
        <v>142.7378876165928</v>
      </c>
      <c r="S605" s="73">
        <f t="shared" si="135"/>
        <v>384.0022598277695</v>
      </c>
      <c r="T605" s="73">
        <f t="shared" si="136"/>
        <v>12586.009685111729</v>
      </c>
      <c r="U605" s="73">
        <f t="shared" si="137"/>
        <v>19236</v>
      </c>
      <c r="V605" s="73">
        <f t="shared" si="138"/>
        <v>132092.56566971436</v>
      </c>
      <c r="W605" s="73">
        <f t="shared" si="139"/>
        <v>136171.27416989536</v>
      </c>
    </row>
    <row r="606" spans="2:23" ht="15">
      <c r="B606" t="s">
        <v>1492</v>
      </c>
      <c r="C606" t="s">
        <v>1380</v>
      </c>
      <c r="D606" t="s">
        <v>417</v>
      </c>
      <c r="E606" s="54">
        <v>40</v>
      </c>
      <c r="F606" s="45" t="s">
        <v>407</v>
      </c>
      <c r="G606" s="45" t="s">
        <v>408</v>
      </c>
      <c r="H606" s="45" t="s">
        <v>412</v>
      </c>
      <c r="I606" s="53">
        <v>72810.11</v>
      </c>
      <c r="J606" s="58">
        <f t="shared" si="126"/>
        <v>75576.89418</v>
      </c>
      <c r="K606" s="58">
        <f t="shared" si="127"/>
        <v>78070.93168794</v>
      </c>
      <c r="L606" s="74">
        <f t="shared" si="128"/>
        <v>5781.63240477</v>
      </c>
      <c r="M606" s="74">
        <f t="shared" si="129"/>
        <v>111.8538033864</v>
      </c>
      <c r="N606" s="74">
        <f t="shared" si="130"/>
        <v>384.0022598277695</v>
      </c>
      <c r="O606" s="74">
        <f t="shared" si="131"/>
        <v>9730.525125675</v>
      </c>
      <c r="P606" s="39">
        <f t="shared" si="132"/>
        <v>19044</v>
      </c>
      <c r="Q606" s="73">
        <f t="shared" si="133"/>
        <v>5972.42627412741</v>
      </c>
      <c r="R606" s="73">
        <f t="shared" si="134"/>
        <v>115.5449788981512</v>
      </c>
      <c r="S606" s="73">
        <f t="shared" si="135"/>
        <v>384.0022598277695</v>
      </c>
      <c r="T606" s="73">
        <f t="shared" si="136"/>
        <v>10188.25658527617</v>
      </c>
      <c r="U606" s="73">
        <f t="shared" si="137"/>
        <v>19236</v>
      </c>
      <c r="V606" s="73">
        <f t="shared" si="138"/>
        <v>110628.90777365917</v>
      </c>
      <c r="W606" s="73">
        <f t="shared" si="139"/>
        <v>113967.1617860695</v>
      </c>
    </row>
    <row r="607" spans="2:23" ht="15">
      <c r="B607" t="s">
        <v>1493</v>
      </c>
      <c r="C607" t="s">
        <v>1259</v>
      </c>
      <c r="D607" t="s">
        <v>511</v>
      </c>
      <c r="E607" s="54">
        <v>40</v>
      </c>
      <c r="F607" s="45" t="s">
        <v>407</v>
      </c>
      <c r="G607" s="45" t="s">
        <v>408</v>
      </c>
      <c r="H607" s="45" t="s">
        <v>412</v>
      </c>
      <c r="I607" s="53">
        <v>110496.84</v>
      </c>
      <c r="J607" s="58">
        <f t="shared" si="126"/>
        <v>114695.71992</v>
      </c>
      <c r="K607" s="58">
        <f t="shared" si="127"/>
        <v>118480.67867735999</v>
      </c>
      <c r="L607" s="74">
        <f t="shared" si="128"/>
        <v>8774.22257388</v>
      </c>
      <c r="M607" s="74">
        <f t="shared" si="129"/>
        <v>169.7496654816</v>
      </c>
      <c r="N607" s="74">
        <f t="shared" si="130"/>
        <v>384.0022598277695</v>
      </c>
      <c r="O607" s="74">
        <f t="shared" si="131"/>
        <v>14767.073939700002</v>
      </c>
      <c r="P607" s="39">
        <f t="shared" si="132"/>
        <v>19044</v>
      </c>
      <c r="Q607" s="73">
        <f t="shared" si="133"/>
        <v>9063.771918818038</v>
      </c>
      <c r="R607" s="73">
        <f t="shared" si="134"/>
        <v>175.3514044424928</v>
      </c>
      <c r="S607" s="73">
        <f t="shared" si="135"/>
        <v>384.0022598277695</v>
      </c>
      <c r="T607" s="73">
        <f t="shared" si="136"/>
        <v>15461.72856739548</v>
      </c>
      <c r="U607" s="73">
        <f t="shared" si="137"/>
        <v>19236</v>
      </c>
      <c r="V607" s="73">
        <f t="shared" si="138"/>
        <v>157834.76835888939</v>
      </c>
      <c r="W607" s="73">
        <f t="shared" si="139"/>
        <v>162801.53282784377</v>
      </c>
    </row>
    <row r="608" spans="2:23" ht="15">
      <c r="B608" t="s">
        <v>1494</v>
      </c>
      <c r="C608" t="s">
        <v>1495</v>
      </c>
      <c r="D608" t="s">
        <v>1496</v>
      </c>
      <c r="E608" s="54">
        <v>40</v>
      </c>
      <c r="F608" s="45" t="s">
        <v>407</v>
      </c>
      <c r="G608" s="45" t="s">
        <v>408</v>
      </c>
      <c r="H608" s="45" t="s">
        <v>785</v>
      </c>
      <c r="I608" s="53">
        <v>78694.41</v>
      </c>
      <c r="J608" s="58">
        <f t="shared" si="126"/>
        <v>81684.79758000001</v>
      </c>
      <c r="K608" s="58">
        <f t="shared" si="127"/>
        <v>84380.39590014</v>
      </c>
      <c r="L608" s="74">
        <f t="shared" si="128"/>
        <v>6248.887014870001</v>
      </c>
      <c r="M608" s="74">
        <f t="shared" si="129"/>
        <v>120.89350041840002</v>
      </c>
      <c r="N608" s="74">
        <f t="shared" si="130"/>
        <v>384.0022598277695</v>
      </c>
      <c r="O608" s="74">
        <f t="shared" si="131"/>
        <v>10516.917688425003</v>
      </c>
      <c r="P608" s="39">
        <f t="shared" si="132"/>
        <v>19044</v>
      </c>
      <c r="Q608" s="73">
        <f t="shared" si="133"/>
        <v>6455.10028636071</v>
      </c>
      <c r="R608" s="73">
        <f t="shared" si="134"/>
        <v>124.8829859322072</v>
      </c>
      <c r="S608" s="73">
        <f t="shared" si="135"/>
        <v>384.0022598277695</v>
      </c>
      <c r="T608" s="73">
        <f t="shared" si="136"/>
        <v>11011.64166496827</v>
      </c>
      <c r="U608" s="73">
        <f t="shared" si="137"/>
        <v>19236</v>
      </c>
      <c r="V608" s="73">
        <f t="shared" si="138"/>
        <v>117999.49804354119</v>
      </c>
      <c r="W608" s="73">
        <f t="shared" si="139"/>
        <v>121592.02309722896</v>
      </c>
    </row>
    <row r="609" spans="2:23" ht="15">
      <c r="B609" t="s">
        <v>1497</v>
      </c>
      <c r="C609" t="s">
        <v>1498</v>
      </c>
      <c r="D609" t="s">
        <v>1499</v>
      </c>
      <c r="E609" s="54">
        <v>40</v>
      </c>
      <c r="F609" s="45" t="s">
        <v>407</v>
      </c>
      <c r="G609" s="45" t="s">
        <v>408</v>
      </c>
      <c r="H609" s="45" t="s">
        <v>785</v>
      </c>
      <c r="I609" s="53">
        <v>83036.87</v>
      </c>
      <c r="J609" s="58">
        <f t="shared" si="126"/>
        <v>86192.27106</v>
      </c>
      <c r="K609" s="58">
        <f t="shared" si="127"/>
        <v>89036.61600498</v>
      </c>
      <c r="L609" s="74">
        <f t="shared" si="128"/>
        <v>6593.70873609</v>
      </c>
      <c r="M609" s="74">
        <f t="shared" si="129"/>
        <v>127.5645611688</v>
      </c>
      <c r="N609" s="74">
        <f t="shared" si="130"/>
        <v>384.0022598277695</v>
      </c>
      <c r="O609" s="74">
        <f t="shared" si="131"/>
        <v>11097.254898975</v>
      </c>
      <c r="P609" s="39">
        <f t="shared" si="132"/>
        <v>19044</v>
      </c>
      <c r="Q609" s="73">
        <f t="shared" si="133"/>
        <v>6811.30112438097</v>
      </c>
      <c r="R609" s="73">
        <f t="shared" si="134"/>
        <v>131.7741916873704</v>
      </c>
      <c r="S609" s="73">
        <f t="shared" si="135"/>
        <v>384.0022598277695</v>
      </c>
      <c r="T609" s="73">
        <f t="shared" si="136"/>
        <v>11619.27838864989</v>
      </c>
      <c r="U609" s="73">
        <f t="shared" si="137"/>
        <v>19236</v>
      </c>
      <c r="V609" s="73">
        <f t="shared" si="138"/>
        <v>123438.80151606156</v>
      </c>
      <c r="W609" s="73">
        <f t="shared" si="139"/>
        <v>127218.971969526</v>
      </c>
    </row>
    <row r="610" spans="2:23" ht="15">
      <c r="B610" t="s">
        <v>1500</v>
      </c>
      <c r="C610" t="s">
        <v>1501</v>
      </c>
      <c r="D610" t="s">
        <v>474</v>
      </c>
      <c r="E610" s="54">
        <v>35</v>
      </c>
      <c r="F610" s="45" t="s">
        <v>407</v>
      </c>
      <c r="G610" s="45" t="s">
        <v>408</v>
      </c>
      <c r="H610" s="45" t="s">
        <v>412</v>
      </c>
      <c r="I610" s="53">
        <v>79621.01</v>
      </c>
      <c r="J610" s="58">
        <f t="shared" si="126"/>
        <v>82646.60837999999</v>
      </c>
      <c r="K610" s="58">
        <f t="shared" si="127"/>
        <v>85373.94645653998</v>
      </c>
      <c r="L610" s="74">
        <f t="shared" si="128"/>
        <v>6322.465541069999</v>
      </c>
      <c r="M610" s="74">
        <f t="shared" si="129"/>
        <v>122.31698040239998</v>
      </c>
      <c r="N610" s="74">
        <f t="shared" si="130"/>
        <v>384.0022598277695</v>
      </c>
      <c r="O610" s="74">
        <f t="shared" si="131"/>
        <v>10640.750828925</v>
      </c>
      <c r="P610" s="39">
        <f t="shared" si="132"/>
        <v>19044</v>
      </c>
      <c r="Q610" s="73">
        <f t="shared" si="133"/>
        <v>6531.106903925309</v>
      </c>
      <c r="R610" s="73">
        <f t="shared" si="134"/>
        <v>126.35344075567917</v>
      </c>
      <c r="S610" s="73">
        <f t="shared" si="135"/>
        <v>384.0022598277695</v>
      </c>
      <c r="T610" s="73">
        <f t="shared" si="136"/>
        <v>11141.300012578467</v>
      </c>
      <c r="U610" s="73">
        <f t="shared" si="137"/>
        <v>19236</v>
      </c>
      <c r="V610" s="73">
        <f t="shared" si="138"/>
        <v>119160.14399022516</v>
      </c>
      <c r="W610" s="73">
        <f t="shared" si="139"/>
        <v>122792.70907362721</v>
      </c>
    </row>
    <row r="611" spans="2:23" ht="15">
      <c r="B611" t="s">
        <v>1502</v>
      </c>
      <c r="C611" t="s">
        <v>1503</v>
      </c>
      <c r="D611" t="s">
        <v>511</v>
      </c>
      <c r="E611" s="54">
        <v>35</v>
      </c>
      <c r="F611" s="45" t="s">
        <v>407</v>
      </c>
      <c r="G611" s="45" t="s">
        <v>408</v>
      </c>
      <c r="H611" s="45" t="s">
        <v>412</v>
      </c>
      <c r="I611" s="53">
        <v>48313.17</v>
      </c>
      <c r="J611" s="58">
        <f t="shared" si="126"/>
        <v>50149.07046</v>
      </c>
      <c r="K611" s="58">
        <f t="shared" si="127"/>
        <v>51803.98978518</v>
      </c>
      <c r="L611" s="74">
        <f t="shared" si="128"/>
        <v>3836.4038901900003</v>
      </c>
      <c r="M611" s="74">
        <f t="shared" si="129"/>
        <v>74.22062428080001</v>
      </c>
      <c r="N611" s="74">
        <f t="shared" si="130"/>
        <v>384.0022598277695</v>
      </c>
      <c r="O611" s="74">
        <f t="shared" si="131"/>
        <v>6456.692821725001</v>
      </c>
      <c r="P611" s="39">
        <f t="shared" si="132"/>
        <v>19044</v>
      </c>
      <c r="Q611" s="73">
        <f t="shared" si="133"/>
        <v>3963.00521856627</v>
      </c>
      <c r="R611" s="73">
        <f t="shared" si="134"/>
        <v>76.66990488206639</v>
      </c>
      <c r="S611" s="73">
        <f t="shared" si="135"/>
        <v>384.0022598277695</v>
      </c>
      <c r="T611" s="73">
        <f t="shared" si="136"/>
        <v>6760.42066696599</v>
      </c>
      <c r="U611" s="73">
        <f t="shared" si="137"/>
        <v>19236</v>
      </c>
      <c r="V611" s="73">
        <f t="shared" si="138"/>
        <v>79944.39005602358</v>
      </c>
      <c r="W611" s="73">
        <f t="shared" si="139"/>
        <v>82224.08783542209</v>
      </c>
    </row>
    <row r="612" spans="2:23" ht="15">
      <c r="B612" t="s">
        <v>1504</v>
      </c>
      <c r="C612" t="s">
        <v>510</v>
      </c>
      <c r="D612" t="s">
        <v>511</v>
      </c>
      <c r="E612" s="54">
        <v>35</v>
      </c>
      <c r="F612" s="45" t="s">
        <v>407</v>
      </c>
      <c r="G612" s="45" t="s">
        <v>408</v>
      </c>
      <c r="H612" s="45" t="s">
        <v>412</v>
      </c>
      <c r="I612" s="53">
        <v>58654.33</v>
      </c>
      <c r="J612" s="58">
        <f t="shared" si="126"/>
        <v>60883.194540000004</v>
      </c>
      <c r="K612" s="58">
        <f t="shared" si="127"/>
        <v>62892.33995982</v>
      </c>
      <c r="L612" s="74">
        <f t="shared" si="128"/>
        <v>4657.56438231</v>
      </c>
      <c r="M612" s="74">
        <f t="shared" si="129"/>
        <v>90.10712791920001</v>
      </c>
      <c r="N612" s="74">
        <f t="shared" si="130"/>
        <v>384.0022598277695</v>
      </c>
      <c r="O612" s="74">
        <f t="shared" si="131"/>
        <v>7838.711297025001</v>
      </c>
      <c r="P612" s="39">
        <f t="shared" si="132"/>
        <v>19044</v>
      </c>
      <c r="Q612" s="73">
        <f t="shared" si="133"/>
        <v>4811.26400692623</v>
      </c>
      <c r="R612" s="73">
        <f t="shared" si="134"/>
        <v>93.0806631405336</v>
      </c>
      <c r="S612" s="73">
        <f t="shared" si="135"/>
        <v>384.0022598277695</v>
      </c>
      <c r="T612" s="73">
        <f t="shared" si="136"/>
        <v>8207.45036475651</v>
      </c>
      <c r="U612" s="73">
        <f t="shared" si="137"/>
        <v>19236</v>
      </c>
      <c r="V612" s="73">
        <f t="shared" si="138"/>
        <v>92897.57960708198</v>
      </c>
      <c r="W612" s="73">
        <f t="shared" si="139"/>
        <v>95624.13725447105</v>
      </c>
    </row>
    <row r="613" spans="2:23" ht="15">
      <c r="B613" t="s">
        <v>1505</v>
      </c>
      <c r="C613" t="s">
        <v>858</v>
      </c>
      <c r="D613" t="s">
        <v>511</v>
      </c>
      <c r="E613" s="54">
        <v>35</v>
      </c>
      <c r="F613" s="45" t="s">
        <v>407</v>
      </c>
      <c r="G613" s="45" t="s">
        <v>408</v>
      </c>
      <c r="H613" s="45" t="s">
        <v>412</v>
      </c>
      <c r="I613" s="53">
        <v>85336.52</v>
      </c>
      <c r="J613" s="58">
        <f t="shared" si="126"/>
        <v>88579.30776000001</v>
      </c>
      <c r="K613" s="58">
        <f t="shared" si="127"/>
        <v>91502.42491608001</v>
      </c>
      <c r="L613" s="74">
        <f t="shared" si="128"/>
        <v>6776.3170436400005</v>
      </c>
      <c r="M613" s="74">
        <f t="shared" si="129"/>
        <v>131.0973754848</v>
      </c>
      <c r="N613" s="74">
        <f t="shared" si="130"/>
        <v>384.0022598277695</v>
      </c>
      <c r="O613" s="74">
        <f t="shared" si="131"/>
        <v>11404.585874100001</v>
      </c>
      <c r="P613" s="39">
        <f t="shared" si="132"/>
        <v>19044</v>
      </c>
      <c r="Q613" s="73">
        <f t="shared" si="133"/>
        <v>6999.935506080121</v>
      </c>
      <c r="R613" s="73">
        <f t="shared" si="134"/>
        <v>135.4235888757984</v>
      </c>
      <c r="S613" s="73">
        <f t="shared" si="135"/>
        <v>384.0022598277695</v>
      </c>
      <c r="T613" s="73">
        <f t="shared" si="136"/>
        <v>11941.066451548442</v>
      </c>
      <c r="U613" s="73">
        <f t="shared" si="137"/>
        <v>19236</v>
      </c>
      <c r="V613" s="73">
        <f t="shared" si="138"/>
        <v>126319.31031305259</v>
      </c>
      <c r="W613" s="73">
        <f t="shared" si="139"/>
        <v>130198.85272241215</v>
      </c>
    </row>
    <row r="614" spans="2:23" ht="15">
      <c r="B614" t="s">
        <v>1506</v>
      </c>
      <c r="C614" t="s">
        <v>904</v>
      </c>
      <c r="D614" t="s">
        <v>417</v>
      </c>
      <c r="E614" s="54">
        <v>35</v>
      </c>
      <c r="F614" s="45" t="s">
        <v>407</v>
      </c>
      <c r="G614" s="45" t="s">
        <v>408</v>
      </c>
      <c r="H614" s="45" t="s">
        <v>412</v>
      </c>
      <c r="I614" s="53">
        <v>150816.89</v>
      </c>
      <c r="J614" s="58">
        <f t="shared" si="126"/>
        <v>156547.93182000003</v>
      </c>
      <c r="K614" s="58">
        <f t="shared" si="127"/>
        <v>161714.01357006002</v>
      </c>
      <c r="L614" s="74">
        <f t="shared" si="128"/>
        <v>10230.745011390001</v>
      </c>
      <c r="M614" s="74">
        <f t="shared" si="129"/>
        <v>231.69093909360004</v>
      </c>
      <c r="N614" s="74">
        <f t="shared" si="130"/>
        <v>384.0022598277695</v>
      </c>
      <c r="O614" s="74">
        <f t="shared" si="131"/>
        <v>20155.546221825003</v>
      </c>
      <c r="P614" s="39">
        <f t="shared" si="132"/>
        <v>19044</v>
      </c>
      <c r="Q614" s="73">
        <f t="shared" si="133"/>
        <v>10305.65319676587</v>
      </c>
      <c r="R614" s="73">
        <f t="shared" si="134"/>
        <v>239.33674008368882</v>
      </c>
      <c r="S614" s="73">
        <f t="shared" si="135"/>
        <v>384.0022598277695</v>
      </c>
      <c r="T614" s="73">
        <f t="shared" si="136"/>
        <v>21103.678770892835</v>
      </c>
      <c r="U614" s="73">
        <f t="shared" si="137"/>
        <v>19236</v>
      </c>
      <c r="V614" s="73">
        <f t="shared" si="138"/>
        <v>206593.9162521364</v>
      </c>
      <c r="W614" s="73">
        <f t="shared" si="139"/>
        <v>212982.68453763018</v>
      </c>
    </row>
    <row r="615" spans="2:23" ht="15">
      <c r="B615" t="s">
        <v>1507</v>
      </c>
      <c r="C615" t="s">
        <v>1508</v>
      </c>
      <c r="D615" t="s">
        <v>839</v>
      </c>
      <c r="E615" s="54">
        <v>40</v>
      </c>
      <c r="F615" s="45" t="s">
        <v>407</v>
      </c>
      <c r="G615" s="45" t="s">
        <v>408</v>
      </c>
      <c r="H615" s="45" t="s">
        <v>785</v>
      </c>
      <c r="I615" s="53">
        <v>76186.72</v>
      </c>
      <c r="J615" s="58">
        <f t="shared" si="126"/>
        <v>79081.81536000001</v>
      </c>
      <c r="K615" s="58">
        <f t="shared" si="127"/>
        <v>81691.51526688</v>
      </c>
      <c r="L615" s="74">
        <f t="shared" si="128"/>
        <v>6049.758875040001</v>
      </c>
      <c r="M615" s="74">
        <f t="shared" si="129"/>
        <v>117.04108673280001</v>
      </c>
      <c r="N615" s="74">
        <f t="shared" si="130"/>
        <v>384.0022598277695</v>
      </c>
      <c r="O615" s="74">
        <f t="shared" si="131"/>
        <v>10181.783727600001</v>
      </c>
      <c r="P615" s="39">
        <f t="shared" si="132"/>
        <v>19044</v>
      </c>
      <c r="Q615" s="73">
        <f t="shared" si="133"/>
        <v>6249.4009179163195</v>
      </c>
      <c r="R615" s="73">
        <f t="shared" si="134"/>
        <v>120.9034425949824</v>
      </c>
      <c r="S615" s="73">
        <f t="shared" si="135"/>
        <v>384.0022598277695</v>
      </c>
      <c r="T615" s="73">
        <f t="shared" si="136"/>
        <v>10660.74274232784</v>
      </c>
      <c r="U615" s="73">
        <f t="shared" si="137"/>
        <v>19236</v>
      </c>
      <c r="V615" s="73">
        <f t="shared" si="138"/>
        <v>114858.40130920058</v>
      </c>
      <c r="W615" s="73">
        <f t="shared" si="139"/>
        <v>118342.56462954692</v>
      </c>
    </row>
    <row r="616" spans="2:23" ht="15">
      <c r="B616" t="s">
        <v>1509</v>
      </c>
      <c r="C616" t="s">
        <v>1510</v>
      </c>
      <c r="D616" t="s">
        <v>1499</v>
      </c>
      <c r="E616" s="54">
        <v>40</v>
      </c>
      <c r="F616" s="45" t="s">
        <v>407</v>
      </c>
      <c r="G616" s="45" t="s">
        <v>408</v>
      </c>
      <c r="H616" s="45" t="s">
        <v>785</v>
      </c>
      <c r="I616" s="53">
        <v>39150.09</v>
      </c>
      <c r="J616" s="58">
        <f t="shared" si="126"/>
        <v>40637.793419999995</v>
      </c>
      <c r="K616" s="58">
        <f t="shared" si="127"/>
        <v>41978.84060285999</v>
      </c>
      <c r="L616" s="74">
        <f t="shared" si="128"/>
        <v>3108.7911966299994</v>
      </c>
      <c r="M616" s="74">
        <f t="shared" si="129"/>
        <v>60.14393426159999</v>
      </c>
      <c r="N616" s="74">
        <f t="shared" si="130"/>
        <v>384.0022598277695</v>
      </c>
      <c r="O616" s="74">
        <f t="shared" si="131"/>
        <v>5232.1159028249995</v>
      </c>
      <c r="P616" s="39">
        <f t="shared" si="132"/>
        <v>19044</v>
      </c>
      <c r="Q616" s="73">
        <f t="shared" si="133"/>
        <v>3211.3813061187893</v>
      </c>
      <c r="R616" s="73">
        <f t="shared" si="134"/>
        <v>62.12868409223279</v>
      </c>
      <c r="S616" s="73">
        <f t="shared" si="135"/>
        <v>384.0022598277695</v>
      </c>
      <c r="T616" s="73">
        <f t="shared" si="136"/>
        <v>5478.238698673229</v>
      </c>
      <c r="U616" s="73">
        <f t="shared" si="137"/>
        <v>19236</v>
      </c>
      <c r="V616" s="73">
        <f t="shared" si="138"/>
        <v>68466.84671354436</v>
      </c>
      <c r="W616" s="73">
        <f t="shared" si="139"/>
        <v>70350.59155157201</v>
      </c>
    </row>
    <row r="617" spans="2:23" ht="15">
      <c r="B617" t="s">
        <v>1511</v>
      </c>
      <c r="C617" t="s">
        <v>1512</v>
      </c>
      <c r="D617" t="s">
        <v>1513</v>
      </c>
      <c r="E617" s="54">
        <v>40</v>
      </c>
      <c r="F617" s="45" t="s">
        <v>407</v>
      </c>
      <c r="G617" s="45" t="s">
        <v>408</v>
      </c>
      <c r="H617" s="45" t="s">
        <v>785</v>
      </c>
      <c r="I617" s="53">
        <v>49280.05</v>
      </c>
      <c r="J617" s="58">
        <f t="shared" si="126"/>
        <v>51152.691900000005</v>
      </c>
      <c r="K617" s="58">
        <f t="shared" si="127"/>
        <v>52840.7307327</v>
      </c>
      <c r="L617" s="74">
        <f t="shared" si="128"/>
        <v>3913.1809303500004</v>
      </c>
      <c r="M617" s="74">
        <f t="shared" si="129"/>
        <v>75.705984012</v>
      </c>
      <c r="N617" s="74">
        <f t="shared" si="130"/>
        <v>384.0022598277695</v>
      </c>
      <c r="O617" s="74">
        <f t="shared" si="131"/>
        <v>6585.909082125001</v>
      </c>
      <c r="P617" s="39">
        <f t="shared" si="132"/>
        <v>19044</v>
      </c>
      <c r="Q617" s="73">
        <f t="shared" si="133"/>
        <v>4042.31590105155</v>
      </c>
      <c r="R617" s="73">
        <f t="shared" si="134"/>
        <v>78.204281484396</v>
      </c>
      <c r="S617" s="73">
        <f t="shared" si="135"/>
        <v>384.0022598277695</v>
      </c>
      <c r="T617" s="73">
        <f t="shared" si="136"/>
        <v>6895.715360617351</v>
      </c>
      <c r="U617" s="73">
        <f t="shared" si="137"/>
        <v>19236</v>
      </c>
      <c r="V617" s="73">
        <f t="shared" si="138"/>
        <v>81155.49015631477</v>
      </c>
      <c r="W617" s="73">
        <f t="shared" si="139"/>
        <v>83476.96853568107</v>
      </c>
    </row>
    <row r="618" spans="2:23" ht="15">
      <c r="B618" t="s">
        <v>1514</v>
      </c>
      <c r="C618" t="s">
        <v>1515</v>
      </c>
      <c r="D618" t="s">
        <v>1516</v>
      </c>
      <c r="E618" s="54">
        <v>40</v>
      </c>
      <c r="F618" s="45" t="s">
        <v>407</v>
      </c>
      <c r="G618" s="45" t="s">
        <v>408</v>
      </c>
      <c r="H618" s="45" t="s">
        <v>785</v>
      </c>
      <c r="I618" s="53">
        <v>45809.85</v>
      </c>
      <c r="J618" s="58">
        <f t="shared" si="126"/>
        <v>47550.6243</v>
      </c>
      <c r="K618" s="58">
        <f t="shared" si="127"/>
        <v>49119.7949019</v>
      </c>
      <c r="L618" s="74">
        <f t="shared" si="128"/>
        <v>3637.6227589500004</v>
      </c>
      <c r="M618" s="74">
        <f t="shared" si="129"/>
        <v>70.374923964</v>
      </c>
      <c r="N618" s="74">
        <f t="shared" si="130"/>
        <v>384.0022598277695</v>
      </c>
      <c r="O618" s="74">
        <f t="shared" si="131"/>
        <v>6122.142878625001</v>
      </c>
      <c r="P618" s="39">
        <f t="shared" si="132"/>
        <v>19044</v>
      </c>
      <c r="Q618" s="73">
        <f t="shared" si="133"/>
        <v>3757.66430999535</v>
      </c>
      <c r="R618" s="73">
        <f t="shared" si="134"/>
        <v>72.697296454812</v>
      </c>
      <c r="S618" s="73">
        <f t="shared" si="135"/>
        <v>384.0022598277695</v>
      </c>
      <c r="T618" s="73">
        <f t="shared" si="136"/>
        <v>6410.133234697951</v>
      </c>
      <c r="U618" s="73">
        <f t="shared" si="137"/>
        <v>19236</v>
      </c>
      <c r="V618" s="73">
        <f t="shared" si="138"/>
        <v>76808.76712136678</v>
      </c>
      <c r="W618" s="73">
        <f t="shared" si="139"/>
        <v>78980.29200287588</v>
      </c>
    </row>
    <row r="619" spans="2:23" ht="15">
      <c r="B619" t="s">
        <v>1517</v>
      </c>
      <c r="C619" t="s">
        <v>1518</v>
      </c>
      <c r="D619" t="s">
        <v>1513</v>
      </c>
      <c r="E619" s="54">
        <v>40</v>
      </c>
      <c r="F619" s="45" t="s">
        <v>407</v>
      </c>
      <c r="G619" s="45" t="s">
        <v>408</v>
      </c>
      <c r="H619" s="45" t="s">
        <v>785</v>
      </c>
      <c r="I619" s="53">
        <v>50819.75</v>
      </c>
      <c r="J619" s="58">
        <f t="shared" si="126"/>
        <v>52750.9005</v>
      </c>
      <c r="K619" s="58">
        <f t="shared" si="127"/>
        <v>54491.6802165</v>
      </c>
      <c r="L619" s="74">
        <f t="shared" si="128"/>
        <v>4035.4438882500003</v>
      </c>
      <c r="M619" s="74">
        <f t="shared" si="129"/>
        <v>78.07133274</v>
      </c>
      <c r="N619" s="74">
        <f t="shared" si="130"/>
        <v>384.0022598277695</v>
      </c>
      <c r="O619" s="74">
        <f t="shared" si="131"/>
        <v>6791.678439375</v>
      </c>
      <c r="P619" s="39">
        <f t="shared" si="132"/>
        <v>19044</v>
      </c>
      <c r="Q619" s="73">
        <f t="shared" si="133"/>
        <v>4168.6135365622495</v>
      </c>
      <c r="R619" s="73">
        <f t="shared" si="134"/>
        <v>80.64768672042</v>
      </c>
      <c r="S619" s="73">
        <f t="shared" si="135"/>
        <v>384.0022598277695</v>
      </c>
      <c r="T619" s="73">
        <f t="shared" si="136"/>
        <v>7111.16426825325</v>
      </c>
      <c r="U619" s="73">
        <f t="shared" si="137"/>
        <v>19236</v>
      </c>
      <c r="V619" s="73">
        <f t="shared" si="138"/>
        <v>83084.09642019277</v>
      </c>
      <c r="W619" s="73">
        <f t="shared" si="139"/>
        <v>85472.10796786369</v>
      </c>
    </row>
    <row r="620" spans="2:23" ht="15">
      <c r="B620" t="s">
        <v>1519</v>
      </c>
      <c r="C620" t="s">
        <v>1520</v>
      </c>
      <c r="D620" t="s">
        <v>417</v>
      </c>
      <c r="E620" s="54">
        <v>40</v>
      </c>
      <c r="F620" s="45" t="s">
        <v>407</v>
      </c>
      <c r="G620" s="45" t="s">
        <v>408</v>
      </c>
      <c r="H620" s="45" t="s">
        <v>785</v>
      </c>
      <c r="I620" s="53">
        <v>47317.71</v>
      </c>
      <c r="J620" s="58">
        <f t="shared" si="126"/>
        <v>49115.78298</v>
      </c>
      <c r="K620" s="58">
        <f t="shared" si="127"/>
        <v>50736.60381834</v>
      </c>
      <c r="L620" s="74">
        <f t="shared" si="128"/>
        <v>3757.3573979700004</v>
      </c>
      <c r="M620" s="74">
        <f t="shared" si="129"/>
        <v>72.6913588104</v>
      </c>
      <c r="N620" s="74">
        <f t="shared" si="130"/>
        <v>384.0022598277695</v>
      </c>
      <c r="O620" s="74">
        <f t="shared" si="131"/>
        <v>6323.657058675</v>
      </c>
      <c r="P620" s="39">
        <f t="shared" si="132"/>
        <v>19044</v>
      </c>
      <c r="Q620" s="73">
        <f t="shared" si="133"/>
        <v>3881.35019210301</v>
      </c>
      <c r="R620" s="73">
        <f t="shared" si="134"/>
        <v>75.0901736511432</v>
      </c>
      <c r="S620" s="73">
        <f t="shared" si="135"/>
        <v>384.0022598277695</v>
      </c>
      <c r="T620" s="73">
        <f t="shared" si="136"/>
        <v>6621.1267982933705</v>
      </c>
      <c r="U620" s="73">
        <f t="shared" si="137"/>
        <v>19236</v>
      </c>
      <c r="V620" s="73">
        <f t="shared" si="138"/>
        <v>78697.49105528317</v>
      </c>
      <c r="W620" s="73">
        <f t="shared" si="139"/>
        <v>80934.1732422153</v>
      </c>
    </row>
    <row r="621" spans="2:23" ht="15">
      <c r="B621" t="s">
        <v>1521</v>
      </c>
      <c r="C621" t="s">
        <v>1522</v>
      </c>
      <c r="D621" t="s">
        <v>1516</v>
      </c>
      <c r="E621" s="54">
        <v>40</v>
      </c>
      <c r="F621" s="45" t="s">
        <v>407</v>
      </c>
      <c r="G621" s="45" t="s">
        <v>408</v>
      </c>
      <c r="H621" s="45" t="s">
        <v>785</v>
      </c>
      <c r="I621" s="53">
        <v>51031.56</v>
      </c>
      <c r="J621" s="58">
        <f t="shared" si="126"/>
        <v>52970.75928</v>
      </c>
      <c r="K621" s="58">
        <f t="shared" si="127"/>
        <v>54718.79433624</v>
      </c>
      <c r="L621" s="74">
        <f t="shared" si="128"/>
        <v>4052.26308492</v>
      </c>
      <c r="M621" s="74">
        <f t="shared" si="129"/>
        <v>78.3967237344</v>
      </c>
      <c r="N621" s="74">
        <f t="shared" si="130"/>
        <v>384.0022598277695</v>
      </c>
      <c r="O621" s="74">
        <f t="shared" si="131"/>
        <v>6819.9852573</v>
      </c>
      <c r="P621" s="39">
        <f t="shared" si="132"/>
        <v>19044</v>
      </c>
      <c r="Q621" s="73">
        <f t="shared" si="133"/>
        <v>4185.98776672236</v>
      </c>
      <c r="R621" s="73">
        <f t="shared" si="134"/>
        <v>80.98381561763519</v>
      </c>
      <c r="S621" s="73">
        <f t="shared" si="135"/>
        <v>384.0022598277695</v>
      </c>
      <c r="T621" s="73">
        <f t="shared" si="136"/>
        <v>7140.80266087932</v>
      </c>
      <c r="U621" s="73">
        <f t="shared" si="137"/>
        <v>19236</v>
      </c>
      <c r="V621" s="73">
        <f t="shared" si="138"/>
        <v>83349.40660578216</v>
      </c>
      <c r="W621" s="73">
        <f t="shared" si="139"/>
        <v>85746.57083928707</v>
      </c>
    </row>
    <row r="622" spans="2:23" ht="15">
      <c r="B622" t="s">
        <v>1523</v>
      </c>
      <c r="C622" t="s">
        <v>1524</v>
      </c>
      <c r="D622" t="s">
        <v>1513</v>
      </c>
      <c r="E622" s="54">
        <v>40</v>
      </c>
      <c r="F622" s="45" t="s">
        <v>407</v>
      </c>
      <c r="G622" s="45" t="s">
        <v>408</v>
      </c>
      <c r="H622" s="45" t="s">
        <v>785</v>
      </c>
      <c r="I622" s="53">
        <v>47329.73</v>
      </c>
      <c r="J622" s="58">
        <f t="shared" si="126"/>
        <v>49128.25974</v>
      </c>
      <c r="K622" s="58">
        <f t="shared" si="127"/>
        <v>50749.49231142</v>
      </c>
      <c r="L622" s="74">
        <f t="shared" si="128"/>
        <v>3758.31187011</v>
      </c>
      <c r="M622" s="74">
        <f t="shared" si="129"/>
        <v>72.7098244152</v>
      </c>
      <c r="N622" s="74">
        <f t="shared" si="130"/>
        <v>384.0022598277695</v>
      </c>
      <c r="O622" s="74">
        <f t="shared" si="131"/>
        <v>6325.263441525</v>
      </c>
      <c r="P622" s="39">
        <f t="shared" si="132"/>
        <v>19044</v>
      </c>
      <c r="Q622" s="73">
        <f t="shared" si="133"/>
        <v>3882.33616182363</v>
      </c>
      <c r="R622" s="73">
        <f t="shared" si="134"/>
        <v>75.1092486209016</v>
      </c>
      <c r="S622" s="73">
        <f t="shared" si="135"/>
        <v>384.0022598277695</v>
      </c>
      <c r="T622" s="73">
        <f t="shared" si="136"/>
        <v>6622.80874664031</v>
      </c>
      <c r="U622" s="73">
        <f t="shared" si="137"/>
        <v>19236</v>
      </c>
      <c r="V622" s="73">
        <f t="shared" si="138"/>
        <v>78712.54713587798</v>
      </c>
      <c r="W622" s="73">
        <f t="shared" si="139"/>
        <v>80949.7487283326</v>
      </c>
    </row>
    <row r="623" spans="2:23" ht="15">
      <c r="B623" t="s">
        <v>1525</v>
      </c>
      <c r="C623" t="s">
        <v>1526</v>
      </c>
      <c r="D623" t="s">
        <v>1516</v>
      </c>
      <c r="E623" s="54">
        <v>40</v>
      </c>
      <c r="F623" s="45" t="s">
        <v>407</v>
      </c>
      <c r="G623" s="45" t="s">
        <v>408</v>
      </c>
      <c r="H623" s="45" t="s">
        <v>785</v>
      </c>
      <c r="I623" s="53">
        <v>51580.7</v>
      </c>
      <c r="J623" s="58">
        <f t="shared" si="126"/>
        <v>53540.766599999995</v>
      </c>
      <c r="K623" s="58">
        <f t="shared" si="127"/>
        <v>55307.611897799994</v>
      </c>
      <c r="L623" s="74">
        <f t="shared" si="128"/>
        <v>4095.8686448999997</v>
      </c>
      <c r="M623" s="74">
        <f t="shared" si="129"/>
        <v>79.240334568</v>
      </c>
      <c r="N623" s="74">
        <f t="shared" si="130"/>
        <v>384.0022598277695</v>
      </c>
      <c r="O623" s="74">
        <f t="shared" si="131"/>
        <v>6893.37369975</v>
      </c>
      <c r="P623" s="39">
        <f t="shared" si="132"/>
        <v>19044</v>
      </c>
      <c r="Q623" s="73">
        <f t="shared" si="133"/>
        <v>4231.032310181699</v>
      </c>
      <c r="R623" s="73">
        <f t="shared" si="134"/>
        <v>81.85526560874399</v>
      </c>
      <c r="S623" s="73">
        <f t="shared" si="135"/>
        <v>384.0022598277695</v>
      </c>
      <c r="T623" s="73">
        <f t="shared" si="136"/>
        <v>7217.6433526629</v>
      </c>
      <c r="U623" s="73">
        <f t="shared" si="137"/>
        <v>19236</v>
      </c>
      <c r="V623" s="73">
        <f t="shared" si="138"/>
        <v>84037.25153904577</v>
      </c>
      <c r="W623" s="73">
        <f t="shared" si="139"/>
        <v>86458.1450860811</v>
      </c>
    </row>
    <row r="624" spans="2:23" ht="15">
      <c r="B624" t="s">
        <v>1527</v>
      </c>
      <c r="C624" t="s">
        <v>1528</v>
      </c>
      <c r="D624" t="s">
        <v>1529</v>
      </c>
      <c r="E624" s="54">
        <v>40</v>
      </c>
      <c r="F624" s="45" t="s">
        <v>407</v>
      </c>
      <c r="G624" s="45" t="s">
        <v>408</v>
      </c>
      <c r="H624" s="45" t="s">
        <v>785</v>
      </c>
      <c r="I624" s="53">
        <v>48125.02</v>
      </c>
      <c r="J624" s="58">
        <f t="shared" si="126"/>
        <v>49953.77076</v>
      </c>
      <c r="K624" s="58">
        <f t="shared" si="127"/>
        <v>51602.245195079995</v>
      </c>
      <c r="L624" s="74">
        <f t="shared" si="128"/>
        <v>3821.46346314</v>
      </c>
      <c r="M624" s="74">
        <f t="shared" si="129"/>
        <v>73.9315807248</v>
      </c>
      <c r="N624" s="74">
        <f t="shared" si="130"/>
        <v>384.0022598277695</v>
      </c>
      <c r="O624" s="74">
        <f t="shared" si="131"/>
        <v>6431.54798535</v>
      </c>
      <c r="P624" s="39">
        <f t="shared" si="132"/>
        <v>19044</v>
      </c>
      <c r="Q624" s="73">
        <f t="shared" si="133"/>
        <v>3947.5717574236196</v>
      </c>
      <c r="R624" s="73">
        <f t="shared" si="134"/>
        <v>76.3713228887184</v>
      </c>
      <c r="S624" s="73">
        <f t="shared" si="135"/>
        <v>384.0022598277695</v>
      </c>
      <c r="T624" s="73">
        <f t="shared" si="136"/>
        <v>6734.09299795794</v>
      </c>
      <c r="U624" s="73">
        <f t="shared" si="137"/>
        <v>19236</v>
      </c>
      <c r="V624" s="73">
        <f t="shared" si="138"/>
        <v>79708.71604904256</v>
      </c>
      <c r="W624" s="73">
        <f t="shared" si="139"/>
        <v>81980.28353317804</v>
      </c>
    </row>
    <row r="625" spans="2:23" ht="15">
      <c r="B625" t="s">
        <v>1530</v>
      </c>
      <c r="C625" t="s">
        <v>1531</v>
      </c>
      <c r="D625" t="s">
        <v>1499</v>
      </c>
      <c r="E625" s="54">
        <v>40</v>
      </c>
      <c r="F625" s="45" t="s">
        <v>407</v>
      </c>
      <c r="G625" s="45" t="s">
        <v>408</v>
      </c>
      <c r="H625" s="45" t="s">
        <v>785</v>
      </c>
      <c r="I625" s="53">
        <v>53856.73</v>
      </c>
      <c r="J625" s="58">
        <f t="shared" si="126"/>
        <v>55903.28574000001</v>
      </c>
      <c r="K625" s="58">
        <f t="shared" si="127"/>
        <v>57748.09416942</v>
      </c>
      <c r="L625" s="74">
        <f t="shared" si="128"/>
        <v>4276.60135911</v>
      </c>
      <c r="M625" s="74">
        <f t="shared" si="129"/>
        <v>82.7368628952</v>
      </c>
      <c r="N625" s="74">
        <f t="shared" si="130"/>
        <v>384.0022598277695</v>
      </c>
      <c r="O625" s="74">
        <f t="shared" si="131"/>
        <v>7197.548039025001</v>
      </c>
      <c r="P625" s="39">
        <f t="shared" si="132"/>
        <v>19044</v>
      </c>
      <c r="Q625" s="73">
        <f t="shared" si="133"/>
        <v>4417.72920396063</v>
      </c>
      <c r="R625" s="73">
        <f t="shared" si="134"/>
        <v>85.4671793707416</v>
      </c>
      <c r="S625" s="73">
        <f t="shared" si="135"/>
        <v>384.0022598277695</v>
      </c>
      <c r="T625" s="73">
        <f t="shared" si="136"/>
        <v>7536.12628910931</v>
      </c>
      <c r="U625" s="73">
        <f t="shared" si="137"/>
        <v>19236</v>
      </c>
      <c r="V625" s="73">
        <f t="shared" si="138"/>
        <v>86888.17426085798</v>
      </c>
      <c r="W625" s="73">
        <f t="shared" si="139"/>
        <v>89407.41910168846</v>
      </c>
    </row>
    <row r="626" spans="2:23" ht="15">
      <c r="B626" t="s">
        <v>1532</v>
      </c>
      <c r="C626" t="s">
        <v>1533</v>
      </c>
      <c r="D626" t="s">
        <v>1513</v>
      </c>
      <c r="E626" s="54">
        <v>40</v>
      </c>
      <c r="F626" s="45" t="s">
        <v>407</v>
      </c>
      <c r="G626" s="45" t="s">
        <v>408</v>
      </c>
      <c r="H626" s="45" t="s">
        <v>785</v>
      </c>
      <c r="I626" s="53">
        <v>43045.89</v>
      </c>
      <c r="J626" s="58">
        <f t="shared" si="126"/>
        <v>44681.63382</v>
      </c>
      <c r="K626" s="58">
        <f t="shared" si="127"/>
        <v>46156.12773606</v>
      </c>
      <c r="L626" s="74">
        <f t="shared" si="128"/>
        <v>3418.14498723</v>
      </c>
      <c r="M626" s="74">
        <f t="shared" si="129"/>
        <v>66.1288180536</v>
      </c>
      <c r="N626" s="74">
        <f t="shared" si="130"/>
        <v>384.0022598277695</v>
      </c>
      <c r="O626" s="74">
        <f t="shared" si="131"/>
        <v>5752.760354325001</v>
      </c>
      <c r="P626" s="39">
        <f t="shared" si="132"/>
        <v>19044</v>
      </c>
      <c r="Q626" s="73">
        <f t="shared" si="133"/>
        <v>3530.94377180859</v>
      </c>
      <c r="R626" s="73">
        <f t="shared" si="134"/>
        <v>68.3110690493688</v>
      </c>
      <c r="S626" s="73">
        <f t="shared" si="135"/>
        <v>384.0022598277695</v>
      </c>
      <c r="T626" s="73">
        <f t="shared" si="136"/>
        <v>6023.37466955583</v>
      </c>
      <c r="U626" s="73">
        <f t="shared" si="137"/>
        <v>19236</v>
      </c>
      <c r="V626" s="73">
        <f t="shared" si="138"/>
        <v>73346.67023943638</v>
      </c>
      <c r="W626" s="73">
        <f t="shared" si="139"/>
        <v>75398.75950630156</v>
      </c>
    </row>
    <row r="627" spans="2:23" ht="15">
      <c r="B627" t="s">
        <v>1534</v>
      </c>
      <c r="C627" t="s">
        <v>1535</v>
      </c>
      <c r="D627" t="s">
        <v>1516</v>
      </c>
      <c r="E627" s="54">
        <v>40</v>
      </c>
      <c r="F627" s="45" t="s">
        <v>407</v>
      </c>
      <c r="G627" s="45" t="s">
        <v>408</v>
      </c>
      <c r="H627" s="45" t="s">
        <v>785</v>
      </c>
      <c r="I627" s="53">
        <v>45632.46</v>
      </c>
      <c r="J627" s="58">
        <f t="shared" si="126"/>
        <v>47366.49348</v>
      </c>
      <c r="K627" s="58">
        <f t="shared" si="127"/>
        <v>48929.58776483999</v>
      </c>
      <c r="L627" s="74">
        <f t="shared" si="128"/>
        <v>3623.5367512199996</v>
      </c>
      <c r="M627" s="74">
        <f t="shared" si="129"/>
        <v>70.10241035039999</v>
      </c>
      <c r="N627" s="74">
        <f t="shared" si="130"/>
        <v>384.0022598277695</v>
      </c>
      <c r="O627" s="74">
        <f t="shared" si="131"/>
        <v>6098.43603555</v>
      </c>
      <c r="P627" s="39">
        <f t="shared" si="132"/>
        <v>19044</v>
      </c>
      <c r="Q627" s="73">
        <f t="shared" si="133"/>
        <v>3743.113464010259</v>
      </c>
      <c r="R627" s="73">
        <f t="shared" si="134"/>
        <v>72.41578989196319</v>
      </c>
      <c r="S627" s="73">
        <f t="shared" si="135"/>
        <v>384.0022598277695</v>
      </c>
      <c r="T627" s="73">
        <f t="shared" si="136"/>
        <v>6385.3112033116195</v>
      </c>
      <c r="U627" s="73">
        <f t="shared" si="137"/>
        <v>19236</v>
      </c>
      <c r="V627" s="73">
        <f t="shared" si="138"/>
        <v>76586.57093694816</v>
      </c>
      <c r="W627" s="73">
        <f t="shared" si="139"/>
        <v>78750.4304818816</v>
      </c>
    </row>
    <row r="628" spans="2:23" ht="15">
      <c r="B628" t="s">
        <v>1536</v>
      </c>
      <c r="C628" t="s">
        <v>523</v>
      </c>
      <c r="D628" t="s">
        <v>511</v>
      </c>
      <c r="E628" s="54">
        <v>35</v>
      </c>
      <c r="F628" s="45" t="s">
        <v>407</v>
      </c>
      <c r="G628" s="45" t="s">
        <v>408</v>
      </c>
      <c r="H628" s="45" t="s">
        <v>412</v>
      </c>
      <c r="I628" s="53">
        <v>52100.29</v>
      </c>
      <c r="J628" s="58">
        <f t="shared" si="126"/>
        <v>54080.10102</v>
      </c>
      <c r="K628" s="58">
        <f t="shared" si="127"/>
        <v>55864.74435366</v>
      </c>
      <c r="L628" s="74">
        <f t="shared" si="128"/>
        <v>4137.12772803</v>
      </c>
      <c r="M628" s="74">
        <f t="shared" si="129"/>
        <v>80.0385495096</v>
      </c>
      <c r="N628" s="74">
        <f t="shared" si="130"/>
        <v>384.0022598277695</v>
      </c>
      <c r="O628" s="74">
        <f t="shared" si="131"/>
        <v>6962.813006325</v>
      </c>
      <c r="P628" s="39">
        <f t="shared" si="132"/>
        <v>19044</v>
      </c>
      <c r="Q628" s="73">
        <f t="shared" si="133"/>
        <v>4273.65294305499</v>
      </c>
      <c r="R628" s="73">
        <f t="shared" si="134"/>
        <v>82.67982164341679</v>
      </c>
      <c r="S628" s="73">
        <f t="shared" si="135"/>
        <v>384.0022598277695</v>
      </c>
      <c r="T628" s="73">
        <f t="shared" si="136"/>
        <v>7290.34913815263</v>
      </c>
      <c r="U628" s="73">
        <f t="shared" si="137"/>
        <v>19236</v>
      </c>
      <c r="V628" s="73">
        <f t="shared" si="138"/>
        <v>84688.08256369237</v>
      </c>
      <c r="W628" s="73">
        <f t="shared" si="139"/>
        <v>87131.42851633881</v>
      </c>
    </row>
    <row r="629" spans="2:23" ht="15">
      <c r="B629" t="s">
        <v>1537</v>
      </c>
      <c r="C629" t="s">
        <v>685</v>
      </c>
      <c r="D629" t="s">
        <v>420</v>
      </c>
      <c r="E629" s="54">
        <v>40</v>
      </c>
      <c r="F629" s="45" t="s">
        <v>407</v>
      </c>
      <c r="G629" s="45" t="s">
        <v>408</v>
      </c>
      <c r="H629" s="45" t="s">
        <v>412</v>
      </c>
      <c r="I629" s="53">
        <v>72272.75</v>
      </c>
      <c r="J629" s="58">
        <f t="shared" si="126"/>
        <v>75019.1145</v>
      </c>
      <c r="K629" s="58">
        <f t="shared" si="127"/>
        <v>77494.74527849999</v>
      </c>
      <c r="L629" s="74">
        <f t="shared" si="128"/>
        <v>5738.96225925</v>
      </c>
      <c r="M629" s="74">
        <f t="shared" si="129"/>
        <v>111.02828946</v>
      </c>
      <c r="N629" s="74">
        <f t="shared" si="130"/>
        <v>384.0022598277695</v>
      </c>
      <c r="O629" s="74">
        <f t="shared" si="131"/>
        <v>9658.710991875</v>
      </c>
      <c r="P629" s="39">
        <f t="shared" si="132"/>
        <v>19044</v>
      </c>
      <c r="Q629" s="73">
        <f t="shared" si="133"/>
        <v>5928.348013805249</v>
      </c>
      <c r="R629" s="73">
        <f t="shared" si="134"/>
        <v>114.69222301217998</v>
      </c>
      <c r="S629" s="73">
        <f t="shared" si="135"/>
        <v>384.0022598277695</v>
      </c>
      <c r="T629" s="73">
        <f t="shared" si="136"/>
        <v>10113.06425884425</v>
      </c>
      <c r="U629" s="73">
        <f t="shared" si="137"/>
        <v>19236</v>
      </c>
      <c r="V629" s="73">
        <f t="shared" si="138"/>
        <v>109955.81830041276</v>
      </c>
      <c r="W629" s="73">
        <f t="shared" si="139"/>
        <v>113270.85203398945</v>
      </c>
    </row>
    <row r="630" spans="2:23" ht="15">
      <c r="B630" t="s">
        <v>1538</v>
      </c>
      <c r="C630" t="s">
        <v>1539</v>
      </c>
      <c r="D630" t="s">
        <v>417</v>
      </c>
      <c r="E630" s="54">
        <v>40</v>
      </c>
      <c r="F630" s="45" t="s">
        <v>407</v>
      </c>
      <c r="G630" s="45" t="s">
        <v>408</v>
      </c>
      <c r="H630" s="45" t="s">
        <v>412</v>
      </c>
      <c r="I630" s="53">
        <v>45125.81</v>
      </c>
      <c r="J630" s="58">
        <f t="shared" si="126"/>
        <v>46840.59078</v>
      </c>
      <c r="K630" s="58">
        <f t="shared" si="127"/>
        <v>48386.330275739994</v>
      </c>
      <c r="L630" s="74">
        <f t="shared" si="128"/>
        <v>3583.3051946699998</v>
      </c>
      <c r="M630" s="74">
        <f t="shared" si="129"/>
        <v>69.3240743544</v>
      </c>
      <c r="N630" s="74">
        <f t="shared" si="130"/>
        <v>384.0022598277695</v>
      </c>
      <c r="O630" s="74">
        <f t="shared" si="131"/>
        <v>6030.726062925</v>
      </c>
      <c r="P630" s="39">
        <f t="shared" si="132"/>
        <v>19044</v>
      </c>
      <c r="Q630" s="73">
        <f t="shared" si="133"/>
        <v>3701.5542660941096</v>
      </c>
      <c r="R630" s="73">
        <f t="shared" si="134"/>
        <v>71.61176880809519</v>
      </c>
      <c r="S630" s="73">
        <f t="shared" si="135"/>
        <v>384.0022598277695</v>
      </c>
      <c r="T630" s="73">
        <f t="shared" si="136"/>
        <v>6314.416100984069</v>
      </c>
      <c r="U630" s="73">
        <f t="shared" si="137"/>
        <v>19236</v>
      </c>
      <c r="V630" s="73">
        <f t="shared" si="138"/>
        <v>75951.94837177717</v>
      </c>
      <c r="W630" s="73">
        <f t="shared" si="139"/>
        <v>78093.91467145404</v>
      </c>
    </row>
    <row r="631" spans="2:23" ht="15">
      <c r="B631" t="s">
        <v>1540</v>
      </c>
      <c r="C631" t="s">
        <v>1541</v>
      </c>
      <c r="D631" t="s">
        <v>486</v>
      </c>
      <c r="E631" s="54">
        <v>40</v>
      </c>
      <c r="F631" s="45" t="s">
        <v>407</v>
      </c>
      <c r="G631" s="45" t="s">
        <v>408</v>
      </c>
      <c r="H631" s="45" t="s">
        <v>412</v>
      </c>
      <c r="I631" s="53">
        <v>44081.43</v>
      </c>
      <c r="J631" s="58">
        <f t="shared" si="126"/>
        <v>45756.52434</v>
      </c>
      <c r="K631" s="58">
        <f t="shared" si="127"/>
        <v>47266.48964322</v>
      </c>
      <c r="L631" s="74">
        <f t="shared" si="128"/>
        <v>3500.3741120100003</v>
      </c>
      <c r="M631" s="74">
        <f t="shared" si="129"/>
        <v>67.7196560232</v>
      </c>
      <c r="N631" s="74">
        <f t="shared" si="130"/>
        <v>384.0022598277695</v>
      </c>
      <c r="O631" s="74">
        <f t="shared" si="131"/>
        <v>5891.152508775001</v>
      </c>
      <c r="P631" s="39">
        <f t="shared" si="132"/>
        <v>19044</v>
      </c>
      <c r="Q631" s="73">
        <f t="shared" si="133"/>
        <v>3615.8864577063296</v>
      </c>
      <c r="R631" s="73">
        <f t="shared" si="134"/>
        <v>69.95440467196559</v>
      </c>
      <c r="S631" s="73">
        <f t="shared" si="135"/>
        <v>384.0022598277695</v>
      </c>
      <c r="T631" s="73">
        <f t="shared" si="136"/>
        <v>6168.27689844021</v>
      </c>
      <c r="U631" s="73">
        <f t="shared" si="137"/>
        <v>19236</v>
      </c>
      <c r="V631" s="73">
        <f t="shared" si="138"/>
        <v>74643.77287663598</v>
      </c>
      <c r="W631" s="73">
        <f t="shared" si="139"/>
        <v>76740.60966386627</v>
      </c>
    </row>
    <row r="632" spans="2:23" ht="15">
      <c r="B632" t="s">
        <v>1542</v>
      </c>
      <c r="C632" t="s">
        <v>1543</v>
      </c>
      <c r="D632" t="s">
        <v>546</v>
      </c>
      <c r="E632" s="54">
        <v>40</v>
      </c>
      <c r="F632" s="45" t="s">
        <v>407</v>
      </c>
      <c r="G632" s="45" t="s">
        <v>408</v>
      </c>
      <c r="H632" s="45" t="s">
        <v>412</v>
      </c>
      <c r="I632" s="53">
        <v>42740.88</v>
      </c>
      <c r="J632" s="58">
        <f t="shared" si="126"/>
        <v>44365.03344</v>
      </c>
      <c r="K632" s="58">
        <f t="shared" si="127"/>
        <v>45829.07954352</v>
      </c>
      <c r="L632" s="74">
        <f t="shared" si="128"/>
        <v>3393.92505816</v>
      </c>
      <c r="M632" s="74">
        <f t="shared" si="129"/>
        <v>65.66024949119999</v>
      </c>
      <c r="N632" s="74">
        <f t="shared" si="130"/>
        <v>384.0022598277695</v>
      </c>
      <c r="O632" s="74">
        <f t="shared" si="131"/>
        <v>5711.9980554</v>
      </c>
      <c r="P632" s="39">
        <f t="shared" si="132"/>
        <v>19044</v>
      </c>
      <c r="Q632" s="73">
        <f t="shared" si="133"/>
        <v>3505.92458507928</v>
      </c>
      <c r="R632" s="73">
        <f t="shared" si="134"/>
        <v>67.82703772440959</v>
      </c>
      <c r="S632" s="73">
        <f t="shared" si="135"/>
        <v>384.0022598277695</v>
      </c>
      <c r="T632" s="73">
        <f t="shared" si="136"/>
        <v>5980.69488042936</v>
      </c>
      <c r="U632" s="73">
        <f t="shared" si="137"/>
        <v>19236</v>
      </c>
      <c r="V632" s="73">
        <f t="shared" si="138"/>
        <v>72964.61906287898</v>
      </c>
      <c r="W632" s="73">
        <f t="shared" si="139"/>
        <v>75003.52830658082</v>
      </c>
    </row>
    <row r="633" spans="2:23" ht="15">
      <c r="B633" t="s">
        <v>1544</v>
      </c>
      <c r="C633" t="s">
        <v>1545</v>
      </c>
      <c r="D633" t="s">
        <v>411</v>
      </c>
      <c r="E633" s="54">
        <v>40</v>
      </c>
      <c r="F633" s="45" t="s">
        <v>407</v>
      </c>
      <c r="G633" s="45" t="s">
        <v>408</v>
      </c>
      <c r="H633" s="45" t="s">
        <v>412</v>
      </c>
      <c r="I633" s="53">
        <v>45137.03</v>
      </c>
      <c r="J633" s="58">
        <f t="shared" si="126"/>
        <v>46852.23714</v>
      </c>
      <c r="K633" s="58">
        <f t="shared" si="127"/>
        <v>48398.36096561999</v>
      </c>
      <c r="L633" s="74">
        <f t="shared" si="128"/>
        <v>3584.19614121</v>
      </c>
      <c r="M633" s="74">
        <f t="shared" si="129"/>
        <v>69.3413109672</v>
      </c>
      <c r="N633" s="74">
        <f t="shared" si="130"/>
        <v>384.0022598277695</v>
      </c>
      <c r="O633" s="74">
        <f t="shared" si="131"/>
        <v>6032.225531775</v>
      </c>
      <c r="P633" s="39">
        <f t="shared" si="132"/>
        <v>19044</v>
      </c>
      <c r="Q633" s="73">
        <f t="shared" si="133"/>
        <v>3702.4746138699293</v>
      </c>
      <c r="R633" s="73">
        <f t="shared" si="134"/>
        <v>71.62957422911758</v>
      </c>
      <c r="S633" s="73">
        <f t="shared" si="135"/>
        <v>384.0022598277695</v>
      </c>
      <c r="T633" s="73">
        <f t="shared" si="136"/>
        <v>6315.986106013409</v>
      </c>
      <c r="U633" s="73">
        <f t="shared" si="137"/>
        <v>19236</v>
      </c>
      <c r="V633" s="73">
        <f t="shared" si="138"/>
        <v>75966.00238377997</v>
      </c>
      <c r="W633" s="73">
        <f t="shared" si="139"/>
        <v>78108.45351956022</v>
      </c>
    </row>
    <row r="634" spans="2:23" ht="15">
      <c r="B634" t="s">
        <v>1546</v>
      </c>
      <c r="C634" t="s">
        <v>1547</v>
      </c>
      <c r="D634" t="s">
        <v>423</v>
      </c>
      <c r="E634" s="54">
        <v>40</v>
      </c>
      <c r="F634" s="45" t="s">
        <v>407</v>
      </c>
      <c r="G634" s="45" t="s">
        <v>408</v>
      </c>
      <c r="H634" s="45" t="s">
        <v>412</v>
      </c>
      <c r="I634" s="53">
        <v>45137.03</v>
      </c>
      <c r="J634" s="58">
        <f t="shared" si="126"/>
        <v>46852.23714</v>
      </c>
      <c r="K634" s="58">
        <f t="shared" si="127"/>
        <v>48398.36096561999</v>
      </c>
      <c r="L634" s="74">
        <f t="shared" si="128"/>
        <v>3584.19614121</v>
      </c>
      <c r="M634" s="74">
        <f t="shared" si="129"/>
        <v>69.3413109672</v>
      </c>
      <c r="N634" s="74">
        <f t="shared" si="130"/>
        <v>384.0022598277695</v>
      </c>
      <c r="O634" s="74">
        <f t="shared" si="131"/>
        <v>6032.225531775</v>
      </c>
      <c r="P634" s="39">
        <f t="shared" si="132"/>
        <v>19044</v>
      </c>
      <c r="Q634" s="73">
        <f t="shared" si="133"/>
        <v>3702.4746138699293</v>
      </c>
      <c r="R634" s="73">
        <f t="shared" si="134"/>
        <v>71.62957422911758</v>
      </c>
      <c r="S634" s="73">
        <f t="shared" si="135"/>
        <v>384.0022598277695</v>
      </c>
      <c r="T634" s="73">
        <f t="shared" si="136"/>
        <v>6315.986106013409</v>
      </c>
      <c r="U634" s="73">
        <f t="shared" si="137"/>
        <v>19236</v>
      </c>
      <c r="V634" s="73">
        <f t="shared" si="138"/>
        <v>75966.00238377997</v>
      </c>
      <c r="W634" s="73">
        <f t="shared" si="139"/>
        <v>78108.45351956022</v>
      </c>
    </row>
    <row r="635" spans="2:23" ht="15">
      <c r="B635" t="s">
        <v>1548</v>
      </c>
      <c r="C635" t="s">
        <v>1549</v>
      </c>
      <c r="D635" t="s">
        <v>710</v>
      </c>
      <c r="E635" s="54">
        <v>40</v>
      </c>
      <c r="F635" s="45" t="s">
        <v>407</v>
      </c>
      <c r="G635" s="45" t="s">
        <v>408</v>
      </c>
      <c r="H635" s="45" t="s">
        <v>412</v>
      </c>
      <c r="I635" s="53">
        <v>45354.54</v>
      </c>
      <c r="J635" s="58">
        <f t="shared" si="126"/>
        <v>47078.012520000004</v>
      </c>
      <c r="K635" s="58">
        <f t="shared" si="127"/>
        <v>48631.58693316</v>
      </c>
      <c r="L635" s="74">
        <f t="shared" si="128"/>
        <v>3601.4679577800002</v>
      </c>
      <c r="M635" s="74">
        <f t="shared" si="129"/>
        <v>69.67545852960001</v>
      </c>
      <c r="N635" s="74">
        <f t="shared" si="130"/>
        <v>384.0022598277695</v>
      </c>
      <c r="O635" s="74">
        <f t="shared" si="131"/>
        <v>6061.294111950001</v>
      </c>
      <c r="P635" s="39">
        <f t="shared" si="132"/>
        <v>19044</v>
      </c>
      <c r="Q635" s="73">
        <f t="shared" si="133"/>
        <v>3720.3164003867396</v>
      </c>
      <c r="R635" s="73">
        <f t="shared" si="134"/>
        <v>71.97474866107679</v>
      </c>
      <c r="S635" s="73">
        <f t="shared" si="135"/>
        <v>384.0022598277695</v>
      </c>
      <c r="T635" s="73">
        <f t="shared" si="136"/>
        <v>6346.42209477738</v>
      </c>
      <c r="U635" s="73">
        <f t="shared" si="137"/>
        <v>19236</v>
      </c>
      <c r="V635" s="73">
        <f t="shared" si="138"/>
        <v>76238.45230808738</v>
      </c>
      <c r="W635" s="73">
        <f t="shared" si="139"/>
        <v>78390.30243681296</v>
      </c>
    </row>
    <row r="636" spans="2:23" ht="15">
      <c r="B636" t="s">
        <v>1550</v>
      </c>
      <c r="C636" t="s">
        <v>1551</v>
      </c>
      <c r="D636" t="s">
        <v>446</v>
      </c>
      <c r="E636" s="54">
        <v>87</v>
      </c>
      <c r="F636" s="45" t="s">
        <v>407</v>
      </c>
      <c r="G636" s="45" t="s">
        <v>408</v>
      </c>
      <c r="H636" s="45" t="s">
        <v>412</v>
      </c>
      <c r="I636" s="53">
        <v>45306.3</v>
      </c>
      <c r="J636" s="58">
        <f t="shared" si="126"/>
        <v>47027.9394</v>
      </c>
      <c r="K636" s="58">
        <f t="shared" si="127"/>
        <v>48579.861400199996</v>
      </c>
      <c r="L636" s="74">
        <f t="shared" si="128"/>
        <v>3597.6373641</v>
      </c>
      <c r="M636" s="74">
        <f t="shared" si="129"/>
        <v>69.60135031200001</v>
      </c>
      <c r="N636" s="74">
        <f t="shared" si="130"/>
        <v>384.0022598277695</v>
      </c>
      <c r="O636" s="74">
        <f t="shared" si="131"/>
        <v>6054.84719775</v>
      </c>
      <c r="P636" s="39">
        <f t="shared" si="132"/>
        <v>19044</v>
      </c>
      <c r="Q636" s="73">
        <f t="shared" si="133"/>
        <v>3716.3593971152995</v>
      </c>
      <c r="R636" s="73">
        <f t="shared" si="134"/>
        <v>71.89819487229599</v>
      </c>
      <c r="S636" s="73">
        <f t="shared" si="135"/>
        <v>384.0022598277695</v>
      </c>
      <c r="T636" s="73">
        <f t="shared" si="136"/>
        <v>6339.671912726099</v>
      </c>
      <c r="U636" s="73">
        <f t="shared" si="137"/>
        <v>19236</v>
      </c>
      <c r="V636" s="73">
        <f t="shared" si="138"/>
        <v>76178.02757198978</v>
      </c>
      <c r="W636" s="73">
        <f t="shared" si="139"/>
        <v>78327.79316474145</v>
      </c>
    </row>
    <row r="637" spans="2:23" ht="15">
      <c r="B637" t="s">
        <v>1552</v>
      </c>
      <c r="C637" t="s">
        <v>1553</v>
      </c>
      <c r="D637" t="s">
        <v>508</v>
      </c>
      <c r="E637" s="54">
        <v>40</v>
      </c>
      <c r="F637" s="45" t="s">
        <v>407</v>
      </c>
      <c r="G637" s="45" t="s">
        <v>408</v>
      </c>
      <c r="H637" s="45" t="s">
        <v>412</v>
      </c>
      <c r="I637" s="53">
        <v>43025.83</v>
      </c>
      <c r="J637" s="58">
        <f t="shared" si="126"/>
        <v>44660.81154</v>
      </c>
      <c r="K637" s="58">
        <f t="shared" si="127"/>
        <v>46134.61832082</v>
      </c>
      <c r="L637" s="74">
        <f t="shared" si="128"/>
        <v>3416.5520828100002</v>
      </c>
      <c r="M637" s="74">
        <f t="shared" si="129"/>
        <v>66.0980010792</v>
      </c>
      <c r="N637" s="74">
        <f t="shared" si="130"/>
        <v>384.0022598277695</v>
      </c>
      <c r="O637" s="74">
        <f t="shared" si="131"/>
        <v>5750.079485775001</v>
      </c>
      <c r="P637" s="39">
        <f t="shared" si="132"/>
        <v>19044</v>
      </c>
      <c r="Q637" s="73">
        <f t="shared" si="133"/>
        <v>3529.29830154273</v>
      </c>
      <c r="R637" s="73">
        <f t="shared" si="134"/>
        <v>68.2792351148136</v>
      </c>
      <c r="S637" s="73">
        <f t="shared" si="135"/>
        <v>384.0022598277695</v>
      </c>
      <c r="T637" s="73">
        <f t="shared" si="136"/>
        <v>6020.56769086701</v>
      </c>
      <c r="U637" s="73">
        <f t="shared" si="137"/>
        <v>19236</v>
      </c>
      <c r="V637" s="73">
        <f t="shared" si="138"/>
        <v>73321.54336949198</v>
      </c>
      <c r="W637" s="73">
        <f t="shared" si="139"/>
        <v>75372.76580817232</v>
      </c>
    </row>
    <row r="638" spans="2:23" ht="15">
      <c r="B638" t="s">
        <v>1554</v>
      </c>
      <c r="C638" t="s">
        <v>1555</v>
      </c>
      <c r="D638" t="s">
        <v>417</v>
      </c>
      <c r="E638" s="54">
        <v>40</v>
      </c>
      <c r="F638" s="45" t="s">
        <v>407</v>
      </c>
      <c r="G638" s="45" t="s">
        <v>408</v>
      </c>
      <c r="H638" s="45" t="s">
        <v>412</v>
      </c>
      <c r="I638" s="53">
        <v>51598.04</v>
      </c>
      <c r="J638" s="58">
        <f t="shared" si="126"/>
        <v>53558.76552</v>
      </c>
      <c r="K638" s="58">
        <f t="shared" si="127"/>
        <v>55326.20478216</v>
      </c>
      <c r="L638" s="74">
        <f t="shared" si="128"/>
        <v>4097.24556228</v>
      </c>
      <c r="M638" s="74">
        <f t="shared" si="129"/>
        <v>79.2669729696</v>
      </c>
      <c r="N638" s="74">
        <f t="shared" si="130"/>
        <v>384.0022598277695</v>
      </c>
      <c r="O638" s="74">
        <f t="shared" si="131"/>
        <v>6895.6910607</v>
      </c>
      <c r="P638" s="39">
        <f t="shared" si="132"/>
        <v>19044</v>
      </c>
      <c r="Q638" s="73">
        <f t="shared" si="133"/>
        <v>4232.45466583524</v>
      </c>
      <c r="R638" s="73">
        <f t="shared" si="134"/>
        <v>81.8827830775968</v>
      </c>
      <c r="S638" s="73">
        <f t="shared" si="135"/>
        <v>384.0022598277695</v>
      </c>
      <c r="T638" s="73">
        <f t="shared" si="136"/>
        <v>7220.06972407188</v>
      </c>
      <c r="U638" s="73">
        <f t="shared" si="137"/>
        <v>19236</v>
      </c>
      <c r="V638" s="73">
        <f t="shared" si="138"/>
        <v>84058.97137577737</v>
      </c>
      <c r="W638" s="73">
        <f t="shared" si="139"/>
        <v>86480.61421497248</v>
      </c>
    </row>
    <row r="639" spans="2:23" ht="15">
      <c r="B639" t="s">
        <v>1556</v>
      </c>
      <c r="C639" t="s">
        <v>1557</v>
      </c>
      <c r="D639" t="s">
        <v>411</v>
      </c>
      <c r="E639" s="54">
        <v>40</v>
      </c>
      <c r="F639" s="45" t="s">
        <v>407</v>
      </c>
      <c r="G639" s="45" t="s">
        <v>408</v>
      </c>
      <c r="H639" s="45" t="s">
        <v>412</v>
      </c>
      <c r="I639" s="53">
        <v>49628.82</v>
      </c>
      <c r="J639" s="58">
        <f t="shared" si="126"/>
        <v>51514.71516</v>
      </c>
      <c r="K639" s="58">
        <f t="shared" si="127"/>
        <v>53214.70076027999</v>
      </c>
      <c r="L639" s="74">
        <f t="shared" si="128"/>
        <v>3940.87570974</v>
      </c>
      <c r="M639" s="74">
        <f t="shared" si="129"/>
        <v>76.2417784368</v>
      </c>
      <c r="N639" s="74">
        <f t="shared" si="130"/>
        <v>384.0022598277695</v>
      </c>
      <c r="O639" s="74">
        <f t="shared" si="131"/>
        <v>6632.51957685</v>
      </c>
      <c r="P639" s="39">
        <f t="shared" si="132"/>
        <v>19044</v>
      </c>
      <c r="Q639" s="73">
        <f t="shared" si="133"/>
        <v>4070.924608161419</v>
      </c>
      <c r="R639" s="73">
        <f t="shared" si="134"/>
        <v>78.75775712521438</v>
      </c>
      <c r="S639" s="73">
        <f t="shared" si="135"/>
        <v>384.0022598277695</v>
      </c>
      <c r="T639" s="73">
        <f t="shared" si="136"/>
        <v>6944.518449216539</v>
      </c>
      <c r="U639" s="73">
        <f t="shared" si="137"/>
        <v>19236</v>
      </c>
      <c r="V639" s="73">
        <f t="shared" si="138"/>
        <v>81592.35448485457</v>
      </c>
      <c r="W639" s="73">
        <f t="shared" si="139"/>
        <v>83928.90383461093</v>
      </c>
    </row>
    <row r="640" spans="2:23" ht="15">
      <c r="B640" t="s">
        <v>1558</v>
      </c>
      <c r="C640" t="s">
        <v>1559</v>
      </c>
      <c r="D640" t="s">
        <v>486</v>
      </c>
      <c r="E640" s="54">
        <v>40</v>
      </c>
      <c r="F640" s="45" t="s">
        <v>407</v>
      </c>
      <c r="G640" s="45" t="s">
        <v>408</v>
      </c>
      <c r="H640" s="45" t="s">
        <v>412</v>
      </c>
      <c r="I640" s="53">
        <v>52472.36</v>
      </c>
      <c r="J640" s="58">
        <f t="shared" si="126"/>
        <v>54466.309680000006</v>
      </c>
      <c r="K640" s="58">
        <f t="shared" si="127"/>
        <v>56263.697899440005</v>
      </c>
      <c r="L640" s="74">
        <f t="shared" si="128"/>
        <v>4166.67269052</v>
      </c>
      <c r="M640" s="74">
        <f t="shared" si="129"/>
        <v>80.6101383264</v>
      </c>
      <c r="N640" s="74">
        <f t="shared" si="130"/>
        <v>384.0022598277695</v>
      </c>
      <c r="O640" s="74">
        <f t="shared" si="131"/>
        <v>7012.537371300001</v>
      </c>
      <c r="P640" s="39">
        <f t="shared" si="132"/>
        <v>19044</v>
      </c>
      <c r="Q640" s="73">
        <f t="shared" si="133"/>
        <v>4304.17288930716</v>
      </c>
      <c r="R640" s="73">
        <f t="shared" si="134"/>
        <v>83.2702728911712</v>
      </c>
      <c r="S640" s="73">
        <f t="shared" si="135"/>
        <v>384.0022598277695</v>
      </c>
      <c r="T640" s="73">
        <f t="shared" si="136"/>
        <v>7342.4125758769205</v>
      </c>
      <c r="U640" s="73">
        <f t="shared" si="137"/>
        <v>19236</v>
      </c>
      <c r="V640" s="73">
        <f t="shared" si="138"/>
        <v>85154.13213997417</v>
      </c>
      <c r="W640" s="73">
        <f t="shared" si="139"/>
        <v>87613.55589734303</v>
      </c>
    </row>
    <row r="641" spans="2:23" ht="15">
      <c r="B641" t="s">
        <v>1560</v>
      </c>
      <c r="C641" t="s">
        <v>1561</v>
      </c>
      <c r="D641" t="s">
        <v>546</v>
      </c>
      <c r="E641" s="54">
        <v>40</v>
      </c>
      <c r="F641" s="45" t="s">
        <v>407</v>
      </c>
      <c r="G641" s="45" t="s">
        <v>408</v>
      </c>
      <c r="H641" s="45" t="s">
        <v>412</v>
      </c>
      <c r="I641" s="53">
        <v>46994.06</v>
      </c>
      <c r="J641" s="58">
        <f t="shared" si="126"/>
        <v>48779.83428</v>
      </c>
      <c r="K641" s="58">
        <f t="shared" si="127"/>
        <v>50389.56881124</v>
      </c>
      <c r="L641" s="74">
        <f t="shared" si="128"/>
        <v>3731.65732242</v>
      </c>
      <c r="M641" s="74">
        <f t="shared" si="129"/>
        <v>72.1941547344</v>
      </c>
      <c r="N641" s="74">
        <f t="shared" si="130"/>
        <v>384.0022598277695</v>
      </c>
      <c r="O641" s="74">
        <f t="shared" si="131"/>
        <v>6280.403663550001</v>
      </c>
      <c r="P641" s="39">
        <f t="shared" si="132"/>
        <v>19044</v>
      </c>
      <c r="Q641" s="73">
        <f t="shared" si="133"/>
        <v>3854.80201405986</v>
      </c>
      <c r="R641" s="73">
        <f t="shared" si="134"/>
        <v>74.57656184063521</v>
      </c>
      <c r="S641" s="73">
        <f t="shared" si="135"/>
        <v>384.0022598277695</v>
      </c>
      <c r="T641" s="73">
        <f t="shared" si="136"/>
        <v>6575.83872986682</v>
      </c>
      <c r="U641" s="73">
        <f t="shared" si="137"/>
        <v>19236</v>
      </c>
      <c r="V641" s="73">
        <f t="shared" si="138"/>
        <v>78292.09168053218</v>
      </c>
      <c r="W641" s="73">
        <f t="shared" si="139"/>
        <v>80514.78837683509</v>
      </c>
    </row>
    <row r="642" spans="2:23" ht="15">
      <c r="B642" t="s">
        <v>1562</v>
      </c>
      <c r="C642" t="s">
        <v>1563</v>
      </c>
      <c r="D642" t="s">
        <v>1564</v>
      </c>
      <c r="E642" s="54">
        <v>40</v>
      </c>
      <c r="F642" s="45" t="s">
        <v>407</v>
      </c>
      <c r="G642" s="45" t="s">
        <v>408</v>
      </c>
      <c r="H642" s="45" t="s">
        <v>412</v>
      </c>
      <c r="I642" s="53">
        <v>55484.66</v>
      </c>
      <c r="J642" s="58">
        <f t="shared" si="126"/>
        <v>57593.07708</v>
      </c>
      <c r="K642" s="58">
        <f t="shared" si="127"/>
        <v>59493.64862364</v>
      </c>
      <c r="L642" s="74">
        <f t="shared" si="128"/>
        <v>4405.87039662</v>
      </c>
      <c r="M642" s="74">
        <f t="shared" si="129"/>
        <v>85.2377540784</v>
      </c>
      <c r="N642" s="74">
        <f t="shared" si="130"/>
        <v>384.0022598277695</v>
      </c>
      <c r="O642" s="74">
        <f t="shared" si="131"/>
        <v>7415.10867405</v>
      </c>
      <c r="P642" s="39">
        <f t="shared" si="132"/>
        <v>19044</v>
      </c>
      <c r="Q642" s="73">
        <f t="shared" si="133"/>
        <v>4551.26411970846</v>
      </c>
      <c r="R642" s="73">
        <f t="shared" si="134"/>
        <v>88.0505999629872</v>
      </c>
      <c r="S642" s="73">
        <f t="shared" si="135"/>
        <v>384.0022598277695</v>
      </c>
      <c r="T642" s="73">
        <f t="shared" si="136"/>
        <v>7763.92114538502</v>
      </c>
      <c r="U642" s="73">
        <f t="shared" si="137"/>
        <v>19236</v>
      </c>
      <c r="V642" s="73">
        <f t="shared" si="138"/>
        <v>88927.29616457617</v>
      </c>
      <c r="W642" s="73">
        <f t="shared" si="139"/>
        <v>91516.88674852424</v>
      </c>
    </row>
    <row r="643" spans="2:23" ht="15">
      <c r="B643" t="s">
        <v>1565</v>
      </c>
      <c r="C643" t="s">
        <v>1566</v>
      </c>
      <c r="D643" t="s">
        <v>423</v>
      </c>
      <c r="E643" s="54">
        <v>40</v>
      </c>
      <c r="F643" s="45" t="s">
        <v>407</v>
      </c>
      <c r="G643" s="45" t="s">
        <v>408</v>
      </c>
      <c r="H643" s="45" t="s">
        <v>412</v>
      </c>
      <c r="I643" s="53">
        <v>53475.18</v>
      </c>
      <c r="J643" s="58">
        <f t="shared" si="126"/>
        <v>55507.236840000005</v>
      </c>
      <c r="K643" s="58">
        <f t="shared" si="127"/>
        <v>57338.97565572</v>
      </c>
      <c r="L643" s="74">
        <f t="shared" si="128"/>
        <v>4246.30361826</v>
      </c>
      <c r="M643" s="74">
        <f t="shared" si="129"/>
        <v>82.1507105232</v>
      </c>
      <c r="N643" s="74">
        <f t="shared" si="130"/>
        <v>384.0022598277695</v>
      </c>
      <c r="O643" s="74">
        <f t="shared" si="131"/>
        <v>7146.556743150001</v>
      </c>
      <c r="P643" s="39">
        <f t="shared" si="132"/>
        <v>19044</v>
      </c>
      <c r="Q643" s="73">
        <f t="shared" si="133"/>
        <v>4386.43163766258</v>
      </c>
      <c r="R643" s="73">
        <f t="shared" si="134"/>
        <v>84.8616839704656</v>
      </c>
      <c r="S643" s="73">
        <f t="shared" si="135"/>
        <v>384.0022598277695</v>
      </c>
      <c r="T643" s="73">
        <f t="shared" si="136"/>
        <v>7482.736323071461</v>
      </c>
      <c r="U643" s="73">
        <f t="shared" si="137"/>
        <v>19236</v>
      </c>
      <c r="V643" s="73">
        <f t="shared" si="138"/>
        <v>86410.25017176097</v>
      </c>
      <c r="W643" s="73">
        <f t="shared" si="139"/>
        <v>88913.00756025227</v>
      </c>
    </row>
    <row r="644" spans="2:23" ht="15">
      <c r="B644" t="s">
        <v>1567</v>
      </c>
      <c r="C644" t="s">
        <v>1568</v>
      </c>
      <c r="D644" t="s">
        <v>710</v>
      </c>
      <c r="E644" s="54">
        <v>40</v>
      </c>
      <c r="F644" s="45" t="s">
        <v>407</v>
      </c>
      <c r="G644" s="45" t="s">
        <v>408</v>
      </c>
      <c r="H644" s="45" t="s">
        <v>412</v>
      </c>
      <c r="I644" s="53">
        <v>49867.81</v>
      </c>
      <c r="J644" s="58">
        <f t="shared" si="126"/>
        <v>51762.78678</v>
      </c>
      <c r="K644" s="58">
        <f t="shared" si="127"/>
        <v>53470.95874374</v>
      </c>
      <c r="L644" s="74">
        <f t="shared" si="128"/>
        <v>3959.8531886700002</v>
      </c>
      <c r="M644" s="74">
        <f t="shared" si="129"/>
        <v>76.6089244344</v>
      </c>
      <c r="N644" s="74">
        <f t="shared" si="130"/>
        <v>384.0022598277695</v>
      </c>
      <c r="O644" s="74">
        <f t="shared" si="131"/>
        <v>6664.458797925</v>
      </c>
      <c r="P644" s="39">
        <f t="shared" si="132"/>
        <v>19044</v>
      </c>
      <c r="Q644" s="73">
        <f t="shared" si="133"/>
        <v>4090.5283438961096</v>
      </c>
      <c r="R644" s="73">
        <f t="shared" si="134"/>
        <v>79.13701894073519</v>
      </c>
      <c r="S644" s="73">
        <f t="shared" si="135"/>
        <v>384.0022598277695</v>
      </c>
      <c r="T644" s="73">
        <f t="shared" si="136"/>
        <v>6977.96011605807</v>
      </c>
      <c r="U644" s="73">
        <f t="shared" si="137"/>
        <v>19236</v>
      </c>
      <c r="V644" s="73">
        <f t="shared" si="138"/>
        <v>81891.70995085717</v>
      </c>
      <c r="W644" s="73">
        <f t="shared" si="139"/>
        <v>84238.58648246268</v>
      </c>
    </row>
    <row r="645" spans="2:23" ht="15">
      <c r="B645" t="s">
        <v>1569</v>
      </c>
      <c r="C645" t="s">
        <v>1570</v>
      </c>
      <c r="D645" t="s">
        <v>446</v>
      </c>
      <c r="E645" s="54">
        <v>87</v>
      </c>
      <c r="F645" s="45" t="s">
        <v>407</v>
      </c>
      <c r="G645" s="45" t="s">
        <v>408</v>
      </c>
      <c r="H645" s="45" t="s">
        <v>412</v>
      </c>
      <c r="I645" s="53">
        <v>49814.93</v>
      </c>
      <c r="J645" s="58">
        <f t="shared" si="126"/>
        <v>51707.89734</v>
      </c>
      <c r="K645" s="58">
        <f t="shared" si="127"/>
        <v>53414.257952219996</v>
      </c>
      <c r="L645" s="74">
        <f t="shared" si="128"/>
        <v>3955.6541465100004</v>
      </c>
      <c r="M645" s="74">
        <f t="shared" si="129"/>
        <v>76.5276880632</v>
      </c>
      <c r="N645" s="74">
        <f t="shared" si="130"/>
        <v>384.0022598277695</v>
      </c>
      <c r="O645" s="74">
        <f t="shared" si="131"/>
        <v>6657.391782525001</v>
      </c>
      <c r="P645" s="39">
        <f t="shared" si="132"/>
        <v>19044</v>
      </c>
      <c r="Q645" s="73">
        <f t="shared" si="133"/>
        <v>4086.19073334483</v>
      </c>
      <c r="R645" s="73">
        <f t="shared" si="134"/>
        <v>79.05310176928559</v>
      </c>
      <c r="S645" s="73">
        <f t="shared" si="135"/>
        <v>384.0022598277695</v>
      </c>
      <c r="T645" s="73">
        <f t="shared" si="136"/>
        <v>6970.560662764709</v>
      </c>
      <c r="U645" s="73">
        <f t="shared" si="137"/>
        <v>19236</v>
      </c>
      <c r="V645" s="73">
        <f t="shared" si="138"/>
        <v>81825.47321692598</v>
      </c>
      <c r="W645" s="73">
        <f t="shared" si="139"/>
        <v>84170.06470992659</v>
      </c>
    </row>
    <row r="646" spans="2:23" ht="15">
      <c r="B646" t="s">
        <v>1571</v>
      </c>
      <c r="C646" t="s">
        <v>1572</v>
      </c>
      <c r="D646" t="s">
        <v>417</v>
      </c>
      <c r="E646" s="54">
        <v>40</v>
      </c>
      <c r="F646" s="45" t="s">
        <v>407</v>
      </c>
      <c r="G646" s="45" t="s">
        <v>408</v>
      </c>
      <c r="H646" s="45" t="s">
        <v>412</v>
      </c>
      <c r="I646" s="53">
        <v>58608.82</v>
      </c>
      <c r="J646" s="58">
        <f t="shared" si="126"/>
        <v>60835.955160000005</v>
      </c>
      <c r="K646" s="58">
        <f t="shared" si="127"/>
        <v>62843.54168028</v>
      </c>
      <c r="L646" s="74">
        <f t="shared" si="128"/>
        <v>4653.95056974</v>
      </c>
      <c r="M646" s="74">
        <f t="shared" si="129"/>
        <v>90.0372136368</v>
      </c>
      <c r="N646" s="74">
        <f t="shared" si="130"/>
        <v>384.0022598277695</v>
      </c>
      <c r="O646" s="74">
        <f t="shared" si="131"/>
        <v>7832.629226850001</v>
      </c>
      <c r="P646" s="39">
        <f t="shared" si="132"/>
        <v>19044</v>
      </c>
      <c r="Q646" s="73">
        <f t="shared" si="133"/>
        <v>4807.53093854142</v>
      </c>
      <c r="R646" s="73">
        <f t="shared" si="134"/>
        <v>93.00844168681441</v>
      </c>
      <c r="S646" s="73">
        <f t="shared" si="135"/>
        <v>384.0022598277695</v>
      </c>
      <c r="T646" s="73">
        <f t="shared" si="136"/>
        <v>8201.08218927654</v>
      </c>
      <c r="U646" s="73">
        <f t="shared" si="137"/>
        <v>19236</v>
      </c>
      <c r="V646" s="73">
        <f t="shared" si="138"/>
        <v>92840.57443005458</v>
      </c>
      <c r="W646" s="73">
        <f t="shared" si="139"/>
        <v>95565.16550961255</v>
      </c>
    </row>
    <row r="647" spans="2:23" ht="15">
      <c r="B647" t="s">
        <v>1573</v>
      </c>
      <c r="C647" t="s">
        <v>1574</v>
      </c>
      <c r="D647" t="s">
        <v>486</v>
      </c>
      <c r="E647" s="54">
        <v>40</v>
      </c>
      <c r="F647" s="45" t="s">
        <v>407</v>
      </c>
      <c r="G647" s="45" t="s">
        <v>408</v>
      </c>
      <c r="H647" s="45" t="s">
        <v>412</v>
      </c>
      <c r="I647" s="53">
        <v>57173.63</v>
      </c>
      <c r="J647" s="58">
        <f t="shared" si="126"/>
        <v>59346.22794</v>
      </c>
      <c r="K647" s="58">
        <f t="shared" si="127"/>
        <v>61304.65346201999</v>
      </c>
      <c r="L647" s="74">
        <f t="shared" si="128"/>
        <v>4539.98643741</v>
      </c>
      <c r="M647" s="74">
        <f t="shared" si="129"/>
        <v>87.8324173512</v>
      </c>
      <c r="N647" s="74">
        <f t="shared" si="130"/>
        <v>384.0022598277695</v>
      </c>
      <c r="O647" s="74">
        <f t="shared" si="131"/>
        <v>7640.826847275</v>
      </c>
      <c r="P647" s="39">
        <f t="shared" si="132"/>
        <v>19044</v>
      </c>
      <c r="Q647" s="73">
        <f t="shared" si="133"/>
        <v>4689.805989844529</v>
      </c>
      <c r="R647" s="73">
        <f t="shared" si="134"/>
        <v>90.73088712378959</v>
      </c>
      <c r="S647" s="73">
        <f t="shared" si="135"/>
        <v>384.0022598277695</v>
      </c>
      <c r="T647" s="73">
        <f t="shared" si="136"/>
        <v>8000.257276793609</v>
      </c>
      <c r="U647" s="73">
        <f t="shared" si="137"/>
        <v>19236</v>
      </c>
      <c r="V647" s="73">
        <f t="shared" si="138"/>
        <v>91042.87590186397</v>
      </c>
      <c r="W647" s="73">
        <f t="shared" si="139"/>
        <v>93705.44987560969</v>
      </c>
    </row>
    <row r="648" spans="2:23" ht="15">
      <c r="B648" t="s">
        <v>1575</v>
      </c>
      <c r="C648" t="s">
        <v>1576</v>
      </c>
      <c r="D648" t="s">
        <v>546</v>
      </c>
      <c r="E648" s="54">
        <v>40</v>
      </c>
      <c r="F648" s="45" t="s">
        <v>407</v>
      </c>
      <c r="G648" s="45" t="s">
        <v>408</v>
      </c>
      <c r="H648" s="45" t="s">
        <v>412</v>
      </c>
      <c r="I648" s="53">
        <v>51670.53</v>
      </c>
      <c r="J648" s="58">
        <f t="shared" si="126"/>
        <v>53634.01014</v>
      </c>
      <c r="K648" s="58">
        <f t="shared" si="127"/>
        <v>55403.93247461999</v>
      </c>
      <c r="L648" s="74">
        <f t="shared" si="128"/>
        <v>4103.0017757099995</v>
      </c>
      <c r="M648" s="74">
        <f t="shared" si="129"/>
        <v>79.3783350072</v>
      </c>
      <c r="N648" s="74">
        <f t="shared" si="130"/>
        <v>384.0022598277695</v>
      </c>
      <c r="O648" s="74">
        <f t="shared" si="131"/>
        <v>6905.378805525</v>
      </c>
      <c r="P648" s="39">
        <f t="shared" si="132"/>
        <v>19044</v>
      </c>
      <c r="Q648" s="73">
        <f t="shared" si="133"/>
        <v>4238.40083430843</v>
      </c>
      <c r="R648" s="73">
        <f t="shared" si="134"/>
        <v>81.99782006243758</v>
      </c>
      <c r="S648" s="73">
        <f t="shared" si="135"/>
        <v>384.0022598277695</v>
      </c>
      <c r="T648" s="73">
        <f t="shared" si="136"/>
        <v>7230.213187937909</v>
      </c>
      <c r="U648" s="73">
        <f t="shared" si="137"/>
        <v>19236</v>
      </c>
      <c r="V648" s="73">
        <f t="shared" si="138"/>
        <v>84149.77131606996</v>
      </c>
      <c r="W648" s="73">
        <f t="shared" si="139"/>
        <v>86574.54657675655</v>
      </c>
    </row>
    <row r="649" spans="2:23" ht="15">
      <c r="B649" t="s">
        <v>1577</v>
      </c>
      <c r="C649" t="s">
        <v>1578</v>
      </c>
      <c r="D649" t="s">
        <v>411</v>
      </c>
      <c r="E649" s="54">
        <v>40</v>
      </c>
      <c r="F649" s="45" t="s">
        <v>407</v>
      </c>
      <c r="G649" s="45" t="s">
        <v>408</v>
      </c>
      <c r="H649" s="45" t="s">
        <v>412</v>
      </c>
      <c r="I649" s="53">
        <v>62607.27</v>
      </c>
      <c r="J649" s="58">
        <f t="shared" si="126"/>
        <v>64986.34626</v>
      </c>
      <c r="K649" s="58">
        <f t="shared" si="127"/>
        <v>67130.89568658</v>
      </c>
      <c r="L649" s="74">
        <f t="shared" si="128"/>
        <v>4971.45548889</v>
      </c>
      <c r="M649" s="74">
        <f t="shared" si="129"/>
        <v>96.1797924648</v>
      </c>
      <c r="N649" s="74">
        <f t="shared" si="130"/>
        <v>384.0022598277695</v>
      </c>
      <c r="O649" s="74">
        <f t="shared" si="131"/>
        <v>8366.992080975</v>
      </c>
      <c r="P649" s="39">
        <f t="shared" si="132"/>
        <v>19044</v>
      </c>
      <c r="Q649" s="73">
        <f t="shared" si="133"/>
        <v>5135.51352002337</v>
      </c>
      <c r="R649" s="73">
        <f t="shared" si="134"/>
        <v>99.35372561613839</v>
      </c>
      <c r="S649" s="73">
        <f t="shared" si="135"/>
        <v>384.0022598277695</v>
      </c>
      <c r="T649" s="73">
        <f t="shared" si="136"/>
        <v>8760.58188709869</v>
      </c>
      <c r="U649" s="73">
        <f t="shared" si="137"/>
        <v>19236</v>
      </c>
      <c r="V649" s="73">
        <f t="shared" si="138"/>
        <v>97848.97588215757</v>
      </c>
      <c r="W649" s="73">
        <f t="shared" si="139"/>
        <v>100746.34707914597</v>
      </c>
    </row>
    <row r="650" spans="2:23" ht="15">
      <c r="B650" t="s">
        <v>1579</v>
      </c>
      <c r="C650" t="s">
        <v>1580</v>
      </c>
      <c r="D650" t="s">
        <v>423</v>
      </c>
      <c r="E650" s="54">
        <v>40</v>
      </c>
      <c r="F650" s="45" t="s">
        <v>407</v>
      </c>
      <c r="G650" s="45" t="s">
        <v>408</v>
      </c>
      <c r="H650" s="45" t="s">
        <v>412</v>
      </c>
      <c r="I650" s="53">
        <v>62836.07</v>
      </c>
      <c r="J650" s="58">
        <f aca="true" t="shared" si="140" ref="J650:J713">I650*(1+$F$1)</f>
        <v>65223.84066</v>
      </c>
      <c r="K650" s="58">
        <f aca="true" t="shared" si="141" ref="K650:K713">J650*(1+$F$2)</f>
        <v>67376.22740178</v>
      </c>
      <c r="L650" s="74">
        <f aca="true" t="shared" si="142" ref="L650:L713">IF(J650-$L$2&lt;0,J650*$I$3,($L$2*$I$3)+(J650-$L$2)*$I$4)</f>
        <v>4989.62381049</v>
      </c>
      <c r="M650" s="74">
        <f aca="true" t="shared" si="143" ref="M650:M713">J650*0.00148</f>
        <v>96.5312841768</v>
      </c>
      <c r="N650" s="74">
        <f aca="true" t="shared" si="144" ref="N650:N713">2080*0.184616471071043</f>
        <v>384.0022598277695</v>
      </c>
      <c r="O650" s="74">
        <f aca="true" t="shared" si="145" ref="O650:O713">J650*0.12875</f>
        <v>8397.569484975</v>
      </c>
      <c r="P650" s="39">
        <f aca="true" t="shared" si="146" ref="P650:P713">1587*12</f>
        <v>19044</v>
      </c>
      <c r="Q650" s="73">
        <f aca="true" t="shared" si="147" ref="Q650:Q713">IF(K650-$L$2&lt;0,K650*$I$3,($L$2*$I$3)+(K650-$L$2)*$I$4)</f>
        <v>5154.28139623617</v>
      </c>
      <c r="R650" s="73">
        <f aca="true" t="shared" si="148" ref="R650:R713">K650*0.00148</f>
        <v>99.71681655463439</v>
      </c>
      <c r="S650" s="73">
        <f aca="true" t="shared" si="149" ref="S650:S713">2080*0.184616471071043</f>
        <v>384.0022598277695</v>
      </c>
      <c r="T650" s="73">
        <f aca="true" t="shared" si="150" ref="T650:T713">K650*0.1305</f>
        <v>8792.59767593229</v>
      </c>
      <c r="U650" s="73">
        <f aca="true" t="shared" si="151" ref="U650:U713">1603*12</f>
        <v>19236</v>
      </c>
      <c r="V650" s="73">
        <f aca="true" t="shared" si="152" ref="V650:V713">J650+SUM(L650:P650)</f>
        <v>98135.56749946957</v>
      </c>
      <c r="W650" s="73">
        <f aca="true" t="shared" si="153" ref="W650:W713">K650+SUM(Q650:U650)</f>
        <v>101042.82555033086</v>
      </c>
    </row>
    <row r="651" spans="2:23" ht="15">
      <c r="B651" t="s">
        <v>1581</v>
      </c>
      <c r="C651" t="s">
        <v>1582</v>
      </c>
      <c r="D651" t="s">
        <v>446</v>
      </c>
      <c r="E651" s="54">
        <v>87</v>
      </c>
      <c r="F651" s="45" t="s">
        <v>407</v>
      </c>
      <c r="G651" s="45" t="s">
        <v>408</v>
      </c>
      <c r="H651" s="45" t="s">
        <v>412</v>
      </c>
      <c r="I651" s="53">
        <v>55791.6</v>
      </c>
      <c r="J651" s="58">
        <f t="shared" si="140"/>
        <v>57911.6808</v>
      </c>
      <c r="K651" s="58">
        <f t="shared" si="141"/>
        <v>59822.766266399994</v>
      </c>
      <c r="L651" s="74">
        <f t="shared" si="142"/>
        <v>4430.2435812</v>
      </c>
      <c r="M651" s="74">
        <f t="shared" si="143"/>
        <v>85.709287584</v>
      </c>
      <c r="N651" s="74">
        <f t="shared" si="144"/>
        <v>384.0022598277695</v>
      </c>
      <c r="O651" s="74">
        <f t="shared" si="145"/>
        <v>7456.128903000001</v>
      </c>
      <c r="P651" s="39">
        <f t="shared" si="146"/>
        <v>19044</v>
      </c>
      <c r="Q651" s="73">
        <f t="shared" si="147"/>
        <v>4576.4416193796</v>
      </c>
      <c r="R651" s="73">
        <f t="shared" si="148"/>
        <v>88.537694074272</v>
      </c>
      <c r="S651" s="73">
        <f t="shared" si="149"/>
        <v>384.0022598277695</v>
      </c>
      <c r="T651" s="73">
        <f t="shared" si="150"/>
        <v>7806.8709977652</v>
      </c>
      <c r="U651" s="73">
        <f t="shared" si="151"/>
        <v>19236</v>
      </c>
      <c r="V651" s="73">
        <f t="shared" si="152"/>
        <v>89311.76483161177</v>
      </c>
      <c r="W651" s="73">
        <f t="shared" si="153"/>
        <v>91914.61883744683</v>
      </c>
    </row>
    <row r="652" spans="2:23" ht="15">
      <c r="B652" t="s">
        <v>1583</v>
      </c>
      <c r="C652" t="s">
        <v>952</v>
      </c>
      <c r="D652" t="s">
        <v>417</v>
      </c>
      <c r="E652" s="54">
        <v>40</v>
      </c>
      <c r="F652" s="45" t="s">
        <v>407</v>
      </c>
      <c r="G652" s="45" t="s">
        <v>408</v>
      </c>
      <c r="H652" s="45" t="s">
        <v>412</v>
      </c>
      <c r="I652" s="53">
        <v>64273.15</v>
      </c>
      <c r="J652" s="58">
        <f t="shared" si="140"/>
        <v>66715.5297</v>
      </c>
      <c r="K652" s="58">
        <f t="shared" si="141"/>
        <v>68917.1421801</v>
      </c>
      <c r="L652" s="74">
        <f t="shared" si="142"/>
        <v>5103.73802205</v>
      </c>
      <c r="M652" s="74">
        <f t="shared" si="143"/>
        <v>98.738983956</v>
      </c>
      <c r="N652" s="74">
        <f t="shared" si="144"/>
        <v>384.0022598277695</v>
      </c>
      <c r="O652" s="74">
        <f t="shared" si="145"/>
        <v>8589.624448875</v>
      </c>
      <c r="P652" s="39">
        <f t="shared" si="146"/>
        <v>19044</v>
      </c>
      <c r="Q652" s="73">
        <f t="shared" si="147"/>
        <v>5272.16137677765</v>
      </c>
      <c r="R652" s="73">
        <f t="shared" si="148"/>
        <v>101.99737042654799</v>
      </c>
      <c r="S652" s="73">
        <f t="shared" si="149"/>
        <v>384.0022598277695</v>
      </c>
      <c r="T652" s="73">
        <f t="shared" si="150"/>
        <v>8993.68705450305</v>
      </c>
      <c r="U652" s="73">
        <f t="shared" si="151"/>
        <v>19236</v>
      </c>
      <c r="V652" s="73">
        <f t="shared" si="152"/>
        <v>99935.63341470878</v>
      </c>
      <c r="W652" s="73">
        <f t="shared" si="153"/>
        <v>102904.99024163501</v>
      </c>
    </row>
    <row r="653" spans="2:23" ht="15">
      <c r="B653" t="s">
        <v>1584</v>
      </c>
      <c r="C653" t="s">
        <v>1585</v>
      </c>
      <c r="D653" t="s">
        <v>486</v>
      </c>
      <c r="E653" s="54">
        <v>40</v>
      </c>
      <c r="F653" s="45" t="s">
        <v>407</v>
      </c>
      <c r="G653" s="45" t="s">
        <v>408</v>
      </c>
      <c r="H653" s="45" t="s">
        <v>412</v>
      </c>
      <c r="I653" s="53">
        <v>62620.79</v>
      </c>
      <c r="J653" s="58">
        <f t="shared" si="140"/>
        <v>65000.380020000004</v>
      </c>
      <c r="K653" s="58">
        <f t="shared" si="141"/>
        <v>67145.39256066</v>
      </c>
      <c r="L653" s="74">
        <f t="shared" si="142"/>
        <v>4972.52907153</v>
      </c>
      <c r="M653" s="74">
        <f t="shared" si="143"/>
        <v>96.2005624296</v>
      </c>
      <c r="N653" s="74">
        <f t="shared" si="144"/>
        <v>384.0022598277695</v>
      </c>
      <c r="O653" s="74">
        <f t="shared" si="145"/>
        <v>8368.798927575</v>
      </c>
      <c r="P653" s="39">
        <f t="shared" si="146"/>
        <v>19044</v>
      </c>
      <c r="Q653" s="73">
        <f t="shared" si="147"/>
        <v>5136.6225308904895</v>
      </c>
      <c r="R653" s="73">
        <f t="shared" si="148"/>
        <v>99.3751809897768</v>
      </c>
      <c r="S653" s="73">
        <f t="shared" si="149"/>
        <v>384.0022598277695</v>
      </c>
      <c r="T653" s="73">
        <f t="shared" si="150"/>
        <v>8762.47372916613</v>
      </c>
      <c r="U653" s="73">
        <f t="shared" si="151"/>
        <v>19236</v>
      </c>
      <c r="V653" s="73">
        <f t="shared" si="152"/>
        <v>97865.91084136238</v>
      </c>
      <c r="W653" s="73">
        <f t="shared" si="153"/>
        <v>100763.86626153416</v>
      </c>
    </row>
    <row r="654" spans="2:23" ht="15">
      <c r="B654" t="s">
        <v>1586</v>
      </c>
      <c r="C654" t="s">
        <v>1587</v>
      </c>
      <c r="D654" t="s">
        <v>546</v>
      </c>
      <c r="E654" s="54">
        <v>40</v>
      </c>
      <c r="F654" s="45" t="s">
        <v>407</v>
      </c>
      <c r="G654" s="45" t="s">
        <v>408</v>
      </c>
      <c r="H654" s="45" t="s">
        <v>412</v>
      </c>
      <c r="I654" s="53">
        <v>58175.73</v>
      </c>
      <c r="J654" s="58">
        <f t="shared" si="140"/>
        <v>60386.40774</v>
      </c>
      <c r="K654" s="58">
        <f t="shared" si="141"/>
        <v>62379.15919542</v>
      </c>
      <c r="L654" s="74">
        <f t="shared" si="142"/>
        <v>4619.56019211</v>
      </c>
      <c r="M654" s="74">
        <f t="shared" si="143"/>
        <v>89.3718834552</v>
      </c>
      <c r="N654" s="74">
        <f t="shared" si="144"/>
        <v>384.0022598277695</v>
      </c>
      <c r="O654" s="74">
        <f t="shared" si="145"/>
        <v>7774.749996525001</v>
      </c>
      <c r="P654" s="39">
        <f t="shared" si="146"/>
        <v>19044</v>
      </c>
      <c r="Q654" s="73">
        <f t="shared" si="147"/>
        <v>4772.00567844963</v>
      </c>
      <c r="R654" s="73">
        <f t="shared" si="148"/>
        <v>92.32115560922159</v>
      </c>
      <c r="S654" s="73">
        <f t="shared" si="149"/>
        <v>384.0022598277695</v>
      </c>
      <c r="T654" s="73">
        <f t="shared" si="150"/>
        <v>8140.48027500231</v>
      </c>
      <c r="U654" s="73">
        <f t="shared" si="151"/>
        <v>19236</v>
      </c>
      <c r="V654" s="73">
        <f t="shared" si="152"/>
        <v>92298.09207191797</v>
      </c>
      <c r="W654" s="73">
        <f t="shared" si="153"/>
        <v>95003.96856430893</v>
      </c>
    </row>
    <row r="655" spans="2:23" ht="15">
      <c r="B655" t="s">
        <v>1588</v>
      </c>
      <c r="C655" t="s">
        <v>1589</v>
      </c>
      <c r="D655" t="s">
        <v>446</v>
      </c>
      <c r="E655" s="54">
        <v>87</v>
      </c>
      <c r="F655" s="45" t="s">
        <v>407</v>
      </c>
      <c r="G655" s="45" t="s">
        <v>408</v>
      </c>
      <c r="H655" s="45" t="s">
        <v>412</v>
      </c>
      <c r="I655" s="53">
        <v>61668</v>
      </c>
      <c r="J655" s="58">
        <f t="shared" si="140"/>
        <v>64011.384000000005</v>
      </c>
      <c r="K655" s="58">
        <f t="shared" si="141"/>
        <v>66123.759672</v>
      </c>
      <c r="L655" s="74">
        <f t="shared" si="142"/>
        <v>4896.870876</v>
      </c>
      <c r="M655" s="74">
        <f t="shared" si="143"/>
        <v>94.73684832000001</v>
      </c>
      <c r="N655" s="74">
        <f t="shared" si="144"/>
        <v>384.0022598277695</v>
      </c>
      <c r="O655" s="74">
        <f t="shared" si="145"/>
        <v>8241.46569</v>
      </c>
      <c r="P655" s="39">
        <f t="shared" si="146"/>
        <v>19044</v>
      </c>
      <c r="Q655" s="73">
        <f t="shared" si="147"/>
        <v>5058.467614908</v>
      </c>
      <c r="R655" s="73">
        <f t="shared" si="148"/>
        <v>97.86316431456</v>
      </c>
      <c r="S655" s="73">
        <f t="shared" si="149"/>
        <v>384.0022598277695</v>
      </c>
      <c r="T655" s="73">
        <f t="shared" si="150"/>
        <v>8629.150637196</v>
      </c>
      <c r="U655" s="73">
        <f t="shared" si="151"/>
        <v>19236</v>
      </c>
      <c r="V655" s="73">
        <f t="shared" si="152"/>
        <v>96672.45967414777</v>
      </c>
      <c r="W655" s="73">
        <f t="shared" si="153"/>
        <v>99529.24334824632</v>
      </c>
    </row>
    <row r="656" spans="2:23" ht="15">
      <c r="B656" t="s">
        <v>1590</v>
      </c>
      <c r="C656" t="s">
        <v>751</v>
      </c>
      <c r="D656" t="s">
        <v>417</v>
      </c>
      <c r="E656" s="54">
        <v>40</v>
      </c>
      <c r="F656" s="45" t="s">
        <v>407</v>
      </c>
      <c r="G656" s="45" t="s">
        <v>408</v>
      </c>
      <c r="H656" s="45" t="s">
        <v>412</v>
      </c>
      <c r="I656" s="53">
        <v>115410.28</v>
      </c>
      <c r="J656" s="58">
        <f t="shared" si="140"/>
        <v>119795.87064000001</v>
      </c>
      <c r="K656" s="58">
        <f t="shared" si="141"/>
        <v>123749.13437112</v>
      </c>
      <c r="L656" s="74">
        <f t="shared" si="142"/>
        <v>9164.384103960001</v>
      </c>
      <c r="M656" s="74">
        <f t="shared" si="143"/>
        <v>177.29788854720002</v>
      </c>
      <c r="N656" s="74">
        <f t="shared" si="144"/>
        <v>384.0022598277695</v>
      </c>
      <c r="O656" s="74">
        <f t="shared" si="145"/>
        <v>15423.718344900002</v>
      </c>
      <c r="P656" s="39">
        <f t="shared" si="146"/>
        <v>19044</v>
      </c>
      <c r="Q656" s="73">
        <f t="shared" si="147"/>
        <v>9466.80877939068</v>
      </c>
      <c r="R656" s="73">
        <f t="shared" si="148"/>
        <v>183.1487188692576</v>
      </c>
      <c r="S656" s="73">
        <f t="shared" si="149"/>
        <v>384.0022598277695</v>
      </c>
      <c r="T656" s="73">
        <f t="shared" si="150"/>
        <v>16149.26203543116</v>
      </c>
      <c r="U656" s="73">
        <f t="shared" si="151"/>
        <v>19236</v>
      </c>
      <c r="V656" s="73">
        <f t="shared" si="152"/>
        <v>163989.27323723497</v>
      </c>
      <c r="W656" s="73">
        <f t="shared" si="153"/>
        <v>169168.35616463888</v>
      </c>
    </row>
    <row r="657" spans="2:23" ht="15">
      <c r="B657" t="s">
        <v>1591</v>
      </c>
      <c r="C657" t="s">
        <v>1067</v>
      </c>
      <c r="D657" t="s">
        <v>483</v>
      </c>
      <c r="E657" s="54">
        <v>40</v>
      </c>
      <c r="F657" s="45" t="s">
        <v>407</v>
      </c>
      <c r="G657" s="45" t="s">
        <v>408</v>
      </c>
      <c r="H657" s="45" t="s">
        <v>412</v>
      </c>
      <c r="I657" s="53">
        <v>118514.54</v>
      </c>
      <c r="J657" s="58">
        <f t="shared" si="140"/>
        <v>123018.09251999999</v>
      </c>
      <c r="K657" s="58">
        <f t="shared" si="141"/>
        <v>127077.68957315998</v>
      </c>
      <c r="L657" s="74">
        <f t="shared" si="142"/>
        <v>9410.88407778</v>
      </c>
      <c r="M657" s="74">
        <f t="shared" si="143"/>
        <v>182.0667769296</v>
      </c>
      <c r="N657" s="74">
        <f t="shared" si="144"/>
        <v>384.0022598277695</v>
      </c>
      <c r="O657" s="74">
        <f t="shared" si="145"/>
        <v>15838.579411949999</v>
      </c>
      <c r="P657" s="39">
        <f t="shared" si="146"/>
        <v>19044</v>
      </c>
      <c r="Q657" s="73">
        <f t="shared" si="147"/>
        <v>9721.443252346739</v>
      </c>
      <c r="R657" s="73">
        <f t="shared" si="148"/>
        <v>188.07498056827677</v>
      </c>
      <c r="S657" s="73">
        <f t="shared" si="149"/>
        <v>384.0022598277695</v>
      </c>
      <c r="T657" s="73">
        <f t="shared" si="150"/>
        <v>16583.638489297377</v>
      </c>
      <c r="U657" s="73">
        <f t="shared" si="151"/>
        <v>19236</v>
      </c>
      <c r="V657" s="73">
        <f t="shared" si="152"/>
        <v>167877.62504648737</v>
      </c>
      <c r="W657" s="73">
        <f t="shared" si="153"/>
        <v>173190.84855520015</v>
      </c>
    </row>
    <row r="658" spans="2:23" ht="15">
      <c r="B658" t="s">
        <v>1592</v>
      </c>
      <c r="C658" t="s">
        <v>755</v>
      </c>
      <c r="D658" t="s">
        <v>658</v>
      </c>
      <c r="E658" s="54">
        <v>40</v>
      </c>
      <c r="F658" s="45" t="s">
        <v>407</v>
      </c>
      <c r="G658" s="45" t="s">
        <v>408</v>
      </c>
      <c r="H658" s="45" t="s">
        <v>412</v>
      </c>
      <c r="I658" s="53">
        <v>121026.97</v>
      </c>
      <c r="J658" s="58">
        <f t="shared" si="140"/>
        <v>125625.99486</v>
      </c>
      <c r="K658" s="58">
        <f t="shared" si="141"/>
        <v>129771.65269038</v>
      </c>
      <c r="L658" s="74">
        <f t="shared" si="142"/>
        <v>9610.38860679</v>
      </c>
      <c r="M658" s="74">
        <f t="shared" si="143"/>
        <v>185.9264723928</v>
      </c>
      <c r="N658" s="74">
        <f t="shared" si="144"/>
        <v>384.0022598277695</v>
      </c>
      <c r="O658" s="74">
        <f t="shared" si="145"/>
        <v>16174.346838225001</v>
      </c>
      <c r="P658" s="39">
        <f t="shared" si="146"/>
        <v>19044</v>
      </c>
      <c r="Q658" s="73">
        <f t="shared" si="147"/>
        <v>9842.48896401051</v>
      </c>
      <c r="R658" s="73">
        <f t="shared" si="148"/>
        <v>192.0620459817624</v>
      </c>
      <c r="S658" s="73">
        <f t="shared" si="149"/>
        <v>384.0022598277695</v>
      </c>
      <c r="T658" s="73">
        <f t="shared" si="150"/>
        <v>16935.20067609459</v>
      </c>
      <c r="U658" s="73">
        <f t="shared" si="151"/>
        <v>19236</v>
      </c>
      <c r="V658" s="73">
        <f t="shared" si="152"/>
        <v>171024.65903723557</v>
      </c>
      <c r="W658" s="73">
        <f t="shared" si="153"/>
        <v>176361.40663629462</v>
      </c>
    </row>
    <row r="659" spans="2:23" ht="15">
      <c r="B659" t="s">
        <v>1593</v>
      </c>
      <c r="C659" t="s">
        <v>1380</v>
      </c>
      <c r="D659" t="s">
        <v>417</v>
      </c>
      <c r="E659" s="54">
        <v>40</v>
      </c>
      <c r="F659" s="45" t="s">
        <v>407</v>
      </c>
      <c r="G659" s="45" t="s">
        <v>408</v>
      </c>
      <c r="H659" s="45" t="s">
        <v>412</v>
      </c>
      <c r="I659" s="53">
        <v>72810.11</v>
      </c>
      <c r="J659" s="58">
        <f t="shared" si="140"/>
        <v>75576.89418</v>
      </c>
      <c r="K659" s="58">
        <f t="shared" si="141"/>
        <v>78070.93168794</v>
      </c>
      <c r="L659" s="74">
        <f t="shared" si="142"/>
        <v>5781.63240477</v>
      </c>
      <c r="M659" s="74">
        <f t="shared" si="143"/>
        <v>111.8538033864</v>
      </c>
      <c r="N659" s="74">
        <f t="shared" si="144"/>
        <v>384.0022598277695</v>
      </c>
      <c r="O659" s="74">
        <f t="shared" si="145"/>
        <v>9730.525125675</v>
      </c>
      <c r="P659" s="39">
        <f t="shared" si="146"/>
        <v>19044</v>
      </c>
      <c r="Q659" s="73">
        <f t="shared" si="147"/>
        <v>5972.42627412741</v>
      </c>
      <c r="R659" s="73">
        <f t="shared" si="148"/>
        <v>115.5449788981512</v>
      </c>
      <c r="S659" s="73">
        <f t="shared" si="149"/>
        <v>384.0022598277695</v>
      </c>
      <c r="T659" s="73">
        <f t="shared" si="150"/>
        <v>10188.25658527617</v>
      </c>
      <c r="U659" s="73">
        <f t="shared" si="151"/>
        <v>19236</v>
      </c>
      <c r="V659" s="73">
        <f t="shared" si="152"/>
        <v>110628.90777365917</v>
      </c>
      <c r="W659" s="73">
        <f t="shared" si="153"/>
        <v>113967.1617860695</v>
      </c>
    </row>
    <row r="660" spans="2:23" ht="15">
      <c r="B660" t="s">
        <v>1594</v>
      </c>
      <c r="C660" t="s">
        <v>1078</v>
      </c>
      <c r="D660" t="s">
        <v>420</v>
      </c>
      <c r="E660" s="54">
        <v>40</v>
      </c>
      <c r="F660" s="45" t="s">
        <v>407</v>
      </c>
      <c r="G660" s="45" t="s">
        <v>408</v>
      </c>
      <c r="H660" s="45" t="s">
        <v>412</v>
      </c>
      <c r="I660" s="53">
        <v>71562.17</v>
      </c>
      <c r="J660" s="58">
        <f t="shared" si="140"/>
        <v>74281.53246</v>
      </c>
      <c r="K660" s="58">
        <f t="shared" si="141"/>
        <v>76732.82303118</v>
      </c>
      <c r="L660" s="74">
        <f t="shared" si="142"/>
        <v>5682.53723319</v>
      </c>
      <c r="M660" s="74">
        <f t="shared" si="143"/>
        <v>109.9366680408</v>
      </c>
      <c r="N660" s="74">
        <f t="shared" si="144"/>
        <v>384.0022598277695</v>
      </c>
      <c r="O660" s="74">
        <f t="shared" si="145"/>
        <v>9563.747304225</v>
      </c>
      <c r="P660" s="39">
        <f t="shared" si="146"/>
        <v>19044</v>
      </c>
      <c r="Q660" s="73">
        <f t="shared" si="147"/>
        <v>5870.0609618852695</v>
      </c>
      <c r="R660" s="73">
        <f t="shared" si="148"/>
        <v>113.5645780861464</v>
      </c>
      <c r="S660" s="73">
        <f t="shared" si="149"/>
        <v>384.0022598277695</v>
      </c>
      <c r="T660" s="73">
        <f t="shared" si="150"/>
        <v>10013.63340556899</v>
      </c>
      <c r="U660" s="73">
        <f t="shared" si="151"/>
        <v>19236</v>
      </c>
      <c r="V660" s="73">
        <f t="shared" si="152"/>
        <v>109065.75592528356</v>
      </c>
      <c r="W660" s="73">
        <f t="shared" si="153"/>
        <v>112350.08423654817</v>
      </c>
    </row>
    <row r="661" spans="2:23" ht="15">
      <c r="B661" t="s">
        <v>1595</v>
      </c>
      <c r="C661" t="s">
        <v>1596</v>
      </c>
      <c r="D661" t="s">
        <v>661</v>
      </c>
      <c r="E661" s="54">
        <v>40</v>
      </c>
      <c r="F661" s="45" t="s">
        <v>407</v>
      </c>
      <c r="G661" s="45" t="s">
        <v>408</v>
      </c>
      <c r="H661" s="45" t="s">
        <v>412</v>
      </c>
      <c r="I661" s="53">
        <v>93650.79</v>
      </c>
      <c r="J661" s="58">
        <f t="shared" si="140"/>
        <v>97209.52002</v>
      </c>
      <c r="K661" s="58">
        <f t="shared" si="141"/>
        <v>100417.43418065998</v>
      </c>
      <c r="L661" s="74">
        <f t="shared" si="142"/>
        <v>7436.52828153</v>
      </c>
      <c r="M661" s="74">
        <f t="shared" si="143"/>
        <v>143.8700896296</v>
      </c>
      <c r="N661" s="74">
        <f t="shared" si="144"/>
        <v>384.0022598277695</v>
      </c>
      <c r="O661" s="74">
        <f t="shared" si="145"/>
        <v>12515.725702575</v>
      </c>
      <c r="P661" s="39">
        <f t="shared" si="146"/>
        <v>19044</v>
      </c>
      <c r="Q661" s="73">
        <f t="shared" si="147"/>
        <v>7681.933714820489</v>
      </c>
      <c r="R661" s="73">
        <f t="shared" si="148"/>
        <v>148.6178025873768</v>
      </c>
      <c r="S661" s="73">
        <f t="shared" si="149"/>
        <v>384.0022598277695</v>
      </c>
      <c r="T661" s="73">
        <f t="shared" si="150"/>
        <v>13104.475160576128</v>
      </c>
      <c r="U661" s="73">
        <f t="shared" si="151"/>
        <v>19236</v>
      </c>
      <c r="V661" s="73">
        <f t="shared" si="152"/>
        <v>136733.64635356236</v>
      </c>
      <c r="W661" s="73">
        <f t="shared" si="153"/>
        <v>140972.46311847173</v>
      </c>
    </row>
    <row r="662" spans="2:23" ht="15">
      <c r="B662" t="s">
        <v>1597</v>
      </c>
      <c r="C662" t="s">
        <v>1117</v>
      </c>
      <c r="D662" t="s">
        <v>417</v>
      </c>
      <c r="E662" s="54">
        <v>40</v>
      </c>
      <c r="F662" s="45" t="s">
        <v>407</v>
      </c>
      <c r="G662" s="45" t="s">
        <v>408</v>
      </c>
      <c r="H662" s="45" t="s">
        <v>412</v>
      </c>
      <c r="I662" s="53">
        <v>93933.73</v>
      </c>
      <c r="J662" s="58">
        <f t="shared" si="140"/>
        <v>97503.21174</v>
      </c>
      <c r="K662" s="58">
        <f t="shared" si="141"/>
        <v>100720.81772741998</v>
      </c>
      <c r="L662" s="74">
        <f t="shared" si="142"/>
        <v>7458.9956981099995</v>
      </c>
      <c r="M662" s="74">
        <f t="shared" si="143"/>
        <v>144.3047533752</v>
      </c>
      <c r="N662" s="74">
        <f t="shared" si="144"/>
        <v>384.0022598277695</v>
      </c>
      <c r="O662" s="74">
        <f t="shared" si="145"/>
        <v>12553.538511525001</v>
      </c>
      <c r="P662" s="39">
        <f t="shared" si="146"/>
        <v>19044</v>
      </c>
      <c r="Q662" s="73">
        <f t="shared" si="147"/>
        <v>7705.142556147629</v>
      </c>
      <c r="R662" s="73">
        <f t="shared" si="148"/>
        <v>149.06681023658157</v>
      </c>
      <c r="S662" s="73">
        <f t="shared" si="149"/>
        <v>384.0022598277695</v>
      </c>
      <c r="T662" s="73">
        <f t="shared" si="150"/>
        <v>13144.066713428309</v>
      </c>
      <c r="U662" s="73">
        <f t="shared" si="151"/>
        <v>19236</v>
      </c>
      <c r="V662" s="73">
        <f t="shared" si="152"/>
        <v>137088.05296283797</v>
      </c>
      <c r="W662" s="73">
        <f t="shared" si="153"/>
        <v>141339.09606706028</v>
      </c>
    </row>
    <row r="663" spans="2:23" ht="15">
      <c r="B663" t="s">
        <v>1598</v>
      </c>
      <c r="C663" t="s">
        <v>1086</v>
      </c>
      <c r="D663" t="s">
        <v>420</v>
      </c>
      <c r="E663" s="54">
        <v>40</v>
      </c>
      <c r="F663" s="45" t="s">
        <v>407</v>
      </c>
      <c r="G663" s="45" t="s">
        <v>408</v>
      </c>
      <c r="H663" s="45" t="s">
        <v>412</v>
      </c>
      <c r="I663" s="53">
        <v>92473.16</v>
      </c>
      <c r="J663" s="58">
        <f t="shared" si="140"/>
        <v>95987.14008000001</v>
      </c>
      <c r="K663" s="58">
        <f t="shared" si="141"/>
        <v>99154.71570264001</v>
      </c>
      <c r="L663" s="74">
        <f t="shared" si="142"/>
        <v>7343.0162161200005</v>
      </c>
      <c r="M663" s="74">
        <f t="shared" si="143"/>
        <v>142.0609673184</v>
      </c>
      <c r="N663" s="74">
        <f t="shared" si="144"/>
        <v>384.0022598277695</v>
      </c>
      <c r="O663" s="74">
        <f t="shared" si="145"/>
        <v>12358.344285300002</v>
      </c>
      <c r="P663" s="39">
        <f t="shared" si="146"/>
        <v>19044</v>
      </c>
      <c r="Q663" s="73">
        <f t="shared" si="147"/>
        <v>7585.335751251961</v>
      </c>
      <c r="R663" s="73">
        <f t="shared" si="148"/>
        <v>146.74897923990721</v>
      </c>
      <c r="S663" s="73">
        <f t="shared" si="149"/>
        <v>384.0022598277695</v>
      </c>
      <c r="T663" s="73">
        <f t="shared" si="150"/>
        <v>12939.690399194522</v>
      </c>
      <c r="U663" s="73">
        <f t="shared" si="151"/>
        <v>19236</v>
      </c>
      <c r="V663" s="73">
        <f t="shared" si="152"/>
        <v>135258.5638085662</v>
      </c>
      <c r="W663" s="73">
        <f t="shared" si="153"/>
        <v>139446.49309215415</v>
      </c>
    </row>
    <row r="664" spans="2:23" ht="15">
      <c r="B664" t="s">
        <v>1599</v>
      </c>
      <c r="C664" t="s">
        <v>1600</v>
      </c>
      <c r="D664" t="s">
        <v>661</v>
      </c>
      <c r="E664" s="54">
        <v>40</v>
      </c>
      <c r="F664" s="45" t="s">
        <v>407</v>
      </c>
      <c r="G664" s="45" t="s">
        <v>408</v>
      </c>
      <c r="H664" s="45" t="s">
        <v>412</v>
      </c>
      <c r="I664" s="53">
        <v>85877.12</v>
      </c>
      <c r="J664" s="58">
        <f t="shared" si="140"/>
        <v>89140.45056</v>
      </c>
      <c r="K664" s="58">
        <f t="shared" si="141"/>
        <v>92082.08542847999</v>
      </c>
      <c r="L664" s="74">
        <f t="shared" si="142"/>
        <v>6819.24446784</v>
      </c>
      <c r="M664" s="74">
        <f t="shared" si="143"/>
        <v>131.9278668288</v>
      </c>
      <c r="N664" s="74">
        <f t="shared" si="144"/>
        <v>384.0022598277695</v>
      </c>
      <c r="O664" s="74">
        <f t="shared" si="145"/>
        <v>11476.8330096</v>
      </c>
      <c r="P664" s="39">
        <f t="shared" si="146"/>
        <v>19044</v>
      </c>
      <c r="Q664" s="73">
        <f t="shared" si="147"/>
        <v>7044.279535278719</v>
      </c>
      <c r="R664" s="73">
        <f t="shared" si="148"/>
        <v>136.28148643415037</v>
      </c>
      <c r="S664" s="73">
        <f t="shared" si="149"/>
        <v>384.0022598277695</v>
      </c>
      <c r="T664" s="73">
        <f t="shared" si="150"/>
        <v>12016.712148416638</v>
      </c>
      <c r="U664" s="73">
        <f t="shared" si="151"/>
        <v>19236</v>
      </c>
      <c r="V664" s="73">
        <f t="shared" si="152"/>
        <v>126996.45816409656</v>
      </c>
      <c r="W664" s="73">
        <f t="shared" si="153"/>
        <v>130899.36085843726</v>
      </c>
    </row>
    <row r="665" spans="2:23" ht="15">
      <c r="B665" t="s">
        <v>1601</v>
      </c>
      <c r="C665" t="s">
        <v>1501</v>
      </c>
      <c r="D665" t="s">
        <v>417</v>
      </c>
      <c r="E665" s="54">
        <v>40</v>
      </c>
      <c r="F665" s="45" t="s">
        <v>407</v>
      </c>
      <c r="G665" s="45" t="s">
        <v>408</v>
      </c>
      <c r="H665" s="45" t="s">
        <v>412</v>
      </c>
      <c r="I665" s="53">
        <v>79621.01</v>
      </c>
      <c r="J665" s="58">
        <f t="shared" si="140"/>
        <v>82646.60837999999</v>
      </c>
      <c r="K665" s="58">
        <f t="shared" si="141"/>
        <v>85373.94645653998</v>
      </c>
      <c r="L665" s="74">
        <f t="shared" si="142"/>
        <v>6322.465541069999</v>
      </c>
      <c r="M665" s="74">
        <f t="shared" si="143"/>
        <v>122.31698040239998</v>
      </c>
      <c r="N665" s="74">
        <f t="shared" si="144"/>
        <v>384.0022598277695</v>
      </c>
      <c r="O665" s="74">
        <f t="shared" si="145"/>
        <v>10640.750828925</v>
      </c>
      <c r="P665" s="39">
        <f t="shared" si="146"/>
        <v>19044</v>
      </c>
      <c r="Q665" s="73">
        <f t="shared" si="147"/>
        <v>6531.106903925309</v>
      </c>
      <c r="R665" s="73">
        <f t="shared" si="148"/>
        <v>126.35344075567917</v>
      </c>
      <c r="S665" s="73">
        <f t="shared" si="149"/>
        <v>384.0022598277695</v>
      </c>
      <c r="T665" s="73">
        <f t="shared" si="150"/>
        <v>11141.300012578467</v>
      </c>
      <c r="U665" s="73">
        <f t="shared" si="151"/>
        <v>19236</v>
      </c>
      <c r="V665" s="73">
        <f t="shared" si="152"/>
        <v>119160.14399022516</v>
      </c>
      <c r="W665" s="73">
        <f t="shared" si="153"/>
        <v>122792.70907362721</v>
      </c>
    </row>
    <row r="666" spans="2:23" ht="15">
      <c r="B666" t="s">
        <v>1602</v>
      </c>
      <c r="C666" t="s">
        <v>1080</v>
      </c>
      <c r="D666" t="s">
        <v>417</v>
      </c>
      <c r="E666" s="54">
        <v>40</v>
      </c>
      <c r="F666" s="45" t="s">
        <v>407</v>
      </c>
      <c r="G666" s="45" t="s">
        <v>408</v>
      </c>
      <c r="H666" s="45" t="s">
        <v>412</v>
      </c>
      <c r="I666" s="53">
        <v>104903.46</v>
      </c>
      <c r="J666" s="58">
        <f t="shared" si="140"/>
        <v>108889.79148000001</v>
      </c>
      <c r="K666" s="58">
        <f t="shared" si="141"/>
        <v>112483.15459884</v>
      </c>
      <c r="L666" s="74">
        <f t="shared" si="142"/>
        <v>8330.06904822</v>
      </c>
      <c r="M666" s="74">
        <f t="shared" si="143"/>
        <v>161.1568913904</v>
      </c>
      <c r="N666" s="74">
        <f t="shared" si="144"/>
        <v>384.0022598277695</v>
      </c>
      <c r="O666" s="74">
        <f t="shared" si="145"/>
        <v>14019.560653050003</v>
      </c>
      <c r="P666" s="39">
        <f t="shared" si="146"/>
        <v>19044</v>
      </c>
      <c r="Q666" s="73">
        <f t="shared" si="147"/>
        <v>8604.96132681126</v>
      </c>
      <c r="R666" s="73">
        <f t="shared" si="148"/>
        <v>166.4750688062832</v>
      </c>
      <c r="S666" s="73">
        <f t="shared" si="149"/>
        <v>384.0022598277695</v>
      </c>
      <c r="T666" s="73">
        <f t="shared" si="150"/>
        <v>14679.051675148621</v>
      </c>
      <c r="U666" s="73">
        <f t="shared" si="151"/>
        <v>19236</v>
      </c>
      <c r="V666" s="73">
        <f t="shared" si="152"/>
        <v>150828.58033248817</v>
      </c>
      <c r="W666" s="73">
        <f t="shared" si="153"/>
        <v>155553.64492943394</v>
      </c>
    </row>
    <row r="667" spans="2:23" ht="15">
      <c r="B667" t="s">
        <v>1603</v>
      </c>
      <c r="C667" t="s">
        <v>1604</v>
      </c>
      <c r="D667" t="s">
        <v>1053</v>
      </c>
      <c r="E667" s="54">
        <v>40</v>
      </c>
      <c r="F667" s="45" t="s">
        <v>407</v>
      </c>
      <c r="G667" s="45" t="s">
        <v>408</v>
      </c>
      <c r="H667" s="45" t="s">
        <v>412</v>
      </c>
      <c r="I667" s="53">
        <v>92189.98</v>
      </c>
      <c r="J667" s="58">
        <f t="shared" si="140"/>
        <v>95693.19924</v>
      </c>
      <c r="K667" s="58">
        <f t="shared" si="141"/>
        <v>98851.07481492</v>
      </c>
      <c r="L667" s="74">
        <f t="shared" si="142"/>
        <v>7320.52974186</v>
      </c>
      <c r="M667" s="74">
        <f t="shared" si="143"/>
        <v>141.6259348752</v>
      </c>
      <c r="N667" s="74">
        <f t="shared" si="144"/>
        <v>384.0022598277695</v>
      </c>
      <c r="O667" s="74">
        <f t="shared" si="145"/>
        <v>12320.49940215</v>
      </c>
      <c r="P667" s="39">
        <f t="shared" si="146"/>
        <v>19044</v>
      </c>
      <c r="Q667" s="73">
        <f t="shared" si="147"/>
        <v>7562.10722334138</v>
      </c>
      <c r="R667" s="73">
        <f t="shared" si="148"/>
        <v>146.2995907260816</v>
      </c>
      <c r="S667" s="73">
        <f t="shared" si="149"/>
        <v>384.0022598277695</v>
      </c>
      <c r="T667" s="73">
        <f t="shared" si="150"/>
        <v>12900.06526334706</v>
      </c>
      <c r="U667" s="73">
        <f t="shared" si="151"/>
        <v>19236</v>
      </c>
      <c r="V667" s="73">
        <f t="shared" si="152"/>
        <v>134903.85657871296</v>
      </c>
      <c r="W667" s="73">
        <f t="shared" si="153"/>
        <v>139079.54915216228</v>
      </c>
    </row>
    <row r="668" spans="2:23" ht="15">
      <c r="B668" t="s">
        <v>1605</v>
      </c>
      <c r="C668" t="s">
        <v>696</v>
      </c>
      <c r="D668" t="s">
        <v>423</v>
      </c>
      <c r="E668" s="54">
        <v>40</v>
      </c>
      <c r="F668" s="45" t="s">
        <v>407</v>
      </c>
      <c r="G668" s="45" t="s">
        <v>408</v>
      </c>
      <c r="H668" s="45" t="s">
        <v>412</v>
      </c>
      <c r="I668" s="53">
        <v>74477.51</v>
      </c>
      <c r="J668" s="58">
        <f t="shared" si="140"/>
        <v>77307.65538</v>
      </c>
      <c r="K668" s="58">
        <f t="shared" si="141"/>
        <v>79858.80800753999</v>
      </c>
      <c r="L668" s="74">
        <f t="shared" si="142"/>
        <v>5914.03563657</v>
      </c>
      <c r="M668" s="74">
        <f t="shared" si="143"/>
        <v>114.4153299624</v>
      </c>
      <c r="N668" s="74">
        <f t="shared" si="144"/>
        <v>384.0022598277695</v>
      </c>
      <c r="O668" s="74">
        <f t="shared" si="145"/>
        <v>9953.360630175</v>
      </c>
      <c r="P668" s="39">
        <f t="shared" si="146"/>
        <v>19044</v>
      </c>
      <c r="Q668" s="73">
        <f t="shared" si="147"/>
        <v>6109.198812576809</v>
      </c>
      <c r="R668" s="73">
        <f t="shared" si="148"/>
        <v>118.19103585115919</v>
      </c>
      <c r="S668" s="73">
        <f t="shared" si="149"/>
        <v>384.0022598277695</v>
      </c>
      <c r="T668" s="73">
        <f t="shared" si="150"/>
        <v>10421.57444498397</v>
      </c>
      <c r="U668" s="73">
        <f t="shared" si="151"/>
        <v>19236</v>
      </c>
      <c r="V668" s="73">
        <f t="shared" si="152"/>
        <v>112717.46923653517</v>
      </c>
      <c r="W668" s="73">
        <f t="shared" si="153"/>
        <v>116127.7745607797</v>
      </c>
    </row>
    <row r="669" spans="2:23" ht="15">
      <c r="B669" t="s">
        <v>1606</v>
      </c>
      <c r="C669" t="s">
        <v>683</v>
      </c>
      <c r="D669" t="s">
        <v>661</v>
      </c>
      <c r="E669" s="54">
        <v>40</v>
      </c>
      <c r="F669" s="45" t="s">
        <v>407</v>
      </c>
      <c r="G669" s="45" t="s">
        <v>408</v>
      </c>
      <c r="H669" s="45" t="s">
        <v>412</v>
      </c>
      <c r="I669" s="53">
        <v>79654.31</v>
      </c>
      <c r="J669" s="58">
        <f t="shared" si="140"/>
        <v>82681.17378</v>
      </c>
      <c r="K669" s="58">
        <f t="shared" si="141"/>
        <v>85409.65251474</v>
      </c>
      <c r="L669" s="74">
        <f t="shared" si="142"/>
        <v>6325.10979417</v>
      </c>
      <c r="M669" s="74">
        <f t="shared" si="143"/>
        <v>122.36813719439999</v>
      </c>
      <c r="N669" s="74">
        <f t="shared" si="144"/>
        <v>384.0022598277695</v>
      </c>
      <c r="O669" s="74">
        <f t="shared" si="145"/>
        <v>10645.201124175</v>
      </c>
      <c r="P669" s="39">
        <f t="shared" si="146"/>
        <v>19044</v>
      </c>
      <c r="Q669" s="73">
        <f t="shared" si="147"/>
        <v>6533.838417377609</v>
      </c>
      <c r="R669" s="73">
        <f t="shared" si="148"/>
        <v>126.4062857218152</v>
      </c>
      <c r="S669" s="73">
        <f t="shared" si="149"/>
        <v>384.0022598277695</v>
      </c>
      <c r="T669" s="73">
        <f t="shared" si="150"/>
        <v>11145.95965317357</v>
      </c>
      <c r="U669" s="73">
        <f t="shared" si="151"/>
        <v>19236</v>
      </c>
      <c r="V669" s="73">
        <f t="shared" si="152"/>
        <v>119201.85509536717</v>
      </c>
      <c r="W669" s="73">
        <f t="shared" si="153"/>
        <v>122835.85913084076</v>
      </c>
    </row>
    <row r="670" spans="2:23" ht="15">
      <c r="B670" t="s">
        <v>1607</v>
      </c>
      <c r="C670" t="s">
        <v>677</v>
      </c>
      <c r="D670" t="s">
        <v>417</v>
      </c>
      <c r="E670" s="54">
        <v>40</v>
      </c>
      <c r="F670" s="45" t="s">
        <v>407</v>
      </c>
      <c r="G670" s="45" t="s">
        <v>408</v>
      </c>
      <c r="H670" s="45" t="s">
        <v>412</v>
      </c>
      <c r="I670" s="53">
        <v>74770.45</v>
      </c>
      <c r="J670" s="58">
        <f t="shared" si="140"/>
        <v>77611.7271</v>
      </c>
      <c r="K670" s="58">
        <f t="shared" si="141"/>
        <v>80172.9140943</v>
      </c>
      <c r="L670" s="74">
        <f t="shared" si="142"/>
        <v>5937.2971231500005</v>
      </c>
      <c r="M670" s="74">
        <f t="shared" si="143"/>
        <v>114.865356108</v>
      </c>
      <c r="N670" s="74">
        <f t="shared" si="144"/>
        <v>384.0022598277695</v>
      </c>
      <c r="O670" s="74">
        <f t="shared" si="145"/>
        <v>9992.509864125</v>
      </c>
      <c r="P670" s="39">
        <f t="shared" si="146"/>
        <v>19044</v>
      </c>
      <c r="Q670" s="73">
        <f t="shared" si="147"/>
        <v>6133.22792821395</v>
      </c>
      <c r="R670" s="73">
        <f t="shared" si="148"/>
        <v>118.655912859564</v>
      </c>
      <c r="S670" s="73">
        <f t="shared" si="149"/>
        <v>384.0022598277695</v>
      </c>
      <c r="T670" s="73">
        <f t="shared" si="150"/>
        <v>10462.56528930615</v>
      </c>
      <c r="U670" s="73">
        <f t="shared" si="151"/>
        <v>19236</v>
      </c>
      <c r="V670" s="73">
        <f t="shared" si="152"/>
        <v>113084.40170321078</v>
      </c>
      <c r="W670" s="73">
        <f t="shared" si="153"/>
        <v>116507.36548450743</v>
      </c>
    </row>
    <row r="671" spans="2:23" ht="15">
      <c r="B671" t="s">
        <v>1608</v>
      </c>
      <c r="C671" t="s">
        <v>1311</v>
      </c>
      <c r="D671" t="s">
        <v>661</v>
      </c>
      <c r="E671" s="54">
        <v>40</v>
      </c>
      <c r="F671" s="45" t="s">
        <v>407</v>
      </c>
      <c r="G671" s="45" t="s">
        <v>408</v>
      </c>
      <c r="H671" s="45" t="s">
        <v>412</v>
      </c>
      <c r="I671" s="53">
        <v>83441.74</v>
      </c>
      <c r="J671" s="58">
        <f t="shared" si="140"/>
        <v>86612.52612000001</v>
      </c>
      <c r="K671" s="58">
        <f t="shared" si="141"/>
        <v>89470.73948196</v>
      </c>
      <c r="L671" s="74">
        <f t="shared" si="142"/>
        <v>6625.85824818</v>
      </c>
      <c r="M671" s="74">
        <f t="shared" si="143"/>
        <v>128.1865386576</v>
      </c>
      <c r="N671" s="74">
        <f t="shared" si="144"/>
        <v>384.0022598277695</v>
      </c>
      <c r="O671" s="74">
        <f t="shared" si="145"/>
        <v>11151.362737950001</v>
      </c>
      <c r="P671" s="39">
        <f t="shared" si="146"/>
        <v>19044</v>
      </c>
      <c r="Q671" s="73">
        <f t="shared" si="147"/>
        <v>6844.51157036994</v>
      </c>
      <c r="R671" s="73">
        <f t="shared" si="148"/>
        <v>132.4166944333008</v>
      </c>
      <c r="S671" s="73">
        <f t="shared" si="149"/>
        <v>384.0022598277695</v>
      </c>
      <c r="T671" s="73">
        <f t="shared" si="150"/>
        <v>11675.93150239578</v>
      </c>
      <c r="U671" s="73">
        <f t="shared" si="151"/>
        <v>19236</v>
      </c>
      <c r="V671" s="73">
        <f t="shared" si="152"/>
        <v>123945.93590461538</v>
      </c>
      <c r="W671" s="73">
        <f t="shared" si="153"/>
        <v>127743.60150898679</v>
      </c>
    </row>
    <row r="672" spans="2:23" ht="15">
      <c r="B672" t="s">
        <v>1609</v>
      </c>
      <c r="C672" t="s">
        <v>1610</v>
      </c>
      <c r="D672" t="s">
        <v>801</v>
      </c>
      <c r="E672" s="54">
        <v>40</v>
      </c>
      <c r="F672" s="45" t="s">
        <v>407</v>
      </c>
      <c r="G672" s="45" t="s">
        <v>408</v>
      </c>
      <c r="H672" s="45" t="s">
        <v>412</v>
      </c>
      <c r="I672" s="53">
        <v>132400.43</v>
      </c>
      <c r="J672" s="58">
        <f t="shared" si="140"/>
        <v>137431.64634</v>
      </c>
      <c r="K672" s="58">
        <f t="shared" si="141"/>
        <v>141966.89066921998</v>
      </c>
      <c r="L672" s="74">
        <f t="shared" si="142"/>
        <v>9953.558871930001</v>
      </c>
      <c r="M672" s="74">
        <f t="shared" si="143"/>
        <v>203.3988365832</v>
      </c>
      <c r="N672" s="74">
        <f t="shared" si="144"/>
        <v>384.0022598277695</v>
      </c>
      <c r="O672" s="74">
        <f t="shared" si="145"/>
        <v>17694.324466275</v>
      </c>
      <c r="P672" s="39">
        <f t="shared" si="146"/>
        <v>19044</v>
      </c>
      <c r="Q672" s="73">
        <f t="shared" si="147"/>
        <v>10019.31991470369</v>
      </c>
      <c r="R672" s="73">
        <f t="shared" si="148"/>
        <v>210.11099819044557</v>
      </c>
      <c r="S672" s="73">
        <f t="shared" si="149"/>
        <v>384.0022598277695</v>
      </c>
      <c r="T672" s="73">
        <f t="shared" si="150"/>
        <v>18526.67923233321</v>
      </c>
      <c r="U672" s="73">
        <f t="shared" si="151"/>
        <v>19236</v>
      </c>
      <c r="V672" s="73">
        <f t="shared" si="152"/>
        <v>184710.93077461596</v>
      </c>
      <c r="W672" s="73">
        <f t="shared" si="153"/>
        <v>190343.0030742751</v>
      </c>
    </row>
    <row r="673" spans="2:23" ht="15">
      <c r="B673" t="s">
        <v>1611</v>
      </c>
      <c r="C673" t="s">
        <v>1612</v>
      </c>
      <c r="D673" t="s">
        <v>801</v>
      </c>
      <c r="E673" s="54">
        <v>40</v>
      </c>
      <c r="F673" s="45" t="s">
        <v>407</v>
      </c>
      <c r="G673" s="45" t="s">
        <v>408</v>
      </c>
      <c r="H673" s="45" t="s">
        <v>412</v>
      </c>
      <c r="I673" s="53">
        <v>117716.96</v>
      </c>
      <c r="J673" s="58">
        <f t="shared" si="140"/>
        <v>122190.20448000001</v>
      </c>
      <c r="K673" s="58">
        <f t="shared" si="141"/>
        <v>126222.48122784</v>
      </c>
      <c r="L673" s="74">
        <f t="shared" si="142"/>
        <v>9347.550642720002</v>
      </c>
      <c r="M673" s="74">
        <f t="shared" si="143"/>
        <v>180.84150263040002</v>
      </c>
      <c r="N673" s="74">
        <f t="shared" si="144"/>
        <v>384.0022598277695</v>
      </c>
      <c r="O673" s="74">
        <f t="shared" si="145"/>
        <v>15731.988826800003</v>
      </c>
      <c r="P673" s="39">
        <f t="shared" si="146"/>
        <v>19044</v>
      </c>
      <c r="Q673" s="73">
        <f t="shared" si="147"/>
        <v>9656.01981392976</v>
      </c>
      <c r="R673" s="73">
        <f t="shared" si="148"/>
        <v>186.80927221720322</v>
      </c>
      <c r="S673" s="73">
        <f t="shared" si="149"/>
        <v>384.0022598277695</v>
      </c>
      <c r="T673" s="73">
        <f t="shared" si="150"/>
        <v>16472.033800233123</v>
      </c>
      <c r="U673" s="73">
        <f t="shared" si="151"/>
        <v>19236</v>
      </c>
      <c r="V673" s="73">
        <f t="shared" si="152"/>
        <v>166878.58771197818</v>
      </c>
      <c r="W673" s="73">
        <f t="shared" si="153"/>
        <v>172157.34637404786</v>
      </c>
    </row>
    <row r="674" spans="2:23" ht="15">
      <c r="B674" t="s">
        <v>1613</v>
      </c>
      <c r="C674" t="s">
        <v>855</v>
      </c>
      <c r="D674" t="s">
        <v>420</v>
      </c>
      <c r="E674" s="54">
        <v>40</v>
      </c>
      <c r="F674" s="45" t="s">
        <v>407</v>
      </c>
      <c r="G674" s="45" t="s">
        <v>408</v>
      </c>
      <c r="H674" s="45" t="s">
        <v>412</v>
      </c>
      <c r="I674" s="53">
        <v>64846.25</v>
      </c>
      <c r="J674" s="58">
        <f t="shared" si="140"/>
        <v>67310.4075</v>
      </c>
      <c r="K674" s="58">
        <f t="shared" si="141"/>
        <v>69531.65094749999</v>
      </c>
      <c r="L674" s="74">
        <f t="shared" si="142"/>
        <v>5149.24617375</v>
      </c>
      <c r="M674" s="74">
        <f t="shared" si="143"/>
        <v>99.6194031</v>
      </c>
      <c r="N674" s="74">
        <f t="shared" si="144"/>
        <v>384.0022598277695</v>
      </c>
      <c r="O674" s="74">
        <f t="shared" si="145"/>
        <v>8666.214965625</v>
      </c>
      <c r="P674" s="39">
        <f t="shared" si="146"/>
        <v>19044</v>
      </c>
      <c r="Q674" s="73">
        <f t="shared" si="147"/>
        <v>5319.171297483749</v>
      </c>
      <c r="R674" s="73">
        <f t="shared" si="148"/>
        <v>102.90684340229998</v>
      </c>
      <c r="S674" s="73">
        <f t="shared" si="149"/>
        <v>384.0022598277695</v>
      </c>
      <c r="T674" s="73">
        <f t="shared" si="150"/>
        <v>9073.88044864875</v>
      </c>
      <c r="U674" s="73">
        <f t="shared" si="151"/>
        <v>19236</v>
      </c>
      <c r="V674" s="73">
        <f t="shared" si="152"/>
        <v>100653.49030230277</v>
      </c>
      <c r="W674" s="73">
        <f t="shared" si="153"/>
        <v>103647.61179686256</v>
      </c>
    </row>
    <row r="675" spans="2:23" ht="15">
      <c r="B675" t="s">
        <v>1614</v>
      </c>
      <c r="C675" t="s">
        <v>1615</v>
      </c>
      <c r="D675" t="s">
        <v>801</v>
      </c>
      <c r="E675" s="54">
        <v>40</v>
      </c>
      <c r="F675" s="45" t="s">
        <v>407</v>
      </c>
      <c r="G675" s="45" t="s">
        <v>408</v>
      </c>
      <c r="H675" s="45" t="s">
        <v>412</v>
      </c>
      <c r="I675" s="53">
        <v>65968.03</v>
      </c>
      <c r="J675" s="58">
        <f t="shared" si="140"/>
        <v>68474.81514</v>
      </c>
      <c r="K675" s="58">
        <f t="shared" si="141"/>
        <v>70734.48403962</v>
      </c>
      <c r="L675" s="74">
        <f t="shared" si="142"/>
        <v>5238.32335821</v>
      </c>
      <c r="M675" s="74">
        <f t="shared" si="143"/>
        <v>101.3427264072</v>
      </c>
      <c r="N675" s="74">
        <f t="shared" si="144"/>
        <v>384.0022598277695</v>
      </c>
      <c r="O675" s="74">
        <f t="shared" si="145"/>
        <v>8816.132449275</v>
      </c>
      <c r="P675" s="39">
        <f t="shared" si="146"/>
        <v>19044</v>
      </c>
      <c r="Q675" s="73">
        <f t="shared" si="147"/>
        <v>5411.18802903093</v>
      </c>
      <c r="R675" s="73">
        <f t="shared" si="148"/>
        <v>104.6870363786376</v>
      </c>
      <c r="S675" s="73">
        <f t="shared" si="149"/>
        <v>384.0022598277695</v>
      </c>
      <c r="T675" s="73">
        <f t="shared" si="150"/>
        <v>9230.85016717041</v>
      </c>
      <c r="U675" s="73">
        <f t="shared" si="151"/>
        <v>19236</v>
      </c>
      <c r="V675" s="73">
        <f t="shared" si="152"/>
        <v>102058.61593371998</v>
      </c>
      <c r="W675" s="73">
        <f t="shared" si="153"/>
        <v>105101.21153202775</v>
      </c>
    </row>
    <row r="676" spans="2:23" ht="15">
      <c r="B676" t="s">
        <v>1616</v>
      </c>
      <c r="C676" t="s">
        <v>1371</v>
      </c>
      <c r="D676" t="s">
        <v>420</v>
      </c>
      <c r="E676" s="54">
        <v>40</v>
      </c>
      <c r="F676" s="45" t="s">
        <v>407</v>
      </c>
      <c r="G676" s="45" t="s">
        <v>408</v>
      </c>
      <c r="H676" s="45" t="s">
        <v>412</v>
      </c>
      <c r="I676" s="53">
        <v>58591.29</v>
      </c>
      <c r="J676" s="58">
        <f t="shared" si="140"/>
        <v>60817.759020000005</v>
      </c>
      <c r="K676" s="58">
        <f t="shared" si="141"/>
        <v>62824.74506766</v>
      </c>
      <c r="L676" s="74">
        <f t="shared" si="142"/>
        <v>4652.55856503</v>
      </c>
      <c r="M676" s="74">
        <f t="shared" si="143"/>
        <v>90.0102833496</v>
      </c>
      <c r="N676" s="74">
        <f t="shared" si="144"/>
        <v>384.0022598277695</v>
      </c>
      <c r="O676" s="74">
        <f t="shared" si="145"/>
        <v>7830.286473825001</v>
      </c>
      <c r="P676" s="39">
        <f t="shared" si="146"/>
        <v>19044</v>
      </c>
      <c r="Q676" s="73">
        <f t="shared" si="147"/>
        <v>4806.09299767599</v>
      </c>
      <c r="R676" s="73">
        <f t="shared" si="148"/>
        <v>92.98062270013679</v>
      </c>
      <c r="S676" s="73">
        <f t="shared" si="149"/>
        <v>384.0022598277695</v>
      </c>
      <c r="T676" s="73">
        <f t="shared" si="150"/>
        <v>8198.62923132963</v>
      </c>
      <c r="U676" s="73">
        <f t="shared" si="151"/>
        <v>19236</v>
      </c>
      <c r="V676" s="73">
        <f t="shared" si="152"/>
        <v>92818.61660203237</v>
      </c>
      <c r="W676" s="73">
        <f t="shared" si="153"/>
        <v>95542.45017919352</v>
      </c>
    </row>
    <row r="677" spans="2:23" ht="15">
      <c r="B677" t="s">
        <v>1617</v>
      </c>
      <c r="C677" t="s">
        <v>981</v>
      </c>
      <c r="D677" t="s">
        <v>420</v>
      </c>
      <c r="E677" s="54">
        <v>40</v>
      </c>
      <c r="F677" s="45" t="s">
        <v>407</v>
      </c>
      <c r="G677" s="45" t="s">
        <v>408</v>
      </c>
      <c r="H677" s="45" t="s">
        <v>412</v>
      </c>
      <c r="I677" s="53">
        <v>75516.2</v>
      </c>
      <c r="J677" s="58">
        <f t="shared" si="140"/>
        <v>78385.8156</v>
      </c>
      <c r="K677" s="58">
        <f t="shared" si="141"/>
        <v>80972.5475148</v>
      </c>
      <c r="L677" s="74">
        <f t="shared" si="142"/>
        <v>5996.5148934</v>
      </c>
      <c r="M677" s="74">
        <f t="shared" si="143"/>
        <v>116.011007088</v>
      </c>
      <c r="N677" s="74">
        <f t="shared" si="144"/>
        <v>384.0022598277695</v>
      </c>
      <c r="O677" s="74">
        <f t="shared" si="145"/>
        <v>10092.173758500001</v>
      </c>
      <c r="P677" s="39">
        <f t="shared" si="146"/>
        <v>19044</v>
      </c>
      <c r="Q677" s="73">
        <f t="shared" si="147"/>
        <v>6194.399884882199</v>
      </c>
      <c r="R677" s="73">
        <f t="shared" si="148"/>
        <v>119.839370321904</v>
      </c>
      <c r="S677" s="73">
        <f t="shared" si="149"/>
        <v>384.0022598277695</v>
      </c>
      <c r="T677" s="73">
        <f t="shared" si="150"/>
        <v>10566.9174506814</v>
      </c>
      <c r="U677" s="73">
        <f t="shared" si="151"/>
        <v>19236</v>
      </c>
      <c r="V677" s="73">
        <f t="shared" si="152"/>
        <v>114018.51751881577</v>
      </c>
      <c r="W677" s="73">
        <f t="shared" si="153"/>
        <v>117473.70648051327</v>
      </c>
    </row>
    <row r="678" spans="2:23" ht="15">
      <c r="B678" t="s">
        <v>1618</v>
      </c>
      <c r="C678" t="s">
        <v>1619</v>
      </c>
      <c r="D678" t="s">
        <v>801</v>
      </c>
      <c r="E678" s="54">
        <v>40</v>
      </c>
      <c r="F678" s="45" t="s">
        <v>407</v>
      </c>
      <c r="G678" s="45" t="s">
        <v>408</v>
      </c>
      <c r="H678" s="45" t="s">
        <v>412</v>
      </c>
      <c r="I678" s="53">
        <v>74273.28</v>
      </c>
      <c r="J678" s="58">
        <f t="shared" si="140"/>
        <v>77095.66464</v>
      </c>
      <c r="K678" s="58">
        <f t="shared" si="141"/>
        <v>79639.82157312</v>
      </c>
      <c r="L678" s="74">
        <f t="shared" si="142"/>
        <v>5897.81834496</v>
      </c>
      <c r="M678" s="74">
        <f t="shared" si="143"/>
        <v>114.1015836672</v>
      </c>
      <c r="N678" s="74">
        <f t="shared" si="144"/>
        <v>384.0022598277695</v>
      </c>
      <c r="O678" s="74">
        <f t="shared" si="145"/>
        <v>9926.0668224</v>
      </c>
      <c r="P678" s="39">
        <f t="shared" si="146"/>
        <v>19044</v>
      </c>
      <c r="Q678" s="73">
        <f t="shared" si="147"/>
        <v>6092.44635034368</v>
      </c>
      <c r="R678" s="73">
        <f t="shared" si="148"/>
        <v>117.8669359282176</v>
      </c>
      <c r="S678" s="73">
        <f t="shared" si="149"/>
        <v>384.0022598277695</v>
      </c>
      <c r="T678" s="73">
        <f t="shared" si="150"/>
        <v>10392.99671529216</v>
      </c>
      <c r="U678" s="73">
        <f t="shared" si="151"/>
        <v>19236</v>
      </c>
      <c r="V678" s="73">
        <f t="shared" si="152"/>
        <v>112461.65365085498</v>
      </c>
      <c r="W678" s="73">
        <f t="shared" si="153"/>
        <v>115863.13383451183</v>
      </c>
    </row>
    <row r="679" spans="2:23" ht="15">
      <c r="B679" t="s">
        <v>1620</v>
      </c>
      <c r="C679" t="s">
        <v>1621</v>
      </c>
      <c r="D679" t="s">
        <v>511</v>
      </c>
      <c r="E679" s="54">
        <v>35</v>
      </c>
      <c r="F679" s="45" t="s">
        <v>407</v>
      </c>
      <c r="G679" s="45" t="s">
        <v>408</v>
      </c>
      <c r="H679" s="45" t="s">
        <v>412</v>
      </c>
      <c r="I679" s="53">
        <v>115605.13</v>
      </c>
      <c r="J679" s="58">
        <f t="shared" si="140"/>
        <v>119998.12494000001</v>
      </c>
      <c r="K679" s="58">
        <f t="shared" si="141"/>
        <v>123958.06306302</v>
      </c>
      <c r="L679" s="74">
        <f t="shared" si="142"/>
        <v>9179.856557910001</v>
      </c>
      <c r="M679" s="74">
        <f t="shared" si="143"/>
        <v>177.59722491120002</v>
      </c>
      <c r="N679" s="74">
        <f t="shared" si="144"/>
        <v>384.0022598277695</v>
      </c>
      <c r="O679" s="74">
        <f t="shared" si="145"/>
        <v>15449.758586025002</v>
      </c>
      <c r="P679" s="39">
        <f t="shared" si="146"/>
        <v>19044</v>
      </c>
      <c r="Q679" s="73">
        <f t="shared" si="147"/>
        <v>9482.79182432103</v>
      </c>
      <c r="R679" s="73">
        <f t="shared" si="148"/>
        <v>183.4579333332696</v>
      </c>
      <c r="S679" s="73">
        <f t="shared" si="149"/>
        <v>384.0022598277695</v>
      </c>
      <c r="T679" s="73">
        <f t="shared" si="150"/>
        <v>16176.527229724112</v>
      </c>
      <c r="U679" s="73">
        <f t="shared" si="151"/>
        <v>19236</v>
      </c>
      <c r="V679" s="73">
        <f t="shared" si="152"/>
        <v>164233.33956867398</v>
      </c>
      <c r="W679" s="73">
        <f t="shared" si="153"/>
        <v>169420.84231022617</v>
      </c>
    </row>
    <row r="680" spans="2:23" ht="15">
      <c r="B680" t="s">
        <v>1622</v>
      </c>
      <c r="C680" t="s">
        <v>1027</v>
      </c>
      <c r="D680" t="s">
        <v>807</v>
      </c>
      <c r="E680" s="54">
        <v>40</v>
      </c>
      <c r="F680" s="45" t="s">
        <v>407</v>
      </c>
      <c r="G680" s="45" t="s">
        <v>408</v>
      </c>
      <c r="H680" s="45" t="s">
        <v>412</v>
      </c>
      <c r="I680" s="53">
        <v>101754.03</v>
      </c>
      <c r="J680" s="58">
        <f t="shared" si="140"/>
        <v>105620.68314000001</v>
      </c>
      <c r="K680" s="58">
        <f t="shared" si="141"/>
        <v>109106.16568362</v>
      </c>
      <c r="L680" s="74">
        <f t="shared" si="142"/>
        <v>8079.98226021</v>
      </c>
      <c r="M680" s="74">
        <f t="shared" si="143"/>
        <v>156.31861104720002</v>
      </c>
      <c r="N680" s="74">
        <f t="shared" si="144"/>
        <v>384.0022598277695</v>
      </c>
      <c r="O680" s="74">
        <f t="shared" si="145"/>
        <v>13598.662954275002</v>
      </c>
      <c r="P680" s="39">
        <f t="shared" si="146"/>
        <v>19044</v>
      </c>
      <c r="Q680" s="73">
        <f t="shared" si="147"/>
        <v>8346.62167479693</v>
      </c>
      <c r="R680" s="73">
        <f t="shared" si="148"/>
        <v>161.4771252117576</v>
      </c>
      <c r="S680" s="73">
        <f t="shared" si="149"/>
        <v>384.0022598277695</v>
      </c>
      <c r="T680" s="73">
        <f t="shared" si="150"/>
        <v>14238.35462171241</v>
      </c>
      <c r="U680" s="73">
        <f t="shared" si="151"/>
        <v>19236</v>
      </c>
      <c r="V680" s="73">
        <f t="shared" si="152"/>
        <v>146883.64922536</v>
      </c>
      <c r="W680" s="73">
        <f t="shared" si="153"/>
        <v>151472.62136516886</v>
      </c>
    </row>
    <row r="681" spans="2:23" ht="15">
      <c r="B681" t="s">
        <v>1623</v>
      </c>
      <c r="C681" t="s">
        <v>1019</v>
      </c>
      <c r="D681" t="s">
        <v>417</v>
      </c>
      <c r="E681" s="54">
        <v>40</v>
      </c>
      <c r="F681" s="45" t="s">
        <v>407</v>
      </c>
      <c r="G681" s="45" t="s">
        <v>408</v>
      </c>
      <c r="H681" s="45" t="s">
        <v>412</v>
      </c>
      <c r="I681" s="53">
        <v>99089.25</v>
      </c>
      <c r="J681" s="58">
        <f t="shared" si="140"/>
        <v>102854.6415</v>
      </c>
      <c r="K681" s="58">
        <f t="shared" si="141"/>
        <v>106248.84466949999</v>
      </c>
      <c r="L681" s="74">
        <f t="shared" si="142"/>
        <v>7868.38007475</v>
      </c>
      <c r="M681" s="74">
        <f t="shared" si="143"/>
        <v>152.22486942</v>
      </c>
      <c r="N681" s="74">
        <f t="shared" si="144"/>
        <v>384.0022598277695</v>
      </c>
      <c r="O681" s="74">
        <f t="shared" si="145"/>
        <v>13242.535093125</v>
      </c>
      <c r="P681" s="39">
        <f t="shared" si="146"/>
        <v>19044</v>
      </c>
      <c r="Q681" s="73">
        <f t="shared" si="147"/>
        <v>8128.036617216749</v>
      </c>
      <c r="R681" s="73">
        <f t="shared" si="148"/>
        <v>157.24829011085998</v>
      </c>
      <c r="S681" s="73">
        <f t="shared" si="149"/>
        <v>384.0022598277695</v>
      </c>
      <c r="T681" s="73">
        <f t="shared" si="150"/>
        <v>13865.474229369749</v>
      </c>
      <c r="U681" s="73">
        <f t="shared" si="151"/>
        <v>19236</v>
      </c>
      <c r="V681" s="73">
        <f t="shared" si="152"/>
        <v>143545.78379712277</v>
      </c>
      <c r="W681" s="73">
        <f t="shared" si="153"/>
        <v>148019.60606602512</v>
      </c>
    </row>
    <row r="682" spans="2:23" ht="15">
      <c r="B682" t="s">
        <v>1624</v>
      </c>
      <c r="C682" t="s">
        <v>1625</v>
      </c>
      <c r="D682" t="s">
        <v>801</v>
      </c>
      <c r="E682" s="54">
        <v>40</v>
      </c>
      <c r="F682" s="45" t="s">
        <v>407</v>
      </c>
      <c r="G682" s="45" t="s">
        <v>408</v>
      </c>
      <c r="H682" s="45" t="s">
        <v>412</v>
      </c>
      <c r="I682" s="53">
        <v>99135.44</v>
      </c>
      <c r="J682" s="58">
        <f t="shared" si="140"/>
        <v>102902.58672</v>
      </c>
      <c r="K682" s="58">
        <f t="shared" si="141"/>
        <v>106298.37208176</v>
      </c>
      <c r="L682" s="74">
        <f t="shared" si="142"/>
        <v>7872.047884080001</v>
      </c>
      <c r="M682" s="74">
        <f t="shared" si="143"/>
        <v>152.2958283456</v>
      </c>
      <c r="N682" s="74">
        <f t="shared" si="144"/>
        <v>384.0022598277695</v>
      </c>
      <c r="O682" s="74">
        <f t="shared" si="145"/>
        <v>13248.708040200001</v>
      </c>
      <c r="P682" s="39">
        <f t="shared" si="146"/>
        <v>19044</v>
      </c>
      <c r="Q682" s="73">
        <f t="shared" si="147"/>
        <v>8131.82546425464</v>
      </c>
      <c r="R682" s="73">
        <f t="shared" si="148"/>
        <v>157.3215906810048</v>
      </c>
      <c r="S682" s="73">
        <f t="shared" si="149"/>
        <v>384.0022598277695</v>
      </c>
      <c r="T682" s="73">
        <f t="shared" si="150"/>
        <v>13871.93755666968</v>
      </c>
      <c r="U682" s="73">
        <f t="shared" si="151"/>
        <v>19236</v>
      </c>
      <c r="V682" s="73">
        <f t="shared" si="152"/>
        <v>143603.64073245338</v>
      </c>
      <c r="W682" s="73">
        <f t="shared" si="153"/>
        <v>148079.4589531931</v>
      </c>
    </row>
    <row r="683" spans="2:23" ht="15">
      <c r="B683" t="s">
        <v>1626</v>
      </c>
      <c r="C683" t="s">
        <v>1025</v>
      </c>
      <c r="D683" t="s">
        <v>661</v>
      </c>
      <c r="E683" s="54">
        <v>40</v>
      </c>
      <c r="F683" s="45" t="s">
        <v>407</v>
      </c>
      <c r="G683" s="45" t="s">
        <v>408</v>
      </c>
      <c r="H683" s="45" t="s">
        <v>412</v>
      </c>
      <c r="I683" s="53">
        <v>104333.72</v>
      </c>
      <c r="J683" s="58">
        <f t="shared" si="140"/>
        <v>108298.40136</v>
      </c>
      <c r="K683" s="58">
        <f t="shared" si="141"/>
        <v>111872.24860487999</v>
      </c>
      <c r="L683" s="74">
        <f t="shared" si="142"/>
        <v>8284.82770404</v>
      </c>
      <c r="M683" s="74">
        <f t="shared" si="143"/>
        <v>160.2816340128</v>
      </c>
      <c r="N683" s="74">
        <f t="shared" si="144"/>
        <v>384.0022598277695</v>
      </c>
      <c r="O683" s="74">
        <f t="shared" si="145"/>
        <v>13943.419175100002</v>
      </c>
      <c r="P683" s="39">
        <f t="shared" si="146"/>
        <v>19044</v>
      </c>
      <c r="Q683" s="73">
        <f t="shared" si="147"/>
        <v>8558.22701827332</v>
      </c>
      <c r="R683" s="73">
        <f t="shared" si="148"/>
        <v>165.5709279352224</v>
      </c>
      <c r="S683" s="73">
        <f t="shared" si="149"/>
        <v>384.0022598277695</v>
      </c>
      <c r="T683" s="73">
        <f t="shared" si="150"/>
        <v>14599.32844293684</v>
      </c>
      <c r="U683" s="73">
        <f t="shared" si="151"/>
        <v>19236</v>
      </c>
      <c r="V683" s="73">
        <f t="shared" si="152"/>
        <v>150114.93213298058</v>
      </c>
      <c r="W683" s="73">
        <f t="shared" si="153"/>
        <v>154815.37725385313</v>
      </c>
    </row>
    <row r="684" spans="2:23" ht="15">
      <c r="B684" t="s">
        <v>1627</v>
      </c>
      <c r="C684" t="s">
        <v>1027</v>
      </c>
      <c r="D684" t="s">
        <v>658</v>
      </c>
      <c r="E684" s="54">
        <v>40</v>
      </c>
      <c r="F684" s="45" t="s">
        <v>407</v>
      </c>
      <c r="G684" s="45" t="s">
        <v>408</v>
      </c>
      <c r="H684" s="45" t="s">
        <v>412</v>
      </c>
      <c r="I684" s="53">
        <v>101754.03</v>
      </c>
      <c r="J684" s="58">
        <f t="shared" si="140"/>
        <v>105620.68314000001</v>
      </c>
      <c r="K684" s="58">
        <f t="shared" si="141"/>
        <v>109106.16568362</v>
      </c>
      <c r="L684" s="74">
        <f t="shared" si="142"/>
        <v>8079.98226021</v>
      </c>
      <c r="M684" s="74">
        <f t="shared" si="143"/>
        <v>156.31861104720002</v>
      </c>
      <c r="N684" s="74">
        <f t="shared" si="144"/>
        <v>384.0022598277695</v>
      </c>
      <c r="O684" s="74">
        <f t="shared" si="145"/>
        <v>13598.662954275002</v>
      </c>
      <c r="P684" s="39">
        <f t="shared" si="146"/>
        <v>19044</v>
      </c>
      <c r="Q684" s="73">
        <f t="shared" si="147"/>
        <v>8346.62167479693</v>
      </c>
      <c r="R684" s="73">
        <f t="shared" si="148"/>
        <v>161.4771252117576</v>
      </c>
      <c r="S684" s="73">
        <f t="shared" si="149"/>
        <v>384.0022598277695</v>
      </c>
      <c r="T684" s="73">
        <f t="shared" si="150"/>
        <v>14238.35462171241</v>
      </c>
      <c r="U684" s="73">
        <f t="shared" si="151"/>
        <v>19236</v>
      </c>
      <c r="V684" s="73">
        <f t="shared" si="152"/>
        <v>146883.64922536</v>
      </c>
      <c r="W684" s="73">
        <f t="shared" si="153"/>
        <v>151472.62136516886</v>
      </c>
    </row>
    <row r="685" spans="2:23" ht="15">
      <c r="B685" t="s">
        <v>1628</v>
      </c>
      <c r="C685" t="s">
        <v>1023</v>
      </c>
      <c r="D685" t="s">
        <v>420</v>
      </c>
      <c r="E685" s="54">
        <v>40</v>
      </c>
      <c r="F685" s="45" t="s">
        <v>407</v>
      </c>
      <c r="G685" s="45" t="s">
        <v>408</v>
      </c>
      <c r="H685" s="45" t="s">
        <v>412</v>
      </c>
      <c r="I685" s="53">
        <v>98150.69</v>
      </c>
      <c r="J685" s="58">
        <f t="shared" si="140"/>
        <v>101880.41622</v>
      </c>
      <c r="K685" s="58">
        <f t="shared" si="141"/>
        <v>105242.46995525999</v>
      </c>
      <c r="L685" s="74">
        <f t="shared" si="142"/>
        <v>7793.85184083</v>
      </c>
      <c r="M685" s="74">
        <f t="shared" si="143"/>
        <v>150.7830160056</v>
      </c>
      <c r="N685" s="74">
        <f t="shared" si="144"/>
        <v>384.0022598277695</v>
      </c>
      <c r="O685" s="74">
        <f t="shared" si="145"/>
        <v>13117.103588325</v>
      </c>
      <c r="P685" s="39">
        <f t="shared" si="146"/>
        <v>19044</v>
      </c>
      <c r="Q685" s="73">
        <f t="shared" si="147"/>
        <v>8051.048951577389</v>
      </c>
      <c r="R685" s="73">
        <f t="shared" si="148"/>
        <v>155.75885553378478</v>
      </c>
      <c r="S685" s="73">
        <f t="shared" si="149"/>
        <v>384.0022598277695</v>
      </c>
      <c r="T685" s="73">
        <f t="shared" si="150"/>
        <v>13734.14232916143</v>
      </c>
      <c r="U685" s="73">
        <f t="shared" si="151"/>
        <v>19236</v>
      </c>
      <c r="V685" s="73">
        <f t="shared" si="152"/>
        <v>142370.15692498838</v>
      </c>
      <c r="W685" s="73">
        <f t="shared" si="153"/>
        <v>146803.42235136038</v>
      </c>
    </row>
    <row r="686" spans="2:23" ht="15">
      <c r="B686" t="s">
        <v>1629</v>
      </c>
      <c r="C686" t="s">
        <v>1630</v>
      </c>
      <c r="D686" t="s">
        <v>556</v>
      </c>
      <c r="E686" s="54">
        <v>40</v>
      </c>
      <c r="F686" s="45" t="s">
        <v>407</v>
      </c>
      <c r="G686" s="45" t="s">
        <v>408</v>
      </c>
      <c r="H686" s="45" t="s">
        <v>412</v>
      </c>
      <c r="I686" s="53">
        <v>95735.32</v>
      </c>
      <c r="J686" s="58">
        <f t="shared" si="140"/>
        <v>99373.26216000001</v>
      </c>
      <c r="K686" s="58">
        <f t="shared" si="141"/>
        <v>102652.57981128001</v>
      </c>
      <c r="L686" s="74">
        <f t="shared" si="142"/>
        <v>7602.054555240001</v>
      </c>
      <c r="M686" s="74">
        <f t="shared" si="143"/>
        <v>147.07242799680003</v>
      </c>
      <c r="N686" s="74">
        <f t="shared" si="144"/>
        <v>384.0022598277695</v>
      </c>
      <c r="O686" s="74">
        <f t="shared" si="145"/>
        <v>12794.307503100003</v>
      </c>
      <c r="P686" s="39">
        <f t="shared" si="146"/>
        <v>19044</v>
      </c>
      <c r="Q686" s="73">
        <f t="shared" si="147"/>
        <v>7852.9223555629205</v>
      </c>
      <c r="R686" s="73">
        <f t="shared" si="148"/>
        <v>151.9258181206944</v>
      </c>
      <c r="S686" s="73">
        <f t="shared" si="149"/>
        <v>384.0022598277695</v>
      </c>
      <c r="T686" s="73">
        <f t="shared" si="150"/>
        <v>13396.161665372041</v>
      </c>
      <c r="U686" s="73">
        <f t="shared" si="151"/>
        <v>19236</v>
      </c>
      <c r="V686" s="73">
        <f t="shared" si="152"/>
        <v>139344.6989061646</v>
      </c>
      <c r="W686" s="73">
        <f t="shared" si="153"/>
        <v>143673.59191016344</v>
      </c>
    </row>
    <row r="687" spans="2:23" ht="15">
      <c r="B687" t="s">
        <v>1631</v>
      </c>
      <c r="C687" t="s">
        <v>1632</v>
      </c>
      <c r="D687" t="s">
        <v>501</v>
      </c>
      <c r="E687" s="54">
        <v>40</v>
      </c>
      <c r="F687" s="45" t="s">
        <v>407</v>
      </c>
      <c r="G687" s="45" t="s">
        <v>408</v>
      </c>
      <c r="H687" s="45" t="s">
        <v>412</v>
      </c>
      <c r="I687" s="53">
        <v>92653.15</v>
      </c>
      <c r="J687" s="58">
        <f t="shared" si="140"/>
        <v>96173.9697</v>
      </c>
      <c r="K687" s="58">
        <f t="shared" si="141"/>
        <v>99347.7107001</v>
      </c>
      <c r="L687" s="74">
        <f t="shared" si="142"/>
        <v>7357.30868205</v>
      </c>
      <c r="M687" s="74">
        <f t="shared" si="143"/>
        <v>142.337475156</v>
      </c>
      <c r="N687" s="74">
        <f t="shared" si="144"/>
        <v>384.0022598277695</v>
      </c>
      <c r="O687" s="74">
        <f t="shared" si="145"/>
        <v>12382.398598875001</v>
      </c>
      <c r="P687" s="39">
        <f t="shared" si="146"/>
        <v>19044</v>
      </c>
      <c r="Q687" s="73">
        <f t="shared" si="147"/>
        <v>7600.09986855765</v>
      </c>
      <c r="R687" s="73">
        <f t="shared" si="148"/>
        <v>147.034611836148</v>
      </c>
      <c r="S687" s="73">
        <f t="shared" si="149"/>
        <v>384.0022598277695</v>
      </c>
      <c r="T687" s="73">
        <f t="shared" si="150"/>
        <v>12964.87624636305</v>
      </c>
      <c r="U687" s="73">
        <f t="shared" si="151"/>
        <v>19236</v>
      </c>
      <c r="V687" s="73">
        <f t="shared" si="152"/>
        <v>135484.01671590877</v>
      </c>
      <c r="W687" s="73">
        <f t="shared" si="153"/>
        <v>139679.72368668462</v>
      </c>
    </row>
    <row r="688" spans="2:23" ht="15">
      <c r="B688" t="s">
        <v>1633</v>
      </c>
      <c r="C688" t="s">
        <v>1033</v>
      </c>
      <c r="D688" t="s">
        <v>446</v>
      </c>
      <c r="E688" s="54">
        <v>86.67</v>
      </c>
      <c r="F688" s="45" t="s">
        <v>407</v>
      </c>
      <c r="G688" s="45" t="s">
        <v>408</v>
      </c>
      <c r="H688" s="45" t="s">
        <v>412</v>
      </c>
      <c r="I688" s="53">
        <v>87397.26</v>
      </c>
      <c r="J688" s="58">
        <f t="shared" si="140"/>
        <v>90718.35588</v>
      </c>
      <c r="K688" s="58">
        <f t="shared" si="141"/>
        <v>93712.06162404</v>
      </c>
      <c r="L688" s="74">
        <f t="shared" si="142"/>
        <v>6939.9542248200005</v>
      </c>
      <c r="M688" s="74">
        <f t="shared" si="143"/>
        <v>134.2631667024</v>
      </c>
      <c r="N688" s="74">
        <f t="shared" si="144"/>
        <v>384.0022598277695</v>
      </c>
      <c r="O688" s="74">
        <f t="shared" si="145"/>
        <v>11679.98831955</v>
      </c>
      <c r="P688" s="39">
        <f t="shared" si="146"/>
        <v>19044</v>
      </c>
      <c r="Q688" s="73">
        <f t="shared" si="147"/>
        <v>7168.972714239059</v>
      </c>
      <c r="R688" s="73">
        <f t="shared" si="148"/>
        <v>138.6938512035792</v>
      </c>
      <c r="S688" s="73">
        <f t="shared" si="149"/>
        <v>384.0022598277695</v>
      </c>
      <c r="T688" s="73">
        <f t="shared" si="150"/>
        <v>12229.42404193722</v>
      </c>
      <c r="U688" s="73">
        <f t="shared" si="151"/>
        <v>19236</v>
      </c>
      <c r="V688" s="73">
        <f t="shared" si="152"/>
        <v>128900.56385090017</v>
      </c>
      <c r="W688" s="73">
        <f t="shared" si="153"/>
        <v>132869.1544912476</v>
      </c>
    </row>
    <row r="689" spans="2:23" ht="15">
      <c r="B689" t="s">
        <v>1634</v>
      </c>
      <c r="C689" t="s">
        <v>1635</v>
      </c>
      <c r="D689" t="s">
        <v>455</v>
      </c>
      <c r="E689" s="54">
        <v>40</v>
      </c>
      <c r="F689" s="45" t="s">
        <v>407</v>
      </c>
      <c r="G689" s="45" t="s">
        <v>408</v>
      </c>
      <c r="H689" s="45" t="s">
        <v>412</v>
      </c>
      <c r="I689" s="53">
        <v>98672.5</v>
      </c>
      <c r="J689" s="58">
        <f t="shared" si="140"/>
        <v>102422.05500000001</v>
      </c>
      <c r="K689" s="58">
        <f t="shared" si="141"/>
        <v>105801.982815</v>
      </c>
      <c r="L689" s="74">
        <f t="shared" si="142"/>
        <v>7835.2872075000005</v>
      </c>
      <c r="M689" s="74">
        <f t="shared" si="143"/>
        <v>151.5846414</v>
      </c>
      <c r="N689" s="74">
        <f t="shared" si="144"/>
        <v>384.0022598277695</v>
      </c>
      <c r="O689" s="74">
        <f t="shared" si="145"/>
        <v>13186.839581250002</v>
      </c>
      <c r="P689" s="39">
        <f t="shared" si="146"/>
        <v>19044</v>
      </c>
      <c r="Q689" s="73">
        <f t="shared" si="147"/>
        <v>8093.851685347499</v>
      </c>
      <c r="R689" s="73">
        <f t="shared" si="148"/>
        <v>156.5869345662</v>
      </c>
      <c r="S689" s="73">
        <f t="shared" si="149"/>
        <v>384.0022598277695</v>
      </c>
      <c r="T689" s="73">
        <f t="shared" si="150"/>
        <v>13807.1587573575</v>
      </c>
      <c r="U689" s="73">
        <f t="shared" si="151"/>
        <v>19236</v>
      </c>
      <c r="V689" s="73">
        <f t="shared" si="152"/>
        <v>143023.76868997776</v>
      </c>
      <c r="W689" s="73">
        <f t="shared" si="153"/>
        <v>147479.58245209896</v>
      </c>
    </row>
    <row r="690" spans="2:23" ht="15">
      <c r="B690" t="s">
        <v>1636</v>
      </c>
      <c r="C690" t="s">
        <v>924</v>
      </c>
      <c r="D690" t="s">
        <v>417</v>
      </c>
      <c r="E690" s="54">
        <v>40</v>
      </c>
      <c r="F690" s="45" t="s">
        <v>407</v>
      </c>
      <c r="G690" s="45" t="s">
        <v>408</v>
      </c>
      <c r="H690" s="45" t="s">
        <v>412</v>
      </c>
      <c r="I690" s="53">
        <v>129194.36</v>
      </c>
      <c r="J690" s="58">
        <f t="shared" si="140"/>
        <v>134103.74568</v>
      </c>
      <c r="K690" s="58">
        <f t="shared" si="141"/>
        <v>138529.16928744</v>
      </c>
      <c r="L690" s="74">
        <f t="shared" si="142"/>
        <v>9905.30431236</v>
      </c>
      <c r="M690" s="74">
        <f t="shared" si="143"/>
        <v>198.4735436064</v>
      </c>
      <c r="N690" s="74">
        <f t="shared" si="144"/>
        <v>384.0022598277695</v>
      </c>
      <c r="O690" s="74">
        <f t="shared" si="145"/>
        <v>17265.857256299998</v>
      </c>
      <c r="P690" s="39">
        <f t="shared" si="146"/>
        <v>19044</v>
      </c>
      <c r="Q690" s="73">
        <f t="shared" si="147"/>
        <v>9969.472954667881</v>
      </c>
      <c r="R690" s="73">
        <f t="shared" si="148"/>
        <v>205.02317054541118</v>
      </c>
      <c r="S690" s="73">
        <f t="shared" si="149"/>
        <v>384.0022598277695</v>
      </c>
      <c r="T690" s="73">
        <f t="shared" si="150"/>
        <v>18078.05659201092</v>
      </c>
      <c r="U690" s="73">
        <f t="shared" si="151"/>
        <v>19236</v>
      </c>
      <c r="V690" s="73">
        <f t="shared" si="152"/>
        <v>180901.38305209417</v>
      </c>
      <c r="W690" s="73">
        <f t="shared" si="153"/>
        <v>186401.72426449196</v>
      </c>
    </row>
    <row r="691" spans="2:23" ht="15">
      <c r="B691" t="s">
        <v>1637</v>
      </c>
      <c r="C691" t="s">
        <v>1610</v>
      </c>
      <c r="D691" t="s">
        <v>801</v>
      </c>
      <c r="E691" s="54">
        <v>40</v>
      </c>
      <c r="F691" s="45" t="s">
        <v>407</v>
      </c>
      <c r="G691" s="45" t="s">
        <v>408</v>
      </c>
      <c r="H691" s="45" t="s">
        <v>412</v>
      </c>
      <c r="I691" s="53">
        <v>132400.43</v>
      </c>
      <c r="J691" s="58">
        <f t="shared" si="140"/>
        <v>137431.64634</v>
      </c>
      <c r="K691" s="58">
        <f t="shared" si="141"/>
        <v>141966.89066921998</v>
      </c>
      <c r="L691" s="74">
        <f t="shared" si="142"/>
        <v>9953.558871930001</v>
      </c>
      <c r="M691" s="74">
        <f t="shared" si="143"/>
        <v>203.3988365832</v>
      </c>
      <c r="N691" s="74">
        <f t="shared" si="144"/>
        <v>384.0022598277695</v>
      </c>
      <c r="O691" s="74">
        <f t="shared" si="145"/>
        <v>17694.324466275</v>
      </c>
      <c r="P691" s="39">
        <f t="shared" si="146"/>
        <v>19044</v>
      </c>
      <c r="Q691" s="73">
        <f t="shared" si="147"/>
        <v>10019.31991470369</v>
      </c>
      <c r="R691" s="73">
        <f t="shared" si="148"/>
        <v>210.11099819044557</v>
      </c>
      <c r="S691" s="73">
        <f t="shared" si="149"/>
        <v>384.0022598277695</v>
      </c>
      <c r="T691" s="73">
        <f t="shared" si="150"/>
        <v>18526.67923233321</v>
      </c>
      <c r="U691" s="73">
        <f t="shared" si="151"/>
        <v>19236</v>
      </c>
      <c r="V691" s="73">
        <f t="shared" si="152"/>
        <v>184710.93077461596</v>
      </c>
      <c r="W691" s="73">
        <f t="shared" si="153"/>
        <v>190343.0030742751</v>
      </c>
    </row>
    <row r="692" spans="2:23" ht="15">
      <c r="B692" t="s">
        <v>1638</v>
      </c>
      <c r="C692" t="s">
        <v>1639</v>
      </c>
      <c r="D692" t="s">
        <v>661</v>
      </c>
      <c r="E692" s="54">
        <v>40</v>
      </c>
      <c r="F692" s="45" t="s">
        <v>407</v>
      </c>
      <c r="G692" s="45" t="s">
        <v>408</v>
      </c>
      <c r="H692" s="45" t="s">
        <v>412</v>
      </c>
      <c r="I692" s="53">
        <v>133927.98</v>
      </c>
      <c r="J692" s="58">
        <f t="shared" si="140"/>
        <v>139017.24324</v>
      </c>
      <c r="K692" s="58">
        <f t="shared" si="141"/>
        <v>143604.81226692</v>
      </c>
      <c r="L692" s="74">
        <f t="shared" si="142"/>
        <v>9976.550026980001</v>
      </c>
      <c r="M692" s="74">
        <f t="shared" si="143"/>
        <v>205.74551999520003</v>
      </c>
      <c r="N692" s="74">
        <f t="shared" si="144"/>
        <v>384.0022598277695</v>
      </c>
      <c r="O692" s="74">
        <f t="shared" si="145"/>
        <v>17898.470067150003</v>
      </c>
      <c r="P692" s="39">
        <f t="shared" si="146"/>
        <v>19044</v>
      </c>
      <c r="Q692" s="73">
        <f t="shared" si="147"/>
        <v>10043.06977787034</v>
      </c>
      <c r="R692" s="73">
        <f t="shared" si="148"/>
        <v>212.5351221550416</v>
      </c>
      <c r="S692" s="73">
        <f t="shared" si="149"/>
        <v>384.0022598277695</v>
      </c>
      <c r="T692" s="73">
        <f t="shared" si="150"/>
        <v>18740.42800083306</v>
      </c>
      <c r="U692" s="73">
        <f t="shared" si="151"/>
        <v>19236</v>
      </c>
      <c r="V692" s="73">
        <f t="shared" si="152"/>
        <v>186526.011113953</v>
      </c>
      <c r="W692" s="73">
        <f t="shared" si="153"/>
        <v>192220.8474276062</v>
      </c>
    </row>
    <row r="693" spans="2:23" ht="15">
      <c r="B693" t="s">
        <v>1640</v>
      </c>
      <c r="C693" t="s">
        <v>1641</v>
      </c>
      <c r="D693" t="s">
        <v>658</v>
      </c>
      <c r="E693" s="54">
        <v>40</v>
      </c>
      <c r="F693" s="45" t="s">
        <v>407</v>
      </c>
      <c r="G693" s="45" t="s">
        <v>408</v>
      </c>
      <c r="H693" s="45" t="s">
        <v>412</v>
      </c>
      <c r="I693" s="53">
        <v>116555.55</v>
      </c>
      <c r="J693" s="58">
        <f t="shared" si="140"/>
        <v>120984.6609</v>
      </c>
      <c r="K693" s="58">
        <f t="shared" si="141"/>
        <v>124977.15470969999</v>
      </c>
      <c r="L693" s="74">
        <f t="shared" si="142"/>
        <v>9255.32655885</v>
      </c>
      <c r="M693" s="74">
        <f t="shared" si="143"/>
        <v>179.057298132</v>
      </c>
      <c r="N693" s="74">
        <f t="shared" si="144"/>
        <v>384.0022598277695</v>
      </c>
      <c r="O693" s="74">
        <f t="shared" si="145"/>
        <v>15576.775090875</v>
      </c>
      <c r="P693" s="39">
        <f t="shared" si="146"/>
        <v>19044</v>
      </c>
      <c r="Q693" s="73">
        <f t="shared" si="147"/>
        <v>9560.752335292049</v>
      </c>
      <c r="R693" s="73">
        <f t="shared" si="148"/>
        <v>184.96618897035597</v>
      </c>
      <c r="S693" s="73">
        <f t="shared" si="149"/>
        <v>384.0022598277695</v>
      </c>
      <c r="T693" s="73">
        <f t="shared" si="150"/>
        <v>16309.518689615848</v>
      </c>
      <c r="U693" s="73">
        <f t="shared" si="151"/>
        <v>19236</v>
      </c>
      <c r="V693" s="73">
        <f t="shared" si="152"/>
        <v>165423.82210768477</v>
      </c>
      <c r="W693" s="73">
        <f t="shared" si="153"/>
        <v>170652.39418340602</v>
      </c>
    </row>
    <row r="694" spans="2:23" ht="15">
      <c r="B694" t="s">
        <v>1642</v>
      </c>
      <c r="C694" t="s">
        <v>1643</v>
      </c>
      <c r="D694" t="s">
        <v>420</v>
      </c>
      <c r="E694" s="54">
        <v>40</v>
      </c>
      <c r="F694" s="45" t="s">
        <v>407</v>
      </c>
      <c r="G694" s="45" t="s">
        <v>408</v>
      </c>
      <c r="H694" s="45" t="s">
        <v>412</v>
      </c>
      <c r="I694" s="53">
        <v>116555.55</v>
      </c>
      <c r="J694" s="58">
        <f t="shared" si="140"/>
        <v>120984.6609</v>
      </c>
      <c r="K694" s="58">
        <f t="shared" si="141"/>
        <v>124977.15470969999</v>
      </c>
      <c r="L694" s="74">
        <f t="shared" si="142"/>
        <v>9255.32655885</v>
      </c>
      <c r="M694" s="74">
        <f t="shared" si="143"/>
        <v>179.057298132</v>
      </c>
      <c r="N694" s="74">
        <f t="shared" si="144"/>
        <v>384.0022598277695</v>
      </c>
      <c r="O694" s="74">
        <f t="shared" si="145"/>
        <v>15576.775090875</v>
      </c>
      <c r="P694" s="39">
        <f t="shared" si="146"/>
        <v>19044</v>
      </c>
      <c r="Q694" s="73">
        <f t="shared" si="147"/>
        <v>9560.752335292049</v>
      </c>
      <c r="R694" s="73">
        <f t="shared" si="148"/>
        <v>184.96618897035597</v>
      </c>
      <c r="S694" s="73">
        <f t="shared" si="149"/>
        <v>384.0022598277695</v>
      </c>
      <c r="T694" s="73">
        <f t="shared" si="150"/>
        <v>16309.518689615848</v>
      </c>
      <c r="U694" s="73">
        <f t="shared" si="151"/>
        <v>19236</v>
      </c>
      <c r="V694" s="73">
        <f t="shared" si="152"/>
        <v>165423.82210768477</v>
      </c>
      <c r="W694" s="73">
        <f t="shared" si="153"/>
        <v>170652.39418340602</v>
      </c>
    </row>
    <row r="695" spans="2:23" ht="15">
      <c r="B695" t="s">
        <v>1644</v>
      </c>
      <c r="C695" t="s">
        <v>1645</v>
      </c>
      <c r="D695" t="s">
        <v>556</v>
      </c>
      <c r="E695" s="54">
        <v>40</v>
      </c>
      <c r="F695" s="45" t="s">
        <v>407</v>
      </c>
      <c r="G695" s="45" t="s">
        <v>408</v>
      </c>
      <c r="H695" s="45" t="s">
        <v>412</v>
      </c>
      <c r="I695" s="53">
        <v>116555.55</v>
      </c>
      <c r="J695" s="58">
        <f t="shared" si="140"/>
        <v>120984.6609</v>
      </c>
      <c r="K695" s="58">
        <f t="shared" si="141"/>
        <v>124977.15470969999</v>
      </c>
      <c r="L695" s="74">
        <f t="shared" si="142"/>
        <v>9255.32655885</v>
      </c>
      <c r="M695" s="74">
        <f t="shared" si="143"/>
        <v>179.057298132</v>
      </c>
      <c r="N695" s="74">
        <f t="shared" si="144"/>
        <v>384.0022598277695</v>
      </c>
      <c r="O695" s="74">
        <f t="shared" si="145"/>
        <v>15576.775090875</v>
      </c>
      <c r="P695" s="39">
        <f t="shared" si="146"/>
        <v>19044</v>
      </c>
      <c r="Q695" s="73">
        <f t="shared" si="147"/>
        <v>9560.752335292049</v>
      </c>
      <c r="R695" s="73">
        <f t="shared" si="148"/>
        <v>184.96618897035597</v>
      </c>
      <c r="S695" s="73">
        <f t="shared" si="149"/>
        <v>384.0022598277695</v>
      </c>
      <c r="T695" s="73">
        <f t="shared" si="150"/>
        <v>16309.518689615848</v>
      </c>
      <c r="U695" s="73">
        <f t="shared" si="151"/>
        <v>19236</v>
      </c>
      <c r="V695" s="73">
        <f t="shared" si="152"/>
        <v>165423.82210768477</v>
      </c>
      <c r="W695" s="73">
        <f t="shared" si="153"/>
        <v>170652.39418340602</v>
      </c>
    </row>
    <row r="696" spans="2:23" ht="15">
      <c r="B696" t="s">
        <v>1646</v>
      </c>
      <c r="C696" t="s">
        <v>1641</v>
      </c>
      <c r="D696" t="s">
        <v>807</v>
      </c>
      <c r="E696" s="54">
        <v>40</v>
      </c>
      <c r="F696" s="45" t="s">
        <v>407</v>
      </c>
      <c r="G696" s="45" t="s">
        <v>408</v>
      </c>
      <c r="H696" s="45" t="s">
        <v>412</v>
      </c>
      <c r="I696" s="53">
        <v>116555.55</v>
      </c>
      <c r="J696" s="58">
        <f t="shared" si="140"/>
        <v>120984.6609</v>
      </c>
      <c r="K696" s="58">
        <f t="shared" si="141"/>
        <v>124977.15470969999</v>
      </c>
      <c r="L696" s="74">
        <f t="shared" si="142"/>
        <v>9255.32655885</v>
      </c>
      <c r="M696" s="74">
        <f t="shared" si="143"/>
        <v>179.057298132</v>
      </c>
      <c r="N696" s="74">
        <f t="shared" si="144"/>
        <v>384.0022598277695</v>
      </c>
      <c r="O696" s="74">
        <f t="shared" si="145"/>
        <v>15576.775090875</v>
      </c>
      <c r="P696" s="39">
        <f t="shared" si="146"/>
        <v>19044</v>
      </c>
      <c r="Q696" s="73">
        <f t="shared" si="147"/>
        <v>9560.752335292049</v>
      </c>
      <c r="R696" s="73">
        <f t="shared" si="148"/>
        <v>184.96618897035597</v>
      </c>
      <c r="S696" s="73">
        <f t="shared" si="149"/>
        <v>384.0022598277695</v>
      </c>
      <c r="T696" s="73">
        <f t="shared" si="150"/>
        <v>16309.518689615848</v>
      </c>
      <c r="U696" s="73">
        <f t="shared" si="151"/>
        <v>19236</v>
      </c>
      <c r="V696" s="73">
        <f t="shared" si="152"/>
        <v>165423.82210768477</v>
      </c>
      <c r="W696" s="73">
        <f t="shared" si="153"/>
        <v>170652.39418340602</v>
      </c>
    </row>
    <row r="697" spans="2:23" ht="15">
      <c r="B697" t="s">
        <v>1647</v>
      </c>
      <c r="C697" t="s">
        <v>779</v>
      </c>
      <c r="D697" t="s">
        <v>417</v>
      </c>
      <c r="E697" s="54">
        <v>40</v>
      </c>
      <c r="F697" s="45" t="s">
        <v>407</v>
      </c>
      <c r="G697" s="45" t="s">
        <v>408</v>
      </c>
      <c r="H697" s="45" t="s">
        <v>412</v>
      </c>
      <c r="I697" s="53">
        <v>112070.13</v>
      </c>
      <c r="J697" s="58">
        <f t="shared" si="140"/>
        <v>116328.79494</v>
      </c>
      <c r="K697" s="58">
        <f t="shared" si="141"/>
        <v>120167.64517301999</v>
      </c>
      <c r="L697" s="74">
        <f t="shared" si="142"/>
        <v>8899.15281291</v>
      </c>
      <c r="M697" s="74">
        <f t="shared" si="143"/>
        <v>172.1666165112</v>
      </c>
      <c r="N697" s="74">
        <f t="shared" si="144"/>
        <v>384.0022598277695</v>
      </c>
      <c r="O697" s="74">
        <f t="shared" si="145"/>
        <v>14977.332348525002</v>
      </c>
      <c r="P697" s="39">
        <f t="shared" si="146"/>
        <v>19044</v>
      </c>
      <c r="Q697" s="73">
        <f t="shared" si="147"/>
        <v>9192.82485573603</v>
      </c>
      <c r="R697" s="73">
        <f t="shared" si="148"/>
        <v>177.84811485606957</v>
      </c>
      <c r="S697" s="73">
        <f t="shared" si="149"/>
        <v>384.0022598277695</v>
      </c>
      <c r="T697" s="73">
        <f t="shared" si="150"/>
        <v>15681.877695079109</v>
      </c>
      <c r="U697" s="73">
        <f t="shared" si="151"/>
        <v>19236</v>
      </c>
      <c r="V697" s="73">
        <f t="shared" si="152"/>
        <v>159805.44897777398</v>
      </c>
      <c r="W697" s="73">
        <f t="shared" si="153"/>
        <v>164840.19809851897</v>
      </c>
    </row>
    <row r="698" spans="2:23" ht="15">
      <c r="B698" t="s">
        <v>1648</v>
      </c>
      <c r="C698" t="s">
        <v>1612</v>
      </c>
      <c r="D698" t="s">
        <v>801</v>
      </c>
      <c r="E698" s="54">
        <v>40</v>
      </c>
      <c r="F698" s="45" t="s">
        <v>407</v>
      </c>
      <c r="G698" s="45" t="s">
        <v>408</v>
      </c>
      <c r="H698" s="45" t="s">
        <v>412</v>
      </c>
      <c r="I698" s="53">
        <v>117716.96</v>
      </c>
      <c r="J698" s="58">
        <f t="shared" si="140"/>
        <v>122190.20448000001</v>
      </c>
      <c r="K698" s="58">
        <f t="shared" si="141"/>
        <v>126222.48122784</v>
      </c>
      <c r="L698" s="74">
        <f t="shared" si="142"/>
        <v>9347.550642720002</v>
      </c>
      <c r="M698" s="74">
        <f t="shared" si="143"/>
        <v>180.84150263040002</v>
      </c>
      <c r="N698" s="74">
        <f t="shared" si="144"/>
        <v>384.0022598277695</v>
      </c>
      <c r="O698" s="74">
        <f t="shared" si="145"/>
        <v>15731.988826800003</v>
      </c>
      <c r="P698" s="39">
        <f t="shared" si="146"/>
        <v>19044</v>
      </c>
      <c r="Q698" s="73">
        <f t="shared" si="147"/>
        <v>9656.01981392976</v>
      </c>
      <c r="R698" s="73">
        <f t="shared" si="148"/>
        <v>186.80927221720322</v>
      </c>
      <c r="S698" s="73">
        <f t="shared" si="149"/>
        <v>384.0022598277695</v>
      </c>
      <c r="T698" s="73">
        <f t="shared" si="150"/>
        <v>16472.033800233123</v>
      </c>
      <c r="U698" s="73">
        <f t="shared" si="151"/>
        <v>19236</v>
      </c>
      <c r="V698" s="73">
        <f t="shared" si="152"/>
        <v>166878.58771197818</v>
      </c>
      <c r="W698" s="73">
        <f t="shared" si="153"/>
        <v>172157.34637404786</v>
      </c>
    </row>
    <row r="699" spans="2:23" ht="15">
      <c r="B699" t="s">
        <v>1649</v>
      </c>
      <c r="C699" t="s">
        <v>1046</v>
      </c>
      <c r="D699" t="s">
        <v>661</v>
      </c>
      <c r="E699" s="54">
        <v>40</v>
      </c>
      <c r="F699" s="45" t="s">
        <v>407</v>
      </c>
      <c r="G699" s="45" t="s">
        <v>408</v>
      </c>
      <c r="H699" s="45" t="s">
        <v>412</v>
      </c>
      <c r="I699" s="53">
        <v>115515.76</v>
      </c>
      <c r="J699" s="58">
        <f t="shared" si="140"/>
        <v>119905.35888</v>
      </c>
      <c r="K699" s="58">
        <f t="shared" si="141"/>
        <v>123862.23572304</v>
      </c>
      <c r="L699" s="74">
        <f t="shared" si="142"/>
        <v>9172.75995432</v>
      </c>
      <c r="M699" s="74">
        <f t="shared" si="143"/>
        <v>177.4599311424</v>
      </c>
      <c r="N699" s="74">
        <f t="shared" si="144"/>
        <v>384.0022598277695</v>
      </c>
      <c r="O699" s="74">
        <f t="shared" si="145"/>
        <v>15437.8149558</v>
      </c>
      <c r="P699" s="39">
        <f t="shared" si="146"/>
        <v>19044</v>
      </c>
      <c r="Q699" s="73">
        <f t="shared" si="147"/>
        <v>9475.46103281256</v>
      </c>
      <c r="R699" s="73">
        <f t="shared" si="148"/>
        <v>183.31610887009919</v>
      </c>
      <c r="S699" s="73">
        <f t="shared" si="149"/>
        <v>384.0022598277695</v>
      </c>
      <c r="T699" s="73">
        <f t="shared" si="150"/>
        <v>16164.02176185672</v>
      </c>
      <c r="U699" s="73">
        <f t="shared" si="151"/>
        <v>19236</v>
      </c>
      <c r="V699" s="73">
        <f t="shared" si="152"/>
        <v>164121.39598109017</v>
      </c>
      <c r="W699" s="73">
        <f t="shared" si="153"/>
        <v>169305.03688640715</v>
      </c>
    </row>
    <row r="700" spans="2:23" ht="15">
      <c r="B700" t="s">
        <v>1650</v>
      </c>
      <c r="C700" t="s">
        <v>1044</v>
      </c>
      <c r="D700" t="s">
        <v>658</v>
      </c>
      <c r="E700" s="54">
        <v>40</v>
      </c>
      <c r="F700" s="45" t="s">
        <v>407</v>
      </c>
      <c r="G700" s="45" t="s">
        <v>408</v>
      </c>
      <c r="H700" s="45" t="s">
        <v>412</v>
      </c>
      <c r="I700" s="53">
        <v>121668.35</v>
      </c>
      <c r="J700" s="58">
        <f t="shared" si="140"/>
        <v>126291.74730000002</v>
      </c>
      <c r="K700" s="58">
        <f t="shared" si="141"/>
        <v>130459.37496090001</v>
      </c>
      <c r="L700" s="74">
        <f t="shared" si="142"/>
        <v>9661.318668450001</v>
      </c>
      <c r="M700" s="74">
        <f t="shared" si="143"/>
        <v>186.91178600400002</v>
      </c>
      <c r="N700" s="74">
        <f t="shared" si="144"/>
        <v>384.0022598277695</v>
      </c>
      <c r="O700" s="74">
        <f t="shared" si="145"/>
        <v>16260.062464875002</v>
      </c>
      <c r="P700" s="39">
        <f t="shared" si="146"/>
        <v>19044</v>
      </c>
      <c r="Q700" s="73">
        <f t="shared" si="147"/>
        <v>9852.46093693305</v>
      </c>
      <c r="R700" s="73">
        <f t="shared" si="148"/>
        <v>193.07987494213202</v>
      </c>
      <c r="S700" s="73">
        <f t="shared" si="149"/>
        <v>384.0022598277695</v>
      </c>
      <c r="T700" s="73">
        <f t="shared" si="150"/>
        <v>17024.94843239745</v>
      </c>
      <c r="U700" s="73">
        <f t="shared" si="151"/>
        <v>19236</v>
      </c>
      <c r="V700" s="73">
        <f t="shared" si="152"/>
        <v>171828.0424791568</v>
      </c>
      <c r="W700" s="73">
        <f t="shared" si="153"/>
        <v>177149.8664650004</v>
      </c>
    </row>
    <row r="701" spans="2:23" ht="15">
      <c r="B701" t="s">
        <v>1651</v>
      </c>
      <c r="C701" t="s">
        <v>1042</v>
      </c>
      <c r="D701" t="s">
        <v>420</v>
      </c>
      <c r="E701" s="54">
        <v>40</v>
      </c>
      <c r="F701" s="45" t="s">
        <v>407</v>
      </c>
      <c r="G701" s="45" t="s">
        <v>408</v>
      </c>
      <c r="H701" s="45" t="s">
        <v>412</v>
      </c>
      <c r="I701" s="53">
        <v>112559.71</v>
      </c>
      <c r="J701" s="58">
        <f t="shared" si="140"/>
        <v>116836.97898000001</v>
      </c>
      <c r="K701" s="58">
        <f t="shared" si="141"/>
        <v>120692.59928634</v>
      </c>
      <c r="L701" s="74">
        <f t="shared" si="142"/>
        <v>8938.028891970001</v>
      </c>
      <c r="M701" s="74">
        <f t="shared" si="143"/>
        <v>172.91872889040002</v>
      </c>
      <c r="N701" s="74">
        <f t="shared" si="144"/>
        <v>384.0022598277695</v>
      </c>
      <c r="O701" s="74">
        <f t="shared" si="145"/>
        <v>15042.761043675002</v>
      </c>
      <c r="P701" s="39">
        <f t="shared" si="146"/>
        <v>19044</v>
      </c>
      <c r="Q701" s="73">
        <f t="shared" si="147"/>
        <v>9232.98384540501</v>
      </c>
      <c r="R701" s="73">
        <f t="shared" si="148"/>
        <v>178.6250469437832</v>
      </c>
      <c r="S701" s="73">
        <f t="shared" si="149"/>
        <v>384.0022598277695</v>
      </c>
      <c r="T701" s="73">
        <f t="shared" si="150"/>
        <v>15750.384206867371</v>
      </c>
      <c r="U701" s="73">
        <f t="shared" si="151"/>
        <v>19236</v>
      </c>
      <c r="V701" s="73">
        <f t="shared" si="152"/>
        <v>160418.6899043632</v>
      </c>
      <c r="W701" s="73">
        <f t="shared" si="153"/>
        <v>165474.59464538394</v>
      </c>
    </row>
    <row r="702" spans="2:23" ht="15">
      <c r="B702" t="s">
        <v>1652</v>
      </c>
      <c r="C702" t="s">
        <v>1653</v>
      </c>
      <c r="D702" t="s">
        <v>556</v>
      </c>
      <c r="E702" s="54">
        <v>40</v>
      </c>
      <c r="F702" s="45" t="s">
        <v>407</v>
      </c>
      <c r="G702" s="45" t="s">
        <v>408</v>
      </c>
      <c r="H702" s="45" t="s">
        <v>412</v>
      </c>
      <c r="I702" s="53">
        <v>103521.85</v>
      </c>
      <c r="J702" s="58">
        <f t="shared" si="140"/>
        <v>107455.6803</v>
      </c>
      <c r="K702" s="58">
        <f t="shared" si="141"/>
        <v>111001.7177499</v>
      </c>
      <c r="L702" s="74">
        <f t="shared" si="142"/>
        <v>8220.35954295</v>
      </c>
      <c r="M702" s="74">
        <f t="shared" si="143"/>
        <v>159.03440684400002</v>
      </c>
      <c r="N702" s="74">
        <f t="shared" si="144"/>
        <v>384.0022598277695</v>
      </c>
      <c r="O702" s="74">
        <f t="shared" si="145"/>
        <v>13834.918838625</v>
      </c>
      <c r="P702" s="39">
        <f t="shared" si="146"/>
        <v>19044</v>
      </c>
      <c r="Q702" s="73">
        <f t="shared" si="147"/>
        <v>8491.63140786735</v>
      </c>
      <c r="R702" s="73">
        <f t="shared" si="148"/>
        <v>164.282542269852</v>
      </c>
      <c r="S702" s="73">
        <f t="shared" si="149"/>
        <v>384.0022598277695</v>
      </c>
      <c r="T702" s="73">
        <f t="shared" si="150"/>
        <v>14485.72416636195</v>
      </c>
      <c r="U702" s="73">
        <f t="shared" si="151"/>
        <v>19236</v>
      </c>
      <c r="V702" s="73">
        <f t="shared" si="152"/>
        <v>149097.99534824677</v>
      </c>
      <c r="W702" s="73">
        <f t="shared" si="153"/>
        <v>153763.35812622693</v>
      </c>
    </row>
    <row r="703" spans="2:23" ht="15">
      <c r="B703" t="s">
        <v>1654</v>
      </c>
      <c r="C703" t="s">
        <v>1055</v>
      </c>
      <c r="D703" t="s">
        <v>501</v>
      </c>
      <c r="E703" s="54">
        <v>40</v>
      </c>
      <c r="F703" s="45" t="s">
        <v>407</v>
      </c>
      <c r="G703" s="45" t="s">
        <v>408</v>
      </c>
      <c r="H703" s="45" t="s">
        <v>412</v>
      </c>
      <c r="I703" s="53">
        <v>109177.81</v>
      </c>
      <c r="J703" s="58">
        <f t="shared" si="140"/>
        <v>113326.56678000001</v>
      </c>
      <c r="K703" s="58">
        <f t="shared" si="141"/>
        <v>117066.34348374</v>
      </c>
      <c r="L703" s="74">
        <f t="shared" si="142"/>
        <v>8669.48235867</v>
      </c>
      <c r="M703" s="74">
        <f t="shared" si="143"/>
        <v>167.7233188344</v>
      </c>
      <c r="N703" s="74">
        <f t="shared" si="144"/>
        <v>384.0022598277695</v>
      </c>
      <c r="O703" s="74">
        <f t="shared" si="145"/>
        <v>14590.795472925001</v>
      </c>
      <c r="P703" s="39">
        <f t="shared" si="146"/>
        <v>19044</v>
      </c>
      <c r="Q703" s="73">
        <f t="shared" si="147"/>
        <v>8955.57527650611</v>
      </c>
      <c r="R703" s="73">
        <f t="shared" si="148"/>
        <v>173.2581883559352</v>
      </c>
      <c r="S703" s="73">
        <f t="shared" si="149"/>
        <v>384.0022598277695</v>
      </c>
      <c r="T703" s="73">
        <f t="shared" si="150"/>
        <v>15277.15782462807</v>
      </c>
      <c r="U703" s="73">
        <f t="shared" si="151"/>
        <v>19236</v>
      </c>
      <c r="V703" s="73">
        <f t="shared" si="152"/>
        <v>156182.5701902572</v>
      </c>
      <c r="W703" s="73">
        <f t="shared" si="153"/>
        <v>161092.33703305788</v>
      </c>
    </row>
    <row r="704" spans="2:23" ht="15">
      <c r="B704" t="s">
        <v>1655</v>
      </c>
      <c r="C704" t="s">
        <v>1044</v>
      </c>
      <c r="D704" t="s">
        <v>807</v>
      </c>
      <c r="E704" s="54">
        <v>40</v>
      </c>
      <c r="F704" s="45" t="s">
        <v>407</v>
      </c>
      <c r="G704" s="45" t="s">
        <v>408</v>
      </c>
      <c r="H704" s="45" t="s">
        <v>412</v>
      </c>
      <c r="I704" s="53">
        <v>121668.35</v>
      </c>
      <c r="J704" s="58">
        <f t="shared" si="140"/>
        <v>126291.74730000002</v>
      </c>
      <c r="K704" s="58">
        <f t="shared" si="141"/>
        <v>130459.37496090001</v>
      </c>
      <c r="L704" s="74">
        <f t="shared" si="142"/>
        <v>9661.318668450001</v>
      </c>
      <c r="M704" s="74">
        <f t="shared" si="143"/>
        <v>186.91178600400002</v>
      </c>
      <c r="N704" s="74">
        <f t="shared" si="144"/>
        <v>384.0022598277695</v>
      </c>
      <c r="O704" s="74">
        <f t="shared" si="145"/>
        <v>16260.062464875002</v>
      </c>
      <c r="P704" s="39">
        <f t="shared" si="146"/>
        <v>19044</v>
      </c>
      <c r="Q704" s="73">
        <f t="shared" si="147"/>
        <v>9852.46093693305</v>
      </c>
      <c r="R704" s="73">
        <f t="shared" si="148"/>
        <v>193.07987494213202</v>
      </c>
      <c r="S704" s="73">
        <f t="shared" si="149"/>
        <v>384.0022598277695</v>
      </c>
      <c r="T704" s="73">
        <f t="shared" si="150"/>
        <v>17024.94843239745</v>
      </c>
      <c r="U704" s="73">
        <f t="shared" si="151"/>
        <v>19236</v>
      </c>
      <c r="V704" s="73">
        <f t="shared" si="152"/>
        <v>171828.0424791568</v>
      </c>
      <c r="W704" s="73">
        <f t="shared" si="153"/>
        <v>177149.8664650004</v>
      </c>
    </row>
    <row r="705" spans="2:23" ht="15">
      <c r="B705" t="s">
        <v>1656</v>
      </c>
      <c r="C705" t="s">
        <v>735</v>
      </c>
      <c r="D705" t="s">
        <v>474</v>
      </c>
      <c r="E705" s="54">
        <v>35</v>
      </c>
      <c r="F705" s="45" t="s">
        <v>407</v>
      </c>
      <c r="G705" s="45" t="s">
        <v>408</v>
      </c>
      <c r="H705" s="45" t="s">
        <v>412</v>
      </c>
      <c r="I705" s="53">
        <v>100172.59</v>
      </c>
      <c r="J705" s="58">
        <f t="shared" si="140"/>
        <v>103979.14842</v>
      </c>
      <c r="K705" s="58">
        <f t="shared" si="141"/>
        <v>107410.46031786</v>
      </c>
      <c r="L705" s="74">
        <f t="shared" si="142"/>
        <v>7954.40485413</v>
      </c>
      <c r="M705" s="74">
        <f t="shared" si="143"/>
        <v>153.88913966159998</v>
      </c>
      <c r="N705" s="74">
        <f t="shared" si="144"/>
        <v>384.0022598277695</v>
      </c>
      <c r="O705" s="74">
        <f t="shared" si="145"/>
        <v>13387.315359075</v>
      </c>
      <c r="P705" s="39">
        <f t="shared" si="146"/>
        <v>19044</v>
      </c>
      <c r="Q705" s="73">
        <f t="shared" si="147"/>
        <v>8216.900214316289</v>
      </c>
      <c r="R705" s="73">
        <f t="shared" si="148"/>
        <v>158.96748127043278</v>
      </c>
      <c r="S705" s="73">
        <f t="shared" si="149"/>
        <v>384.0022598277695</v>
      </c>
      <c r="T705" s="73">
        <f t="shared" si="150"/>
        <v>14017.065071480729</v>
      </c>
      <c r="U705" s="73">
        <f t="shared" si="151"/>
        <v>19236</v>
      </c>
      <c r="V705" s="73">
        <f t="shared" si="152"/>
        <v>144902.76003269438</v>
      </c>
      <c r="W705" s="73">
        <f t="shared" si="153"/>
        <v>149423.3953447552</v>
      </c>
    </row>
    <row r="706" spans="2:23" ht="15">
      <c r="B706" t="s">
        <v>1657</v>
      </c>
      <c r="C706" t="s">
        <v>1501</v>
      </c>
      <c r="D706" t="s">
        <v>417</v>
      </c>
      <c r="E706" s="54">
        <v>40</v>
      </c>
      <c r="F706" s="45" t="s">
        <v>407</v>
      </c>
      <c r="G706" s="45" t="s">
        <v>408</v>
      </c>
      <c r="H706" s="45" t="s">
        <v>412</v>
      </c>
      <c r="I706" s="53">
        <v>79621.01</v>
      </c>
      <c r="J706" s="58">
        <f t="shared" si="140"/>
        <v>82646.60837999999</v>
      </c>
      <c r="K706" s="58">
        <f t="shared" si="141"/>
        <v>85373.94645653998</v>
      </c>
      <c r="L706" s="74">
        <f t="shared" si="142"/>
        <v>6322.465541069999</v>
      </c>
      <c r="M706" s="74">
        <f t="shared" si="143"/>
        <v>122.31698040239998</v>
      </c>
      <c r="N706" s="74">
        <f t="shared" si="144"/>
        <v>384.0022598277695</v>
      </c>
      <c r="O706" s="74">
        <f t="shared" si="145"/>
        <v>10640.750828925</v>
      </c>
      <c r="P706" s="39">
        <f t="shared" si="146"/>
        <v>19044</v>
      </c>
      <c r="Q706" s="73">
        <f t="shared" si="147"/>
        <v>6531.106903925309</v>
      </c>
      <c r="R706" s="73">
        <f t="shared" si="148"/>
        <v>126.35344075567917</v>
      </c>
      <c r="S706" s="73">
        <f t="shared" si="149"/>
        <v>384.0022598277695</v>
      </c>
      <c r="T706" s="73">
        <f t="shared" si="150"/>
        <v>11141.300012578467</v>
      </c>
      <c r="U706" s="73">
        <f t="shared" si="151"/>
        <v>19236</v>
      </c>
      <c r="V706" s="73">
        <f t="shared" si="152"/>
        <v>119160.14399022516</v>
      </c>
      <c r="W706" s="73">
        <f t="shared" si="153"/>
        <v>122792.70907362721</v>
      </c>
    </row>
    <row r="707" spans="2:23" ht="15">
      <c r="B707" t="s">
        <v>1658</v>
      </c>
      <c r="C707" t="s">
        <v>1659</v>
      </c>
      <c r="D707" t="s">
        <v>801</v>
      </c>
      <c r="E707" s="54">
        <v>40</v>
      </c>
      <c r="F707" s="45" t="s">
        <v>407</v>
      </c>
      <c r="G707" s="45" t="s">
        <v>408</v>
      </c>
      <c r="H707" s="45" t="s">
        <v>412</v>
      </c>
      <c r="I707" s="53">
        <v>81882.68</v>
      </c>
      <c r="J707" s="58">
        <f t="shared" si="140"/>
        <v>84994.22184</v>
      </c>
      <c r="K707" s="58">
        <f t="shared" si="141"/>
        <v>87799.03116072</v>
      </c>
      <c r="L707" s="74">
        <f t="shared" si="142"/>
        <v>6502.05797076</v>
      </c>
      <c r="M707" s="74">
        <f t="shared" si="143"/>
        <v>125.7914483232</v>
      </c>
      <c r="N707" s="74">
        <f t="shared" si="144"/>
        <v>384.0022598277695</v>
      </c>
      <c r="O707" s="74">
        <f t="shared" si="145"/>
        <v>10943.0060619</v>
      </c>
      <c r="P707" s="39">
        <f t="shared" si="146"/>
        <v>19044</v>
      </c>
      <c r="Q707" s="73">
        <f t="shared" si="147"/>
        <v>6716.62588379508</v>
      </c>
      <c r="R707" s="73">
        <f t="shared" si="148"/>
        <v>129.9425661178656</v>
      </c>
      <c r="S707" s="73">
        <f t="shared" si="149"/>
        <v>384.0022598277695</v>
      </c>
      <c r="T707" s="73">
        <f t="shared" si="150"/>
        <v>11457.77356647396</v>
      </c>
      <c r="U707" s="73">
        <f t="shared" si="151"/>
        <v>19236</v>
      </c>
      <c r="V707" s="73">
        <f t="shared" si="152"/>
        <v>121993.07958081097</v>
      </c>
      <c r="W707" s="73">
        <f t="shared" si="153"/>
        <v>125723.37543693467</v>
      </c>
    </row>
    <row r="708" spans="2:23" ht="15">
      <c r="B708" t="s">
        <v>1660</v>
      </c>
      <c r="C708" t="s">
        <v>1600</v>
      </c>
      <c r="D708" t="s">
        <v>661</v>
      </c>
      <c r="E708" s="54">
        <v>40</v>
      </c>
      <c r="F708" s="45" t="s">
        <v>407</v>
      </c>
      <c r="G708" s="45" t="s">
        <v>408</v>
      </c>
      <c r="H708" s="45" t="s">
        <v>412</v>
      </c>
      <c r="I708" s="53">
        <v>85877.12</v>
      </c>
      <c r="J708" s="58">
        <f t="shared" si="140"/>
        <v>89140.45056</v>
      </c>
      <c r="K708" s="58">
        <f t="shared" si="141"/>
        <v>92082.08542847999</v>
      </c>
      <c r="L708" s="74">
        <f t="shared" si="142"/>
        <v>6819.24446784</v>
      </c>
      <c r="M708" s="74">
        <f t="shared" si="143"/>
        <v>131.9278668288</v>
      </c>
      <c r="N708" s="74">
        <f t="shared" si="144"/>
        <v>384.0022598277695</v>
      </c>
      <c r="O708" s="74">
        <f t="shared" si="145"/>
        <v>11476.8330096</v>
      </c>
      <c r="P708" s="39">
        <f t="shared" si="146"/>
        <v>19044</v>
      </c>
      <c r="Q708" s="73">
        <f t="shared" si="147"/>
        <v>7044.279535278719</v>
      </c>
      <c r="R708" s="73">
        <f t="shared" si="148"/>
        <v>136.28148643415037</v>
      </c>
      <c r="S708" s="73">
        <f t="shared" si="149"/>
        <v>384.0022598277695</v>
      </c>
      <c r="T708" s="73">
        <f t="shared" si="150"/>
        <v>12016.712148416638</v>
      </c>
      <c r="U708" s="73">
        <f t="shared" si="151"/>
        <v>19236</v>
      </c>
      <c r="V708" s="73">
        <f t="shared" si="152"/>
        <v>126996.45816409656</v>
      </c>
      <c r="W708" s="73">
        <f t="shared" si="153"/>
        <v>130899.36085843726</v>
      </c>
    </row>
    <row r="709" spans="2:23" ht="15">
      <c r="B709" t="s">
        <v>1661</v>
      </c>
      <c r="C709" t="s">
        <v>1662</v>
      </c>
      <c r="D709" t="s">
        <v>658</v>
      </c>
      <c r="E709" s="54">
        <v>40</v>
      </c>
      <c r="F709" s="45" t="s">
        <v>407</v>
      </c>
      <c r="G709" s="45" t="s">
        <v>408</v>
      </c>
      <c r="H709" s="45" t="s">
        <v>412</v>
      </c>
      <c r="I709" s="53">
        <v>77881.11</v>
      </c>
      <c r="J709" s="58">
        <f t="shared" si="140"/>
        <v>80840.59218</v>
      </c>
      <c r="K709" s="58">
        <f t="shared" si="141"/>
        <v>83508.33172194</v>
      </c>
      <c r="L709" s="74">
        <f t="shared" si="142"/>
        <v>6184.30530177</v>
      </c>
      <c r="M709" s="74">
        <f t="shared" si="143"/>
        <v>119.6440764264</v>
      </c>
      <c r="N709" s="74">
        <f t="shared" si="144"/>
        <v>384.0022598277695</v>
      </c>
      <c r="O709" s="74">
        <f t="shared" si="145"/>
        <v>10408.226243175</v>
      </c>
      <c r="P709" s="39">
        <f t="shared" si="146"/>
        <v>19044</v>
      </c>
      <c r="Q709" s="73">
        <f t="shared" si="147"/>
        <v>6388.38737672841</v>
      </c>
      <c r="R709" s="73">
        <f t="shared" si="148"/>
        <v>123.5923309484712</v>
      </c>
      <c r="S709" s="73">
        <f t="shared" si="149"/>
        <v>384.0022598277695</v>
      </c>
      <c r="T709" s="73">
        <f t="shared" si="150"/>
        <v>10897.83728971317</v>
      </c>
      <c r="U709" s="73">
        <f t="shared" si="151"/>
        <v>19236</v>
      </c>
      <c r="V709" s="73">
        <f t="shared" si="152"/>
        <v>116980.77006119917</v>
      </c>
      <c r="W709" s="73">
        <f t="shared" si="153"/>
        <v>120538.15097915783</v>
      </c>
    </row>
    <row r="710" spans="2:23" ht="15">
      <c r="B710" t="s">
        <v>1663</v>
      </c>
      <c r="C710" t="s">
        <v>1664</v>
      </c>
      <c r="D710" t="s">
        <v>420</v>
      </c>
      <c r="E710" s="54">
        <v>40</v>
      </c>
      <c r="F710" s="45" t="s">
        <v>407</v>
      </c>
      <c r="G710" s="45" t="s">
        <v>408</v>
      </c>
      <c r="H710" s="45" t="s">
        <v>412</v>
      </c>
      <c r="I710" s="53">
        <v>80004.2</v>
      </c>
      <c r="J710" s="58">
        <f t="shared" si="140"/>
        <v>83044.3596</v>
      </c>
      <c r="K710" s="58">
        <f t="shared" si="141"/>
        <v>85784.8234668</v>
      </c>
      <c r="L710" s="74">
        <f t="shared" si="142"/>
        <v>6352.8935094</v>
      </c>
      <c r="M710" s="74">
        <f t="shared" si="143"/>
        <v>122.90565220799999</v>
      </c>
      <c r="N710" s="74">
        <f t="shared" si="144"/>
        <v>384.0022598277695</v>
      </c>
      <c r="O710" s="74">
        <f t="shared" si="145"/>
        <v>10691.9612985</v>
      </c>
      <c r="P710" s="39">
        <f t="shared" si="146"/>
        <v>19044</v>
      </c>
      <c r="Q710" s="73">
        <f t="shared" si="147"/>
        <v>6562.5389952102</v>
      </c>
      <c r="R710" s="73">
        <f t="shared" si="148"/>
        <v>126.96153873086399</v>
      </c>
      <c r="S710" s="73">
        <f t="shared" si="149"/>
        <v>384.0022598277695</v>
      </c>
      <c r="T710" s="73">
        <f t="shared" si="150"/>
        <v>11194.9194624174</v>
      </c>
      <c r="U710" s="73">
        <f t="shared" si="151"/>
        <v>19236</v>
      </c>
      <c r="V710" s="73">
        <f t="shared" si="152"/>
        <v>119640.12231993576</v>
      </c>
      <c r="W710" s="73">
        <f t="shared" si="153"/>
        <v>123289.24572298623</v>
      </c>
    </row>
    <row r="711" spans="2:23" ht="15">
      <c r="B711" t="s">
        <v>1665</v>
      </c>
      <c r="C711" t="s">
        <v>1662</v>
      </c>
      <c r="D711" t="s">
        <v>807</v>
      </c>
      <c r="E711" s="54">
        <v>40</v>
      </c>
      <c r="F711" s="45" t="s">
        <v>407</v>
      </c>
      <c r="G711" s="45" t="s">
        <v>408</v>
      </c>
      <c r="H711" s="45" t="s">
        <v>412</v>
      </c>
      <c r="I711" s="53">
        <v>77881.11</v>
      </c>
      <c r="J711" s="58">
        <f t="shared" si="140"/>
        <v>80840.59218</v>
      </c>
      <c r="K711" s="58">
        <f t="shared" si="141"/>
        <v>83508.33172194</v>
      </c>
      <c r="L711" s="74">
        <f t="shared" si="142"/>
        <v>6184.30530177</v>
      </c>
      <c r="M711" s="74">
        <f t="shared" si="143"/>
        <v>119.6440764264</v>
      </c>
      <c r="N711" s="74">
        <f t="shared" si="144"/>
        <v>384.0022598277695</v>
      </c>
      <c r="O711" s="74">
        <f t="shared" si="145"/>
        <v>10408.226243175</v>
      </c>
      <c r="P711" s="39">
        <f t="shared" si="146"/>
        <v>19044</v>
      </c>
      <c r="Q711" s="73">
        <f t="shared" si="147"/>
        <v>6388.38737672841</v>
      </c>
      <c r="R711" s="73">
        <f t="shared" si="148"/>
        <v>123.5923309484712</v>
      </c>
      <c r="S711" s="73">
        <f t="shared" si="149"/>
        <v>384.0022598277695</v>
      </c>
      <c r="T711" s="73">
        <f t="shared" si="150"/>
        <v>10897.83728971317</v>
      </c>
      <c r="U711" s="73">
        <f t="shared" si="151"/>
        <v>19236</v>
      </c>
      <c r="V711" s="73">
        <f t="shared" si="152"/>
        <v>116980.77006119917</v>
      </c>
      <c r="W711" s="73">
        <f t="shared" si="153"/>
        <v>120538.15097915783</v>
      </c>
    </row>
    <row r="712" spans="2:23" ht="15">
      <c r="B712" t="s">
        <v>1666</v>
      </c>
      <c r="C712" t="s">
        <v>469</v>
      </c>
      <c r="D712" t="s">
        <v>417</v>
      </c>
      <c r="E712" s="54">
        <v>40</v>
      </c>
      <c r="F712" s="45" t="s">
        <v>407</v>
      </c>
      <c r="G712" s="45" t="s">
        <v>408</v>
      </c>
      <c r="H712" s="45" t="s">
        <v>412</v>
      </c>
      <c r="I712" s="53">
        <v>104406.28</v>
      </c>
      <c r="J712" s="58">
        <f t="shared" si="140"/>
        <v>108373.71864</v>
      </c>
      <c r="K712" s="58">
        <f t="shared" si="141"/>
        <v>111950.05135512</v>
      </c>
      <c r="L712" s="74">
        <f t="shared" si="142"/>
        <v>8290.58947596</v>
      </c>
      <c r="M712" s="74">
        <f t="shared" si="143"/>
        <v>160.39310358720002</v>
      </c>
      <c r="N712" s="74">
        <f t="shared" si="144"/>
        <v>384.0022598277695</v>
      </c>
      <c r="O712" s="74">
        <f t="shared" si="145"/>
        <v>13953.116274900001</v>
      </c>
      <c r="P712" s="39">
        <f t="shared" si="146"/>
        <v>19044</v>
      </c>
      <c r="Q712" s="73">
        <f t="shared" si="147"/>
        <v>8564.178928666679</v>
      </c>
      <c r="R712" s="73">
        <f t="shared" si="148"/>
        <v>165.6860760055776</v>
      </c>
      <c r="S712" s="73">
        <f t="shared" si="149"/>
        <v>384.0022598277695</v>
      </c>
      <c r="T712" s="73">
        <f t="shared" si="150"/>
        <v>14609.48170184316</v>
      </c>
      <c r="U712" s="73">
        <f t="shared" si="151"/>
        <v>19236</v>
      </c>
      <c r="V712" s="73">
        <f t="shared" si="152"/>
        <v>150205.81975427497</v>
      </c>
      <c r="W712" s="73">
        <f t="shared" si="153"/>
        <v>154909.40032146318</v>
      </c>
    </row>
    <row r="713" spans="2:23" ht="15">
      <c r="B713" t="s">
        <v>1667</v>
      </c>
      <c r="C713" t="s">
        <v>824</v>
      </c>
      <c r="D713" t="s">
        <v>801</v>
      </c>
      <c r="E713" s="54">
        <v>40</v>
      </c>
      <c r="F713" s="45" t="s">
        <v>407</v>
      </c>
      <c r="G713" s="45" t="s">
        <v>408</v>
      </c>
      <c r="H713" s="45" t="s">
        <v>412</v>
      </c>
      <c r="I713" s="53">
        <v>113094.64</v>
      </c>
      <c r="J713" s="58">
        <f t="shared" si="140"/>
        <v>117392.23632</v>
      </c>
      <c r="K713" s="58">
        <f t="shared" si="141"/>
        <v>121266.18011855999</v>
      </c>
      <c r="L713" s="74">
        <f t="shared" si="142"/>
        <v>8980.506078479999</v>
      </c>
      <c r="M713" s="74">
        <f t="shared" si="143"/>
        <v>173.74050975359998</v>
      </c>
      <c r="N713" s="74">
        <f t="shared" si="144"/>
        <v>384.0022598277695</v>
      </c>
      <c r="O713" s="74">
        <f t="shared" si="145"/>
        <v>15114.2504262</v>
      </c>
      <c r="P713" s="39">
        <f t="shared" si="146"/>
        <v>19044</v>
      </c>
      <c r="Q713" s="73">
        <f t="shared" si="147"/>
        <v>9276.86277906984</v>
      </c>
      <c r="R713" s="73">
        <f t="shared" si="148"/>
        <v>179.47394657546877</v>
      </c>
      <c r="S713" s="73">
        <f t="shared" si="149"/>
        <v>384.0022598277695</v>
      </c>
      <c r="T713" s="73">
        <f t="shared" si="150"/>
        <v>15825.23650547208</v>
      </c>
      <c r="U713" s="73">
        <f t="shared" si="151"/>
        <v>19236</v>
      </c>
      <c r="V713" s="73">
        <f t="shared" si="152"/>
        <v>161088.73559426138</v>
      </c>
      <c r="W713" s="73">
        <f t="shared" si="153"/>
        <v>166167.75560950514</v>
      </c>
    </row>
    <row r="714" spans="2:23" ht="15">
      <c r="B714" t="s">
        <v>1668</v>
      </c>
      <c r="C714" t="s">
        <v>826</v>
      </c>
      <c r="D714" t="s">
        <v>661</v>
      </c>
      <c r="E714" s="54">
        <v>40</v>
      </c>
      <c r="F714" s="45" t="s">
        <v>407</v>
      </c>
      <c r="G714" s="45" t="s">
        <v>408</v>
      </c>
      <c r="H714" s="45" t="s">
        <v>412</v>
      </c>
      <c r="I714" s="53">
        <v>115893.9</v>
      </c>
      <c r="J714" s="58">
        <f aca="true" t="shared" si="154" ref="J714:J777">I714*(1+$F$1)</f>
        <v>120297.8682</v>
      </c>
      <c r="K714" s="58">
        <f aca="true" t="shared" si="155" ref="K714:K777">J714*(1+$F$2)</f>
        <v>124267.69785059999</v>
      </c>
      <c r="L714" s="74">
        <f aca="true" t="shared" si="156" ref="L714:L777">IF(J714-$L$2&lt;0,J714*$I$3,($L$2*$I$3)+(J714-$L$2)*$I$4)</f>
        <v>9202.7869173</v>
      </c>
      <c r="M714" s="74">
        <f aca="true" t="shared" si="157" ref="M714:M777">J714*0.00148</f>
        <v>178.04084493599998</v>
      </c>
      <c r="N714" s="74">
        <f aca="true" t="shared" si="158" ref="N714:N777">2080*0.184616471071043</f>
        <v>384.0022598277695</v>
      </c>
      <c r="O714" s="74">
        <f aca="true" t="shared" si="159" ref="O714:O777">J714*0.12875</f>
        <v>15488.35053075</v>
      </c>
      <c r="P714" s="39">
        <f aca="true" t="shared" si="160" ref="P714:P777">1587*12</f>
        <v>19044</v>
      </c>
      <c r="Q714" s="73">
        <f aca="true" t="shared" si="161" ref="Q714:Q777">IF(K714-$L$2&lt;0,K714*$I$3,($L$2*$I$3)+(K714-$L$2)*$I$4)</f>
        <v>9506.4788855709</v>
      </c>
      <c r="R714" s="73">
        <f aca="true" t="shared" si="162" ref="R714:R777">K714*0.00148</f>
        <v>183.91619281888796</v>
      </c>
      <c r="S714" s="73">
        <f aca="true" t="shared" si="163" ref="S714:S777">2080*0.184616471071043</f>
        <v>384.0022598277695</v>
      </c>
      <c r="T714" s="73">
        <f aca="true" t="shared" si="164" ref="T714:T777">K714*0.1305</f>
        <v>16216.934569503299</v>
      </c>
      <c r="U714" s="73">
        <f aca="true" t="shared" si="165" ref="U714:U777">1603*12</f>
        <v>19236</v>
      </c>
      <c r="V714" s="73">
        <f aca="true" t="shared" si="166" ref="V714:V777">J714+SUM(L714:P714)</f>
        <v>164595.04875281377</v>
      </c>
      <c r="W714" s="73">
        <f aca="true" t="shared" si="167" ref="W714:W777">K714+SUM(Q714:U714)</f>
        <v>169795.02975832083</v>
      </c>
    </row>
    <row r="715" spans="2:23" ht="15">
      <c r="B715" t="s">
        <v>1669</v>
      </c>
      <c r="C715" t="s">
        <v>828</v>
      </c>
      <c r="D715" t="s">
        <v>658</v>
      </c>
      <c r="E715" s="54">
        <v>40</v>
      </c>
      <c r="F715" s="45" t="s">
        <v>407</v>
      </c>
      <c r="G715" s="45" t="s">
        <v>408</v>
      </c>
      <c r="H715" s="45" t="s">
        <v>412</v>
      </c>
      <c r="I715" s="53">
        <v>114146.32</v>
      </c>
      <c r="J715" s="58">
        <f t="shared" si="154"/>
        <v>118483.88016000002</v>
      </c>
      <c r="K715" s="58">
        <f t="shared" si="155"/>
        <v>122393.84820528001</v>
      </c>
      <c r="L715" s="74">
        <f t="shared" si="156"/>
        <v>9064.01683224</v>
      </c>
      <c r="M715" s="74">
        <f t="shared" si="157"/>
        <v>175.35614263680003</v>
      </c>
      <c r="N715" s="74">
        <f t="shared" si="158"/>
        <v>384.0022598277695</v>
      </c>
      <c r="O715" s="74">
        <f t="shared" si="159"/>
        <v>15254.799570600002</v>
      </c>
      <c r="P715" s="39">
        <f t="shared" si="160"/>
        <v>19044</v>
      </c>
      <c r="Q715" s="73">
        <f t="shared" si="161"/>
        <v>9363.12938770392</v>
      </c>
      <c r="R715" s="73">
        <f t="shared" si="162"/>
        <v>181.14289534381442</v>
      </c>
      <c r="S715" s="73">
        <f t="shared" si="163"/>
        <v>384.0022598277695</v>
      </c>
      <c r="T715" s="73">
        <f t="shared" si="164"/>
        <v>15972.397190789043</v>
      </c>
      <c r="U715" s="73">
        <f t="shared" si="165"/>
        <v>19236</v>
      </c>
      <c r="V715" s="73">
        <f t="shared" si="166"/>
        <v>162406.0549653046</v>
      </c>
      <c r="W715" s="73">
        <f t="shared" si="167"/>
        <v>167530.51993894455</v>
      </c>
    </row>
    <row r="716" spans="2:23" ht="15">
      <c r="B716" t="s">
        <v>1670</v>
      </c>
      <c r="C716" t="s">
        <v>830</v>
      </c>
      <c r="D716" t="s">
        <v>420</v>
      </c>
      <c r="E716" s="54">
        <v>40</v>
      </c>
      <c r="F716" s="45" t="s">
        <v>407</v>
      </c>
      <c r="G716" s="45" t="s">
        <v>408</v>
      </c>
      <c r="H716" s="45" t="s">
        <v>412</v>
      </c>
      <c r="I716" s="53">
        <v>100385.66</v>
      </c>
      <c r="J716" s="58">
        <f t="shared" si="154"/>
        <v>104200.31508</v>
      </c>
      <c r="K716" s="58">
        <f t="shared" si="155"/>
        <v>107638.92547763999</v>
      </c>
      <c r="L716" s="74">
        <f t="shared" si="156"/>
        <v>7971.32410362</v>
      </c>
      <c r="M716" s="74">
        <f t="shared" si="157"/>
        <v>154.2164663184</v>
      </c>
      <c r="N716" s="74">
        <f t="shared" si="158"/>
        <v>384.0022598277695</v>
      </c>
      <c r="O716" s="74">
        <f t="shared" si="159"/>
        <v>13415.79056655</v>
      </c>
      <c r="P716" s="39">
        <f t="shared" si="160"/>
        <v>19044</v>
      </c>
      <c r="Q716" s="73">
        <f t="shared" si="161"/>
        <v>8234.37779903946</v>
      </c>
      <c r="R716" s="73">
        <f t="shared" si="162"/>
        <v>159.30560970690718</v>
      </c>
      <c r="S716" s="73">
        <f t="shared" si="163"/>
        <v>384.0022598277695</v>
      </c>
      <c r="T716" s="73">
        <f t="shared" si="164"/>
        <v>14046.87977483202</v>
      </c>
      <c r="U716" s="73">
        <f t="shared" si="165"/>
        <v>19236</v>
      </c>
      <c r="V716" s="73">
        <f t="shared" si="166"/>
        <v>145169.6484763162</v>
      </c>
      <c r="W716" s="73">
        <f t="shared" si="167"/>
        <v>149699.49092104615</v>
      </c>
    </row>
    <row r="717" spans="2:23" ht="15">
      <c r="B717" t="s">
        <v>1671</v>
      </c>
      <c r="C717" t="s">
        <v>828</v>
      </c>
      <c r="D717" t="s">
        <v>807</v>
      </c>
      <c r="E717" s="54">
        <v>40</v>
      </c>
      <c r="F717" s="45" t="s">
        <v>407</v>
      </c>
      <c r="G717" s="45" t="s">
        <v>408</v>
      </c>
      <c r="H717" s="45" t="s">
        <v>412</v>
      </c>
      <c r="I717" s="53">
        <v>114146.32</v>
      </c>
      <c r="J717" s="58">
        <f t="shared" si="154"/>
        <v>118483.88016000002</v>
      </c>
      <c r="K717" s="58">
        <f t="shared" si="155"/>
        <v>122393.84820528001</v>
      </c>
      <c r="L717" s="74">
        <f t="shared" si="156"/>
        <v>9064.01683224</v>
      </c>
      <c r="M717" s="74">
        <f t="shared" si="157"/>
        <v>175.35614263680003</v>
      </c>
      <c r="N717" s="74">
        <f t="shared" si="158"/>
        <v>384.0022598277695</v>
      </c>
      <c r="O717" s="74">
        <f t="shared" si="159"/>
        <v>15254.799570600002</v>
      </c>
      <c r="P717" s="39">
        <f t="shared" si="160"/>
        <v>19044</v>
      </c>
      <c r="Q717" s="73">
        <f t="shared" si="161"/>
        <v>9363.12938770392</v>
      </c>
      <c r="R717" s="73">
        <f t="shared" si="162"/>
        <v>181.14289534381442</v>
      </c>
      <c r="S717" s="73">
        <f t="shared" si="163"/>
        <v>384.0022598277695</v>
      </c>
      <c r="T717" s="73">
        <f t="shared" si="164"/>
        <v>15972.397190789043</v>
      </c>
      <c r="U717" s="73">
        <f t="shared" si="165"/>
        <v>19236</v>
      </c>
      <c r="V717" s="73">
        <f t="shared" si="166"/>
        <v>162406.0549653046</v>
      </c>
      <c r="W717" s="73">
        <f t="shared" si="167"/>
        <v>167530.51993894455</v>
      </c>
    </row>
    <row r="718" spans="2:23" ht="15">
      <c r="B718" t="s">
        <v>1672</v>
      </c>
      <c r="C718" t="s">
        <v>427</v>
      </c>
      <c r="D718" t="s">
        <v>417</v>
      </c>
      <c r="E718" s="54">
        <v>40</v>
      </c>
      <c r="F718" s="45" t="s">
        <v>407</v>
      </c>
      <c r="G718" s="45" t="s">
        <v>408</v>
      </c>
      <c r="H718" s="45" t="s">
        <v>412</v>
      </c>
      <c r="I718" s="53">
        <v>94300.96</v>
      </c>
      <c r="J718" s="58">
        <f t="shared" si="154"/>
        <v>97884.39648000001</v>
      </c>
      <c r="K718" s="58">
        <f t="shared" si="155"/>
        <v>101114.58156384001</v>
      </c>
      <c r="L718" s="74">
        <f t="shared" si="156"/>
        <v>7488.15633072</v>
      </c>
      <c r="M718" s="74">
        <f t="shared" si="157"/>
        <v>144.86890679040002</v>
      </c>
      <c r="N718" s="74">
        <f t="shared" si="158"/>
        <v>384.0022598277695</v>
      </c>
      <c r="O718" s="74">
        <f t="shared" si="159"/>
        <v>12602.616046800002</v>
      </c>
      <c r="P718" s="39">
        <f t="shared" si="160"/>
        <v>19044</v>
      </c>
      <c r="Q718" s="73">
        <f t="shared" si="161"/>
        <v>7735.265489633761</v>
      </c>
      <c r="R718" s="73">
        <f t="shared" si="162"/>
        <v>149.64958071448322</v>
      </c>
      <c r="S718" s="73">
        <f t="shared" si="163"/>
        <v>384.0022598277695</v>
      </c>
      <c r="T718" s="73">
        <f t="shared" si="164"/>
        <v>13195.452894081121</v>
      </c>
      <c r="U718" s="73">
        <f t="shared" si="165"/>
        <v>19236</v>
      </c>
      <c r="V718" s="73">
        <f t="shared" si="166"/>
        <v>137548.04002413817</v>
      </c>
      <c r="W718" s="73">
        <f t="shared" si="167"/>
        <v>141814.95178809715</v>
      </c>
    </row>
    <row r="719" spans="2:23" ht="15">
      <c r="B719" t="s">
        <v>1673</v>
      </c>
      <c r="C719" t="s">
        <v>800</v>
      </c>
      <c r="D719" t="s">
        <v>801</v>
      </c>
      <c r="E719" s="54">
        <v>40</v>
      </c>
      <c r="F719" s="45" t="s">
        <v>407</v>
      </c>
      <c r="G719" s="45" t="s">
        <v>408</v>
      </c>
      <c r="H719" s="45" t="s">
        <v>412</v>
      </c>
      <c r="I719" s="53">
        <v>101885.29</v>
      </c>
      <c r="J719" s="58">
        <f t="shared" si="154"/>
        <v>105756.93102</v>
      </c>
      <c r="K719" s="58">
        <f t="shared" si="155"/>
        <v>109246.90974366</v>
      </c>
      <c r="L719" s="74">
        <f t="shared" si="156"/>
        <v>8090.40522303</v>
      </c>
      <c r="M719" s="74">
        <f t="shared" si="157"/>
        <v>156.5202579096</v>
      </c>
      <c r="N719" s="74">
        <f t="shared" si="158"/>
        <v>384.0022598277695</v>
      </c>
      <c r="O719" s="74">
        <f t="shared" si="159"/>
        <v>13616.204868825002</v>
      </c>
      <c r="P719" s="39">
        <f t="shared" si="160"/>
        <v>19044</v>
      </c>
      <c r="Q719" s="73">
        <f t="shared" si="161"/>
        <v>8357.38859538999</v>
      </c>
      <c r="R719" s="73">
        <f t="shared" si="162"/>
        <v>161.6854264206168</v>
      </c>
      <c r="S719" s="73">
        <f t="shared" si="163"/>
        <v>384.0022598277695</v>
      </c>
      <c r="T719" s="73">
        <f t="shared" si="164"/>
        <v>14256.72172154763</v>
      </c>
      <c r="U719" s="73">
        <f t="shared" si="165"/>
        <v>19236</v>
      </c>
      <c r="V719" s="73">
        <f t="shared" si="166"/>
        <v>147048.06362959236</v>
      </c>
      <c r="W719" s="73">
        <f t="shared" si="167"/>
        <v>151642.70774684602</v>
      </c>
    </row>
    <row r="720" spans="2:23" ht="15">
      <c r="B720" t="s">
        <v>1674</v>
      </c>
      <c r="C720" t="s">
        <v>803</v>
      </c>
      <c r="D720" t="s">
        <v>661</v>
      </c>
      <c r="E720" s="54">
        <v>40</v>
      </c>
      <c r="F720" s="45" t="s">
        <v>407</v>
      </c>
      <c r="G720" s="45" t="s">
        <v>408</v>
      </c>
      <c r="H720" s="45" t="s">
        <v>412</v>
      </c>
      <c r="I720" s="53">
        <v>87686.58</v>
      </c>
      <c r="J720" s="58">
        <f t="shared" si="154"/>
        <v>91018.67004000001</v>
      </c>
      <c r="K720" s="58">
        <f t="shared" si="155"/>
        <v>94022.28615132</v>
      </c>
      <c r="L720" s="74">
        <f t="shared" si="156"/>
        <v>6962.928258060001</v>
      </c>
      <c r="M720" s="74">
        <f t="shared" si="157"/>
        <v>134.70763165920002</v>
      </c>
      <c r="N720" s="74">
        <f t="shared" si="158"/>
        <v>384.0022598277695</v>
      </c>
      <c r="O720" s="74">
        <f t="shared" si="159"/>
        <v>11718.653767650001</v>
      </c>
      <c r="P720" s="39">
        <f t="shared" si="160"/>
        <v>19044</v>
      </c>
      <c r="Q720" s="73">
        <f t="shared" si="161"/>
        <v>7192.70489057598</v>
      </c>
      <c r="R720" s="73">
        <f t="shared" si="162"/>
        <v>139.1529835039536</v>
      </c>
      <c r="S720" s="73">
        <f t="shared" si="163"/>
        <v>384.0022598277695</v>
      </c>
      <c r="T720" s="73">
        <f t="shared" si="164"/>
        <v>12269.908342747261</v>
      </c>
      <c r="U720" s="73">
        <f t="shared" si="165"/>
        <v>19236</v>
      </c>
      <c r="V720" s="73">
        <f t="shared" si="166"/>
        <v>129262.96195719698</v>
      </c>
      <c r="W720" s="73">
        <f t="shared" si="167"/>
        <v>133244.05462797498</v>
      </c>
    </row>
    <row r="721" spans="2:23" ht="15">
      <c r="B721" t="s">
        <v>1675</v>
      </c>
      <c r="C721" t="s">
        <v>806</v>
      </c>
      <c r="D721" t="s">
        <v>658</v>
      </c>
      <c r="E721" s="54">
        <v>40</v>
      </c>
      <c r="F721" s="45" t="s">
        <v>407</v>
      </c>
      <c r="G721" s="45" t="s">
        <v>408</v>
      </c>
      <c r="H721" s="45" t="s">
        <v>412</v>
      </c>
      <c r="I721" s="53">
        <v>91531.5</v>
      </c>
      <c r="J721" s="58">
        <f t="shared" si="154"/>
        <v>95009.697</v>
      </c>
      <c r="K721" s="58">
        <f t="shared" si="155"/>
        <v>98145.01700099999</v>
      </c>
      <c r="L721" s="74">
        <f t="shared" si="156"/>
        <v>7268.241820499999</v>
      </c>
      <c r="M721" s="74">
        <f t="shared" si="157"/>
        <v>140.61435156</v>
      </c>
      <c r="N721" s="74">
        <f t="shared" si="158"/>
        <v>384.0022598277695</v>
      </c>
      <c r="O721" s="74">
        <f t="shared" si="159"/>
        <v>12232.49848875</v>
      </c>
      <c r="P721" s="39">
        <f t="shared" si="160"/>
        <v>19044</v>
      </c>
      <c r="Q721" s="73">
        <f t="shared" si="161"/>
        <v>7508.093800576498</v>
      </c>
      <c r="R721" s="73">
        <f t="shared" si="162"/>
        <v>145.25462516147996</v>
      </c>
      <c r="S721" s="73">
        <f t="shared" si="163"/>
        <v>384.0022598277695</v>
      </c>
      <c r="T721" s="73">
        <f t="shared" si="164"/>
        <v>12807.924718630498</v>
      </c>
      <c r="U721" s="73">
        <f t="shared" si="165"/>
        <v>19236</v>
      </c>
      <c r="V721" s="73">
        <f t="shared" si="166"/>
        <v>134079.05392063776</v>
      </c>
      <c r="W721" s="73">
        <f t="shared" si="167"/>
        <v>138226.29240519623</v>
      </c>
    </row>
    <row r="722" spans="2:23" ht="15">
      <c r="B722" t="s">
        <v>1676</v>
      </c>
      <c r="C722" t="s">
        <v>429</v>
      </c>
      <c r="D722" t="s">
        <v>420</v>
      </c>
      <c r="E722" s="54">
        <v>40</v>
      </c>
      <c r="F722" s="45" t="s">
        <v>407</v>
      </c>
      <c r="G722" s="45" t="s">
        <v>408</v>
      </c>
      <c r="H722" s="45" t="s">
        <v>412</v>
      </c>
      <c r="I722" s="53">
        <v>87686.58</v>
      </c>
      <c r="J722" s="58">
        <f t="shared" si="154"/>
        <v>91018.67004000001</v>
      </c>
      <c r="K722" s="58">
        <f t="shared" si="155"/>
        <v>94022.28615132</v>
      </c>
      <c r="L722" s="74">
        <f t="shared" si="156"/>
        <v>6962.928258060001</v>
      </c>
      <c r="M722" s="74">
        <f t="shared" si="157"/>
        <v>134.70763165920002</v>
      </c>
      <c r="N722" s="74">
        <f t="shared" si="158"/>
        <v>384.0022598277695</v>
      </c>
      <c r="O722" s="74">
        <f t="shared" si="159"/>
        <v>11718.653767650001</v>
      </c>
      <c r="P722" s="39">
        <f t="shared" si="160"/>
        <v>19044</v>
      </c>
      <c r="Q722" s="73">
        <f t="shared" si="161"/>
        <v>7192.70489057598</v>
      </c>
      <c r="R722" s="73">
        <f t="shared" si="162"/>
        <v>139.1529835039536</v>
      </c>
      <c r="S722" s="73">
        <f t="shared" si="163"/>
        <v>384.0022598277695</v>
      </c>
      <c r="T722" s="73">
        <f t="shared" si="164"/>
        <v>12269.908342747261</v>
      </c>
      <c r="U722" s="73">
        <f t="shared" si="165"/>
        <v>19236</v>
      </c>
      <c r="V722" s="73">
        <f t="shared" si="166"/>
        <v>129262.96195719698</v>
      </c>
      <c r="W722" s="73">
        <f t="shared" si="167"/>
        <v>133244.05462797498</v>
      </c>
    </row>
    <row r="723" spans="2:23" ht="15">
      <c r="B723" t="s">
        <v>1677</v>
      </c>
      <c r="C723" t="s">
        <v>806</v>
      </c>
      <c r="D723" t="s">
        <v>807</v>
      </c>
      <c r="E723" s="54">
        <v>40</v>
      </c>
      <c r="F723" s="45" t="s">
        <v>407</v>
      </c>
      <c r="G723" s="45" t="s">
        <v>408</v>
      </c>
      <c r="H723" s="45" t="s">
        <v>412</v>
      </c>
      <c r="I723" s="53">
        <v>91531.5</v>
      </c>
      <c r="J723" s="58">
        <f t="shared" si="154"/>
        <v>95009.697</v>
      </c>
      <c r="K723" s="58">
        <f t="shared" si="155"/>
        <v>98145.01700099999</v>
      </c>
      <c r="L723" s="74">
        <f t="shared" si="156"/>
        <v>7268.241820499999</v>
      </c>
      <c r="M723" s="74">
        <f t="shared" si="157"/>
        <v>140.61435156</v>
      </c>
      <c r="N723" s="74">
        <f t="shared" si="158"/>
        <v>384.0022598277695</v>
      </c>
      <c r="O723" s="74">
        <f t="shared" si="159"/>
        <v>12232.49848875</v>
      </c>
      <c r="P723" s="39">
        <f t="shared" si="160"/>
        <v>19044</v>
      </c>
      <c r="Q723" s="73">
        <f t="shared" si="161"/>
        <v>7508.093800576498</v>
      </c>
      <c r="R723" s="73">
        <f t="shared" si="162"/>
        <v>145.25462516147996</v>
      </c>
      <c r="S723" s="73">
        <f t="shared" si="163"/>
        <v>384.0022598277695</v>
      </c>
      <c r="T723" s="73">
        <f t="shared" si="164"/>
        <v>12807.924718630498</v>
      </c>
      <c r="U723" s="73">
        <f t="shared" si="165"/>
        <v>19236</v>
      </c>
      <c r="V723" s="73">
        <f t="shared" si="166"/>
        <v>134079.05392063776</v>
      </c>
      <c r="W723" s="73">
        <f t="shared" si="167"/>
        <v>138226.29240519623</v>
      </c>
    </row>
    <row r="724" spans="2:23" ht="15">
      <c r="B724" t="s">
        <v>1678</v>
      </c>
      <c r="C724" t="s">
        <v>1679</v>
      </c>
      <c r="D724" t="s">
        <v>1680</v>
      </c>
      <c r="E724" s="54">
        <v>40</v>
      </c>
      <c r="F724" s="45" t="s">
        <v>407</v>
      </c>
      <c r="G724" s="45" t="s">
        <v>408</v>
      </c>
      <c r="H724" s="45" t="s">
        <v>412</v>
      </c>
      <c r="I724" s="53">
        <v>55193.93</v>
      </c>
      <c r="J724" s="58">
        <f t="shared" si="154"/>
        <v>57291.299340000005</v>
      </c>
      <c r="K724" s="58">
        <f t="shared" si="155"/>
        <v>59181.91221822</v>
      </c>
      <c r="L724" s="74">
        <f t="shared" si="156"/>
        <v>4382.78439951</v>
      </c>
      <c r="M724" s="74">
        <f t="shared" si="157"/>
        <v>84.7911230232</v>
      </c>
      <c r="N724" s="74">
        <f t="shared" si="158"/>
        <v>384.0022598277695</v>
      </c>
      <c r="O724" s="74">
        <f t="shared" si="159"/>
        <v>7376.254790025001</v>
      </c>
      <c r="P724" s="39">
        <f t="shared" si="160"/>
        <v>19044</v>
      </c>
      <c r="Q724" s="73">
        <f t="shared" si="161"/>
        <v>4527.41628469383</v>
      </c>
      <c r="R724" s="73">
        <f t="shared" si="162"/>
        <v>87.5892300829656</v>
      </c>
      <c r="S724" s="73">
        <f t="shared" si="163"/>
        <v>384.0022598277695</v>
      </c>
      <c r="T724" s="73">
        <f t="shared" si="164"/>
        <v>7723.23954447771</v>
      </c>
      <c r="U724" s="73">
        <f t="shared" si="165"/>
        <v>19236</v>
      </c>
      <c r="V724" s="73">
        <f t="shared" si="166"/>
        <v>88563.13191238597</v>
      </c>
      <c r="W724" s="73">
        <f t="shared" si="167"/>
        <v>91140.15953730227</v>
      </c>
    </row>
    <row r="725" spans="2:23" ht="15">
      <c r="B725" t="s">
        <v>1681</v>
      </c>
      <c r="C725" t="s">
        <v>1682</v>
      </c>
      <c r="D725" t="s">
        <v>1680</v>
      </c>
      <c r="E725" s="54">
        <v>40</v>
      </c>
      <c r="F725" s="45" t="s">
        <v>407</v>
      </c>
      <c r="G725" s="45" t="s">
        <v>408</v>
      </c>
      <c r="H725" s="45" t="s">
        <v>412</v>
      </c>
      <c r="I725" s="53">
        <v>94932.85</v>
      </c>
      <c r="J725" s="58">
        <f t="shared" si="154"/>
        <v>98540.29830000001</v>
      </c>
      <c r="K725" s="58">
        <f t="shared" si="155"/>
        <v>101792.1281439</v>
      </c>
      <c r="L725" s="74">
        <f t="shared" si="156"/>
        <v>7538.33281995</v>
      </c>
      <c r="M725" s="74">
        <f t="shared" si="157"/>
        <v>145.83964148400003</v>
      </c>
      <c r="N725" s="74">
        <f t="shared" si="158"/>
        <v>384.0022598277695</v>
      </c>
      <c r="O725" s="74">
        <f t="shared" si="159"/>
        <v>12687.063406125002</v>
      </c>
      <c r="P725" s="39">
        <f t="shared" si="160"/>
        <v>19044</v>
      </c>
      <c r="Q725" s="73">
        <f t="shared" si="161"/>
        <v>7787.09780300835</v>
      </c>
      <c r="R725" s="73">
        <f t="shared" si="162"/>
        <v>150.652349652972</v>
      </c>
      <c r="S725" s="73">
        <f t="shared" si="163"/>
        <v>384.0022598277695</v>
      </c>
      <c r="T725" s="73">
        <f t="shared" si="164"/>
        <v>13283.872722778951</v>
      </c>
      <c r="U725" s="73">
        <f t="shared" si="165"/>
        <v>19236</v>
      </c>
      <c r="V725" s="73">
        <f t="shared" si="166"/>
        <v>138339.53642738677</v>
      </c>
      <c r="W725" s="73">
        <f t="shared" si="167"/>
        <v>142633.75327916804</v>
      </c>
    </row>
    <row r="726" spans="2:23" ht="15">
      <c r="B726" t="s">
        <v>1683</v>
      </c>
      <c r="C726" t="s">
        <v>469</v>
      </c>
      <c r="D726" t="s">
        <v>417</v>
      </c>
      <c r="E726" s="54">
        <v>40</v>
      </c>
      <c r="F726" s="45" t="s">
        <v>407</v>
      </c>
      <c r="G726" s="45" t="s">
        <v>408</v>
      </c>
      <c r="H726" s="45" t="s">
        <v>412</v>
      </c>
      <c r="I726" s="53">
        <v>104406.28</v>
      </c>
      <c r="J726" s="58">
        <f t="shared" si="154"/>
        <v>108373.71864</v>
      </c>
      <c r="K726" s="58">
        <f t="shared" si="155"/>
        <v>111950.05135512</v>
      </c>
      <c r="L726" s="74">
        <f t="shared" si="156"/>
        <v>8290.58947596</v>
      </c>
      <c r="M726" s="74">
        <f t="shared" si="157"/>
        <v>160.39310358720002</v>
      </c>
      <c r="N726" s="74">
        <f t="shared" si="158"/>
        <v>384.0022598277695</v>
      </c>
      <c r="O726" s="74">
        <f t="shared" si="159"/>
        <v>13953.116274900001</v>
      </c>
      <c r="P726" s="39">
        <f t="shared" si="160"/>
        <v>19044</v>
      </c>
      <c r="Q726" s="73">
        <f t="shared" si="161"/>
        <v>8564.178928666679</v>
      </c>
      <c r="R726" s="73">
        <f t="shared" si="162"/>
        <v>165.6860760055776</v>
      </c>
      <c r="S726" s="73">
        <f t="shared" si="163"/>
        <v>384.0022598277695</v>
      </c>
      <c r="T726" s="73">
        <f t="shared" si="164"/>
        <v>14609.48170184316</v>
      </c>
      <c r="U726" s="73">
        <f t="shared" si="165"/>
        <v>19236</v>
      </c>
      <c r="V726" s="73">
        <f t="shared" si="166"/>
        <v>150205.81975427497</v>
      </c>
      <c r="W726" s="73">
        <f t="shared" si="167"/>
        <v>154909.40032146318</v>
      </c>
    </row>
    <row r="727" spans="2:23" ht="15">
      <c r="B727" t="s">
        <v>1684</v>
      </c>
      <c r="C727" t="s">
        <v>904</v>
      </c>
      <c r="D727" t="s">
        <v>417</v>
      </c>
      <c r="E727" s="54">
        <v>40</v>
      </c>
      <c r="F727" s="45" t="s">
        <v>407</v>
      </c>
      <c r="G727" s="45" t="s">
        <v>408</v>
      </c>
      <c r="H727" s="45" t="s">
        <v>412</v>
      </c>
      <c r="I727" s="53">
        <v>150816.89</v>
      </c>
      <c r="J727" s="58">
        <f t="shared" si="154"/>
        <v>156547.93182000003</v>
      </c>
      <c r="K727" s="58">
        <f t="shared" si="155"/>
        <v>161714.01357006002</v>
      </c>
      <c r="L727" s="74">
        <f t="shared" si="156"/>
        <v>10230.745011390001</v>
      </c>
      <c r="M727" s="74">
        <f t="shared" si="157"/>
        <v>231.69093909360004</v>
      </c>
      <c r="N727" s="74">
        <f t="shared" si="158"/>
        <v>384.0022598277695</v>
      </c>
      <c r="O727" s="74">
        <f t="shared" si="159"/>
        <v>20155.546221825003</v>
      </c>
      <c r="P727" s="39">
        <f t="shared" si="160"/>
        <v>19044</v>
      </c>
      <c r="Q727" s="73">
        <f t="shared" si="161"/>
        <v>10305.65319676587</v>
      </c>
      <c r="R727" s="73">
        <f t="shared" si="162"/>
        <v>239.33674008368882</v>
      </c>
      <c r="S727" s="73">
        <f t="shared" si="163"/>
        <v>384.0022598277695</v>
      </c>
      <c r="T727" s="73">
        <f t="shared" si="164"/>
        <v>21103.678770892835</v>
      </c>
      <c r="U727" s="73">
        <f t="shared" si="165"/>
        <v>19236</v>
      </c>
      <c r="V727" s="73">
        <f t="shared" si="166"/>
        <v>206593.9162521364</v>
      </c>
      <c r="W727" s="73">
        <f t="shared" si="167"/>
        <v>212982.68453763018</v>
      </c>
    </row>
    <row r="728" spans="2:23" ht="15">
      <c r="B728" t="s">
        <v>1685</v>
      </c>
      <c r="C728" t="s">
        <v>945</v>
      </c>
      <c r="D728" t="s">
        <v>511</v>
      </c>
      <c r="E728" s="54">
        <v>35</v>
      </c>
      <c r="F728" s="45" t="s">
        <v>407</v>
      </c>
      <c r="G728" s="45" t="s">
        <v>408</v>
      </c>
      <c r="H728" s="45" t="s">
        <v>412</v>
      </c>
      <c r="I728" s="53">
        <v>62482.4</v>
      </c>
      <c r="J728" s="58">
        <f t="shared" si="154"/>
        <v>64856.7312</v>
      </c>
      <c r="K728" s="58">
        <f t="shared" si="155"/>
        <v>66997.0033296</v>
      </c>
      <c r="L728" s="74">
        <f t="shared" si="156"/>
        <v>4961.5399368</v>
      </c>
      <c r="M728" s="74">
        <f t="shared" si="157"/>
        <v>95.987962176</v>
      </c>
      <c r="N728" s="74">
        <f t="shared" si="158"/>
        <v>384.0022598277695</v>
      </c>
      <c r="O728" s="74">
        <f t="shared" si="159"/>
        <v>8350.304142</v>
      </c>
      <c r="P728" s="39">
        <f t="shared" si="160"/>
        <v>19044</v>
      </c>
      <c r="Q728" s="73">
        <f t="shared" si="161"/>
        <v>5125.2707547144</v>
      </c>
      <c r="R728" s="73">
        <f t="shared" si="162"/>
        <v>99.155564927808</v>
      </c>
      <c r="S728" s="73">
        <f t="shared" si="163"/>
        <v>384.0022598277695</v>
      </c>
      <c r="T728" s="73">
        <f t="shared" si="164"/>
        <v>8743.1089345128</v>
      </c>
      <c r="U728" s="73">
        <f t="shared" si="165"/>
        <v>19236</v>
      </c>
      <c r="V728" s="73">
        <f t="shared" si="166"/>
        <v>97692.56550080377</v>
      </c>
      <c r="W728" s="73">
        <f t="shared" si="167"/>
        <v>100584.54084358278</v>
      </c>
    </row>
    <row r="729" spans="2:23" ht="15">
      <c r="B729" t="s">
        <v>1686</v>
      </c>
      <c r="C729" t="s">
        <v>1687</v>
      </c>
      <c r="D729" t="s">
        <v>455</v>
      </c>
      <c r="E729" s="54">
        <v>40</v>
      </c>
      <c r="F729" s="45" t="s">
        <v>407</v>
      </c>
      <c r="G729" s="45" t="s">
        <v>408</v>
      </c>
      <c r="H729" s="45" t="s">
        <v>412</v>
      </c>
      <c r="I729" s="53">
        <v>148892.85</v>
      </c>
      <c r="J729" s="58">
        <f t="shared" si="154"/>
        <v>154550.7783</v>
      </c>
      <c r="K729" s="58">
        <f t="shared" si="155"/>
        <v>159650.9539839</v>
      </c>
      <c r="L729" s="74">
        <f t="shared" si="156"/>
        <v>10201.786285350001</v>
      </c>
      <c r="M729" s="74">
        <f t="shared" si="157"/>
        <v>228.735151884</v>
      </c>
      <c r="N729" s="74">
        <f t="shared" si="158"/>
        <v>384.0022598277695</v>
      </c>
      <c r="O729" s="74">
        <f t="shared" si="159"/>
        <v>19898.412706125</v>
      </c>
      <c r="P729" s="39">
        <f t="shared" si="160"/>
        <v>19044</v>
      </c>
      <c r="Q729" s="73">
        <f t="shared" si="161"/>
        <v>10275.73883276655</v>
      </c>
      <c r="R729" s="73">
        <f t="shared" si="162"/>
        <v>236.283411896172</v>
      </c>
      <c r="S729" s="73">
        <f t="shared" si="163"/>
        <v>384.0022598277695</v>
      </c>
      <c r="T729" s="73">
        <f t="shared" si="164"/>
        <v>20834.44949489895</v>
      </c>
      <c r="U729" s="73">
        <f t="shared" si="165"/>
        <v>19236</v>
      </c>
      <c r="V729" s="73">
        <f t="shared" si="166"/>
        <v>204307.71470318676</v>
      </c>
      <c r="W729" s="73">
        <f t="shared" si="167"/>
        <v>210617.42798328944</v>
      </c>
    </row>
    <row r="730" spans="2:23" ht="15">
      <c r="B730" t="s">
        <v>1688</v>
      </c>
      <c r="C730" t="s">
        <v>1255</v>
      </c>
      <c r="D730" t="s">
        <v>1256</v>
      </c>
      <c r="E730" s="54">
        <v>35</v>
      </c>
      <c r="F730" s="45" t="s">
        <v>407</v>
      </c>
      <c r="G730" s="45" t="s">
        <v>408</v>
      </c>
      <c r="H730" s="45" t="s">
        <v>412</v>
      </c>
      <c r="I730" s="53">
        <v>167282.57</v>
      </c>
      <c r="J730" s="58">
        <f t="shared" si="154"/>
        <v>173639.30766000002</v>
      </c>
      <c r="K730" s="58">
        <f t="shared" si="155"/>
        <v>179369.40481278</v>
      </c>
      <c r="L730" s="74">
        <f t="shared" si="156"/>
        <v>10478.569961070001</v>
      </c>
      <c r="M730" s="74">
        <f t="shared" si="157"/>
        <v>256.98617533680004</v>
      </c>
      <c r="N730" s="74">
        <f t="shared" si="158"/>
        <v>384.0022598277695</v>
      </c>
      <c r="O730" s="74">
        <f t="shared" si="159"/>
        <v>22356.060861225003</v>
      </c>
      <c r="P730" s="39">
        <f t="shared" si="160"/>
        <v>19044</v>
      </c>
      <c r="Q730" s="73">
        <f t="shared" si="161"/>
        <v>10561.65636978531</v>
      </c>
      <c r="R730" s="73">
        <f t="shared" si="162"/>
        <v>265.4667191229144</v>
      </c>
      <c r="S730" s="73">
        <f t="shared" si="163"/>
        <v>384.0022598277695</v>
      </c>
      <c r="T730" s="73">
        <f t="shared" si="164"/>
        <v>23407.70732806779</v>
      </c>
      <c r="U730" s="73">
        <f t="shared" si="165"/>
        <v>19236</v>
      </c>
      <c r="V730" s="73">
        <f t="shared" si="166"/>
        <v>226158.92691745958</v>
      </c>
      <c r="W730" s="73">
        <f t="shared" si="167"/>
        <v>233224.2374895838</v>
      </c>
    </row>
    <row r="731" spans="2:23" ht="15">
      <c r="B731" t="s">
        <v>1689</v>
      </c>
      <c r="C731" t="s">
        <v>1214</v>
      </c>
      <c r="D731" t="s">
        <v>458</v>
      </c>
      <c r="E731" s="54">
        <v>35</v>
      </c>
      <c r="F731" s="45" t="s">
        <v>407</v>
      </c>
      <c r="G731" s="45" t="s">
        <v>408</v>
      </c>
      <c r="H731" s="45" t="s">
        <v>412</v>
      </c>
      <c r="I731" s="53">
        <v>218597.29</v>
      </c>
      <c r="J731" s="58">
        <f t="shared" si="154"/>
        <v>226903.98702000003</v>
      </c>
      <c r="K731" s="58">
        <f t="shared" si="155"/>
        <v>234391.81859166</v>
      </c>
      <c r="L731" s="74">
        <f t="shared" si="156"/>
        <v>11250.90781179</v>
      </c>
      <c r="M731" s="74">
        <f t="shared" si="157"/>
        <v>335.81790078960006</v>
      </c>
      <c r="N731" s="74">
        <f t="shared" si="158"/>
        <v>384.0022598277695</v>
      </c>
      <c r="O731" s="74">
        <f t="shared" si="159"/>
        <v>29213.888328825004</v>
      </c>
      <c r="P731" s="39">
        <f t="shared" si="160"/>
        <v>19044</v>
      </c>
      <c r="Q731" s="73">
        <f t="shared" si="161"/>
        <v>11359.48136957907</v>
      </c>
      <c r="R731" s="73">
        <f t="shared" si="162"/>
        <v>346.8998915156568</v>
      </c>
      <c r="S731" s="73">
        <f t="shared" si="163"/>
        <v>384.0022598277695</v>
      </c>
      <c r="T731" s="73">
        <f t="shared" si="164"/>
        <v>30588.13232621163</v>
      </c>
      <c r="U731" s="73">
        <f t="shared" si="165"/>
        <v>19236</v>
      </c>
      <c r="V731" s="73">
        <f t="shared" si="166"/>
        <v>287132.6033212324</v>
      </c>
      <c r="W731" s="73">
        <f t="shared" si="167"/>
        <v>296306.3344387941</v>
      </c>
    </row>
    <row r="732" spans="2:23" ht="15">
      <c r="B732" t="s">
        <v>1690</v>
      </c>
      <c r="C732" t="s">
        <v>871</v>
      </c>
      <c r="D732" t="s">
        <v>872</v>
      </c>
      <c r="E732" s="54">
        <v>40</v>
      </c>
      <c r="F732" s="45" t="s">
        <v>407</v>
      </c>
      <c r="G732" s="45" t="s">
        <v>408</v>
      </c>
      <c r="H732" s="45" t="s">
        <v>412</v>
      </c>
      <c r="I732" s="53">
        <v>189742.48</v>
      </c>
      <c r="J732" s="58">
        <f t="shared" si="154"/>
        <v>196952.69424</v>
      </c>
      <c r="K732" s="58">
        <f t="shared" si="155"/>
        <v>203452.13314992</v>
      </c>
      <c r="L732" s="74">
        <f t="shared" si="156"/>
        <v>10816.61406648</v>
      </c>
      <c r="M732" s="74">
        <f t="shared" si="157"/>
        <v>291.4899874752</v>
      </c>
      <c r="N732" s="74">
        <f t="shared" si="158"/>
        <v>384.0022598277695</v>
      </c>
      <c r="O732" s="74">
        <f t="shared" si="159"/>
        <v>25357.6593834</v>
      </c>
      <c r="P732" s="39">
        <f t="shared" si="160"/>
        <v>19044</v>
      </c>
      <c r="Q732" s="73">
        <f t="shared" si="161"/>
        <v>10910.85593067384</v>
      </c>
      <c r="R732" s="73">
        <f t="shared" si="162"/>
        <v>301.1091570618816</v>
      </c>
      <c r="S732" s="73">
        <f t="shared" si="163"/>
        <v>384.0022598277695</v>
      </c>
      <c r="T732" s="73">
        <f t="shared" si="164"/>
        <v>26550.50337606456</v>
      </c>
      <c r="U732" s="73">
        <f t="shared" si="165"/>
        <v>19236</v>
      </c>
      <c r="V732" s="73">
        <f t="shared" si="166"/>
        <v>252846.45993718298</v>
      </c>
      <c r="W732" s="73">
        <f t="shared" si="167"/>
        <v>260834.60387354804</v>
      </c>
    </row>
    <row r="733" spans="2:23" ht="15">
      <c r="B733" t="s">
        <v>1691</v>
      </c>
      <c r="C733" t="s">
        <v>1282</v>
      </c>
      <c r="D733" t="s">
        <v>458</v>
      </c>
      <c r="E733" s="54">
        <v>40</v>
      </c>
      <c r="F733" s="45" t="s">
        <v>407</v>
      </c>
      <c r="G733" s="45" t="s">
        <v>408</v>
      </c>
      <c r="H733" s="45" t="s">
        <v>412</v>
      </c>
      <c r="I733" s="53">
        <v>107672.08</v>
      </c>
      <c r="J733" s="58">
        <f t="shared" si="154"/>
        <v>111763.61904</v>
      </c>
      <c r="K733" s="58">
        <f t="shared" si="155"/>
        <v>115451.81846832</v>
      </c>
      <c r="L733" s="74">
        <f t="shared" si="156"/>
        <v>8549.91685656</v>
      </c>
      <c r="M733" s="74">
        <f t="shared" si="157"/>
        <v>165.41015617920002</v>
      </c>
      <c r="N733" s="74">
        <f t="shared" si="158"/>
        <v>384.0022598277695</v>
      </c>
      <c r="O733" s="74">
        <f t="shared" si="159"/>
        <v>14389.565951400002</v>
      </c>
      <c r="P733" s="39">
        <f t="shared" si="160"/>
        <v>19044</v>
      </c>
      <c r="Q733" s="73">
        <f t="shared" si="161"/>
        <v>8832.06411282648</v>
      </c>
      <c r="R733" s="73">
        <f t="shared" si="162"/>
        <v>170.8686913331136</v>
      </c>
      <c r="S733" s="73">
        <f t="shared" si="163"/>
        <v>384.0022598277695</v>
      </c>
      <c r="T733" s="73">
        <f t="shared" si="164"/>
        <v>15066.46231011576</v>
      </c>
      <c r="U733" s="73">
        <f t="shared" si="165"/>
        <v>19236</v>
      </c>
      <c r="V733" s="73">
        <f t="shared" si="166"/>
        <v>154296.514263967</v>
      </c>
      <c r="W733" s="73">
        <f t="shared" si="167"/>
        <v>159141.21584242312</v>
      </c>
    </row>
    <row r="734" spans="2:23" ht="15">
      <c r="B734" t="s">
        <v>1692</v>
      </c>
      <c r="C734" t="s">
        <v>1434</v>
      </c>
      <c r="D734" t="s">
        <v>458</v>
      </c>
      <c r="E734" s="54">
        <v>35</v>
      </c>
      <c r="F734" s="45" t="s">
        <v>407</v>
      </c>
      <c r="G734" s="45" t="s">
        <v>408</v>
      </c>
      <c r="H734" s="45" t="s">
        <v>412</v>
      </c>
      <c r="I734" s="53">
        <v>180396.84</v>
      </c>
      <c r="J734" s="58">
        <f t="shared" si="154"/>
        <v>187251.91992000001</v>
      </c>
      <c r="K734" s="58">
        <f t="shared" si="155"/>
        <v>193431.23327736</v>
      </c>
      <c r="L734" s="74">
        <f t="shared" si="156"/>
        <v>10675.952838840001</v>
      </c>
      <c r="M734" s="74">
        <f t="shared" si="157"/>
        <v>277.1328414816</v>
      </c>
      <c r="N734" s="74">
        <f t="shared" si="158"/>
        <v>384.0022598277695</v>
      </c>
      <c r="O734" s="74">
        <f t="shared" si="159"/>
        <v>24108.684689700003</v>
      </c>
      <c r="P734" s="39">
        <f t="shared" si="160"/>
        <v>19044</v>
      </c>
      <c r="Q734" s="73">
        <f t="shared" si="161"/>
        <v>10765.55288252172</v>
      </c>
      <c r="R734" s="73">
        <f t="shared" si="162"/>
        <v>286.2782252504928</v>
      </c>
      <c r="S734" s="73">
        <f t="shared" si="163"/>
        <v>384.0022598277695</v>
      </c>
      <c r="T734" s="73">
        <f t="shared" si="164"/>
        <v>25242.775942695484</v>
      </c>
      <c r="U734" s="73">
        <f t="shared" si="165"/>
        <v>19236</v>
      </c>
      <c r="V734" s="73">
        <f t="shared" si="166"/>
        <v>241741.6925498494</v>
      </c>
      <c r="W734" s="73">
        <f t="shared" si="167"/>
        <v>249345.84258765547</v>
      </c>
    </row>
    <row r="735" spans="2:23" ht="15">
      <c r="B735" t="s">
        <v>1693</v>
      </c>
      <c r="C735" t="s">
        <v>1181</v>
      </c>
      <c r="D735" t="s">
        <v>417</v>
      </c>
      <c r="E735" s="54">
        <v>40</v>
      </c>
      <c r="F735" s="45" t="s">
        <v>407</v>
      </c>
      <c r="G735" s="45" t="s">
        <v>408</v>
      </c>
      <c r="H735" s="45" t="s">
        <v>412</v>
      </c>
      <c r="I735" s="53">
        <v>173402.32</v>
      </c>
      <c r="J735" s="58">
        <f t="shared" si="154"/>
        <v>179991.60816</v>
      </c>
      <c r="K735" s="58">
        <f t="shared" si="155"/>
        <v>185931.33122927998</v>
      </c>
      <c r="L735" s="74">
        <f t="shared" si="156"/>
        <v>10570.67831832</v>
      </c>
      <c r="M735" s="74">
        <f t="shared" si="157"/>
        <v>266.3875800768</v>
      </c>
      <c r="N735" s="74">
        <f t="shared" si="158"/>
        <v>384.0022598277695</v>
      </c>
      <c r="O735" s="74">
        <f t="shared" si="159"/>
        <v>23173.9195506</v>
      </c>
      <c r="P735" s="39">
        <f t="shared" si="160"/>
        <v>19044</v>
      </c>
      <c r="Q735" s="73">
        <f t="shared" si="161"/>
        <v>10656.80430282456</v>
      </c>
      <c r="R735" s="73">
        <f t="shared" si="162"/>
        <v>275.1783702193344</v>
      </c>
      <c r="S735" s="73">
        <f t="shared" si="163"/>
        <v>384.0022598277695</v>
      </c>
      <c r="T735" s="73">
        <f t="shared" si="164"/>
        <v>24264.03872542104</v>
      </c>
      <c r="U735" s="73">
        <f t="shared" si="165"/>
        <v>19236</v>
      </c>
      <c r="V735" s="73">
        <f t="shared" si="166"/>
        <v>233430.59586882457</v>
      </c>
      <c r="W735" s="73">
        <f t="shared" si="167"/>
        <v>240747.3548875727</v>
      </c>
    </row>
    <row r="736" spans="2:23" ht="15">
      <c r="B736" t="s">
        <v>1694</v>
      </c>
      <c r="C736" t="s">
        <v>513</v>
      </c>
      <c r="D736" t="s">
        <v>417</v>
      </c>
      <c r="E736" s="54">
        <v>40</v>
      </c>
      <c r="F736" s="45" t="s">
        <v>407</v>
      </c>
      <c r="G736" s="45" t="s">
        <v>408</v>
      </c>
      <c r="H736" s="45" t="s">
        <v>412</v>
      </c>
      <c r="I736" s="53">
        <v>137012.22</v>
      </c>
      <c r="J736" s="58">
        <f t="shared" si="154"/>
        <v>142218.68436</v>
      </c>
      <c r="K736" s="58">
        <f t="shared" si="155"/>
        <v>146911.90094388</v>
      </c>
      <c r="L736" s="74">
        <f t="shared" si="156"/>
        <v>10022.97092322</v>
      </c>
      <c r="M736" s="74">
        <f t="shared" si="157"/>
        <v>210.48365285280002</v>
      </c>
      <c r="N736" s="74">
        <f t="shared" si="158"/>
        <v>384.0022598277695</v>
      </c>
      <c r="O736" s="74">
        <f t="shared" si="159"/>
        <v>18310.65561135</v>
      </c>
      <c r="P736" s="39">
        <f t="shared" si="160"/>
        <v>19044</v>
      </c>
      <c r="Q736" s="73">
        <f t="shared" si="161"/>
        <v>10091.02256368626</v>
      </c>
      <c r="R736" s="73">
        <f t="shared" si="162"/>
        <v>217.4296133969424</v>
      </c>
      <c r="S736" s="73">
        <f t="shared" si="163"/>
        <v>384.0022598277695</v>
      </c>
      <c r="T736" s="73">
        <f t="shared" si="164"/>
        <v>19172.00307317634</v>
      </c>
      <c r="U736" s="73">
        <f t="shared" si="165"/>
        <v>19236</v>
      </c>
      <c r="V736" s="73">
        <f t="shared" si="166"/>
        <v>190190.7968072506</v>
      </c>
      <c r="W736" s="73">
        <f t="shared" si="167"/>
        <v>196012.35845396732</v>
      </c>
    </row>
    <row r="737" spans="2:23" ht="15">
      <c r="B737" t="s">
        <v>1695</v>
      </c>
      <c r="C737" t="s">
        <v>513</v>
      </c>
      <c r="D737" t="s">
        <v>417</v>
      </c>
      <c r="E737" s="54">
        <v>40</v>
      </c>
      <c r="F737" s="45" t="s">
        <v>407</v>
      </c>
      <c r="G737" s="45" t="s">
        <v>408</v>
      </c>
      <c r="H737" s="45" t="s">
        <v>412</v>
      </c>
      <c r="I737" s="53">
        <v>137012.22</v>
      </c>
      <c r="J737" s="58">
        <f t="shared" si="154"/>
        <v>142218.68436</v>
      </c>
      <c r="K737" s="58">
        <f t="shared" si="155"/>
        <v>146911.90094388</v>
      </c>
      <c r="L737" s="74">
        <f t="shared" si="156"/>
        <v>10022.97092322</v>
      </c>
      <c r="M737" s="74">
        <f t="shared" si="157"/>
        <v>210.48365285280002</v>
      </c>
      <c r="N737" s="74">
        <f t="shared" si="158"/>
        <v>384.0022598277695</v>
      </c>
      <c r="O737" s="74">
        <f t="shared" si="159"/>
        <v>18310.65561135</v>
      </c>
      <c r="P737" s="39">
        <f t="shared" si="160"/>
        <v>19044</v>
      </c>
      <c r="Q737" s="73">
        <f t="shared" si="161"/>
        <v>10091.02256368626</v>
      </c>
      <c r="R737" s="73">
        <f t="shared" si="162"/>
        <v>217.4296133969424</v>
      </c>
      <c r="S737" s="73">
        <f t="shared" si="163"/>
        <v>384.0022598277695</v>
      </c>
      <c r="T737" s="73">
        <f t="shared" si="164"/>
        <v>19172.00307317634</v>
      </c>
      <c r="U737" s="73">
        <f t="shared" si="165"/>
        <v>19236</v>
      </c>
      <c r="V737" s="73">
        <f t="shared" si="166"/>
        <v>190190.7968072506</v>
      </c>
      <c r="W737" s="73">
        <f t="shared" si="167"/>
        <v>196012.35845396732</v>
      </c>
    </row>
    <row r="738" spans="2:23" ht="15">
      <c r="B738" t="s">
        <v>1696</v>
      </c>
      <c r="C738" t="s">
        <v>1188</v>
      </c>
      <c r="D738" t="s">
        <v>417</v>
      </c>
      <c r="E738" s="54">
        <v>40</v>
      </c>
      <c r="F738" s="45" t="s">
        <v>407</v>
      </c>
      <c r="G738" s="45" t="s">
        <v>408</v>
      </c>
      <c r="H738" s="45" t="s">
        <v>412</v>
      </c>
      <c r="I738" s="53">
        <v>184151.52</v>
      </c>
      <c r="J738" s="58">
        <f t="shared" si="154"/>
        <v>191149.27776</v>
      </c>
      <c r="K738" s="58">
        <f t="shared" si="155"/>
        <v>197457.20392608</v>
      </c>
      <c r="L738" s="74">
        <f t="shared" si="156"/>
        <v>10732.46452752</v>
      </c>
      <c r="M738" s="74">
        <f t="shared" si="157"/>
        <v>282.9009310848</v>
      </c>
      <c r="N738" s="74">
        <f t="shared" si="158"/>
        <v>384.0022598277695</v>
      </c>
      <c r="O738" s="74">
        <f t="shared" si="159"/>
        <v>24610.4695116</v>
      </c>
      <c r="P738" s="39">
        <f t="shared" si="160"/>
        <v>19044</v>
      </c>
      <c r="Q738" s="73">
        <f t="shared" si="161"/>
        <v>10823.929456928161</v>
      </c>
      <c r="R738" s="73">
        <f t="shared" si="162"/>
        <v>292.2366618105984</v>
      </c>
      <c r="S738" s="73">
        <f t="shared" si="163"/>
        <v>384.0022598277695</v>
      </c>
      <c r="T738" s="73">
        <f t="shared" si="164"/>
        <v>25768.16511235344</v>
      </c>
      <c r="U738" s="73">
        <f t="shared" si="165"/>
        <v>19236</v>
      </c>
      <c r="V738" s="73">
        <f t="shared" si="166"/>
        <v>246203.11499003257</v>
      </c>
      <c r="W738" s="73">
        <f t="shared" si="167"/>
        <v>253961.53741699996</v>
      </c>
    </row>
    <row r="739" spans="2:23" ht="15">
      <c r="B739" t="s">
        <v>1697</v>
      </c>
      <c r="C739" t="s">
        <v>1188</v>
      </c>
      <c r="D739" t="s">
        <v>417</v>
      </c>
      <c r="E739" s="54">
        <v>40</v>
      </c>
      <c r="F739" s="45" t="s">
        <v>407</v>
      </c>
      <c r="G739" s="45" t="s">
        <v>408</v>
      </c>
      <c r="H739" s="45" t="s">
        <v>412</v>
      </c>
      <c r="I739" s="53">
        <v>184151.52</v>
      </c>
      <c r="J739" s="58">
        <f t="shared" si="154"/>
        <v>191149.27776</v>
      </c>
      <c r="K739" s="58">
        <f t="shared" si="155"/>
        <v>197457.20392608</v>
      </c>
      <c r="L739" s="74">
        <f t="shared" si="156"/>
        <v>10732.46452752</v>
      </c>
      <c r="M739" s="74">
        <f t="shared" si="157"/>
        <v>282.9009310848</v>
      </c>
      <c r="N739" s="74">
        <f t="shared" si="158"/>
        <v>384.0022598277695</v>
      </c>
      <c r="O739" s="74">
        <f t="shared" si="159"/>
        <v>24610.4695116</v>
      </c>
      <c r="P739" s="39">
        <f t="shared" si="160"/>
        <v>19044</v>
      </c>
      <c r="Q739" s="73">
        <f t="shared" si="161"/>
        <v>10823.929456928161</v>
      </c>
      <c r="R739" s="73">
        <f t="shared" si="162"/>
        <v>292.2366618105984</v>
      </c>
      <c r="S739" s="73">
        <f t="shared" si="163"/>
        <v>384.0022598277695</v>
      </c>
      <c r="T739" s="73">
        <f t="shared" si="164"/>
        <v>25768.16511235344</v>
      </c>
      <c r="U739" s="73">
        <f t="shared" si="165"/>
        <v>19236</v>
      </c>
      <c r="V739" s="73">
        <f t="shared" si="166"/>
        <v>246203.11499003257</v>
      </c>
      <c r="W739" s="73">
        <f t="shared" si="167"/>
        <v>253961.53741699996</v>
      </c>
    </row>
    <row r="740" spans="2:23" ht="15">
      <c r="B740" t="s">
        <v>1698</v>
      </c>
      <c r="C740" t="s">
        <v>513</v>
      </c>
      <c r="D740" t="s">
        <v>417</v>
      </c>
      <c r="E740" s="54">
        <v>40</v>
      </c>
      <c r="F740" s="45" t="s">
        <v>407</v>
      </c>
      <c r="G740" s="45" t="s">
        <v>408</v>
      </c>
      <c r="H740" s="45" t="s">
        <v>412</v>
      </c>
      <c r="I740" s="53">
        <v>137012.22</v>
      </c>
      <c r="J740" s="58">
        <f t="shared" si="154"/>
        <v>142218.68436</v>
      </c>
      <c r="K740" s="58">
        <f t="shared" si="155"/>
        <v>146911.90094388</v>
      </c>
      <c r="L740" s="74">
        <f t="shared" si="156"/>
        <v>10022.97092322</v>
      </c>
      <c r="M740" s="74">
        <f t="shared" si="157"/>
        <v>210.48365285280002</v>
      </c>
      <c r="N740" s="74">
        <f t="shared" si="158"/>
        <v>384.0022598277695</v>
      </c>
      <c r="O740" s="74">
        <f t="shared" si="159"/>
        <v>18310.65561135</v>
      </c>
      <c r="P740" s="39">
        <f t="shared" si="160"/>
        <v>19044</v>
      </c>
      <c r="Q740" s="73">
        <f t="shared" si="161"/>
        <v>10091.02256368626</v>
      </c>
      <c r="R740" s="73">
        <f t="shared" si="162"/>
        <v>217.4296133969424</v>
      </c>
      <c r="S740" s="73">
        <f t="shared" si="163"/>
        <v>384.0022598277695</v>
      </c>
      <c r="T740" s="73">
        <f t="shared" si="164"/>
        <v>19172.00307317634</v>
      </c>
      <c r="U740" s="73">
        <f t="shared" si="165"/>
        <v>19236</v>
      </c>
      <c r="V740" s="73">
        <f t="shared" si="166"/>
        <v>190190.7968072506</v>
      </c>
      <c r="W740" s="73">
        <f t="shared" si="167"/>
        <v>196012.35845396732</v>
      </c>
    </row>
    <row r="741" spans="2:23" ht="15">
      <c r="B741" t="s">
        <v>1699</v>
      </c>
      <c r="C741" t="s">
        <v>1700</v>
      </c>
      <c r="D741" t="s">
        <v>417</v>
      </c>
      <c r="E741" s="54">
        <v>40</v>
      </c>
      <c r="F741" s="45" t="s">
        <v>407</v>
      </c>
      <c r="G741" s="45" t="s">
        <v>408</v>
      </c>
      <c r="H741" s="45" t="s">
        <v>412</v>
      </c>
      <c r="I741" s="53">
        <v>181437.83</v>
      </c>
      <c r="J741" s="58">
        <f t="shared" si="154"/>
        <v>188332.46753999998</v>
      </c>
      <c r="K741" s="58">
        <f t="shared" si="155"/>
        <v>194547.43896881997</v>
      </c>
      <c r="L741" s="74">
        <f t="shared" si="156"/>
        <v>10691.62077933</v>
      </c>
      <c r="M741" s="74">
        <f t="shared" si="157"/>
        <v>278.73205195919996</v>
      </c>
      <c r="N741" s="74">
        <f t="shared" si="158"/>
        <v>384.0022598277695</v>
      </c>
      <c r="O741" s="74">
        <f t="shared" si="159"/>
        <v>24247.805195775</v>
      </c>
      <c r="P741" s="39">
        <f t="shared" si="160"/>
        <v>19044</v>
      </c>
      <c r="Q741" s="73">
        <f t="shared" si="161"/>
        <v>10781.73786504789</v>
      </c>
      <c r="R741" s="73">
        <f t="shared" si="162"/>
        <v>287.93020967385354</v>
      </c>
      <c r="S741" s="73">
        <f t="shared" si="163"/>
        <v>384.0022598277695</v>
      </c>
      <c r="T741" s="73">
        <f t="shared" si="164"/>
        <v>25388.44078543101</v>
      </c>
      <c r="U741" s="73">
        <f t="shared" si="165"/>
        <v>19236</v>
      </c>
      <c r="V741" s="73">
        <f t="shared" si="166"/>
        <v>242978.62782689196</v>
      </c>
      <c r="W741" s="73">
        <f t="shared" si="167"/>
        <v>250625.5500888005</v>
      </c>
    </row>
    <row r="742" spans="2:23" ht="15">
      <c r="B742" t="s">
        <v>1701</v>
      </c>
      <c r="C742" t="s">
        <v>1188</v>
      </c>
      <c r="D742" t="s">
        <v>417</v>
      </c>
      <c r="E742" s="54">
        <v>40</v>
      </c>
      <c r="F742" s="45" t="s">
        <v>407</v>
      </c>
      <c r="G742" s="45" t="s">
        <v>408</v>
      </c>
      <c r="H742" s="45" t="s">
        <v>412</v>
      </c>
      <c r="I742" s="53">
        <v>184151.52</v>
      </c>
      <c r="J742" s="58">
        <f t="shared" si="154"/>
        <v>191149.27776</v>
      </c>
      <c r="K742" s="58">
        <f t="shared" si="155"/>
        <v>197457.20392608</v>
      </c>
      <c r="L742" s="74">
        <f t="shared" si="156"/>
        <v>10732.46452752</v>
      </c>
      <c r="M742" s="74">
        <f t="shared" si="157"/>
        <v>282.9009310848</v>
      </c>
      <c r="N742" s="74">
        <f t="shared" si="158"/>
        <v>384.0022598277695</v>
      </c>
      <c r="O742" s="74">
        <f t="shared" si="159"/>
        <v>24610.4695116</v>
      </c>
      <c r="P742" s="39">
        <f t="shared" si="160"/>
        <v>19044</v>
      </c>
      <c r="Q742" s="73">
        <f t="shared" si="161"/>
        <v>10823.929456928161</v>
      </c>
      <c r="R742" s="73">
        <f t="shared" si="162"/>
        <v>292.2366618105984</v>
      </c>
      <c r="S742" s="73">
        <f t="shared" si="163"/>
        <v>384.0022598277695</v>
      </c>
      <c r="T742" s="73">
        <f t="shared" si="164"/>
        <v>25768.16511235344</v>
      </c>
      <c r="U742" s="73">
        <f t="shared" si="165"/>
        <v>19236</v>
      </c>
      <c r="V742" s="73">
        <f t="shared" si="166"/>
        <v>246203.11499003257</v>
      </c>
      <c r="W742" s="73">
        <f t="shared" si="167"/>
        <v>253961.53741699996</v>
      </c>
    </row>
    <row r="743" spans="2:23" ht="15">
      <c r="B743" t="s">
        <v>1702</v>
      </c>
      <c r="C743" t="s">
        <v>1253</v>
      </c>
      <c r="D743" t="s">
        <v>458</v>
      </c>
      <c r="E743" s="54">
        <v>35</v>
      </c>
      <c r="F743" s="45" t="s">
        <v>407</v>
      </c>
      <c r="G743" s="45" t="s">
        <v>408</v>
      </c>
      <c r="H743" s="45" t="s">
        <v>412</v>
      </c>
      <c r="I743" s="53">
        <v>125592.34</v>
      </c>
      <c r="J743" s="58">
        <f t="shared" si="154"/>
        <v>130364.84892</v>
      </c>
      <c r="K743" s="58">
        <f t="shared" si="155"/>
        <v>134666.88893436</v>
      </c>
      <c r="L743" s="74">
        <f t="shared" si="156"/>
        <v>9851.090309340001</v>
      </c>
      <c r="M743" s="74">
        <f t="shared" si="157"/>
        <v>192.9399764016</v>
      </c>
      <c r="N743" s="74">
        <f t="shared" si="158"/>
        <v>384.0022598277695</v>
      </c>
      <c r="O743" s="74">
        <f t="shared" si="159"/>
        <v>16784.47429845</v>
      </c>
      <c r="P743" s="39">
        <f t="shared" si="160"/>
        <v>19044</v>
      </c>
      <c r="Q743" s="73">
        <f t="shared" si="161"/>
        <v>9913.46988954822</v>
      </c>
      <c r="R743" s="73">
        <f t="shared" si="162"/>
        <v>199.3069956228528</v>
      </c>
      <c r="S743" s="73">
        <f t="shared" si="163"/>
        <v>384.0022598277695</v>
      </c>
      <c r="T743" s="73">
        <f t="shared" si="164"/>
        <v>17574.029005933982</v>
      </c>
      <c r="U743" s="73">
        <f t="shared" si="165"/>
        <v>19236</v>
      </c>
      <c r="V743" s="73">
        <f t="shared" si="166"/>
        <v>176621.35576401936</v>
      </c>
      <c r="W743" s="73">
        <f t="shared" si="167"/>
        <v>181973.69708529284</v>
      </c>
    </row>
    <row r="744" spans="2:23" ht="15">
      <c r="B744" t="s">
        <v>1703</v>
      </c>
      <c r="C744" t="s">
        <v>1111</v>
      </c>
      <c r="D744" t="s">
        <v>458</v>
      </c>
      <c r="E744" s="54">
        <v>35</v>
      </c>
      <c r="F744" s="45" t="s">
        <v>407</v>
      </c>
      <c r="G744" s="45" t="s">
        <v>408</v>
      </c>
      <c r="H744" s="45" t="s">
        <v>412</v>
      </c>
      <c r="I744" s="53">
        <v>140069.54</v>
      </c>
      <c r="J744" s="58">
        <f t="shared" si="154"/>
        <v>145392.18252</v>
      </c>
      <c r="K744" s="58">
        <f t="shared" si="155"/>
        <v>150190.12454316</v>
      </c>
      <c r="L744" s="74">
        <f t="shared" si="156"/>
        <v>10068.986646540001</v>
      </c>
      <c r="M744" s="74">
        <f t="shared" si="157"/>
        <v>215.1804301296</v>
      </c>
      <c r="N744" s="74">
        <f t="shared" si="158"/>
        <v>384.0022598277695</v>
      </c>
      <c r="O744" s="74">
        <f t="shared" si="159"/>
        <v>18719.24349945</v>
      </c>
      <c r="P744" s="39">
        <f t="shared" si="160"/>
        <v>19044</v>
      </c>
      <c r="Q744" s="73">
        <f t="shared" si="161"/>
        <v>10138.55680587582</v>
      </c>
      <c r="R744" s="73">
        <f t="shared" si="162"/>
        <v>222.28138432387678</v>
      </c>
      <c r="S744" s="73">
        <f t="shared" si="163"/>
        <v>384.0022598277695</v>
      </c>
      <c r="T744" s="73">
        <f t="shared" si="164"/>
        <v>19599.81125288238</v>
      </c>
      <c r="U744" s="73">
        <f t="shared" si="165"/>
        <v>19236</v>
      </c>
      <c r="V744" s="73">
        <f t="shared" si="166"/>
        <v>193823.5953559474</v>
      </c>
      <c r="W744" s="73">
        <f t="shared" si="167"/>
        <v>199770.77624606984</v>
      </c>
    </row>
    <row r="745" spans="2:23" ht="15">
      <c r="B745" t="s">
        <v>1704</v>
      </c>
      <c r="C745" t="s">
        <v>1111</v>
      </c>
      <c r="D745" t="s">
        <v>458</v>
      </c>
      <c r="E745" s="54">
        <v>35</v>
      </c>
      <c r="F745" s="45" t="s">
        <v>407</v>
      </c>
      <c r="G745" s="45" t="s">
        <v>408</v>
      </c>
      <c r="H745" s="45" t="s">
        <v>412</v>
      </c>
      <c r="I745" s="53">
        <v>140069.54</v>
      </c>
      <c r="J745" s="58">
        <f t="shared" si="154"/>
        <v>145392.18252</v>
      </c>
      <c r="K745" s="58">
        <f t="shared" si="155"/>
        <v>150190.12454316</v>
      </c>
      <c r="L745" s="74">
        <f t="shared" si="156"/>
        <v>10068.986646540001</v>
      </c>
      <c r="M745" s="74">
        <f t="shared" si="157"/>
        <v>215.1804301296</v>
      </c>
      <c r="N745" s="74">
        <f t="shared" si="158"/>
        <v>384.0022598277695</v>
      </c>
      <c r="O745" s="74">
        <f t="shared" si="159"/>
        <v>18719.24349945</v>
      </c>
      <c r="P745" s="39">
        <f t="shared" si="160"/>
        <v>19044</v>
      </c>
      <c r="Q745" s="73">
        <f t="shared" si="161"/>
        <v>10138.55680587582</v>
      </c>
      <c r="R745" s="73">
        <f t="shared" si="162"/>
        <v>222.28138432387678</v>
      </c>
      <c r="S745" s="73">
        <f t="shared" si="163"/>
        <v>384.0022598277695</v>
      </c>
      <c r="T745" s="73">
        <f t="shared" si="164"/>
        <v>19599.81125288238</v>
      </c>
      <c r="U745" s="73">
        <f t="shared" si="165"/>
        <v>19236</v>
      </c>
      <c r="V745" s="73">
        <f t="shared" si="166"/>
        <v>193823.5953559474</v>
      </c>
      <c r="W745" s="73">
        <f t="shared" si="167"/>
        <v>199770.77624606984</v>
      </c>
    </row>
    <row r="746" spans="2:23" ht="15">
      <c r="B746" t="s">
        <v>1705</v>
      </c>
      <c r="C746" t="s">
        <v>1706</v>
      </c>
      <c r="D746" t="s">
        <v>1707</v>
      </c>
      <c r="E746" s="54">
        <v>40</v>
      </c>
      <c r="F746" s="45" t="s">
        <v>407</v>
      </c>
      <c r="G746" s="45" t="s">
        <v>408</v>
      </c>
      <c r="H746" s="45" t="s">
        <v>412</v>
      </c>
      <c r="I746" s="53">
        <v>66086.05</v>
      </c>
      <c r="J746" s="58">
        <f t="shared" si="154"/>
        <v>68597.3199</v>
      </c>
      <c r="K746" s="58">
        <f t="shared" si="155"/>
        <v>70861.0314567</v>
      </c>
      <c r="L746" s="74">
        <f t="shared" si="156"/>
        <v>5247.69497235</v>
      </c>
      <c r="M746" s="74">
        <f t="shared" si="157"/>
        <v>101.524033452</v>
      </c>
      <c r="N746" s="74">
        <f t="shared" si="158"/>
        <v>384.0022598277695</v>
      </c>
      <c r="O746" s="74">
        <f t="shared" si="159"/>
        <v>8831.904937125</v>
      </c>
      <c r="P746" s="39">
        <f t="shared" si="160"/>
        <v>19044</v>
      </c>
      <c r="Q746" s="73">
        <f t="shared" si="161"/>
        <v>5420.86890643755</v>
      </c>
      <c r="R746" s="73">
        <f t="shared" si="162"/>
        <v>104.874326555916</v>
      </c>
      <c r="S746" s="73">
        <f t="shared" si="163"/>
        <v>384.0022598277695</v>
      </c>
      <c r="T746" s="73">
        <f t="shared" si="164"/>
        <v>9247.36460509935</v>
      </c>
      <c r="U746" s="73">
        <f t="shared" si="165"/>
        <v>19236</v>
      </c>
      <c r="V746" s="73">
        <f t="shared" si="166"/>
        <v>102206.44610275477</v>
      </c>
      <c r="W746" s="73">
        <f t="shared" si="167"/>
        <v>105254.14155462058</v>
      </c>
    </row>
    <row r="747" spans="2:23" ht="15">
      <c r="B747" t="s">
        <v>1708</v>
      </c>
      <c r="C747" t="s">
        <v>1709</v>
      </c>
      <c r="D747" t="s">
        <v>1707</v>
      </c>
      <c r="E747" s="54">
        <v>40</v>
      </c>
      <c r="F747" s="45" t="s">
        <v>407</v>
      </c>
      <c r="G747" s="45" t="s">
        <v>408</v>
      </c>
      <c r="H747" s="45" t="s">
        <v>412</v>
      </c>
      <c r="I747" s="53">
        <v>69990.71</v>
      </c>
      <c r="J747" s="58">
        <f t="shared" si="154"/>
        <v>72650.35698000001</v>
      </c>
      <c r="K747" s="58">
        <f t="shared" si="155"/>
        <v>75047.81876034</v>
      </c>
      <c r="L747" s="74">
        <f t="shared" si="156"/>
        <v>5557.752308970001</v>
      </c>
      <c r="M747" s="74">
        <f t="shared" si="157"/>
        <v>107.52252833040002</v>
      </c>
      <c r="N747" s="74">
        <f t="shared" si="158"/>
        <v>384.0022598277695</v>
      </c>
      <c r="O747" s="74">
        <f t="shared" si="159"/>
        <v>9353.733461175001</v>
      </c>
      <c r="P747" s="39">
        <f t="shared" si="160"/>
        <v>19044</v>
      </c>
      <c r="Q747" s="73">
        <f t="shared" si="161"/>
        <v>5741.15813516601</v>
      </c>
      <c r="R747" s="73">
        <f t="shared" si="162"/>
        <v>111.07077176530319</v>
      </c>
      <c r="S747" s="73">
        <f t="shared" si="163"/>
        <v>384.0022598277695</v>
      </c>
      <c r="T747" s="73">
        <f t="shared" si="164"/>
        <v>9793.74034822437</v>
      </c>
      <c r="U747" s="73">
        <f t="shared" si="165"/>
        <v>19236</v>
      </c>
      <c r="V747" s="73">
        <f t="shared" si="166"/>
        <v>107097.36753830318</v>
      </c>
      <c r="W747" s="73">
        <f t="shared" si="167"/>
        <v>110313.79027532345</v>
      </c>
    </row>
    <row r="748" spans="2:23" ht="15">
      <c r="B748" t="s">
        <v>1710</v>
      </c>
      <c r="C748" t="s">
        <v>1711</v>
      </c>
      <c r="D748" t="s">
        <v>1707</v>
      </c>
      <c r="E748" s="54">
        <v>40</v>
      </c>
      <c r="F748" s="45" t="s">
        <v>407</v>
      </c>
      <c r="G748" s="45" t="s">
        <v>408</v>
      </c>
      <c r="H748" s="45" t="s">
        <v>412</v>
      </c>
      <c r="I748" s="53">
        <v>80835.74</v>
      </c>
      <c r="J748" s="58">
        <f t="shared" si="154"/>
        <v>83907.49812</v>
      </c>
      <c r="K748" s="58">
        <f t="shared" si="155"/>
        <v>86676.44555796</v>
      </c>
      <c r="L748" s="74">
        <f t="shared" si="156"/>
        <v>6418.92360618</v>
      </c>
      <c r="M748" s="74">
        <f t="shared" si="157"/>
        <v>124.18309721760001</v>
      </c>
      <c r="N748" s="74">
        <f t="shared" si="158"/>
        <v>384.0022598277695</v>
      </c>
      <c r="O748" s="74">
        <f t="shared" si="159"/>
        <v>10803.09038295</v>
      </c>
      <c r="P748" s="39">
        <f t="shared" si="160"/>
        <v>19044</v>
      </c>
      <c r="Q748" s="73">
        <f t="shared" si="161"/>
        <v>6630.74808518394</v>
      </c>
      <c r="R748" s="73">
        <f t="shared" si="162"/>
        <v>128.2811394257808</v>
      </c>
      <c r="S748" s="73">
        <f t="shared" si="163"/>
        <v>384.0022598277695</v>
      </c>
      <c r="T748" s="73">
        <f t="shared" si="164"/>
        <v>11311.276145313781</v>
      </c>
      <c r="U748" s="73">
        <f t="shared" si="165"/>
        <v>19236</v>
      </c>
      <c r="V748" s="73">
        <f t="shared" si="166"/>
        <v>120681.69746617538</v>
      </c>
      <c r="W748" s="73">
        <f t="shared" si="167"/>
        <v>124366.75318771128</v>
      </c>
    </row>
    <row r="749" spans="2:23" ht="15">
      <c r="B749" t="s">
        <v>1712</v>
      </c>
      <c r="C749" t="s">
        <v>1713</v>
      </c>
      <c r="D749" t="s">
        <v>1707</v>
      </c>
      <c r="E749" s="54">
        <v>40</v>
      </c>
      <c r="F749" s="45" t="s">
        <v>407</v>
      </c>
      <c r="G749" s="45" t="s">
        <v>408</v>
      </c>
      <c r="H749" s="45" t="s">
        <v>412</v>
      </c>
      <c r="I749" s="53">
        <v>92548.46</v>
      </c>
      <c r="J749" s="58">
        <f t="shared" si="154"/>
        <v>96065.30148000001</v>
      </c>
      <c r="K749" s="58">
        <f t="shared" si="155"/>
        <v>99235.45642884</v>
      </c>
      <c r="L749" s="74">
        <f t="shared" si="156"/>
        <v>7348.995563220001</v>
      </c>
      <c r="M749" s="74">
        <f t="shared" si="157"/>
        <v>142.17664619040002</v>
      </c>
      <c r="N749" s="74">
        <f t="shared" si="158"/>
        <v>384.0022598277695</v>
      </c>
      <c r="O749" s="74">
        <f t="shared" si="159"/>
        <v>12368.407565550002</v>
      </c>
      <c r="P749" s="39">
        <f t="shared" si="160"/>
        <v>19044</v>
      </c>
      <c r="Q749" s="73">
        <f t="shared" si="161"/>
        <v>7591.51241680626</v>
      </c>
      <c r="R749" s="73">
        <f t="shared" si="162"/>
        <v>146.86847551468318</v>
      </c>
      <c r="S749" s="73">
        <f t="shared" si="163"/>
        <v>384.0022598277695</v>
      </c>
      <c r="T749" s="73">
        <f t="shared" si="164"/>
        <v>12950.22706396362</v>
      </c>
      <c r="U749" s="73">
        <f t="shared" si="165"/>
        <v>19236</v>
      </c>
      <c r="V749" s="73">
        <f t="shared" si="166"/>
        <v>135352.88351478818</v>
      </c>
      <c r="W749" s="73">
        <f t="shared" si="167"/>
        <v>139544.06664495234</v>
      </c>
    </row>
    <row r="750" spans="2:23" ht="15">
      <c r="B750" t="s">
        <v>1714</v>
      </c>
      <c r="C750" t="s">
        <v>1715</v>
      </c>
      <c r="D750" t="s">
        <v>1707</v>
      </c>
      <c r="E750" s="54">
        <v>40</v>
      </c>
      <c r="F750" s="45" t="s">
        <v>407</v>
      </c>
      <c r="G750" s="45" t="s">
        <v>408</v>
      </c>
      <c r="H750" s="45" t="s">
        <v>412</v>
      </c>
      <c r="I750" s="53">
        <v>106489.57</v>
      </c>
      <c r="J750" s="58">
        <f t="shared" si="154"/>
        <v>110536.17366000001</v>
      </c>
      <c r="K750" s="58">
        <f t="shared" si="155"/>
        <v>114183.86739078001</v>
      </c>
      <c r="L750" s="74">
        <f t="shared" si="156"/>
        <v>8456.017284990001</v>
      </c>
      <c r="M750" s="74">
        <f t="shared" si="157"/>
        <v>163.5935370168</v>
      </c>
      <c r="N750" s="74">
        <f t="shared" si="158"/>
        <v>384.0022598277695</v>
      </c>
      <c r="O750" s="74">
        <f t="shared" si="159"/>
        <v>14231.532358725002</v>
      </c>
      <c r="P750" s="39">
        <f t="shared" si="160"/>
        <v>19044</v>
      </c>
      <c r="Q750" s="73">
        <f t="shared" si="161"/>
        <v>8735.06585539467</v>
      </c>
      <c r="R750" s="73">
        <f t="shared" si="162"/>
        <v>168.99212373835442</v>
      </c>
      <c r="S750" s="73">
        <f t="shared" si="163"/>
        <v>384.0022598277695</v>
      </c>
      <c r="T750" s="73">
        <f t="shared" si="164"/>
        <v>14900.994694496792</v>
      </c>
      <c r="U750" s="73">
        <f t="shared" si="165"/>
        <v>19236</v>
      </c>
      <c r="V750" s="73">
        <f t="shared" si="166"/>
        <v>152815.31910055957</v>
      </c>
      <c r="W750" s="73">
        <f t="shared" si="167"/>
        <v>157608.9223242376</v>
      </c>
    </row>
    <row r="751" spans="2:23" ht="15">
      <c r="B751" t="s">
        <v>1716</v>
      </c>
      <c r="C751" t="s">
        <v>1717</v>
      </c>
      <c r="D751" t="s">
        <v>872</v>
      </c>
      <c r="E751" s="54">
        <v>40</v>
      </c>
      <c r="F751" s="45" t="s">
        <v>407</v>
      </c>
      <c r="G751" s="45" t="s">
        <v>408</v>
      </c>
      <c r="H751" s="45" t="s">
        <v>412</v>
      </c>
      <c r="I751" s="53">
        <v>80814.86</v>
      </c>
      <c r="J751" s="58">
        <f t="shared" si="154"/>
        <v>83885.82468</v>
      </c>
      <c r="K751" s="58">
        <f t="shared" si="155"/>
        <v>86654.05689444</v>
      </c>
      <c r="L751" s="74">
        <f t="shared" si="156"/>
        <v>6417.26558802</v>
      </c>
      <c r="M751" s="74">
        <f t="shared" si="157"/>
        <v>124.1510205264</v>
      </c>
      <c r="N751" s="74">
        <f t="shared" si="158"/>
        <v>384.0022598277695</v>
      </c>
      <c r="O751" s="74">
        <f t="shared" si="159"/>
        <v>10800.29992755</v>
      </c>
      <c r="P751" s="39">
        <f t="shared" si="160"/>
        <v>19044</v>
      </c>
      <c r="Q751" s="73">
        <f t="shared" si="161"/>
        <v>6629.03535242466</v>
      </c>
      <c r="R751" s="73">
        <f t="shared" si="162"/>
        <v>128.2480042037712</v>
      </c>
      <c r="S751" s="73">
        <f t="shared" si="163"/>
        <v>384.0022598277695</v>
      </c>
      <c r="T751" s="73">
        <f t="shared" si="164"/>
        <v>11308.35442472442</v>
      </c>
      <c r="U751" s="73">
        <f t="shared" si="165"/>
        <v>19236</v>
      </c>
      <c r="V751" s="73">
        <f t="shared" si="166"/>
        <v>120655.54347592418</v>
      </c>
      <c r="W751" s="73">
        <f t="shared" si="167"/>
        <v>124339.69693562062</v>
      </c>
    </row>
    <row r="752" spans="2:23" ht="15">
      <c r="B752" t="s">
        <v>1718</v>
      </c>
      <c r="C752" t="s">
        <v>1719</v>
      </c>
      <c r="D752" t="s">
        <v>872</v>
      </c>
      <c r="E752" s="54">
        <v>40</v>
      </c>
      <c r="F752" s="45" t="s">
        <v>407</v>
      </c>
      <c r="G752" s="45" t="s">
        <v>408</v>
      </c>
      <c r="H752" s="45" t="s">
        <v>412</v>
      </c>
      <c r="I752" s="53">
        <v>69972.45</v>
      </c>
      <c r="J752" s="58">
        <f t="shared" si="154"/>
        <v>72631.4031</v>
      </c>
      <c r="K752" s="58">
        <f t="shared" si="155"/>
        <v>75028.2394023</v>
      </c>
      <c r="L752" s="74">
        <f t="shared" si="156"/>
        <v>5556.302337149999</v>
      </c>
      <c r="M752" s="74">
        <f t="shared" si="157"/>
        <v>107.494476588</v>
      </c>
      <c r="N752" s="74">
        <f t="shared" si="158"/>
        <v>384.0022598277695</v>
      </c>
      <c r="O752" s="74">
        <f t="shared" si="159"/>
        <v>9351.293149125</v>
      </c>
      <c r="P752" s="39">
        <f t="shared" si="160"/>
        <v>19044</v>
      </c>
      <c r="Q752" s="73">
        <f t="shared" si="161"/>
        <v>5739.6603142759495</v>
      </c>
      <c r="R752" s="73">
        <f t="shared" si="162"/>
        <v>111.04179431540399</v>
      </c>
      <c r="S752" s="73">
        <f t="shared" si="163"/>
        <v>384.0022598277695</v>
      </c>
      <c r="T752" s="73">
        <f t="shared" si="164"/>
        <v>9791.185242000149</v>
      </c>
      <c r="U752" s="73">
        <f t="shared" si="165"/>
        <v>19236</v>
      </c>
      <c r="V752" s="73">
        <f t="shared" si="166"/>
        <v>107074.49532269077</v>
      </c>
      <c r="W752" s="73">
        <f t="shared" si="167"/>
        <v>110290.12901271926</v>
      </c>
    </row>
    <row r="753" spans="2:23" ht="15">
      <c r="B753" t="s">
        <v>1720</v>
      </c>
      <c r="C753" t="s">
        <v>1721</v>
      </c>
      <c r="D753" t="s">
        <v>872</v>
      </c>
      <c r="E753" s="54">
        <v>40</v>
      </c>
      <c r="F753" s="45" t="s">
        <v>407</v>
      </c>
      <c r="G753" s="45" t="s">
        <v>408</v>
      </c>
      <c r="H753" s="45" t="s">
        <v>412</v>
      </c>
      <c r="I753" s="53">
        <v>92525.47</v>
      </c>
      <c r="J753" s="58">
        <f t="shared" si="154"/>
        <v>96041.43786</v>
      </c>
      <c r="K753" s="58">
        <f t="shared" si="155"/>
        <v>99210.80530938</v>
      </c>
      <c r="L753" s="74">
        <f t="shared" si="156"/>
        <v>7347.16999629</v>
      </c>
      <c r="M753" s="74">
        <f t="shared" si="157"/>
        <v>142.1413280328</v>
      </c>
      <c r="N753" s="74">
        <f t="shared" si="158"/>
        <v>384.0022598277695</v>
      </c>
      <c r="O753" s="74">
        <f t="shared" si="159"/>
        <v>12365.335124475001</v>
      </c>
      <c r="P753" s="39">
        <f t="shared" si="160"/>
        <v>19044</v>
      </c>
      <c r="Q753" s="73">
        <f t="shared" si="161"/>
        <v>7589.62660616757</v>
      </c>
      <c r="R753" s="73">
        <f t="shared" si="162"/>
        <v>146.8319918578824</v>
      </c>
      <c r="S753" s="73">
        <f t="shared" si="163"/>
        <v>384.0022598277695</v>
      </c>
      <c r="T753" s="73">
        <f t="shared" si="164"/>
        <v>12947.01009287409</v>
      </c>
      <c r="U753" s="73">
        <f t="shared" si="165"/>
        <v>19236</v>
      </c>
      <c r="V753" s="73">
        <f t="shared" si="166"/>
        <v>135324.0865686256</v>
      </c>
      <c r="W753" s="73">
        <f t="shared" si="167"/>
        <v>139514.2762601073</v>
      </c>
    </row>
    <row r="754" spans="2:23" ht="15">
      <c r="B754" t="s">
        <v>1722</v>
      </c>
      <c r="C754" t="s">
        <v>1723</v>
      </c>
      <c r="D754" t="s">
        <v>872</v>
      </c>
      <c r="E754" s="54">
        <v>40</v>
      </c>
      <c r="F754" s="45" t="s">
        <v>407</v>
      </c>
      <c r="G754" s="45" t="s">
        <v>408</v>
      </c>
      <c r="H754" s="45" t="s">
        <v>412</v>
      </c>
      <c r="I754" s="53">
        <v>109671.16</v>
      </c>
      <c r="J754" s="58">
        <f t="shared" si="154"/>
        <v>113838.66408</v>
      </c>
      <c r="K754" s="58">
        <f t="shared" si="155"/>
        <v>117595.33999463999</v>
      </c>
      <c r="L754" s="74">
        <f t="shared" si="156"/>
        <v>8708.65780212</v>
      </c>
      <c r="M754" s="74">
        <f t="shared" si="157"/>
        <v>168.48122283840002</v>
      </c>
      <c r="N754" s="74">
        <f t="shared" si="158"/>
        <v>384.0022598277695</v>
      </c>
      <c r="O754" s="74">
        <f t="shared" si="159"/>
        <v>14656.728000300001</v>
      </c>
      <c r="P754" s="39">
        <f t="shared" si="160"/>
        <v>19044</v>
      </c>
      <c r="Q754" s="73">
        <f t="shared" si="161"/>
        <v>8996.04350958996</v>
      </c>
      <c r="R754" s="73">
        <f t="shared" si="162"/>
        <v>174.04110319206717</v>
      </c>
      <c r="S754" s="73">
        <f t="shared" si="163"/>
        <v>384.0022598277695</v>
      </c>
      <c r="T754" s="73">
        <f t="shared" si="164"/>
        <v>15346.19186930052</v>
      </c>
      <c r="U754" s="73">
        <f t="shared" si="165"/>
        <v>19236</v>
      </c>
      <c r="V754" s="73">
        <f t="shared" si="166"/>
        <v>156800.5333650862</v>
      </c>
      <c r="W754" s="73">
        <f t="shared" si="167"/>
        <v>161731.6187365503</v>
      </c>
    </row>
    <row r="755" spans="2:23" ht="15">
      <c r="B755" t="s">
        <v>1724</v>
      </c>
      <c r="C755" t="s">
        <v>924</v>
      </c>
      <c r="D755" t="s">
        <v>417</v>
      </c>
      <c r="E755" s="54">
        <v>40</v>
      </c>
      <c r="F755" s="45" t="s">
        <v>407</v>
      </c>
      <c r="G755" s="45" t="s">
        <v>408</v>
      </c>
      <c r="H755" s="45" t="s">
        <v>412</v>
      </c>
      <c r="I755" s="53">
        <v>129194.36</v>
      </c>
      <c r="J755" s="58">
        <f t="shared" si="154"/>
        <v>134103.74568</v>
      </c>
      <c r="K755" s="58">
        <f t="shared" si="155"/>
        <v>138529.16928744</v>
      </c>
      <c r="L755" s="74">
        <f t="shared" si="156"/>
        <v>9905.30431236</v>
      </c>
      <c r="M755" s="74">
        <f t="shared" si="157"/>
        <v>198.4735436064</v>
      </c>
      <c r="N755" s="74">
        <f t="shared" si="158"/>
        <v>384.0022598277695</v>
      </c>
      <c r="O755" s="74">
        <f t="shared" si="159"/>
        <v>17265.857256299998</v>
      </c>
      <c r="P755" s="39">
        <f t="shared" si="160"/>
        <v>19044</v>
      </c>
      <c r="Q755" s="73">
        <f t="shared" si="161"/>
        <v>9969.472954667881</v>
      </c>
      <c r="R755" s="73">
        <f t="shared" si="162"/>
        <v>205.02317054541118</v>
      </c>
      <c r="S755" s="73">
        <f t="shared" si="163"/>
        <v>384.0022598277695</v>
      </c>
      <c r="T755" s="73">
        <f t="shared" si="164"/>
        <v>18078.05659201092</v>
      </c>
      <c r="U755" s="73">
        <f t="shared" si="165"/>
        <v>19236</v>
      </c>
      <c r="V755" s="73">
        <f t="shared" si="166"/>
        <v>180901.38305209417</v>
      </c>
      <c r="W755" s="73">
        <f t="shared" si="167"/>
        <v>186401.72426449196</v>
      </c>
    </row>
    <row r="756" spans="2:23" ht="15">
      <c r="B756" t="s">
        <v>1725</v>
      </c>
      <c r="C756" t="s">
        <v>1432</v>
      </c>
      <c r="D756" t="s">
        <v>458</v>
      </c>
      <c r="E756" s="54">
        <v>40</v>
      </c>
      <c r="F756" s="45" t="s">
        <v>407</v>
      </c>
      <c r="G756" s="45" t="s">
        <v>408</v>
      </c>
      <c r="H756" s="45" t="s">
        <v>412</v>
      </c>
      <c r="I756" s="53">
        <v>167749.03</v>
      </c>
      <c r="J756" s="58">
        <f t="shared" si="154"/>
        <v>174123.49314</v>
      </c>
      <c r="K756" s="58">
        <f t="shared" si="155"/>
        <v>179869.56841362</v>
      </c>
      <c r="L756" s="74">
        <f t="shared" si="156"/>
        <v>10485.59065053</v>
      </c>
      <c r="M756" s="74">
        <f t="shared" si="157"/>
        <v>257.7027698472</v>
      </c>
      <c r="N756" s="74">
        <f t="shared" si="158"/>
        <v>384.0022598277695</v>
      </c>
      <c r="O756" s="74">
        <f t="shared" si="159"/>
        <v>22418.399741775</v>
      </c>
      <c r="P756" s="39">
        <f t="shared" si="160"/>
        <v>19044</v>
      </c>
      <c r="Q756" s="73">
        <f t="shared" si="161"/>
        <v>10568.908741997491</v>
      </c>
      <c r="R756" s="73">
        <f t="shared" si="162"/>
        <v>266.2069612521576</v>
      </c>
      <c r="S756" s="73">
        <f t="shared" si="163"/>
        <v>384.0022598277695</v>
      </c>
      <c r="T756" s="73">
        <f t="shared" si="164"/>
        <v>23472.97867797741</v>
      </c>
      <c r="U756" s="73">
        <f t="shared" si="165"/>
        <v>19236</v>
      </c>
      <c r="V756" s="73">
        <f t="shared" si="166"/>
        <v>226713.18856197997</v>
      </c>
      <c r="W756" s="73">
        <f t="shared" si="167"/>
        <v>233797.66505467484</v>
      </c>
    </row>
    <row r="757" spans="2:23" ht="15">
      <c r="B757" t="s">
        <v>1726</v>
      </c>
      <c r="C757" t="s">
        <v>1727</v>
      </c>
      <c r="D757" t="s">
        <v>710</v>
      </c>
      <c r="E757" s="54">
        <v>40</v>
      </c>
      <c r="F757" s="45" t="s">
        <v>407</v>
      </c>
      <c r="G757" s="45" t="s">
        <v>408</v>
      </c>
      <c r="H757" s="45" t="s">
        <v>412</v>
      </c>
      <c r="I757" s="53">
        <v>54445.09</v>
      </c>
      <c r="J757" s="58">
        <f t="shared" si="154"/>
        <v>56514.00342</v>
      </c>
      <c r="K757" s="58">
        <f t="shared" si="155"/>
        <v>58378.96553286</v>
      </c>
      <c r="L757" s="74">
        <f t="shared" si="156"/>
        <v>4323.32126163</v>
      </c>
      <c r="M757" s="74">
        <f t="shared" si="157"/>
        <v>83.6407250616</v>
      </c>
      <c r="N757" s="74">
        <f t="shared" si="158"/>
        <v>384.0022598277695</v>
      </c>
      <c r="O757" s="74">
        <f t="shared" si="159"/>
        <v>7276.177940325</v>
      </c>
      <c r="P757" s="39">
        <f t="shared" si="160"/>
        <v>19044</v>
      </c>
      <c r="Q757" s="73">
        <f t="shared" si="161"/>
        <v>4465.99086326379</v>
      </c>
      <c r="R757" s="73">
        <f t="shared" si="162"/>
        <v>86.4008689886328</v>
      </c>
      <c r="S757" s="73">
        <f t="shared" si="163"/>
        <v>384.0022598277695</v>
      </c>
      <c r="T757" s="73">
        <f t="shared" si="164"/>
        <v>7618.45500203823</v>
      </c>
      <c r="U757" s="73">
        <f t="shared" si="165"/>
        <v>19236</v>
      </c>
      <c r="V757" s="73">
        <f t="shared" si="166"/>
        <v>87625.14560684437</v>
      </c>
      <c r="W757" s="73">
        <f t="shared" si="167"/>
        <v>90169.81452697841</v>
      </c>
    </row>
    <row r="758" spans="2:23" ht="15">
      <c r="B758" t="s">
        <v>1728</v>
      </c>
      <c r="C758" t="s">
        <v>1729</v>
      </c>
      <c r="D758" t="s">
        <v>710</v>
      </c>
      <c r="E758" s="54">
        <v>40</v>
      </c>
      <c r="F758" s="45" t="s">
        <v>407</v>
      </c>
      <c r="G758" s="45" t="s">
        <v>408</v>
      </c>
      <c r="H758" s="45" t="s">
        <v>412</v>
      </c>
      <c r="I758" s="53">
        <v>65986.95</v>
      </c>
      <c r="J758" s="58">
        <f t="shared" si="154"/>
        <v>68494.4541</v>
      </c>
      <c r="K758" s="58">
        <f t="shared" si="155"/>
        <v>70754.7710853</v>
      </c>
      <c r="L758" s="74">
        <f t="shared" si="156"/>
        <v>5239.82573865</v>
      </c>
      <c r="M758" s="74">
        <f t="shared" si="157"/>
        <v>101.371792068</v>
      </c>
      <c r="N758" s="74">
        <f t="shared" si="158"/>
        <v>384.0022598277695</v>
      </c>
      <c r="O758" s="74">
        <f t="shared" si="159"/>
        <v>8818.660965375</v>
      </c>
      <c r="P758" s="39">
        <f t="shared" si="160"/>
        <v>19044</v>
      </c>
      <c r="Q758" s="73">
        <f t="shared" si="161"/>
        <v>5412.73998802545</v>
      </c>
      <c r="R758" s="73">
        <f t="shared" si="162"/>
        <v>104.717061206244</v>
      </c>
      <c r="S758" s="73">
        <f t="shared" si="163"/>
        <v>384.0022598277695</v>
      </c>
      <c r="T758" s="73">
        <f t="shared" si="164"/>
        <v>9233.49762663165</v>
      </c>
      <c r="U758" s="73">
        <f t="shared" si="165"/>
        <v>19236</v>
      </c>
      <c r="V758" s="73">
        <f t="shared" si="166"/>
        <v>102082.31485592078</v>
      </c>
      <c r="W758" s="73">
        <f t="shared" si="167"/>
        <v>105125.72802099111</v>
      </c>
    </row>
    <row r="759" spans="2:23" ht="15">
      <c r="B759" t="s">
        <v>1730</v>
      </c>
      <c r="C759" t="s">
        <v>1731</v>
      </c>
      <c r="D759" t="s">
        <v>710</v>
      </c>
      <c r="E759" s="54">
        <v>40</v>
      </c>
      <c r="F759" s="45" t="s">
        <v>407</v>
      </c>
      <c r="G759" s="45" t="s">
        <v>408</v>
      </c>
      <c r="H759" s="45" t="s">
        <v>412</v>
      </c>
      <c r="I759" s="53">
        <v>72882</v>
      </c>
      <c r="J759" s="58">
        <f t="shared" si="154"/>
        <v>75651.516</v>
      </c>
      <c r="K759" s="58">
        <f t="shared" si="155"/>
        <v>78148.016028</v>
      </c>
      <c r="L759" s="74">
        <f t="shared" si="156"/>
        <v>5787.340974</v>
      </c>
      <c r="M759" s="74">
        <f t="shared" si="157"/>
        <v>111.96424368000001</v>
      </c>
      <c r="N759" s="74">
        <f t="shared" si="158"/>
        <v>384.0022598277695</v>
      </c>
      <c r="O759" s="74">
        <f t="shared" si="159"/>
        <v>9740.132685</v>
      </c>
      <c r="P759" s="39">
        <f t="shared" si="160"/>
        <v>19044</v>
      </c>
      <c r="Q759" s="73">
        <f t="shared" si="161"/>
        <v>5978.323226142</v>
      </c>
      <c r="R759" s="73">
        <f t="shared" si="162"/>
        <v>115.65906372143999</v>
      </c>
      <c r="S759" s="73">
        <f t="shared" si="163"/>
        <v>384.0022598277695</v>
      </c>
      <c r="T759" s="73">
        <f t="shared" si="164"/>
        <v>10198.316091654</v>
      </c>
      <c r="U759" s="73">
        <f t="shared" si="165"/>
        <v>19236</v>
      </c>
      <c r="V759" s="73">
        <f t="shared" si="166"/>
        <v>110718.95616250778</v>
      </c>
      <c r="W759" s="73">
        <f t="shared" si="167"/>
        <v>114060.31666934521</v>
      </c>
    </row>
    <row r="760" spans="2:23" ht="15">
      <c r="B760" t="s">
        <v>1732</v>
      </c>
      <c r="C760" t="s">
        <v>1733</v>
      </c>
      <c r="D760" t="s">
        <v>710</v>
      </c>
      <c r="E760" s="54">
        <v>40</v>
      </c>
      <c r="F760" s="45" t="s">
        <v>407</v>
      </c>
      <c r="G760" s="45" t="s">
        <v>408</v>
      </c>
      <c r="H760" s="45" t="s">
        <v>412</v>
      </c>
      <c r="I760" s="53">
        <v>85533.29</v>
      </c>
      <c r="J760" s="58">
        <f t="shared" si="154"/>
        <v>88783.55502</v>
      </c>
      <c r="K760" s="58">
        <f t="shared" si="155"/>
        <v>91713.41233565999</v>
      </c>
      <c r="L760" s="74">
        <f t="shared" si="156"/>
        <v>6791.941959029999</v>
      </c>
      <c r="M760" s="74">
        <f t="shared" si="157"/>
        <v>131.3996614296</v>
      </c>
      <c r="N760" s="74">
        <f t="shared" si="158"/>
        <v>384.0022598277695</v>
      </c>
      <c r="O760" s="74">
        <f t="shared" si="159"/>
        <v>11430.882708825</v>
      </c>
      <c r="P760" s="39">
        <f t="shared" si="160"/>
        <v>19044</v>
      </c>
      <c r="Q760" s="73">
        <f t="shared" si="161"/>
        <v>7016.076043677989</v>
      </c>
      <c r="R760" s="73">
        <f t="shared" si="162"/>
        <v>135.73585025677679</v>
      </c>
      <c r="S760" s="73">
        <f t="shared" si="163"/>
        <v>384.0022598277695</v>
      </c>
      <c r="T760" s="73">
        <f t="shared" si="164"/>
        <v>11968.600309803629</v>
      </c>
      <c r="U760" s="73">
        <f t="shared" si="165"/>
        <v>19236</v>
      </c>
      <c r="V760" s="73">
        <f t="shared" si="166"/>
        <v>126565.78160911237</v>
      </c>
      <c r="W760" s="73">
        <f t="shared" si="167"/>
        <v>130453.82679922615</v>
      </c>
    </row>
    <row r="761" spans="2:23" ht="15">
      <c r="B761" t="s">
        <v>1734</v>
      </c>
      <c r="C761" t="s">
        <v>1735</v>
      </c>
      <c r="D761" t="s">
        <v>710</v>
      </c>
      <c r="E761" s="54">
        <v>40</v>
      </c>
      <c r="F761" s="45" t="s">
        <v>407</v>
      </c>
      <c r="G761" s="45" t="s">
        <v>408</v>
      </c>
      <c r="H761" s="45" t="s">
        <v>412</v>
      </c>
      <c r="I761" s="53">
        <v>87698.78</v>
      </c>
      <c r="J761" s="58">
        <f t="shared" si="154"/>
        <v>91031.33364</v>
      </c>
      <c r="K761" s="58">
        <f t="shared" si="155"/>
        <v>94035.36765012</v>
      </c>
      <c r="L761" s="74">
        <f t="shared" si="156"/>
        <v>6963.897023459999</v>
      </c>
      <c r="M761" s="74">
        <f t="shared" si="157"/>
        <v>134.7263737872</v>
      </c>
      <c r="N761" s="74">
        <f t="shared" si="158"/>
        <v>384.0022598277695</v>
      </c>
      <c r="O761" s="74">
        <f t="shared" si="159"/>
        <v>11720.28420615</v>
      </c>
      <c r="P761" s="39">
        <f t="shared" si="160"/>
        <v>19044</v>
      </c>
      <c r="Q761" s="73">
        <f t="shared" si="161"/>
        <v>7193.70562523418</v>
      </c>
      <c r="R761" s="73">
        <f t="shared" si="162"/>
        <v>139.17234412217758</v>
      </c>
      <c r="S761" s="73">
        <f t="shared" si="163"/>
        <v>384.0022598277695</v>
      </c>
      <c r="T761" s="73">
        <f t="shared" si="164"/>
        <v>12271.61547834066</v>
      </c>
      <c r="U761" s="73">
        <f t="shared" si="165"/>
        <v>19236</v>
      </c>
      <c r="V761" s="73">
        <f t="shared" si="166"/>
        <v>129278.24350322496</v>
      </c>
      <c r="W761" s="73">
        <f t="shared" si="167"/>
        <v>133259.8633576448</v>
      </c>
    </row>
    <row r="762" spans="2:23" ht="15">
      <c r="B762" t="s">
        <v>1736</v>
      </c>
      <c r="C762" t="s">
        <v>737</v>
      </c>
      <c r="D762" t="s">
        <v>710</v>
      </c>
      <c r="E762" s="54">
        <v>40</v>
      </c>
      <c r="F762" s="45" t="s">
        <v>407</v>
      </c>
      <c r="G762" s="45" t="s">
        <v>408</v>
      </c>
      <c r="H762" s="45" t="s">
        <v>412</v>
      </c>
      <c r="I762" s="53">
        <v>105744.34</v>
      </c>
      <c r="J762" s="58">
        <f t="shared" si="154"/>
        <v>109762.62492</v>
      </c>
      <c r="K762" s="58">
        <f t="shared" si="155"/>
        <v>113384.79154235999</v>
      </c>
      <c r="L762" s="74">
        <f t="shared" si="156"/>
        <v>8396.84080638</v>
      </c>
      <c r="M762" s="74">
        <f t="shared" si="157"/>
        <v>162.4486848816</v>
      </c>
      <c r="N762" s="74">
        <f t="shared" si="158"/>
        <v>384.0022598277695</v>
      </c>
      <c r="O762" s="74">
        <f t="shared" si="159"/>
        <v>14131.93795845</v>
      </c>
      <c r="P762" s="39">
        <f t="shared" si="160"/>
        <v>19044</v>
      </c>
      <c r="Q762" s="73">
        <f t="shared" si="161"/>
        <v>8673.936552990539</v>
      </c>
      <c r="R762" s="73">
        <f t="shared" si="162"/>
        <v>167.80949148269278</v>
      </c>
      <c r="S762" s="73">
        <f t="shared" si="163"/>
        <v>384.0022598277695</v>
      </c>
      <c r="T762" s="73">
        <f t="shared" si="164"/>
        <v>14796.71529627798</v>
      </c>
      <c r="U762" s="73">
        <f t="shared" si="165"/>
        <v>19236</v>
      </c>
      <c r="V762" s="73">
        <f t="shared" si="166"/>
        <v>151881.85462953936</v>
      </c>
      <c r="W762" s="73">
        <f t="shared" si="167"/>
        <v>156643.255142939</v>
      </c>
    </row>
    <row r="763" spans="2:23" ht="15">
      <c r="B763" t="s">
        <v>1737</v>
      </c>
      <c r="C763" t="s">
        <v>1117</v>
      </c>
      <c r="D763" t="s">
        <v>474</v>
      </c>
      <c r="E763" s="54">
        <v>35</v>
      </c>
      <c r="F763" s="45" t="s">
        <v>407</v>
      </c>
      <c r="G763" s="45" t="s">
        <v>408</v>
      </c>
      <c r="H763" s="45" t="s">
        <v>412</v>
      </c>
      <c r="I763" s="53">
        <v>93933.73</v>
      </c>
      <c r="J763" s="58">
        <f t="shared" si="154"/>
        <v>97503.21174</v>
      </c>
      <c r="K763" s="58">
        <f t="shared" si="155"/>
        <v>100720.81772741998</v>
      </c>
      <c r="L763" s="74">
        <f t="shared" si="156"/>
        <v>7458.9956981099995</v>
      </c>
      <c r="M763" s="74">
        <f t="shared" si="157"/>
        <v>144.3047533752</v>
      </c>
      <c r="N763" s="74">
        <f t="shared" si="158"/>
        <v>384.0022598277695</v>
      </c>
      <c r="O763" s="74">
        <f t="shared" si="159"/>
        <v>12553.538511525001</v>
      </c>
      <c r="P763" s="39">
        <f t="shared" si="160"/>
        <v>19044</v>
      </c>
      <c r="Q763" s="73">
        <f t="shared" si="161"/>
        <v>7705.142556147629</v>
      </c>
      <c r="R763" s="73">
        <f t="shared" si="162"/>
        <v>149.06681023658157</v>
      </c>
      <c r="S763" s="73">
        <f t="shared" si="163"/>
        <v>384.0022598277695</v>
      </c>
      <c r="T763" s="73">
        <f t="shared" si="164"/>
        <v>13144.066713428309</v>
      </c>
      <c r="U763" s="73">
        <f t="shared" si="165"/>
        <v>19236</v>
      </c>
      <c r="V763" s="73">
        <f t="shared" si="166"/>
        <v>137088.05296283797</v>
      </c>
      <c r="W763" s="73">
        <f t="shared" si="167"/>
        <v>141339.09606706028</v>
      </c>
    </row>
    <row r="764" spans="2:23" ht="15">
      <c r="B764" t="s">
        <v>1738</v>
      </c>
      <c r="C764" t="s">
        <v>1291</v>
      </c>
      <c r="D764" t="s">
        <v>417</v>
      </c>
      <c r="E764" s="54">
        <v>40</v>
      </c>
      <c r="F764" s="45" t="s">
        <v>407</v>
      </c>
      <c r="G764" s="45" t="s">
        <v>408</v>
      </c>
      <c r="H764" s="45" t="s">
        <v>412</v>
      </c>
      <c r="I764" s="53">
        <v>73949.13</v>
      </c>
      <c r="J764" s="58">
        <f t="shared" si="154"/>
        <v>76759.19694000001</v>
      </c>
      <c r="K764" s="58">
        <f t="shared" si="155"/>
        <v>79292.25043902</v>
      </c>
      <c r="L764" s="74">
        <f t="shared" si="156"/>
        <v>5872.07856591</v>
      </c>
      <c r="M764" s="74">
        <f t="shared" si="157"/>
        <v>113.60361147120001</v>
      </c>
      <c r="N764" s="74">
        <f t="shared" si="158"/>
        <v>384.0022598277695</v>
      </c>
      <c r="O764" s="74">
        <f t="shared" si="159"/>
        <v>9882.746606025</v>
      </c>
      <c r="P764" s="39">
        <f t="shared" si="160"/>
        <v>19044</v>
      </c>
      <c r="Q764" s="73">
        <f t="shared" si="161"/>
        <v>6065.85715858503</v>
      </c>
      <c r="R764" s="73">
        <f t="shared" si="162"/>
        <v>117.35253064974961</v>
      </c>
      <c r="S764" s="73">
        <f t="shared" si="163"/>
        <v>384.0022598277695</v>
      </c>
      <c r="T764" s="73">
        <f t="shared" si="164"/>
        <v>10347.63868229211</v>
      </c>
      <c r="U764" s="73">
        <f t="shared" si="165"/>
        <v>19236</v>
      </c>
      <c r="V764" s="73">
        <f t="shared" si="166"/>
        <v>112055.62798323398</v>
      </c>
      <c r="W764" s="73">
        <f t="shared" si="167"/>
        <v>115443.10107037466</v>
      </c>
    </row>
    <row r="765" spans="2:23" ht="15">
      <c r="B765" t="s">
        <v>1739</v>
      </c>
      <c r="C765" t="s">
        <v>1740</v>
      </c>
      <c r="D765" t="s">
        <v>801</v>
      </c>
      <c r="E765" s="54">
        <v>40</v>
      </c>
      <c r="F765" s="45" t="s">
        <v>407</v>
      </c>
      <c r="G765" s="45" t="s">
        <v>408</v>
      </c>
      <c r="H765" s="45" t="s">
        <v>412</v>
      </c>
      <c r="I765" s="53">
        <v>70832.45</v>
      </c>
      <c r="J765" s="58">
        <f t="shared" si="154"/>
        <v>73524.0831</v>
      </c>
      <c r="K765" s="58">
        <f t="shared" si="155"/>
        <v>75950.3778423</v>
      </c>
      <c r="L765" s="74">
        <f t="shared" si="156"/>
        <v>5624.59235715</v>
      </c>
      <c r="M765" s="74">
        <f t="shared" si="157"/>
        <v>108.81564298800001</v>
      </c>
      <c r="N765" s="74">
        <f t="shared" si="158"/>
        <v>384.0022598277695</v>
      </c>
      <c r="O765" s="74">
        <f t="shared" si="159"/>
        <v>9466.225699125001</v>
      </c>
      <c r="P765" s="39">
        <f t="shared" si="160"/>
        <v>19044</v>
      </c>
      <c r="Q765" s="73">
        <f t="shared" si="161"/>
        <v>5810.20390493595</v>
      </c>
      <c r="R765" s="73">
        <f t="shared" si="162"/>
        <v>112.406559206604</v>
      </c>
      <c r="S765" s="73">
        <f t="shared" si="163"/>
        <v>384.0022598277695</v>
      </c>
      <c r="T765" s="73">
        <f t="shared" si="164"/>
        <v>9911.52430842015</v>
      </c>
      <c r="U765" s="73">
        <f t="shared" si="165"/>
        <v>19236</v>
      </c>
      <c r="V765" s="73">
        <f t="shared" si="166"/>
        <v>108151.71905909077</v>
      </c>
      <c r="W765" s="73">
        <f t="shared" si="167"/>
        <v>111404.51487469047</v>
      </c>
    </row>
    <row r="766" spans="2:23" ht="15">
      <c r="B766" t="s">
        <v>1741</v>
      </c>
      <c r="C766" t="s">
        <v>1295</v>
      </c>
      <c r="D766" t="s">
        <v>661</v>
      </c>
      <c r="E766" s="54">
        <v>40</v>
      </c>
      <c r="F766" s="45" t="s">
        <v>407</v>
      </c>
      <c r="G766" s="45" t="s">
        <v>408</v>
      </c>
      <c r="H766" s="45" t="s">
        <v>412</v>
      </c>
      <c r="I766" s="53">
        <v>70832.45</v>
      </c>
      <c r="J766" s="58">
        <f t="shared" si="154"/>
        <v>73524.0831</v>
      </c>
      <c r="K766" s="58">
        <f t="shared" si="155"/>
        <v>75950.3778423</v>
      </c>
      <c r="L766" s="74">
        <f t="shared" si="156"/>
        <v>5624.59235715</v>
      </c>
      <c r="M766" s="74">
        <f t="shared" si="157"/>
        <v>108.81564298800001</v>
      </c>
      <c r="N766" s="74">
        <f t="shared" si="158"/>
        <v>384.0022598277695</v>
      </c>
      <c r="O766" s="74">
        <f t="shared" si="159"/>
        <v>9466.225699125001</v>
      </c>
      <c r="P766" s="39">
        <f t="shared" si="160"/>
        <v>19044</v>
      </c>
      <c r="Q766" s="73">
        <f t="shared" si="161"/>
        <v>5810.20390493595</v>
      </c>
      <c r="R766" s="73">
        <f t="shared" si="162"/>
        <v>112.406559206604</v>
      </c>
      <c r="S766" s="73">
        <f t="shared" si="163"/>
        <v>384.0022598277695</v>
      </c>
      <c r="T766" s="73">
        <f t="shared" si="164"/>
        <v>9911.52430842015</v>
      </c>
      <c r="U766" s="73">
        <f t="shared" si="165"/>
        <v>19236</v>
      </c>
      <c r="V766" s="73">
        <f t="shared" si="166"/>
        <v>108151.71905909077</v>
      </c>
      <c r="W766" s="73">
        <f t="shared" si="167"/>
        <v>111404.51487469047</v>
      </c>
    </row>
    <row r="767" spans="2:23" ht="15">
      <c r="B767" t="s">
        <v>1742</v>
      </c>
      <c r="C767" t="s">
        <v>1293</v>
      </c>
      <c r="D767" t="s">
        <v>420</v>
      </c>
      <c r="E767" s="54">
        <v>40</v>
      </c>
      <c r="F767" s="45" t="s">
        <v>407</v>
      </c>
      <c r="G767" s="45" t="s">
        <v>408</v>
      </c>
      <c r="H767" s="45" t="s">
        <v>412</v>
      </c>
      <c r="I767" s="53">
        <v>73929.65</v>
      </c>
      <c r="J767" s="58">
        <f t="shared" si="154"/>
        <v>76738.9767</v>
      </c>
      <c r="K767" s="58">
        <f t="shared" si="155"/>
        <v>79271.3629311</v>
      </c>
      <c r="L767" s="74">
        <f t="shared" si="156"/>
        <v>5870.5317175499995</v>
      </c>
      <c r="M767" s="74">
        <f t="shared" si="157"/>
        <v>113.573685516</v>
      </c>
      <c r="N767" s="74">
        <f t="shared" si="158"/>
        <v>384.0022598277695</v>
      </c>
      <c r="O767" s="74">
        <f t="shared" si="159"/>
        <v>9880.143250125</v>
      </c>
      <c r="P767" s="39">
        <f t="shared" si="160"/>
        <v>19044</v>
      </c>
      <c r="Q767" s="73">
        <f t="shared" si="161"/>
        <v>6064.259264229149</v>
      </c>
      <c r="R767" s="73">
        <f t="shared" si="162"/>
        <v>117.32161713802799</v>
      </c>
      <c r="S767" s="73">
        <f t="shared" si="163"/>
        <v>384.0022598277695</v>
      </c>
      <c r="T767" s="73">
        <f t="shared" si="164"/>
        <v>10344.91286250855</v>
      </c>
      <c r="U767" s="73">
        <f t="shared" si="165"/>
        <v>19236</v>
      </c>
      <c r="V767" s="73">
        <f t="shared" si="166"/>
        <v>112031.22761301877</v>
      </c>
      <c r="W767" s="73">
        <f t="shared" si="167"/>
        <v>115417.85893480349</v>
      </c>
    </row>
    <row r="768" spans="2:23" ht="15">
      <c r="B768" t="s">
        <v>1743</v>
      </c>
      <c r="C768" t="s">
        <v>1308</v>
      </c>
      <c r="D768" t="s">
        <v>446</v>
      </c>
      <c r="E768" s="54">
        <v>87</v>
      </c>
      <c r="F768" s="45" t="s">
        <v>407</v>
      </c>
      <c r="G768" s="45" t="s">
        <v>408</v>
      </c>
      <c r="H768" s="45" t="s">
        <v>412</v>
      </c>
      <c r="I768" s="53">
        <v>75524.78</v>
      </c>
      <c r="J768" s="58">
        <f t="shared" si="154"/>
        <v>78394.72164</v>
      </c>
      <c r="K768" s="58">
        <f t="shared" si="155"/>
        <v>80981.74745411999</v>
      </c>
      <c r="L768" s="74">
        <f t="shared" si="156"/>
        <v>5997.19620546</v>
      </c>
      <c r="M768" s="74">
        <f t="shared" si="157"/>
        <v>116.0241880272</v>
      </c>
      <c r="N768" s="74">
        <f t="shared" si="158"/>
        <v>384.0022598277695</v>
      </c>
      <c r="O768" s="74">
        <f t="shared" si="159"/>
        <v>10093.32041115</v>
      </c>
      <c r="P768" s="39">
        <f t="shared" si="160"/>
        <v>19044</v>
      </c>
      <c r="Q768" s="73">
        <f t="shared" si="161"/>
        <v>6195.1036802401795</v>
      </c>
      <c r="R768" s="73">
        <f t="shared" si="162"/>
        <v>119.85298623209759</v>
      </c>
      <c r="S768" s="73">
        <f t="shared" si="163"/>
        <v>384.0022598277695</v>
      </c>
      <c r="T768" s="73">
        <f t="shared" si="164"/>
        <v>10568.118042762659</v>
      </c>
      <c r="U768" s="73">
        <f t="shared" si="165"/>
        <v>19236</v>
      </c>
      <c r="V768" s="73">
        <f t="shared" si="166"/>
        <v>114029.26470446496</v>
      </c>
      <c r="W768" s="73">
        <f t="shared" si="167"/>
        <v>117484.8244231827</v>
      </c>
    </row>
    <row r="769" spans="2:23" ht="15">
      <c r="B769" t="s">
        <v>1744</v>
      </c>
      <c r="C769" t="s">
        <v>435</v>
      </c>
      <c r="D769" t="s">
        <v>417</v>
      </c>
      <c r="E769" s="54">
        <v>40</v>
      </c>
      <c r="F769" s="45" t="s">
        <v>407</v>
      </c>
      <c r="G769" s="45" t="s">
        <v>408</v>
      </c>
      <c r="H769" s="45" t="s">
        <v>412</v>
      </c>
      <c r="I769" s="53">
        <v>83348.49</v>
      </c>
      <c r="J769" s="58">
        <f t="shared" si="154"/>
        <v>86515.73262000001</v>
      </c>
      <c r="K769" s="58">
        <f t="shared" si="155"/>
        <v>89370.75179646</v>
      </c>
      <c r="L769" s="74">
        <f t="shared" si="156"/>
        <v>6618.45354543</v>
      </c>
      <c r="M769" s="74">
        <f t="shared" si="157"/>
        <v>128.0432842776</v>
      </c>
      <c r="N769" s="74">
        <f t="shared" si="158"/>
        <v>384.0022598277695</v>
      </c>
      <c r="O769" s="74">
        <f t="shared" si="159"/>
        <v>11138.900574825002</v>
      </c>
      <c r="P769" s="39">
        <f t="shared" si="160"/>
        <v>19044</v>
      </c>
      <c r="Q769" s="73">
        <f t="shared" si="161"/>
        <v>6836.862512429189</v>
      </c>
      <c r="R769" s="73">
        <f t="shared" si="162"/>
        <v>132.2687126587608</v>
      </c>
      <c r="S769" s="73">
        <f t="shared" si="163"/>
        <v>384.0022598277695</v>
      </c>
      <c r="T769" s="73">
        <f t="shared" si="164"/>
        <v>11662.88310943803</v>
      </c>
      <c r="U769" s="73">
        <f t="shared" si="165"/>
        <v>19236</v>
      </c>
      <c r="V769" s="73">
        <f t="shared" si="166"/>
        <v>123829.13228436038</v>
      </c>
      <c r="W769" s="73">
        <f t="shared" si="167"/>
        <v>127622.76839081376</v>
      </c>
    </row>
    <row r="770" spans="2:23" ht="15">
      <c r="B770" t="s">
        <v>1745</v>
      </c>
      <c r="C770" t="s">
        <v>1746</v>
      </c>
      <c r="D770" t="s">
        <v>801</v>
      </c>
      <c r="E770" s="54">
        <v>40</v>
      </c>
      <c r="F770" s="45" t="s">
        <v>407</v>
      </c>
      <c r="G770" s="45" t="s">
        <v>408</v>
      </c>
      <c r="H770" s="45" t="s">
        <v>412</v>
      </c>
      <c r="I770" s="53">
        <v>90307.51</v>
      </c>
      <c r="J770" s="58">
        <f t="shared" si="154"/>
        <v>93739.19538</v>
      </c>
      <c r="K770" s="58">
        <f t="shared" si="155"/>
        <v>96832.58882753999</v>
      </c>
      <c r="L770" s="74">
        <f t="shared" si="156"/>
        <v>7171.04844657</v>
      </c>
      <c r="M770" s="74">
        <f t="shared" si="157"/>
        <v>138.7340091624</v>
      </c>
      <c r="N770" s="74">
        <f t="shared" si="158"/>
        <v>384.0022598277695</v>
      </c>
      <c r="O770" s="74">
        <f t="shared" si="159"/>
        <v>12068.921405175</v>
      </c>
      <c r="P770" s="39">
        <f t="shared" si="160"/>
        <v>19044</v>
      </c>
      <c r="Q770" s="73">
        <f t="shared" si="161"/>
        <v>7407.693045306809</v>
      </c>
      <c r="R770" s="73">
        <f t="shared" si="162"/>
        <v>143.31223146475918</v>
      </c>
      <c r="S770" s="73">
        <f t="shared" si="163"/>
        <v>384.0022598277695</v>
      </c>
      <c r="T770" s="73">
        <f t="shared" si="164"/>
        <v>12636.65284199397</v>
      </c>
      <c r="U770" s="73">
        <f t="shared" si="165"/>
        <v>19236</v>
      </c>
      <c r="V770" s="73">
        <f t="shared" si="166"/>
        <v>132545.90150073517</v>
      </c>
      <c r="W770" s="73">
        <f t="shared" si="167"/>
        <v>136640.2492061333</v>
      </c>
    </row>
    <row r="771" spans="2:23" ht="15">
      <c r="B771" t="s">
        <v>1747</v>
      </c>
      <c r="C771" t="s">
        <v>705</v>
      </c>
      <c r="D771" t="s">
        <v>661</v>
      </c>
      <c r="E771" s="54">
        <v>40</v>
      </c>
      <c r="F771" s="45" t="s">
        <v>407</v>
      </c>
      <c r="G771" s="45" t="s">
        <v>408</v>
      </c>
      <c r="H771" s="45" t="s">
        <v>412</v>
      </c>
      <c r="I771" s="53">
        <v>91430.16</v>
      </c>
      <c r="J771" s="58">
        <f t="shared" si="154"/>
        <v>94904.50608</v>
      </c>
      <c r="K771" s="58">
        <f t="shared" si="155"/>
        <v>98036.35478064</v>
      </c>
      <c r="L771" s="74">
        <f t="shared" si="156"/>
        <v>7260.19471512</v>
      </c>
      <c r="M771" s="74">
        <f t="shared" si="157"/>
        <v>140.45866899840001</v>
      </c>
      <c r="N771" s="74">
        <f t="shared" si="158"/>
        <v>384.0022598277695</v>
      </c>
      <c r="O771" s="74">
        <f t="shared" si="159"/>
        <v>12218.955157800001</v>
      </c>
      <c r="P771" s="39">
        <f t="shared" si="160"/>
        <v>19044</v>
      </c>
      <c r="Q771" s="73">
        <f t="shared" si="161"/>
        <v>7499.78114071896</v>
      </c>
      <c r="R771" s="73">
        <f t="shared" si="162"/>
        <v>145.0938050753472</v>
      </c>
      <c r="S771" s="73">
        <f t="shared" si="163"/>
        <v>384.0022598277695</v>
      </c>
      <c r="T771" s="73">
        <f t="shared" si="164"/>
        <v>12793.74429887352</v>
      </c>
      <c r="U771" s="73">
        <f t="shared" si="165"/>
        <v>19236</v>
      </c>
      <c r="V771" s="73">
        <f t="shared" si="166"/>
        <v>133952.11688174616</v>
      </c>
      <c r="W771" s="73">
        <f t="shared" si="167"/>
        <v>138094.9762851356</v>
      </c>
    </row>
    <row r="772" spans="2:23" ht="15">
      <c r="B772" t="s">
        <v>1748</v>
      </c>
      <c r="C772" t="s">
        <v>432</v>
      </c>
      <c r="D772" t="s">
        <v>420</v>
      </c>
      <c r="E772" s="54">
        <v>40</v>
      </c>
      <c r="F772" s="45" t="s">
        <v>407</v>
      </c>
      <c r="G772" s="45" t="s">
        <v>408</v>
      </c>
      <c r="H772" s="45" t="s">
        <v>412</v>
      </c>
      <c r="I772" s="53">
        <v>84962.48</v>
      </c>
      <c r="J772" s="58">
        <f t="shared" si="154"/>
        <v>88191.05424</v>
      </c>
      <c r="K772" s="58">
        <f t="shared" si="155"/>
        <v>91101.35902991999</v>
      </c>
      <c r="L772" s="74">
        <f t="shared" si="156"/>
        <v>6746.61564936</v>
      </c>
      <c r="M772" s="74">
        <f t="shared" si="157"/>
        <v>130.5227602752</v>
      </c>
      <c r="N772" s="74">
        <f t="shared" si="158"/>
        <v>384.0022598277695</v>
      </c>
      <c r="O772" s="74">
        <f t="shared" si="159"/>
        <v>11354.5982334</v>
      </c>
      <c r="P772" s="39">
        <f t="shared" si="160"/>
        <v>19044</v>
      </c>
      <c r="Q772" s="73">
        <f t="shared" si="161"/>
        <v>6969.253965788879</v>
      </c>
      <c r="R772" s="73">
        <f t="shared" si="162"/>
        <v>134.83001136428157</v>
      </c>
      <c r="S772" s="73">
        <f t="shared" si="163"/>
        <v>384.0022598277695</v>
      </c>
      <c r="T772" s="73">
        <f t="shared" si="164"/>
        <v>11888.727353404558</v>
      </c>
      <c r="U772" s="73">
        <f t="shared" si="165"/>
        <v>19236</v>
      </c>
      <c r="V772" s="73">
        <f t="shared" si="166"/>
        <v>125850.79314286297</v>
      </c>
      <c r="W772" s="73">
        <f t="shared" si="167"/>
        <v>129714.17262030547</v>
      </c>
    </row>
    <row r="773" spans="2:23" ht="15">
      <c r="B773" t="s">
        <v>1749</v>
      </c>
      <c r="C773" t="s">
        <v>712</v>
      </c>
      <c r="D773" t="s">
        <v>446</v>
      </c>
      <c r="E773" s="54">
        <v>87</v>
      </c>
      <c r="F773" s="45" t="s">
        <v>407</v>
      </c>
      <c r="G773" s="45" t="s">
        <v>408</v>
      </c>
      <c r="H773" s="45" t="s">
        <v>412</v>
      </c>
      <c r="I773" s="53">
        <v>90864.94</v>
      </c>
      <c r="J773" s="58">
        <f t="shared" si="154"/>
        <v>94317.80772000001</v>
      </c>
      <c r="K773" s="58">
        <f t="shared" si="155"/>
        <v>97430.29537476001</v>
      </c>
      <c r="L773" s="74">
        <f t="shared" si="156"/>
        <v>7215.312290580001</v>
      </c>
      <c r="M773" s="74">
        <f t="shared" si="157"/>
        <v>139.59035542560002</v>
      </c>
      <c r="N773" s="74">
        <f t="shared" si="158"/>
        <v>384.0022598277695</v>
      </c>
      <c r="O773" s="74">
        <f t="shared" si="159"/>
        <v>12143.417743950002</v>
      </c>
      <c r="P773" s="39">
        <f t="shared" si="160"/>
        <v>19044</v>
      </c>
      <c r="Q773" s="73">
        <f t="shared" si="161"/>
        <v>7453.417596169141</v>
      </c>
      <c r="R773" s="73">
        <f t="shared" si="162"/>
        <v>144.1968371546448</v>
      </c>
      <c r="S773" s="73">
        <f t="shared" si="163"/>
        <v>384.0022598277695</v>
      </c>
      <c r="T773" s="73">
        <f t="shared" si="164"/>
        <v>12714.653546406182</v>
      </c>
      <c r="U773" s="73">
        <f t="shared" si="165"/>
        <v>19236</v>
      </c>
      <c r="V773" s="73">
        <f t="shared" si="166"/>
        <v>133244.13036978338</v>
      </c>
      <c r="W773" s="73">
        <f t="shared" si="167"/>
        <v>137362.56561431775</v>
      </c>
    </row>
    <row r="774" spans="2:23" ht="15">
      <c r="B774" t="s">
        <v>1750</v>
      </c>
      <c r="C774" t="s">
        <v>1751</v>
      </c>
      <c r="D774" t="s">
        <v>458</v>
      </c>
      <c r="E774" s="54">
        <v>35</v>
      </c>
      <c r="F774" s="45" t="s">
        <v>407</v>
      </c>
      <c r="G774" s="45" t="s">
        <v>408</v>
      </c>
      <c r="H774" s="45" t="s">
        <v>412</v>
      </c>
      <c r="I774" s="53">
        <v>109217.47</v>
      </c>
      <c r="J774" s="58">
        <f t="shared" si="154"/>
        <v>113367.73386000001</v>
      </c>
      <c r="K774" s="58">
        <f t="shared" si="155"/>
        <v>117108.86907738</v>
      </c>
      <c r="L774" s="74">
        <f t="shared" si="156"/>
        <v>8672.631640290001</v>
      </c>
      <c r="M774" s="74">
        <f t="shared" si="157"/>
        <v>167.78424611280002</v>
      </c>
      <c r="N774" s="74">
        <f t="shared" si="158"/>
        <v>384.0022598277695</v>
      </c>
      <c r="O774" s="74">
        <f t="shared" si="159"/>
        <v>14596.095734475002</v>
      </c>
      <c r="P774" s="39">
        <f t="shared" si="160"/>
        <v>19044</v>
      </c>
      <c r="Q774" s="73">
        <f t="shared" si="161"/>
        <v>8958.82848441957</v>
      </c>
      <c r="R774" s="73">
        <f t="shared" si="162"/>
        <v>173.3211262345224</v>
      </c>
      <c r="S774" s="73">
        <f t="shared" si="163"/>
        <v>384.0022598277695</v>
      </c>
      <c r="T774" s="73">
        <f t="shared" si="164"/>
        <v>15282.707414598091</v>
      </c>
      <c r="U774" s="73">
        <f t="shared" si="165"/>
        <v>19236</v>
      </c>
      <c r="V774" s="73">
        <f t="shared" si="166"/>
        <v>156232.24774070558</v>
      </c>
      <c r="W774" s="73">
        <f t="shared" si="167"/>
        <v>161143.72836245995</v>
      </c>
    </row>
    <row r="775" spans="2:23" ht="15">
      <c r="B775" t="s">
        <v>1752</v>
      </c>
      <c r="C775" t="s">
        <v>1501</v>
      </c>
      <c r="D775" t="s">
        <v>474</v>
      </c>
      <c r="E775" s="54">
        <v>35</v>
      </c>
      <c r="F775" s="45" t="s">
        <v>407</v>
      </c>
      <c r="G775" s="45" t="s">
        <v>408</v>
      </c>
      <c r="H775" s="45" t="s">
        <v>412</v>
      </c>
      <c r="I775" s="53">
        <v>79621.01</v>
      </c>
      <c r="J775" s="58">
        <f t="shared" si="154"/>
        <v>82646.60837999999</v>
      </c>
      <c r="K775" s="58">
        <f t="shared" si="155"/>
        <v>85373.94645653998</v>
      </c>
      <c r="L775" s="74">
        <f t="shared" si="156"/>
        <v>6322.465541069999</v>
      </c>
      <c r="M775" s="74">
        <f t="shared" si="157"/>
        <v>122.31698040239998</v>
      </c>
      <c r="N775" s="74">
        <f t="shared" si="158"/>
        <v>384.0022598277695</v>
      </c>
      <c r="O775" s="74">
        <f t="shared" si="159"/>
        <v>10640.750828925</v>
      </c>
      <c r="P775" s="39">
        <f t="shared" si="160"/>
        <v>19044</v>
      </c>
      <c r="Q775" s="73">
        <f t="shared" si="161"/>
        <v>6531.106903925309</v>
      </c>
      <c r="R775" s="73">
        <f t="shared" si="162"/>
        <v>126.35344075567917</v>
      </c>
      <c r="S775" s="73">
        <f t="shared" si="163"/>
        <v>384.0022598277695</v>
      </c>
      <c r="T775" s="73">
        <f t="shared" si="164"/>
        <v>11141.300012578467</v>
      </c>
      <c r="U775" s="73">
        <f t="shared" si="165"/>
        <v>19236</v>
      </c>
      <c r="V775" s="73">
        <f t="shared" si="166"/>
        <v>119160.14399022516</v>
      </c>
      <c r="W775" s="73">
        <f t="shared" si="167"/>
        <v>122792.70907362721</v>
      </c>
    </row>
    <row r="776" spans="2:23" ht="15">
      <c r="B776" t="s">
        <v>1753</v>
      </c>
      <c r="C776" t="s">
        <v>1754</v>
      </c>
      <c r="D776" t="s">
        <v>511</v>
      </c>
      <c r="E776" s="54">
        <v>35</v>
      </c>
      <c r="F776" s="45" t="s">
        <v>407</v>
      </c>
      <c r="G776" s="45" t="s">
        <v>408</v>
      </c>
      <c r="H776" s="45" t="s">
        <v>412</v>
      </c>
      <c r="I776" s="53">
        <v>79365.65</v>
      </c>
      <c r="J776" s="58">
        <f t="shared" si="154"/>
        <v>82381.5447</v>
      </c>
      <c r="K776" s="58">
        <f t="shared" si="155"/>
        <v>85100.1356751</v>
      </c>
      <c r="L776" s="74">
        <f t="shared" si="156"/>
        <v>6302.18816955</v>
      </c>
      <c r="M776" s="74">
        <f t="shared" si="157"/>
        <v>121.92468615599999</v>
      </c>
      <c r="N776" s="74">
        <f t="shared" si="158"/>
        <v>384.0022598277695</v>
      </c>
      <c r="O776" s="74">
        <f t="shared" si="159"/>
        <v>10606.623880125</v>
      </c>
      <c r="P776" s="39">
        <f t="shared" si="160"/>
        <v>19044</v>
      </c>
      <c r="Q776" s="73">
        <f t="shared" si="161"/>
        <v>6510.16037914515</v>
      </c>
      <c r="R776" s="73">
        <f t="shared" si="162"/>
        <v>125.948200799148</v>
      </c>
      <c r="S776" s="73">
        <f t="shared" si="163"/>
        <v>384.0022598277695</v>
      </c>
      <c r="T776" s="73">
        <f t="shared" si="164"/>
        <v>11105.56770560055</v>
      </c>
      <c r="U776" s="73">
        <f t="shared" si="165"/>
        <v>19236</v>
      </c>
      <c r="V776" s="73">
        <f t="shared" si="166"/>
        <v>118840.28369565877</v>
      </c>
      <c r="W776" s="73">
        <f t="shared" si="167"/>
        <v>122461.81422047262</v>
      </c>
    </row>
    <row r="777" spans="2:23" ht="15">
      <c r="B777" t="s">
        <v>1755</v>
      </c>
      <c r="C777" t="s">
        <v>1756</v>
      </c>
      <c r="D777" t="s">
        <v>511</v>
      </c>
      <c r="E777" s="54">
        <v>35</v>
      </c>
      <c r="F777" s="45" t="s">
        <v>407</v>
      </c>
      <c r="G777" s="45" t="s">
        <v>408</v>
      </c>
      <c r="H777" s="45" t="s">
        <v>412</v>
      </c>
      <c r="I777" s="53">
        <v>88390.87</v>
      </c>
      <c r="J777" s="58">
        <f t="shared" si="154"/>
        <v>91749.72306</v>
      </c>
      <c r="K777" s="58">
        <f t="shared" si="155"/>
        <v>94777.46392098</v>
      </c>
      <c r="L777" s="74">
        <f t="shared" si="156"/>
        <v>7018.85381409</v>
      </c>
      <c r="M777" s="74">
        <f t="shared" si="157"/>
        <v>135.7895901288</v>
      </c>
      <c r="N777" s="74">
        <f t="shared" si="158"/>
        <v>384.0022598277695</v>
      </c>
      <c r="O777" s="74">
        <f t="shared" si="159"/>
        <v>11812.776843975002</v>
      </c>
      <c r="P777" s="39">
        <f t="shared" si="160"/>
        <v>19044</v>
      </c>
      <c r="Q777" s="73">
        <f t="shared" si="161"/>
        <v>7250.475989954969</v>
      </c>
      <c r="R777" s="73">
        <f t="shared" si="162"/>
        <v>140.27064660305038</v>
      </c>
      <c r="S777" s="73">
        <f t="shared" si="163"/>
        <v>384.0022598277695</v>
      </c>
      <c r="T777" s="73">
        <f t="shared" si="164"/>
        <v>12368.45904168789</v>
      </c>
      <c r="U777" s="73">
        <f t="shared" si="165"/>
        <v>19236</v>
      </c>
      <c r="V777" s="73">
        <f t="shared" si="166"/>
        <v>130145.14556802157</v>
      </c>
      <c r="W777" s="73">
        <f t="shared" si="167"/>
        <v>134156.67185905366</v>
      </c>
    </row>
    <row r="778" spans="2:23" ht="15">
      <c r="B778" t="s">
        <v>1757</v>
      </c>
      <c r="C778" t="s">
        <v>1364</v>
      </c>
      <c r="D778" t="s">
        <v>498</v>
      </c>
      <c r="E778" s="54">
        <v>40</v>
      </c>
      <c r="F778" s="45" t="s">
        <v>407</v>
      </c>
      <c r="G778" s="45" t="s">
        <v>492</v>
      </c>
      <c r="H778" s="45" t="s">
        <v>785</v>
      </c>
      <c r="I778" s="53">
        <v>65708.41</v>
      </c>
      <c r="J778" s="58">
        <f aca="true" t="shared" si="168" ref="J778:J841">I778*(1+$F$1)</f>
        <v>68205.32958</v>
      </c>
      <c r="K778" s="58">
        <f aca="true" t="shared" si="169" ref="K778:K841">J778*(1+$F$2)</f>
        <v>70456.10545614</v>
      </c>
      <c r="L778" s="74">
        <f aca="true" t="shared" si="170" ref="L778:L841">IF(J778-$L$2&lt;0,J778*$I$3,($L$2*$I$3)+(J778-$L$2)*$I$4)</f>
        <v>5217.70771287</v>
      </c>
      <c r="M778" s="74">
        <f aca="true" t="shared" si="171" ref="M778:M841">J778*0.00148</f>
        <v>100.94388777840001</v>
      </c>
      <c r="N778" s="74">
        <f aca="true" t="shared" si="172" ref="N778:N841">2080*0.184616471071043</f>
        <v>384.0022598277695</v>
      </c>
      <c r="O778" s="74">
        <f aca="true" t="shared" si="173" ref="O778:O841">J778*0.12875</f>
        <v>8781.436183425001</v>
      </c>
      <c r="P778" s="39">
        <f aca="true" t="shared" si="174" ref="P778:P841">1587*12</f>
        <v>19044</v>
      </c>
      <c r="Q778" s="73">
        <f aca="true" t="shared" si="175" ref="Q778:Q841">IF(K778-$L$2&lt;0,K778*$I$3,($L$2*$I$3)+(K778-$L$2)*$I$4)</f>
        <v>5389.89206739471</v>
      </c>
      <c r="R778" s="73">
        <f aca="true" t="shared" si="176" ref="R778:R841">K778*0.00148</f>
        <v>104.27503607508719</v>
      </c>
      <c r="S778" s="73">
        <f aca="true" t="shared" si="177" ref="S778:S841">2080*0.184616471071043</f>
        <v>384.0022598277695</v>
      </c>
      <c r="T778" s="73">
        <f aca="true" t="shared" si="178" ref="T778:T841">K778*0.1305</f>
        <v>9194.52176202627</v>
      </c>
      <c r="U778" s="73">
        <f aca="true" t="shared" si="179" ref="U778:U841">1603*12</f>
        <v>19236</v>
      </c>
      <c r="V778" s="73">
        <f aca="true" t="shared" si="180" ref="V778:V841">J778+SUM(L778:P778)</f>
        <v>101733.41962390118</v>
      </c>
      <c r="W778" s="73">
        <f aca="true" t="shared" si="181" ref="W778:W841">K778+SUM(Q778:U778)</f>
        <v>104764.79658146383</v>
      </c>
    </row>
    <row r="779" spans="2:23" ht="15">
      <c r="B779" t="s">
        <v>1758</v>
      </c>
      <c r="C779" t="s">
        <v>1200</v>
      </c>
      <c r="D779" t="s">
        <v>474</v>
      </c>
      <c r="E779" s="54">
        <v>35</v>
      </c>
      <c r="F779" s="45" t="s">
        <v>407</v>
      </c>
      <c r="G779" s="45" t="s">
        <v>408</v>
      </c>
      <c r="H779" s="45" t="s">
        <v>412</v>
      </c>
      <c r="I779" s="53">
        <v>147649.28</v>
      </c>
      <c r="J779" s="58">
        <f t="shared" si="168"/>
        <v>153259.95264</v>
      </c>
      <c r="K779" s="58">
        <f t="shared" si="169"/>
        <v>158317.53107712</v>
      </c>
      <c r="L779" s="74">
        <f t="shared" si="170"/>
        <v>10183.06931328</v>
      </c>
      <c r="M779" s="74">
        <f t="shared" si="171"/>
        <v>226.8247299072</v>
      </c>
      <c r="N779" s="74">
        <f t="shared" si="172"/>
        <v>384.0022598277695</v>
      </c>
      <c r="O779" s="74">
        <f t="shared" si="173"/>
        <v>19732.2189024</v>
      </c>
      <c r="P779" s="39">
        <f t="shared" si="174"/>
        <v>19044</v>
      </c>
      <c r="Q779" s="73">
        <f t="shared" si="175"/>
        <v>10256.40420061824</v>
      </c>
      <c r="R779" s="73">
        <f t="shared" si="176"/>
        <v>234.30994599413756</v>
      </c>
      <c r="S779" s="73">
        <f t="shared" si="177"/>
        <v>384.0022598277695</v>
      </c>
      <c r="T779" s="73">
        <f t="shared" si="178"/>
        <v>20660.43780556416</v>
      </c>
      <c r="U779" s="73">
        <f t="shared" si="179"/>
        <v>19236</v>
      </c>
      <c r="V779" s="73">
        <f t="shared" si="180"/>
        <v>202830.06784541497</v>
      </c>
      <c r="W779" s="73">
        <f t="shared" si="181"/>
        <v>209088.6852891243</v>
      </c>
    </row>
    <row r="780" spans="2:23" ht="15">
      <c r="B780" t="s">
        <v>1759</v>
      </c>
      <c r="C780" t="s">
        <v>1188</v>
      </c>
      <c r="D780" t="s">
        <v>417</v>
      </c>
      <c r="E780" s="54">
        <v>40</v>
      </c>
      <c r="F780" s="45" t="s">
        <v>407</v>
      </c>
      <c r="G780" s="45" t="s">
        <v>408</v>
      </c>
      <c r="H780" s="45" t="s">
        <v>412</v>
      </c>
      <c r="I780" s="53">
        <v>184151.52</v>
      </c>
      <c r="J780" s="58">
        <f t="shared" si="168"/>
        <v>191149.27776</v>
      </c>
      <c r="K780" s="58">
        <f t="shared" si="169"/>
        <v>197457.20392608</v>
      </c>
      <c r="L780" s="74">
        <f t="shared" si="170"/>
        <v>10732.46452752</v>
      </c>
      <c r="M780" s="74">
        <f t="shared" si="171"/>
        <v>282.9009310848</v>
      </c>
      <c r="N780" s="74">
        <f t="shared" si="172"/>
        <v>384.0022598277695</v>
      </c>
      <c r="O780" s="74">
        <f t="shared" si="173"/>
        <v>24610.4695116</v>
      </c>
      <c r="P780" s="39">
        <f t="shared" si="174"/>
        <v>19044</v>
      </c>
      <c r="Q780" s="73">
        <f t="shared" si="175"/>
        <v>10823.929456928161</v>
      </c>
      <c r="R780" s="73">
        <f t="shared" si="176"/>
        <v>292.2366618105984</v>
      </c>
      <c r="S780" s="73">
        <f t="shared" si="177"/>
        <v>384.0022598277695</v>
      </c>
      <c r="T780" s="73">
        <f t="shared" si="178"/>
        <v>25768.16511235344</v>
      </c>
      <c r="U780" s="73">
        <f t="shared" si="179"/>
        <v>19236</v>
      </c>
      <c r="V780" s="73">
        <f t="shared" si="180"/>
        <v>246203.11499003257</v>
      </c>
      <c r="W780" s="73">
        <f t="shared" si="181"/>
        <v>253961.53741699996</v>
      </c>
    </row>
    <row r="781" spans="2:23" ht="15">
      <c r="B781" t="s">
        <v>1760</v>
      </c>
      <c r="C781" t="s">
        <v>1188</v>
      </c>
      <c r="D781" t="s">
        <v>417</v>
      </c>
      <c r="E781" s="54">
        <v>40</v>
      </c>
      <c r="F781" s="45" t="s">
        <v>407</v>
      </c>
      <c r="G781" s="45" t="s">
        <v>408</v>
      </c>
      <c r="H781" s="45" t="s">
        <v>412</v>
      </c>
      <c r="I781" s="53">
        <v>184151.52</v>
      </c>
      <c r="J781" s="58">
        <f t="shared" si="168"/>
        <v>191149.27776</v>
      </c>
      <c r="K781" s="58">
        <f t="shared" si="169"/>
        <v>197457.20392608</v>
      </c>
      <c r="L781" s="74">
        <f t="shared" si="170"/>
        <v>10732.46452752</v>
      </c>
      <c r="M781" s="74">
        <f t="shared" si="171"/>
        <v>282.9009310848</v>
      </c>
      <c r="N781" s="74">
        <f t="shared" si="172"/>
        <v>384.0022598277695</v>
      </c>
      <c r="O781" s="74">
        <f t="shared" si="173"/>
        <v>24610.4695116</v>
      </c>
      <c r="P781" s="39">
        <f t="shared" si="174"/>
        <v>19044</v>
      </c>
      <c r="Q781" s="73">
        <f t="shared" si="175"/>
        <v>10823.929456928161</v>
      </c>
      <c r="R781" s="73">
        <f t="shared" si="176"/>
        <v>292.2366618105984</v>
      </c>
      <c r="S781" s="73">
        <f t="shared" si="177"/>
        <v>384.0022598277695</v>
      </c>
      <c r="T781" s="73">
        <f t="shared" si="178"/>
        <v>25768.16511235344</v>
      </c>
      <c r="U781" s="73">
        <f t="shared" si="179"/>
        <v>19236</v>
      </c>
      <c r="V781" s="73">
        <f t="shared" si="180"/>
        <v>246203.11499003257</v>
      </c>
      <c r="W781" s="73">
        <f t="shared" si="181"/>
        <v>253961.53741699996</v>
      </c>
    </row>
    <row r="782" spans="2:23" ht="15">
      <c r="B782" t="s">
        <v>1761</v>
      </c>
      <c r="C782" t="s">
        <v>1188</v>
      </c>
      <c r="D782" t="s">
        <v>417</v>
      </c>
      <c r="E782" s="54">
        <v>40</v>
      </c>
      <c r="F782" s="45" t="s">
        <v>407</v>
      </c>
      <c r="G782" s="45" t="s">
        <v>408</v>
      </c>
      <c r="H782" s="45" t="s">
        <v>412</v>
      </c>
      <c r="I782" s="53">
        <v>184151.52</v>
      </c>
      <c r="J782" s="58">
        <f t="shared" si="168"/>
        <v>191149.27776</v>
      </c>
      <c r="K782" s="58">
        <f t="shared" si="169"/>
        <v>197457.20392608</v>
      </c>
      <c r="L782" s="74">
        <f t="shared" si="170"/>
        <v>10732.46452752</v>
      </c>
      <c r="M782" s="74">
        <f t="shared" si="171"/>
        <v>282.9009310848</v>
      </c>
      <c r="N782" s="74">
        <f t="shared" si="172"/>
        <v>384.0022598277695</v>
      </c>
      <c r="O782" s="74">
        <f t="shared" si="173"/>
        <v>24610.4695116</v>
      </c>
      <c r="P782" s="39">
        <f t="shared" si="174"/>
        <v>19044</v>
      </c>
      <c r="Q782" s="73">
        <f t="shared" si="175"/>
        <v>10823.929456928161</v>
      </c>
      <c r="R782" s="73">
        <f t="shared" si="176"/>
        <v>292.2366618105984</v>
      </c>
      <c r="S782" s="73">
        <f t="shared" si="177"/>
        <v>384.0022598277695</v>
      </c>
      <c r="T782" s="73">
        <f t="shared" si="178"/>
        <v>25768.16511235344</v>
      </c>
      <c r="U782" s="73">
        <f t="shared" si="179"/>
        <v>19236</v>
      </c>
      <c r="V782" s="73">
        <f t="shared" si="180"/>
        <v>246203.11499003257</v>
      </c>
      <c r="W782" s="73">
        <f t="shared" si="181"/>
        <v>253961.53741699996</v>
      </c>
    </row>
    <row r="783" spans="2:23" ht="15">
      <c r="B783" t="s">
        <v>1762</v>
      </c>
      <c r="C783" t="s">
        <v>1432</v>
      </c>
      <c r="D783" t="s">
        <v>458</v>
      </c>
      <c r="E783" s="54">
        <v>35</v>
      </c>
      <c r="F783" s="45" t="s">
        <v>407</v>
      </c>
      <c r="G783" s="45" t="s">
        <v>408</v>
      </c>
      <c r="H783" s="45" t="s">
        <v>412</v>
      </c>
      <c r="I783" s="53">
        <v>167749.03</v>
      </c>
      <c r="J783" s="58">
        <f t="shared" si="168"/>
        <v>174123.49314</v>
      </c>
      <c r="K783" s="58">
        <f t="shared" si="169"/>
        <v>179869.56841362</v>
      </c>
      <c r="L783" s="74">
        <f t="shared" si="170"/>
        <v>10485.59065053</v>
      </c>
      <c r="M783" s="74">
        <f t="shared" si="171"/>
        <v>257.7027698472</v>
      </c>
      <c r="N783" s="74">
        <f t="shared" si="172"/>
        <v>384.0022598277695</v>
      </c>
      <c r="O783" s="74">
        <f t="shared" si="173"/>
        <v>22418.399741775</v>
      </c>
      <c r="P783" s="39">
        <f t="shared" si="174"/>
        <v>19044</v>
      </c>
      <c r="Q783" s="73">
        <f t="shared" si="175"/>
        <v>10568.908741997491</v>
      </c>
      <c r="R783" s="73">
        <f t="shared" si="176"/>
        <v>266.2069612521576</v>
      </c>
      <c r="S783" s="73">
        <f t="shared" si="177"/>
        <v>384.0022598277695</v>
      </c>
      <c r="T783" s="73">
        <f t="shared" si="178"/>
        <v>23472.97867797741</v>
      </c>
      <c r="U783" s="73">
        <f t="shared" si="179"/>
        <v>19236</v>
      </c>
      <c r="V783" s="73">
        <f t="shared" si="180"/>
        <v>226713.18856197997</v>
      </c>
      <c r="W783" s="73">
        <f t="shared" si="181"/>
        <v>233797.66505467484</v>
      </c>
    </row>
    <row r="784" spans="2:23" ht="15">
      <c r="B784" t="s">
        <v>1763</v>
      </c>
      <c r="C784" t="s">
        <v>1700</v>
      </c>
      <c r="D784" t="s">
        <v>417</v>
      </c>
      <c r="E784" s="54">
        <v>40</v>
      </c>
      <c r="F784" s="45" t="s">
        <v>407</v>
      </c>
      <c r="G784" s="45" t="s">
        <v>408</v>
      </c>
      <c r="H784" s="45" t="s">
        <v>412</v>
      </c>
      <c r="I784" s="53">
        <v>181437.83</v>
      </c>
      <c r="J784" s="58">
        <f t="shared" si="168"/>
        <v>188332.46753999998</v>
      </c>
      <c r="K784" s="58">
        <f t="shared" si="169"/>
        <v>194547.43896881997</v>
      </c>
      <c r="L784" s="74">
        <f t="shared" si="170"/>
        <v>10691.62077933</v>
      </c>
      <c r="M784" s="74">
        <f t="shared" si="171"/>
        <v>278.73205195919996</v>
      </c>
      <c r="N784" s="74">
        <f t="shared" si="172"/>
        <v>384.0022598277695</v>
      </c>
      <c r="O784" s="74">
        <f t="shared" si="173"/>
        <v>24247.805195775</v>
      </c>
      <c r="P784" s="39">
        <f t="shared" si="174"/>
        <v>19044</v>
      </c>
      <c r="Q784" s="73">
        <f t="shared" si="175"/>
        <v>10781.73786504789</v>
      </c>
      <c r="R784" s="73">
        <f t="shared" si="176"/>
        <v>287.93020967385354</v>
      </c>
      <c r="S784" s="73">
        <f t="shared" si="177"/>
        <v>384.0022598277695</v>
      </c>
      <c r="T784" s="73">
        <f t="shared" si="178"/>
        <v>25388.44078543101</v>
      </c>
      <c r="U784" s="73">
        <f t="shared" si="179"/>
        <v>19236</v>
      </c>
      <c r="V784" s="73">
        <f t="shared" si="180"/>
        <v>242978.62782689196</v>
      </c>
      <c r="W784" s="73">
        <f t="shared" si="181"/>
        <v>250625.5500888005</v>
      </c>
    </row>
    <row r="785" spans="2:23" ht="15">
      <c r="B785" t="s">
        <v>1764</v>
      </c>
      <c r="C785" t="s">
        <v>1765</v>
      </c>
      <c r="D785" t="s">
        <v>417</v>
      </c>
      <c r="E785" s="54">
        <v>40</v>
      </c>
      <c r="F785" s="45" t="s">
        <v>407</v>
      </c>
      <c r="G785" s="45" t="s">
        <v>408</v>
      </c>
      <c r="H785" s="45" t="s">
        <v>412</v>
      </c>
      <c r="I785" s="53">
        <v>199685.62</v>
      </c>
      <c r="J785" s="58">
        <f t="shared" si="168"/>
        <v>207273.67356</v>
      </c>
      <c r="K785" s="58">
        <f t="shared" si="169"/>
        <v>214113.70478747998</v>
      </c>
      <c r="L785" s="74">
        <f t="shared" si="170"/>
        <v>10966.26826662</v>
      </c>
      <c r="M785" s="74">
        <f t="shared" si="171"/>
        <v>306.7650368688</v>
      </c>
      <c r="N785" s="74">
        <f t="shared" si="172"/>
        <v>384.0022598277695</v>
      </c>
      <c r="O785" s="74">
        <f t="shared" si="173"/>
        <v>26686.48547085</v>
      </c>
      <c r="P785" s="39">
        <f t="shared" si="174"/>
        <v>19044</v>
      </c>
      <c r="Q785" s="73">
        <f t="shared" si="175"/>
        <v>11065.44871941846</v>
      </c>
      <c r="R785" s="73">
        <f t="shared" si="176"/>
        <v>316.88828308547033</v>
      </c>
      <c r="S785" s="73">
        <f t="shared" si="177"/>
        <v>384.0022598277695</v>
      </c>
      <c r="T785" s="73">
        <f t="shared" si="178"/>
        <v>27941.838474766137</v>
      </c>
      <c r="U785" s="73">
        <f t="shared" si="179"/>
        <v>19236</v>
      </c>
      <c r="V785" s="73">
        <f t="shared" si="180"/>
        <v>264661.1945941666</v>
      </c>
      <c r="W785" s="73">
        <f t="shared" si="181"/>
        <v>273057.8825245778</v>
      </c>
    </row>
    <row r="786" spans="2:23" ht="15">
      <c r="B786" t="s">
        <v>1766</v>
      </c>
      <c r="C786" t="s">
        <v>1767</v>
      </c>
      <c r="D786" t="s">
        <v>455</v>
      </c>
      <c r="E786" s="54">
        <v>40</v>
      </c>
      <c r="F786" s="45" t="s">
        <v>407</v>
      </c>
      <c r="G786" s="45" t="s">
        <v>408</v>
      </c>
      <c r="H786" s="45" t="s">
        <v>412</v>
      </c>
      <c r="I786" s="53">
        <v>126945.15</v>
      </c>
      <c r="J786" s="58">
        <f t="shared" si="168"/>
        <v>131769.0657</v>
      </c>
      <c r="K786" s="58">
        <f t="shared" si="169"/>
        <v>136117.4448681</v>
      </c>
      <c r="L786" s="74">
        <f t="shared" si="170"/>
        <v>9871.45145265</v>
      </c>
      <c r="M786" s="74">
        <f t="shared" si="171"/>
        <v>195.018217236</v>
      </c>
      <c r="N786" s="74">
        <f t="shared" si="172"/>
        <v>384.0022598277695</v>
      </c>
      <c r="O786" s="74">
        <f t="shared" si="173"/>
        <v>16965.267208875</v>
      </c>
      <c r="P786" s="39">
        <f t="shared" si="174"/>
        <v>19044</v>
      </c>
      <c r="Q786" s="73">
        <f t="shared" si="175"/>
        <v>9934.50295058745</v>
      </c>
      <c r="R786" s="73">
        <f t="shared" si="176"/>
        <v>201.453818404788</v>
      </c>
      <c r="S786" s="73">
        <f t="shared" si="177"/>
        <v>384.0022598277695</v>
      </c>
      <c r="T786" s="73">
        <f t="shared" si="178"/>
        <v>17763.32655528705</v>
      </c>
      <c r="U786" s="73">
        <f t="shared" si="179"/>
        <v>19236</v>
      </c>
      <c r="V786" s="73">
        <f t="shared" si="180"/>
        <v>178228.80483858878</v>
      </c>
      <c r="W786" s="73">
        <f t="shared" si="181"/>
        <v>183636.73045220703</v>
      </c>
    </row>
    <row r="787" spans="2:23" ht="15">
      <c r="B787" t="s">
        <v>1768</v>
      </c>
      <c r="C787" t="s">
        <v>1769</v>
      </c>
      <c r="D787" t="s">
        <v>1256</v>
      </c>
      <c r="E787" s="54">
        <v>35</v>
      </c>
      <c r="F787" s="45" t="s">
        <v>407</v>
      </c>
      <c r="G787" s="45" t="s">
        <v>408</v>
      </c>
      <c r="H787" s="45" t="s">
        <v>412</v>
      </c>
      <c r="I787" s="53">
        <v>129621.31</v>
      </c>
      <c r="J787" s="58">
        <f t="shared" si="168"/>
        <v>134546.91978</v>
      </c>
      <c r="K787" s="58">
        <f t="shared" si="169"/>
        <v>138986.96813273997</v>
      </c>
      <c r="L787" s="74">
        <f t="shared" si="170"/>
        <v>9911.73033681</v>
      </c>
      <c r="M787" s="74">
        <f t="shared" si="171"/>
        <v>199.1294412744</v>
      </c>
      <c r="N787" s="74">
        <f t="shared" si="172"/>
        <v>384.0022598277695</v>
      </c>
      <c r="O787" s="74">
        <f t="shared" si="173"/>
        <v>17322.915921675</v>
      </c>
      <c r="P787" s="39">
        <f t="shared" si="174"/>
        <v>19044</v>
      </c>
      <c r="Q787" s="73">
        <f t="shared" si="175"/>
        <v>9976.11103792473</v>
      </c>
      <c r="R787" s="73">
        <f t="shared" si="176"/>
        <v>205.70071283645515</v>
      </c>
      <c r="S787" s="73">
        <f t="shared" si="177"/>
        <v>384.0022598277695</v>
      </c>
      <c r="T787" s="73">
        <f t="shared" si="178"/>
        <v>18137.799341322567</v>
      </c>
      <c r="U787" s="73">
        <f t="shared" si="179"/>
        <v>19236</v>
      </c>
      <c r="V787" s="73">
        <f t="shared" si="180"/>
        <v>181408.69773958717</v>
      </c>
      <c r="W787" s="73">
        <f t="shared" si="181"/>
        <v>186926.58148465148</v>
      </c>
    </row>
    <row r="788" spans="2:23" ht="15">
      <c r="B788" t="s">
        <v>1770</v>
      </c>
      <c r="C788" t="s">
        <v>1769</v>
      </c>
      <c r="D788" t="s">
        <v>1256</v>
      </c>
      <c r="E788" s="54">
        <v>35</v>
      </c>
      <c r="F788" s="45" t="s">
        <v>407</v>
      </c>
      <c r="G788" s="45" t="s">
        <v>408</v>
      </c>
      <c r="H788" s="45" t="s">
        <v>412</v>
      </c>
      <c r="I788" s="53">
        <v>129621.31</v>
      </c>
      <c r="J788" s="58">
        <f t="shared" si="168"/>
        <v>134546.91978</v>
      </c>
      <c r="K788" s="58">
        <f t="shared" si="169"/>
        <v>138986.96813273997</v>
      </c>
      <c r="L788" s="74">
        <f t="shared" si="170"/>
        <v>9911.73033681</v>
      </c>
      <c r="M788" s="74">
        <f t="shared" si="171"/>
        <v>199.1294412744</v>
      </c>
      <c r="N788" s="74">
        <f t="shared" si="172"/>
        <v>384.0022598277695</v>
      </c>
      <c r="O788" s="74">
        <f t="shared" si="173"/>
        <v>17322.915921675</v>
      </c>
      <c r="P788" s="39">
        <f t="shared" si="174"/>
        <v>19044</v>
      </c>
      <c r="Q788" s="73">
        <f t="shared" si="175"/>
        <v>9976.11103792473</v>
      </c>
      <c r="R788" s="73">
        <f t="shared" si="176"/>
        <v>205.70071283645515</v>
      </c>
      <c r="S788" s="73">
        <f t="shared" si="177"/>
        <v>384.0022598277695</v>
      </c>
      <c r="T788" s="73">
        <f t="shared" si="178"/>
        <v>18137.799341322567</v>
      </c>
      <c r="U788" s="73">
        <f t="shared" si="179"/>
        <v>19236</v>
      </c>
      <c r="V788" s="73">
        <f t="shared" si="180"/>
        <v>181408.69773958717</v>
      </c>
      <c r="W788" s="73">
        <f t="shared" si="181"/>
        <v>186926.58148465148</v>
      </c>
    </row>
    <row r="789" spans="2:23" ht="15">
      <c r="B789" t="s">
        <v>1771</v>
      </c>
      <c r="C789" t="s">
        <v>1772</v>
      </c>
      <c r="D789" t="s">
        <v>1256</v>
      </c>
      <c r="E789" s="54">
        <v>35</v>
      </c>
      <c r="F789" s="45" t="s">
        <v>407</v>
      </c>
      <c r="G789" s="45" t="s">
        <v>408</v>
      </c>
      <c r="H789" s="45" t="s">
        <v>412</v>
      </c>
      <c r="I789" s="53">
        <v>142148.37</v>
      </c>
      <c r="J789" s="58">
        <f t="shared" si="168"/>
        <v>147550.00806</v>
      </c>
      <c r="K789" s="58">
        <f t="shared" si="169"/>
        <v>152419.15832597998</v>
      </c>
      <c r="L789" s="74">
        <f t="shared" si="170"/>
        <v>10100.27511687</v>
      </c>
      <c r="M789" s="74">
        <f t="shared" si="171"/>
        <v>218.37401192879997</v>
      </c>
      <c r="N789" s="74">
        <f t="shared" si="172"/>
        <v>384.0022598277695</v>
      </c>
      <c r="O789" s="74">
        <f t="shared" si="173"/>
        <v>18997.063537725</v>
      </c>
      <c r="P789" s="39">
        <f t="shared" si="174"/>
        <v>19044</v>
      </c>
      <c r="Q789" s="73">
        <f t="shared" si="175"/>
        <v>10170.87779572671</v>
      </c>
      <c r="R789" s="73">
        <f t="shared" si="176"/>
        <v>225.58035432245038</v>
      </c>
      <c r="S789" s="73">
        <f t="shared" si="177"/>
        <v>384.0022598277695</v>
      </c>
      <c r="T789" s="73">
        <f t="shared" si="178"/>
        <v>19890.70016154039</v>
      </c>
      <c r="U789" s="73">
        <f t="shared" si="179"/>
        <v>19236</v>
      </c>
      <c r="V789" s="73">
        <f t="shared" si="180"/>
        <v>196293.72298635155</v>
      </c>
      <c r="W789" s="73">
        <f t="shared" si="181"/>
        <v>202326.31889739732</v>
      </c>
    </row>
    <row r="790" spans="2:23" ht="15">
      <c r="B790" t="s">
        <v>1773</v>
      </c>
      <c r="C790" t="s">
        <v>1772</v>
      </c>
      <c r="D790" t="s">
        <v>1256</v>
      </c>
      <c r="E790" s="54">
        <v>35</v>
      </c>
      <c r="F790" s="45" t="s">
        <v>407</v>
      </c>
      <c r="G790" s="45" t="s">
        <v>408</v>
      </c>
      <c r="H790" s="45" t="s">
        <v>412</v>
      </c>
      <c r="I790" s="53">
        <v>142148.37</v>
      </c>
      <c r="J790" s="58">
        <f t="shared" si="168"/>
        <v>147550.00806</v>
      </c>
      <c r="K790" s="58">
        <f t="shared" si="169"/>
        <v>152419.15832597998</v>
      </c>
      <c r="L790" s="74">
        <f t="shared" si="170"/>
        <v>10100.27511687</v>
      </c>
      <c r="M790" s="74">
        <f t="shared" si="171"/>
        <v>218.37401192879997</v>
      </c>
      <c r="N790" s="74">
        <f t="shared" si="172"/>
        <v>384.0022598277695</v>
      </c>
      <c r="O790" s="74">
        <f t="shared" si="173"/>
        <v>18997.063537725</v>
      </c>
      <c r="P790" s="39">
        <f t="shared" si="174"/>
        <v>19044</v>
      </c>
      <c r="Q790" s="73">
        <f t="shared" si="175"/>
        <v>10170.87779572671</v>
      </c>
      <c r="R790" s="73">
        <f t="shared" si="176"/>
        <v>225.58035432245038</v>
      </c>
      <c r="S790" s="73">
        <f t="shared" si="177"/>
        <v>384.0022598277695</v>
      </c>
      <c r="T790" s="73">
        <f t="shared" si="178"/>
        <v>19890.70016154039</v>
      </c>
      <c r="U790" s="73">
        <f t="shared" si="179"/>
        <v>19236</v>
      </c>
      <c r="V790" s="73">
        <f t="shared" si="180"/>
        <v>196293.72298635155</v>
      </c>
      <c r="W790" s="73">
        <f t="shared" si="181"/>
        <v>202326.31889739732</v>
      </c>
    </row>
    <row r="791" spans="2:23" ht="15">
      <c r="B791" t="s">
        <v>1774</v>
      </c>
      <c r="C791" t="s">
        <v>1775</v>
      </c>
      <c r="D791" t="s">
        <v>1256</v>
      </c>
      <c r="E791" s="54">
        <v>35</v>
      </c>
      <c r="F791" s="45" t="s">
        <v>407</v>
      </c>
      <c r="G791" s="45" t="s">
        <v>408</v>
      </c>
      <c r="H791" s="45" t="s">
        <v>412</v>
      </c>
      <c r="I791" s="53">
        <v>152390.42</v>
      </c>
      <c r="J791" s="58">
        <f t="shared" si="168"/>
        <v>158181.25596</v>
      </c>
      <c r="K791" s="58">
        <f t="shared" si="169"/>
        <v>163401.23740668</v>
      </c>
      <c r="L791" s="74">
        <f t="shared" si="170"/>
        <v>10254.428211420001</v>
      </c>
      <c r="M791" s="74">
        <f t="shared" si="171"/>
        <v>234.10825882080002</v>
      </c>
      <c r="N791" s="74">
        <f t="shared" si="172"/>
        <v>384.0022598277695</v>
      </c>
      <c r="O791" s="74">
        <f t="shared" si="173"/>
        <v>20365.83670485</v>
      </c>
      <c r="P791" s="39">
        <f t="shared" si="174"/>
        <v>19044</v>
      </c>
      <c r="Q791" s="73">
        <f t="shared" si="175"/>
        <v>10330.11794239686</v>
      </c>
      <c r="R791" s="73">
        <f t="shared" si="176"/>
        <v>241.8338313618864</v>
      </c>
      <c r="S791" s="73">
        <f t="shared" si="177"/>
        <v>384.0022598277695</v>
      </c>
      <c r="T791" s="73">
        <f t="shared" si="178"/>
        <v>21323.86148157174</v>
      </c>
      <c r="U791" s="73">
        <f t="shared" si="179"/>
        <v>19236</v>
      </c>
      <c r="V791" s="73">
        <f t="shared" si="180"/>
        <v>208463.63139491857</v>
      </c>
      <c r="W791" s="73">
        <f t="shared" si="181"/>
        <v>214917.05292183827</v>
      </c>
    </row>
    <row r="792" spans="2:23" ht="15">
      <c r="B792" t="s">
        <v>1776</v>
      </c>
      <c r="C792" t="s">
        <v>1772</v>
      </c>
      <c r="D792" t="s">
        <v>1256</v>
      </c>
      <c r="E792" s="54">
        <v>35</v>
      </c>
      <c r="F792" s="45" t="s">
        <v>407</v>
      </c>
      <c r="G792" s="45" t="s">
        <v>408</v>
      </c>
      <c r="H792" s="45" t="s">
        <v>412</v>
      </c>
      <c r="I792" s="53">
        <v>142148.37</v>
      </c>
      <c r="J792" s="58">
        <f t="shared" si="168"/>
        <v>147550.00806</v>
      </c>
      <c r="K792" s="58">
        <f t="shared" si="169"/>
        <v>152419.15832597998</v>
      </c>
      <c r="L792" s="74">
        <f t="shared" si="170"/>
        <v>10100.27511687</v>
      </c>
      <c r="M792" s="74">
        <f t="shared" si="171"/>
        <v>218.37401192879997</v>
      </c>
      <c r="N792" s="74">
        <f t="shared" si="172"/>
        <v>384.0022598277695</v>
      </c>
      <c r="O792" s="74">
        <f t="shared" si="173"/>
        <v>18997.063537725</v>
      </c>
      <c r="P792" s="39">
        <f t="shared" si="174"/>
        <v>19044</v>
      </c>
      <c r="Q792" s="73">
        <f t="shared" si="175"/>
        <v>10170.87779572671</v>
      </c>
      <c r="R792" s="73">
        <f t="shared" si="176"/>
        <v>225.58035432245038</v>
      </c>
      <c r="S792" s="73">
        <f t="shared" si="177"/>
        <v>384.0022598277695</v>
      </c>
      <c r="T792" s="73">
        <f t="shared" si="178"/>
        <v>19890.70016154039</v>
      </c>
      <c r="U792" s="73">
        <f t="shared" si="179"/>
        <v>19236</v>
      </c>
      <c r="V792" s="73">
        <f t="shared" si="180"/>
        <v>196293.72298635155</v>
      </c>
      <c r="W792" s="73">
        <f t="shared" si="181"/>
        <v>202326.31889739732</v>
      </c>
    </row>
    <row r="793" spans="2:23" ht="15">
      <c r="B793" t="s">
        <v>1777</v>
      </c>
      <c r="C793" t="s">
        <v>1432</v>
      </c>
      <c r="D793" t="s">
        <v>458</v>
      </c>
      <c r="E793" s="54">
        <v>35</v>
      </c>
      <c r="F793" s="45" t="s">
        <v>407</v>
      </c>
      <c r="G793" s="45" t="s">
        <v>408</v>
      </c>
      <c r="H793" s="45" t="s">
        <v>412</v>
      </c>
      <c r="I793" s="53">
        <v>167749.03</v>
      </c>
      <c r="J793" s="58">
        <f t="shared" si="168"/>
        <v>174123.49314</v>
      </c>
      <c r="K793" s="58">
        <f t="shared" si="169"/>
        <v>179869.56841362</v>
      </c>
      <c r="L793" s="74">
        <f t="shared" si="170"/>
        <v>10485.59065053</v>
      </c>
      <c r="M793" s="74">
        <f t="shared" si="171"/>
        <v>257.7027698472</v>
      </c>
      <c r="N793" s="74">
        <f t="shared" si="172"/>
        <v>384.0022598277695</v>
      </c>
      <c r="O793" s="74">
        <f t="shared" si="173"/>
        <v>22418.399741775</v>
      </c>
      <c r="P793" s="39">
        <f t="shared" si="174"/>
        <v>19044</v>
      </c>
      <c r="Q793" s="73">
        <f t="shared" si="175"/>
        <v>10568.908741997491</v>
      </c>
      <c r="R793" s="73">
        <f t="shared" si="176"/>
        <v>266.2069612521576</v>
      </c>
      <c r="S793" s="73">
        <f t="shared" si="177"/>
        <v>384.0022598277695</v>
      </c>
      <c r="T793" s="73">
        <f t="shared" si="178"/>
        <v>23472.97867797741</v>
      </c>
      <c r="U793" s="73">
        <f t="shared" si="179"/>
        <v>19236</v>
      </c>
      <c r="V793" s="73">
        <f t="shared" si="180"/>
        <v>226713.18856197997</v>
      </c>
      <c r="W793" s="73">
        <f t="shared" si="181"/>
        <v>233797.66505467484</v>
      </c>
    </row>
    <row r="794" spans="2:23" ht="15">
      <c r="B794" t="s">
        <v>1778</v>
      </c>
      <c r="C794" t="s">
        <v>1501</v>
      </c>
      <c r="D794" t="s">
        <v>474</v>
      </c>
      <c r="E794" s="54">
        <v>40</v>
      </c>
      <c r="F794" s="45" t="s">
        <v>407</v>
      </c>
      <c r="G794" s="45" t="s">
        <v>408</v>
      </c>
      <c r="H794" s="45" t="s">
        <v>412</v>
      </c>
      <c r="I794" s="53">
        <v>79621.01</v>
      </c>
      <c r="J794" s="58">
        <f t="shared" si="168"/>
        <v>82646.60837999999</v>
      </c>
      <c r="K794" s="58">
        <f t="shared" si="169"/>
        <v>85373.94645653998</v>
      </c>
      <c r="L794" s="74">
        <f t="shared" si="170"/>
        <v>6322.465541069999</v>
      </c>
      <c r="M794" s="74">
        <f t="shared" si="171"/>
        <v>122.31698040239998</v>
      </c>
      <c r="N794" s="74">
        <f t="shared" si="172"/>
        <v>384.0022598277695</v>
      </c>
      <c r="O794" s="74">
        <f t="shared" si="173"/>
        <v>10640.750828925</v>
      </c>
      <c r="P794" s="39">
        <f t="shared" si="174"/>
        <v>19044</v>
      </c>
      <c r="Q794" s="73">
        <f t="shared" si="175"/>
        <v>6531.106903925309</v>
      </c>
      <c r="R794" s="73">
        <f t="shared" si="176"/>
        <v>126.35344075567917</v>
      </c>
      <c r="S794" s="73">
        <f t="shared" si="177"/>
        <v>384.0022598277695</v>
      </c>
      <c r="T794" s="73">
        <f t="shared" si="178"/>
        <v>11141.300012578467</v>
      </c>
      <c r="U794" s="73">
        <f t="shared" si="179"/>
        <v>19236</v>
      </c>
      <c r="V794" s="73">
        <f t="shared" si="180"/>
        <v>119160.14399022516</v>
      </c>
      <c r="W794" s="73">
        <f t="shared" si="181"/>
        <v>122792.70907362721</v>
      </c>
    </row>
    <row r="795" spans="2:23" ht="15">
      <c r="B795" t="s">
        <v>1779</v>
      </c>
      <c r="C795" t="s">
        <v>904</v>
      </c>
      <c r="D795" t="s">
        <v>474</v>
      </c>
      <c r="E795" s="54">
        <v>35</v>
      </c>
      <c r="F795" s="45" t="s">
        <v>407</v>
      </c>
      <c r="G795" s="45" t="s">
        <v>408</v>
      </c>
      <c r="H795" s="45" t="s">
        <v>412</v>
      </c>
      <c r="I795" s="53">
        <v>150816.89</v>
      </c>
      <c r="J795" s="58">
        <f t="shared" si="168"/>
        <v>156547.93182000003</v>
      </c>
      <c r="K795" s="58">
        <f t="shared" si="169"/>
        <v>161714.01357006002</v>
      </c>
      <c r="L795" s="74">
        <f t="shared" si="170"/>
        <v>10230.745011390001</v>
      </c>
      <c r="M795" s="74">
        <f t="shared" si="171"/>
        <v>231.69093909360004</v>
      </c>
      <c r="N795" s="74">
        <f t="shared" si="172"/>
        <v>384.0022598277695</v>
      </c>
      <c r="O795" s="74">
        <f t="shared" si="173"/>
        <v>20155.546221825003</v>
      </c>
      <c r="P795" s="39">
        <f t="shared" si="174"/>
        <v>19044</v>
      </c>
      <c r="Q795" s="73">
        <f t="shared" si="175"/>
        <v>10305.65319676587</v>
      </c>
      <c r="R795" s="73">
        <f t="shared" si="176"/>
        <v>239.33674008368882</v>
      </c>
      <c r="S795" s="73">
        <f t="shared" si="177"/>
        <v>384.0022598277695</v>
      </c>
      <c r="T795" s="73">
        <f t="shared" si="178"/>
        <v>21103.678770892835</v>
      </c>
      <c r="U795" s="73">
        <f t="shared" si="179"/>
        <v>19236</v>
      </c>
      <c r="V795" s="73">
        <f t="shared" si="180"/>
        <v>206593.9162521364</v>
      </c>
      <c r="W795" s="73">
        <f t="shared" si="181"/>
        <v>212982.68453763018</v>
      </c>
    </row>
    <row r="796" spans="2:23" ht="15">
      <c r="B796" t="s">
        <v>1780</v>
      </c>
      <c r="C796" t="s">
        <v>871</v>
      </c>
      <c r="D796" t="s">
        <v>417</v>
      </c>
      <c r="E796" s="54">
        <v>40</v>
      </c>
      <c r="F796" s="45" t="s">
        <v>407</v>
      </c>
      <c r="G796" s="45" t="s">
        <v>408</v>
      </c>
      <c r="H796" s="45" t="s">
        <v>412</v>
      </c>
      <c r="I796" s="53">
        <v>189742.48</v>
      </c>
      <c r="J796" s="58">
        <f t="shared" si="168"/>
        <v>196952.69424</v>
      </c>
      <c r="K796" s="58">
        <f t="shared" si="169"/>
        <v>203452.13314992</v>
      </c>
      <c r="L796" s="74">
        <f t="shared" si="170"/>
        <v>10816.61406648</v>
      </c>
      <c r="M796" s="74">
        <f t="shared" si="171"/>
        <v>291.4899874752</v>
      </c>
      <c r="N796" s="74">
        <f t="shared" si="172"/>
        <v>384.0022598277695</v>
      </c>
      <c r="O796" s="74">
        <f t="shared" si="173"/>
        <v>25357.6593834</v>
      </c>
      <c r="P796" s="39">
        <f t="shared" si="174"/>
        <v>19044</v>
      </c>
      <c r="Q796" s="73">
        <f t="shared" si="175"/>
        <v>10910.85593067384</v>
      </c>
      <c r="R796" s="73">
        <f t="shared" si="176"/>
        <v>301.1091570618816</v>
      </c>
      <c r="S796" s="73">
        <f t="shared" si="177"/>
        <v>384.0022598277695</v>
      </c>
      <c r="T796" s="73">
        <f t="shared" si="178"/>
        <v>26550.50337606456</v>
      </c>
      <c r="U796" s="73">
        <f t="shared" si="179"/>
        <v>19236</v>
      </c>
      <c r="V796" s="73">
        <f t="shared" si="180"/>
        <v>252846.45993718298</v>
      </c>
      <c r="W796" s="73">
        <f t="shared" si="181"/>
        <v>260834.60387354804</v>
      </c>
    </row>
    <row r="797" spans="2:23" ht="15">
      <c r="B797" t="s">
        <v>1781</v>
      </c>
      <c r="C797" t="s">
        <v>868</v>
      </c>
      <c r="D797" t="s">
        <v>869</v>
      </c>
      <c r="E797" s="54">
        <v>40</v>
      </c>
      <c r="F797" s="45" t="s">
        <v>407</v>
      </c>
      <c r="G797" s="45" t="s">
        <v>408</v>
      </c>
      <c r="H797" s="45" t="s">
        <v>412</v>
      </c>
      <c r="I797" s="53">
        <v>181848.37</v>
      </c>
      <c r="J797" s="58">
        <f t="shared" si="168"/>
        <v>188758.60806</v>
      </c>
      <c r="K797" s="58">
        <f t="shared" si="169"/>
        <v>194987.64212598</v>
      </c>
      <c r="L797" s="74">
        <f t="shared" si="170"/>
        <v>10697.79981687</v>
      </c>
      <c r="M797" s="74">
        <f t="shared" si="171"/>
        <v>279.3627399288</v>
      </c>
      <c r="N797" s="74">
        <f t="shared" si="172"/>
        <v>384.0022598277695</v>
      </c>
      <c r="O797" s="74">
        <f t="shared" si="173"/>
        <v>24302.670787725</v>
      </c>
      <c r="P797" s="39">
        <f t="shared" si="174"/>
        <v>19044</v>
      </c>
      <c r="Q797" s="73">
        <f t="shared" si="175"/>
        <v>10788.120810826711</v>
      </c>
      <c r="R797" s="73">
        <f t="shared" si="176"/>
        <v>288.5817103464504</v>
      </c>
      <c r="S797" s="73">
        <f t="shared" si="177"/>
        <v>384.0022598277695</v>
      </c>
      <c r="T797" s="73">
        <f t="shared" si="178"/>
        <v>25445.88729744039</v>
      </c>
      <c r="U797" s="73">
        <f t="shared" si="179"/>
        <v>19236</v>
      </c>
      <c r="V797" s="73">
        <f t="shared" si="180"/>
        <v>243466.44366435157</v>
      </c>
      <c r="W797" s="73">
        <f t="shared" si="181"/>
        <v>251130.23420442131</v>
      </c>
    </row>
    <row r="798" spans="2:23" ht="15">
      <c r="B798" t="s">
        <v>1782</v>
      </c>
      <c r="C798" t="s">
        <v>871</v>
      </c>
      <c r="D798" t="s">
        <v>417</v>
      </c>
      <c r="E798" s="54">
        <v>40</v>
      </c>
      <c r="F798" s="45" t="s">
        <v>407</v>
      </c>
      <c r="G798" s="45" t="s">
        <v>408</v>
      </c>
      <c r="H798" s="45" t="s">
        <v>412</v>
      </c>
      <c r="I798" s="53">
        <v>189742.48</v>
      </c>
      <c r="J798" s="58">
        <f t="shared" si="168"/>
        <v>196952.69424</v>
      </c>
      <c r="K798" s="58">
        <f t="shared" si="169"/>
        <v>203452.13314992</v>
      </c>
      <c r="L798" s="74">
        <f t="shared" si="170"/>
        <v>10816.61406648</v>
      </c>
      <c r="M798" s="74">
        <f t="shared" si="171"/>
        <v>291.4899874752</v>
      </c>
      <c r="N798" s="74">
        <f t="shared" si="172"/>
        <v>384.0022598277695</v>
      </c>
      <c r="O798" s="74">
        <f t="shared" si="173"/>
        <v>25357.6593834</v>
      </c>
      <c r="P798" s="39">
        <f t="shared" si="174"/>
        <v>19044</v>
      </c>
      <c r="Q798" s="73">
        <f t="shared" si="175"/>
        <v>10910.85593067384</v>
      </c>
      <c r="R798" s="73">
        <f t="shared" si="176"/>
        <v>301.1091570618816</v>
      </c>
      <c r="S798" s="73">
        <f t="shared" si="177"/>
        <v>384.0022598277695</v>
      </c>
      <c r="T798" s="73">
        <f t="shared" si="178"/>
        <v>26550.50337606456</v>
      </c>
      <c r="U798" s="73">
        <f t="shared" si="179"/>
        <v>19236</v>
      </c>
      <c r="V798" s="73">
        <f t="shared" si="180"/>
        <v>252846.45993718298</v>
      </c>
      <c r="W798" s="73">
        <f t="shared" si="181"/>
        <v>260834.60387354804</v>
      </c>
    </row>
    <row r="799" spans="2:23" ht="15">
      <c r="B799" t="s">
        <v>1783</v>
      </c>
      <c r="C799" t="s">
        <v>1432</v>
      </c>
      <c r="D799" t="s">
        <v>458</v>
      </c>
      <c r="E799" s="54">
        <v>35</v>
      </c>
      <c r="F799" s="45" t="s">
        <v>407</v>
      </c>
      <c r="G799" s="45" t="s">
        <v>408</v>
      </c>
      <c r="H799" s="45" t="s">
        <v>412</v>
      </c>
      <c r="I799" s="53">
        <v>167749.03</v>
      </c>
      <c r="J799" s="58">
        <f t="shared" si="168"/>
        <v>174123.49314</v>
      </c>
      <c r="K799" s="58">
        <f t="shared" si="169"/>
        <v>179869.56841362</v>
      </c>
      <c r="L799" s="74">
        <f t="shared" si="170"/>
        <v>10485.59065053</v>
      </c>
      <c r="M799" s="74">
        <f t="shared" si="171"/>
        <v>257.7027698472</v>
      </c>
      <c r="N799" s="74">
        <f t="shared" si="172"/>
        <v>384.0022598277695</v>
      </c>
      <c r="O799" s="74">
        <f t="shared" si="173"/>
        <v>22418.399741775</v>
      </c>
      <c r="P799" s="39">
        <f t="shared" si="174"/>
        <v>19044</v>
      </c>
      <c r="Q799" s="73">
        <f t="shared" si="175"/>
        <v>10568.908741997491</v>
      </c>
      <c r="R799" s="73">
        <f t="shared" si="176"/>
        <v>266.2069612521576</v>
      </c>
      <c r="S799" s="73">
        <f t="shared" si="177"/>
        <v>384.0022598277695</v>
      </c>
      <c r="T799" s="73">
        <f t="shared" si="178"/>
        <v>23472.97867797741</v>
      </c>
      <c r="U799" s="73">
        <f t="shared" si="179"/>
        <v>19236</v>
      </c>
      <c r="V799" s="73">
        <f t="shared" si="180"/>
        <v>226713.18856197997</v>
      </c>
      <c r="W799" s="73">
        <f t="shared" si="181"/>
        <v>233797.66505467484</v>
      </c>
    </row>
    <row r="800" spans="2:23" ht="15">
      <c r="B800" t="s">
        <v>1784</v>
      </c>
      <c r="C800" t="s">
        <v>1785</v>
      </c>
      <c r="D800" t="s">
        <v>474</v>
      </c>
      <c r="E800" s="54">
        <v>35</v>
      </c>
      <c r="F800" s="45" t="s">
        <v>407</v>
      </c>
      <c r="G800" s="45" t="s">
        <v>408</v>
      </c>
      <c r="H800" s="45" t="s">
        <v>412</v>
      </c>
      <c r="I800" s="53">
        <v>165269.24</v>
      </c>
      <c r="J800" s="58">
        <f t="shared" si="168"/>
        <v>171549.47112</v>
      </c>
      <c r="K800" s="58">
        <f t="shared" si="169"/>
        <v>177210.60366696</v>
      </c>
      <c r="L800" s="74">
        <f t="shared" si="170"/>
        <v>10448.26733124</v>
      </c>
      <c r="M800" s="74">
        <f t="shared" si="171"/>
        <v>253.89321725759999</v>
      </c>
      <c r="N800" s="74">
        <f t="shared" si="172"/>
        <v>384.0022598277695</v>
      </c>
      <c r="O800" s="74">
        <f t="shared" si="173"/>
        <v>22086.9944067</v>
      </c>
      <c r="P800" s="39">
        <f t="shared" si="174"/>
        <v>19044</v>
      </c>
      <c r="Q800" s="73">
        <f t="shared" si="175"/>
        <v>10530.35375317092</v>
      </c>
      <c r="R800" s="73">
        <f t="shared" si="176"/>
        <v>262.2716934271008</v>
      </c>
      <c r="S800" s="73">
        <f t="shared" si="177"/>
        <v>384.0022598277695</v>
      </c>
      <c r="T800" s="73">
        <f t="shared" si="178"/>
        <v>23125.98377853828</v>
      </c>
      <c r="U800" s="73">
        <f t="shared" si="179"/>
        <v>19236</v>
      </c>
      <c r="V800" s="73">
        <f t="shared" si="180"/>
        <v>223766.62833502537</v>
      </c>
      <c r="W800" s="73">
        <f t="shared" si="181"/>
        <v>230749.21515192406</v>
      </c>
    </row>
    <row r="801" spans="2:23" ht="15">
      <c r="B801" t="s">
        <v>1786</v>
      </c>
      <c r="C801" t="s">
        <v>1785</v>
      </c>
      <c r="D801" t="s">
        <v>474</v>
      </c>
      <c r="E801" s="54">
        <v>35</v>
      </c>
      <c r="F801" s="45" t="s">
        <v>407</v>
      </c>
      <c r="G801" s="45" t="s">
        <v>408</v>
      </c>
      <c r="H801" s="45" t="s">
        <v>412</v>
      </c>
      <c r="I801" s="53">
        <v>165269.24</v>
      </c>
      <c r="J801" s="58">
        <f t="shared" si="168"/>
        <v>171549.47112</v>
      </c>
      <c r="K801" s="58">
        <f t="shared" si="169"/>
        <v>177210.60366696</v>
      </c>
      <c r="L801" s="74">
        <f t="shared" si="170"/>
        <v>10448.26733124</v>
      </c>
      <c r="M801" s="74">
        <f t="shared" si="171"/>
        <v>253.89321725759999</v>
      </c>
      <c r="N801" s="74">
        <f t="shared" si="172"/>
        <v>384.0022598277695</v>
      </c>
      <c r="O801" s="74">
        <f t="shared" si="173"/>
        <v>22086.9944067</v>
      </c>
      <c r="P801" s="39">
        <f t="shared" si="174"/>
        <v>19044</v>
      </c>
      <c r="Q801" s="73">
        <f t="shared" si="175"/>
        <v>10530.35375317092</v>
      </c>
      <c r="R801" s="73">
        <f t="shared" si="176"/>
        <v>262.2716934271008</v>
      </c>
      <c r="S801" s="73">
        <f t="shared" si="177"/>
        <v>384.0022598277695</v>
      </c>
      <c r="T801" s="73">
        <f t="shared" si="178"/>
        <v>23125.98377853828</v>
      </c>
      <c r="U801" s="73">
        <f t="shared" si="179"/>
        <v>19236</v>
      </c>
      <c r="V801" s="73">
        <f t="shared" si="180"/>
        <v>223766.62833502537</v>
      </c>
      <c r="W801" s="73">
        <f t="shared" si="181"/>
        <v>230749.21515192406</v>
      </c>
    </row>
    <row r="802" spans="2:23" ht="15">
      <c r="B802" t="s">
        <v>1787</v>
      </c>
      <c r="C802" t="s">
        <v>1133</v>
      </c>
      <c r="D802" t="s">
        <v>458</v>
      </c>
      <c r="E802" s="54">
        <v>35</v>
      </c>
      <c r="F802" s="45" t="s">
        <v>407</v>
      </c>
      <c r="G802" s="45" t="s">
        <v>408</v>
      </c>
      <c r="H802" s="45" t="s">
        <v>412</v>
      </c>
      <c r="I802" s="53">
        <v>175062.47</v>
      </c>
      <c r="J802" s="58">
        <f t="shared" si="168"/>
        <v>181714.84386</v>
      </c>
      <c r="K802" s="58">
        <f t="shared" si="169"/>
        <v>187711.43370737997</v>
      </c>
      <c r="L802" s="74">
        <f t="shared" si="170"/>
        <v>10595.66523597</v>
      </c>
      <c r="M802" s="74">
        <f t="shared" si="171"/>
        <v>268.9379689128</v>
      </c>
      <c r="N802" s="74">
        <f t="shared" si="172"/>
        <v>384.0022598277695</v>
      </c>
      <c r="O802" s="74">
        <f t="shared" si="173"/>
        <v>23395.786146975</v>
      </c>
      <c r="P802" s="39">
        <f t="shared" si="174"/>
        <v>19044</v>
      </c>
      <c r="Q802" s="73">
        <f t="shared" si="175"/>
        <v>10682.61578875701</v>
      </c>
      <c r="R802" s="73">
        <f t="shared" si="176"/>
        <v>277.81292188692237</v>
      </c>
      <c r="S802" s="73">
        <f t="shared" si="177"/>
        <v>384.0022598277695</v>
      </c>
      <c r="T802" s="73">
        <f t="shared" si="178"/>
        <v>24496.342098813086</v>
      </c>
      <c r="U802" s="73">
        <f t="shared" si="179"/>
        <v>19236</v>
      </c>
      <c r="V802" s="73">
        <f t="shared" si="180"/>
        <v>235403.23547168556</v>
      </c>
      <c r="W802" s="73">
        <f t="shared" si="181"/>
        <v>242788.20677666477</v>
      </c>
    </row>
    <row r="803" spans="2:23" ht="15">
      <c r="B803" t="s">
        <v>1788</v>
      </c>
      <c r="C803" t="s">
        <v>513</v>
      </c>
      <c r="D803" t="s">
        <v>417</v>
      </c>
      <c r="E803" s="54">
        <v>40</v>
      </c>
      <c r="F803" s="45" t="s">
        <v>407</v>
      </c>
      <c r="G803" s="45" t="s">
        <v>408</v>
      </c>
      <c r="H803" s="45" t="s">
        <v>412</v>
      </c>
      <c r="I803" s="53">
        <v>137012.22</v>
      </c>
      <c r="J803" s="58">
        <f t="shared" si="168"/>
        <v>142218.68436</v>
      </c>
      <c r="K803" s="58">
        <f t="shared" si="169"/>
        <v>146911.90094388</v>
      </c>
      <c r="L803" s="74">
        <f t="shared" si="170"/>
        <v>10022.97092322</v>
      </c>
      <c r="M803" s="74">
        <f t="shared" si="171"/>
        <v>210.48365285280002</v>
      </c>
      <c r="N803" s="74">
        <f t="shared" si="172"/>
        <v>384.0022598277695</v>
      </c>
      <c r="O803" s="74">
        <f t="shared" si="173"/>
        <v>18310.65561135</v>
      </c>
      <c r="P803" s="39">
        <f t="shared" si="174"/>
        <v>19044</v>
      </c>
      <c r="Q803" s="73">
        <f t="shared" si="175"/>
        <v>10091.02256368626</v>
      </c>
      <c r="R803" s="73">
        <f t="shared" si="176"/>
        <v>217.4296133969424</v>
      </c>
      <c r="S803" s="73">
        <f t="shared" si="177"/>
        <v>384.0022598277695</v>
      </c>
      <c r="T803" s="73">
        <f t="shared" si="178"/>
        <v>19172.00307317634</v>
      </c>
      <c r="U803" s="73">
        <f t="shared" si="179"/>
        <v>19236</v>
      </c>
      <c r="V803" s="73">
        <f t="shared" si="180"/>
        <v>190190.7968072506</v>
      </c>
      <c r="W803" s="73">
        <f t="shared" si="181"/>
        <v>196012.35845396732</v>
      </c>
    </row>
    <row r="804" spans="2:23" ht="15">
      <c r="B804" t="s">
        <v>1789</v>
      </c>
      <c r="C804" t="s">
        <v>1440</v>
      </c>
      <c r="D804" t="s">
        <v>458</v>
      </c>
      <c r="E804" s="54">
        <v>35</v>
      </c>
      <c r="F804" s="45" t="s">
        <v>407</v>
      </c>
      <c r="G804" s="45" t="s">
        <v>408</v>
      </c>
      <c r="H804" s="45" t="s">
        <v>412</v>
      </c>
      <c r="I804" s="53">
        <v>196847.46</v>
      </c>
      <c r="J804" s="58">
        <f t="shared" si="168"/>
        <v>204327.66348</v>
      </c>
      <c r="K804" s="58">
        <f t="shared" si="169"/>
        <v>211070.47637484</v>
      </c>
      <c r="L804" s="74">
        <f t="shared" si="170"/>
        <v>10923.55112046</v>
      </c>
      <c r="M804" s="74">
        <f t="shared" si="171"/>
        <v>302.4049419504</v>
      </c>
      <c r="N804" s="74">
        <f t="shared" si="172"/>
        <v>384.0022598277695</v>
      </c>
      <c r="O804" s="74">
        <f t="shared" si="173"/>
        <v>26307.18667305</v>
      </c>
      <c r="P804" s="39">
        <f t="shared" si="174"/>
        <v>19044</v>
      </c>
      <c r="Q804" s="73">
        <f t="shared" si="175"/>
        <v>11021.32190743518</v>
      </c>
      <c r="R804" s="73">
        <f t="shared" si="176"/>
        <v>312.3843050347632</v>
      </c>
      <c r="S804" s="73">
        <f t="shared" si="177"/>
        <v>384.0022598277695</v>
      </c>
      <c r="T804" s="73">
        <f t="shared" si="178"/>
        <v>27544.69716691662</v>
      </c>
      <c r="U804" s="73">
        <f t="shared" si="179"/>
        <v>19236</v>
      </c>
      <c r="V804" s="73">
        <f t="shared" si="180"/>
        <v>261288.80847528816</v>
      </c>
      <c r="W804" s="73">
        <f t="shared" si="181"/>
        <v>269568.88201405434</v>
      </c>
    </row>
    <row r="805" spans="2:23" ht="15">
      <c r="B805" t="s">
        <v>1790</v>
      </c>
      <c r="C805" t="s">
        <v>871</v>
      </c>
      <c r="D805" t="s">
        <v>417</v>
      </c>
      <c r="E805" s="54">
        <v>40</v>
      </c>
      <c r="F805" s="45" t="s">
        <v>407</v>
      </c>
      <c r="G805" s="45" t="s">
        <v>408</v>
      </c>
      <c r="H805" s="45" t="s">
        <v>412</v>
      </c>
      <c r="I805" s="53">
        <v>189742.48</v>
      </c>
      <c r="J805" s="58">
        <f t="shared" si="168"/>
        <v>196952.69424</v>
      </c>
      <c r="K805" s="58">
        <f t="shared" si="169"/>
        <v>203452.13314992</v>
      </c>
      <c r="L805" s="74">
        <f t="shared" si="170"/>
        <v>10816.61406648</v>
      </c>
      <c r="M805" s="74">
        <f t="shared" si="171"/>
        <v>291.4899874752</v>
      </c>
      <c r="N805" s="74">
        <f t="shared" si="172"/>
        <v>384.0022598277695</v>
      </c>
      <c r="O805" s="74">
        <f t="shared" si="173"/>
        <v>25357.6593834</v>
      </c>
      <c r="P805" s="39">
        <f t="shared" si="174"/>
        <v>19044</v>
      </c>
      <c r="Q805" s="73">
        <f t="shared" si="175"/>
        <v>10910.85593067384</v>
      </c>
      <c r="R805" s="73">
        <f t="shared" si="176"/>
        <v>301.1091570618816</v>
      </c>
      <c r="S805" s="73">
        <f t="shared" si="177"/>
        <v>384.0022598277695</v>
      </c>
      <c r="T805" s="73">
        <f t="shared" si="178"/>
        <v>26550.50337606456</v>
      </c>
      <c r="U805" s="73">
        <f t="shared" si="179"/>
        <v>19236</v>
      </c>
      <c r="V805" s="73">
        <f t="shared" si="180"/>
        <v>252846.45993718298</v>
      </c>
      <c r="W805" s="73">
        <f t="shared" si="181"/>
        <v>260834.60387354804</v>
      </c>
    </row>
    <row r="806" spans="2:23" ht="15">
      <c r="B806" t="s">
        <v>1791</v>
      </c>
      <c r="C806" t="s">
        <v>973</v>
      </c>
      <c r="D806" t="s">
        <v>417</v>
      </c>
      <c r="E806" s="54">
        <v>40</v>
      </c>
      <c r="F806" s="45" t="s">
        <v>407</v>
      </c>
      <c r="G806" s="45" t="s">
        <v>408</v>
      </c>
      <c r="H806" s="45" t="s">
        <v>412</v>
      </c>
      <c r="I806" s="53">
        <v>76892.81</v>
      </c>
      <c r="J806" s="58">
        <f t="shared" si="168"/>
        <v>79814.73678</v>
      </c>
      <c r="K806" s="58">
        <f t="shared" si="169"/>
        <v>82448.62309374</v>
      </c>
      <c r="L806" s="74">
        <f t="shared" si="170"/>
        <v>6105.8273636700005</v>
      </c>
      <c r="M806" s="74">
        <f t="shared" si="171"/>
        <v>118.12581043440001</v>
      </c>
      <c r="N806" s="74">
        <f t="shared" si="172"/>
        <v>384.0022598277695</v>
      </c>
      <c r="O806" s="74">
        <f t="shared" si="173"/>
        <v>10276.147360425</v>
      </c>
      <c r="P806" s="39">
        <f t="shared" si="174"/>
        <v>19044</v>
      </c>
      <c r="Q806" s="73">
        <f t="shared" si="175"/>
        <v>6307.319666671109</v>
      </c>
      <c r="R806" s="73">
        <f t="shared" si="176"/>
        <v>122.02396217873519</v>
      </c>
      <c r="S806" s="73">
        <f t="shared" si="177"/>
        <v>384.0022598277695</v>
      </c>
      <c r="T806" s="73">
        <f t="shared" si="178"/>
        <v>10759.54531373307</v>
      </c>
      <c r="U806" s="73">
        <f t="shared" si="179"/>
        <v>19236</v>
      </c>
      <c r="V806" s="73">
        <f t="shared" si="180"/>
        <v>115742.83957435717</v>
      </c>
      <c r="W806" s="73">
        <f t="shared" si="181"/>
        <v>119257.51429615068</v>
      </c>
    </row>
    <row r="807" spans="2:23" ht="15">
      <c r="B807" t="s">
        <v>1792</v>
      </c>
      <c r="C807" t="s">
        <v>973</v>
      </c>
      <c r="D807" t="s">
        <v>417</v>
      </c>
      <c r="E807" s="54">
        <v>40</v>
      </c>
      <c r="F807" s="45" t="s">
        <v>407</v>
      </c>
      <c r="G807" s="45" t="s">
        <v>408</v>
      </c>
      <c r="H807" s="45" t="s">
        <v>412</v>
      </c>
      <c r="I807" s="53">
        <v>76892.81</v>
      </c>
      <c r="J807" s="58">
        <f t="shared" si="168"/>
        <v>79814.73678</v>
      </c>
      <c r="K807" s="58">
        <f t="shared" si="169"/>
        <v>82448.62309374</v>
      </c>
      <c r="L807" s="74">
        <f t="shared" si="170"/>
        <v>6105.8273636700005</v>
      </c>
      <c r="M807" s="74">
        <f t="shared" si="171"/>
        <v>118.12581043440001</v>
      </c>
      <c r="N807" s="74">
        <f t="shared" si="172"/>
        <v>384.0022598277695</v>
      </c>
      <c r="O807" s="74">
        <f t="shared" si="173"/>
        <v>10276.147360425</v>
      </c>
      <c r="P807" s="39">
        <f t="shared" si="174"/>
        <v>19044</v>
      </c>
      <c r="Q807" s="73">
        <f t="shared" si="175"/>
        <v>6307.319666671109</v>
      </c>
      <c r="R807" s="73">
        <f t="shared" si="176"/>
        <v>122.02396217873519</v>
      </c>
      <c r="S807" s="73">
        <f t="shared" si="177"/>
        <v>384.0022598277695</v>
      </c>
      <c r="T807" s="73">
        <f t="shared" si="178"/>
        <v>10759.54531373307</v>
      </c>
      <c r="U807" s="73">
        <f t="shared" si="179"/>
        <v>19236</v>
      </c>
      <c r="V807" s="73">
        <f t="shared" si="180"/>
        <v>115742.83957435717</v>
      </c>
      <c r="W807" s="73">
        <f t="shared" si="181"/>
        <v>119257.51429615068</v>
      </c>
    </row>
    <row r="808" spans="2:23" ht="15">
      <c r="B808" t="s">
        <v>1793</v>
      </c>
      <c r="C808" t="s">
        <v>1794</v>
      </c>
      <c r="D808" t="s">
        <v>417</v>
      </c>
      <c r="E808" s="54">
        <v>40</v>
      </c>
      <c r="F808" s="45" t="s">
        <v>407</v>
      </c>
      <c r="G808" s="45" t="s">
        <v>408</v>
      </c>
      <c r="H808" s="45" t="s">
        <v>412</v>
      </c>
      <c r="I808" s="53">
        <v>211156.09</v>
      </c>
      <c r="J808" s="58">
        <f t="shared" si="168"/>
        <v>219180.02142</v>
      </c>
      <c r="K808" s="58">
        <f t="shared" si="169"/>
        <v>226412.96212686</v>
      </c>
      <c r="L808" s="74">
        <f t="shared" si="170"/>
        <v>11138.910310590001</v>
      </c>
      <c r="M808" s="74">
        <f t="shared" si="171"/>
        <v>324.3864317016</v>
      </c>
      <c r="N808" s="74">
        <f t="shared" si="172"/>
        <v>384.0022598277695</v>
      </c>
      <c r="O808" s="74">
        <f t="shared" si="173"/>
        <v>28219.427757825</v>
      </c>
      <c r="P808" s="39">
        <f t="shared" si="174"/>
        <v>19044</v>
      </c>
      <c r="Q808" s="73">
        <f t="shared" si="175"/>
        <v>11243.78795083947</v>
      </c>
      <c r="R808" s="73">
        <f t="shared" si="176"/>
        <v>335.09118394775277</v>
      </c>
      <c r="S808" s="73">
        <f t="shared" si="177"/>
        <v>384.0022598277695</v>
      </c>
      <c r="T808" s="73">
        <f t="shared" si="178"/>
        <v>29546.89155755523</v>
      </c>
      <c r="U808" s="73">
        <f t="shared" si="179"/>
        <v>19236</v>
      </c>
      <c r="V808" s="73">
        <f t="shared" si="180"/>
        <v>278290.74817994435</v>
      </c>
      <c r="W808" s="73">
        <f t="shared" si="181"/>
        <v>287158.7350790302</v>
      </c>
    </row>
    <row r="809" spans="2:23" ht="15">
      <c r="B809" t="s">
        <v>1795</v>
      </c>
      <c r="C809" t="s">
        <v>1796</v>
      </c>
      <c r="D809" t="s">
        <v>1797</v>
      </c>
      <c r="E809" s="54">
        <v>40</v>
      </c>
      <c r="F809" s="45" t="s">
        <v>407</v>
      </c>
      <c r="G809" s="45" t="s">
        <v>408</v>
      </c>
      <c r="H809" s="45" t="s">
        <v>412</v>
      </c>
      <c r="I809" s="53">
        <v>71715.95</v>
      </c>
      <c r="J809" s="58">
        <f t="shared" si="168"/>
        <v>74441.1561</v>
      </c>
      <c r="K809" s="58">
        <f t="shared" si="169"/>
        <v>76897.71425129999</v>
      </c>
      <c r="L809" s="74">
        <f t="shared" si="170"/>
        <v>5694.748441649999</v>
      </c>
      <c r="M809" s="74">
        <f t="shared" si="171"/>
        <v>110.17291102799999</v>
      </c>
      <c r="N809" s="74">
        <f t="shared" si="172"/>
        <v>384.0022598277695</v>
      </c>
      <c r="O809" s="74">
        <f t="shared" si="173"/>
        <v>9584.298847875</v>
      </c>
      <c r="P809" s="39">
        <f t="shared" si="174"/>
        <v>19044</v>
      </c>
      <c r="Q809" s="73">
        <f t="shared" si="175"/>
        <v>5882.675140224449</v>
      </c>
      <c r="R809" s="73">
        <f t="shared" si="176"/>
        <v>113.80861709192398</v>
      </c>
      <c r="S809" s="73">
        <f t="shared" si="177"/>
        <v>384.0022598277695</v>
      </c>
      <c r="T809" s="73">
        <f t="shared" si="178"/>
        <v>10035.151709794649</v>
      </c>
      <c r="U809" s="73">
        <f t="shared" si="179"/>
        <v>19236</v>
      </c>
      <c r="V809" s="73">
        <f t="shared" si="180"/>
        <v>109258.37856038076</v>
      </c>
      <c r="W809" s="73">
        <f t="shared" si="181"/>
        <v>112549.35197823877</v>
      </c>
    </row>
    <row r="810" spans="2:23" ht="15">
      <c r="B810" t="s">
        <v>1798</v>
      </c>
      <c r="C810" t="s">
        <v>751</v>
      </c>
      <c r="D810" t="s">
        <v>417</v>
      </c>
      <c r="E810" s="54">
        <v>40</v>
      </c>
      <c r="F810" s="45" t="s">
        <v>407</v>
      </c>
      <c r="G810" s="45" t="s">
        <v>408</v>
      </c>
      <c r="H810" s="45" t="s">
        <v>412</v>
      </c>
      <c r="I810" s="53">
        <v>115410.28</v>
      </c>
      <c r="J810" s="58">
        <f t="shared" si="168"/>
        <v>119795.87064000001</v>
      </c>
      <c r="K810" s="58">
        <f t="shared" si="169"/>
        <v>123749.13437112</v>
      </c>
      <c r="L810" s="74">
        <f t="shared" si="170"/>
        <v>9164.384103960001</v>
      </c>
      <c r="M810" s="74">
        <f t="shared" si="171"/>
        <v>177.29788854720002</v>
      </c>
      <c r="N810" s="74">
        <f t="shared" si="172"/>
        <v>384.0022598277695</v>
      </c>
      <c r="O810" s="74">
        <f t="shared" si="173"/>
        <v>15423.718344900002</v>
      </c>
      <c r="P810" s="39">
        <f t="shared" si="174"/>
        <v>19044</v>
      </c>
      <c r="Q810" s="73">
        <f t="shared" si="175"/>
        <v>9466.80877939068</v>
      </c>
      <c r="R810" s="73">
        <f t="shared" si="176"/>
        <v>183.1487188692576</v>
      </c>
      <c r="S810" s="73">
        <f t="shared" si="177"/>
        <v>384.0022598277695</v>
      </c>
      <c r="T810" s="73">
        <f t="shared" si="178"/>
        <v>16149.26203543116</v>
      </c>
      <c r="U810" s="73">
        <f t="shared" si="179"/>
        <v>19236</v>
      </c>
      <c r="V810" s="73">
        <f t="shared" si="180"/>
        <v>163989.27323723497</v>
      </c>
      <c r="W810" s="73">
        <f t="shared" si="181"/>
        <v>169168.35616463888</v>
      </c>
    </row>
    <row r="811" spans="2:23" ht="15">
      <c r="B811" t="s">
        <v>1799</v>
      </c>
      <c r="C811" t="s">
        <v>755</v>
      </c>
      <c r="D811" t="s">
        <v>658</v>
      </c>
      <c r="E811" s="54">
        <v>40</v>
      </c>
      <c r="F811" s="45" t="s">
        <v>407</v>
      </c>
      <c r="G811" s="45" t="s">
        <v>408</v>
      </c>
      <c r="H811" s="45" t="s">
        <v>412</v>
      </c>
      <c r="I811" s="53">
        <v>121026.97</v>
      </c>
      <c r="J811" s="58">
        <f t="shared" si="168"/>
        <v>125625.99486</v>
      </c>
      <c r="K811" s="58">
        <f t="shared" si="169"/>
        <v>129771.65269038</v>
      </c>
      <c r="L811" s="74">
        <f t="shared" si="170"/>
        <v>9610.38860679</v>
      </c>
      <c r="M811" s="74">
        <f t="shared" si="171"/>
        <v>185.9264723928</v>
      </c>
      <c r="N811" s="74">
        <f t="shared" si="172"/>
        <v>384.0022598277695</v>
      </c>
      <c r="O811" s="74">
        <f t="shared" si="173"/>
        <v>16174.346838225001</v>
      </c>
      <c r="P811" s="39">
        <f t="shared" si="174"/>
        <v>19044</v>
      </c>
      <c r="Q811" s="73">
        <f t="shared" si="175"/>
        <v>9842.48896401051</v>
      </c>
      <c r="R811" s="73">
        <f t="shared" si="176"/>
        <v>192.0620459817624</v>
      </c>
      <c r="S811" s="73">
        <f t="shared" si="177"/>
        <v>384.0022598277695</v>
      </c>
      <c r="T811" s="73">
        <f t="shared" si="178"/>
        <v>16935.20067609459</v>
      </c>
      <c r="U811" s="73">
        <f t="shared" si="179"/>
        <v>19236</v>
      </c>
      <c r="V811" s="73">
        <f t="shared" si="180"/>
        <v>171024.65903723557</v>
      </c>
      <c r="W811" s="73">
        <f t="shared" si="181"/>
        <v>176361.40663629462</v>
      </c>
    </row>
    <row r="812" spans="2:23" ht="15">
      <c r="B812" t="s">
        <v>1800</v>
      </c>
      <c r="C812" t="s">
        <v>753</v>
      </c>
      <c r="D812" t="s">
        <v>661</v>
      </c>
      <c r="E812" s="54">
        <v>40</v>
      </c>
      <c r="F812" s="45" t="s">
        <v>407</v>
      </c>
      <c r="G812" s="45" t="s">
        <v>408</v>
      </c>
      <c r="H812" s="45" t="s">
        <v>412</v>
      </c>
      <c r="I812" s="53">
        <v>122356.38</v>
      </c>
      <c r="J812" s="58">
        <f t="shared" si="168"/>
        <v>127005.92244000001</v>
      </c>
      <c r="K812" s="58">
        <f t="shared" si="169"/>
        <v>131197.11788052</v>
      </c>
      <c r="L812" s="74">
        <f t="shared" si="170"/>
        <v>9715.95306666</v>
      </c>
      <c r="M812" s="74">
        <f t="shared" si="171"/>
        <v>187.9687652112</v>
      </c>
      <c r="N812" s="74">
        <f t="shared" si="172"/>
        <v>384.0022598277695</v>
      </c>
      <c r="O812" s="74">
        <f t="shared" si="173"/>
        <v>16352.012514150001</v>
      </c>
      <c r="P812" s="39">
        <f t="shared" si="174"/>
        <v>19044</v>
      </c>
      <c r="Q812" s="73">
        <f t="shared" si="175"/>
        <v>9863.15820926754</v>
      </c>
      <c r="R812" s="73">
        <f t="shared" si="176"/>
        <v>194.1717344631696</v>
      </c>
      <c r="S812" s="73">
        <f t="shared" si="177"/>
        <v>384.0022598277695</v>
      </c>
      <c r="T812" s="73">
        <f t="shared" si="178"/>
        <v>17121.22388340786</v>
      </c>
      <c r="U812" s="73">
        <f t="shared" si="179"/>
        <v>19236</v>
      </c>
      <c r="V812" s="73">
        <f t="shared" si="180"/>
        <v>172689.85904584898</v>
      </c>
      <c r="W812" s="73">
        <f t="shared" si="181"/>
        <v>177995.67396748633</v>
      </c>
    </row>
    <row r="813" spans="2:23" ht="15">
      <c r="B813" t="s">
        <v>1801</v>
      </c>
      <c r="C813" t="s">
        <v>755</v>
      </c>
      <c r="D813" t="s">
        <v>807</v>
      </c>
      <c r="E813" s="54">
        <v>40</v>
      </c>
      <c r="F813" s="45" t="s">
        <v>407</v>
      </c>
      <c r="G813" s="45" t="s">
        <v>408</v>
      </c>
      <c r="H813" s="45" t="s">
        <v>412</v>
      </c>
      <c r="I813" s="53">
        <v>121026.97</v>
      </c>
      <c r="J813" s="58">
        <f t="shared" si="168"/>
        <v>125625.99486</v>
      </c>
      <c r="K813" s="58">
        <f t="shared" si="169"/>
        <v>129771.65269038</v>
      </c>
      <c r="L813" s="74">
        <f t="shared" si="170"/>
        <v>9610.38860679</v>
      </c>
      <c r="M813" s="74">
        <f t="shared" si="171"/>
        <v>185.9264723928</v>
      </c>
      <c r="N813" s="74">
        <f t="shared" si="172"/>
        <v>384.0022598277695</v>
      </c>
      <c r="O813" s="74">
        <f t="shared" si="173"/>
        <v>16174.346838225001</v>
      </c>
      <c r="P813" s="39">
        <f t="shared" si="174"/>
        <v>19044</v>
      </c>
      <c r="Q813" s="73">
        <f t="shared" si="175"/>
        <v>9842.48896401051</v>
      </c>
      <c r="R813" s="73">
        <f t="shared" si="176"/>
        <v>192.0620459817624</v>
      </c>
      <c r="S813" s="73">
        <f t="shared" si="177"/>
        <v>384.0022598277695</v>
      </c>
      <c r="T813" s="73">
        <f t="shared" si="178"/>
        <v>16935.20067609459</v>
      </c>
      <c r="U813" s="73">
        <f t="shared" si="179"/>
        <v>19236</v>
      </c>
      <c r="V813" s="73">
        <f t="shared" si="180"/>
        <v>171024.65903723557</v>
      </c>
      <c r="W813" s="73">
        <f t="shared" si="181"/>
        <v>176361.40663629462</v>
      </c>
    </row>
    <row r="814" spans="2:23" ht="15">
      <c r="B814" t="s">
        <v>1802</v>
      </c>
      <c r="C814" t="s">
        <v>1803</v>
      </c>
      <c r="D814" t="s">
        <v>1204</v>
      </c>
      <c r="E814" s="54">
        <v>40</v>
      </c>
      <c r="F814" s="45" t="s">
        <v>407</v>
      </c>
      <c r="G814" s="45" t="s">
        <v>408</v>
      </c>
      <c r="H814" s="45" t="s">
        <v>412</v>
      </c>
      <c r="I814" s="53">
        <v>106006.52</v>
      </c>
      <c r="J814" s="58">
        <f t="shared" si="168"/>
        <v>110034.76776</v>
      </c>
      <c r="K814" s="58">
        <f t="shared" si="169"/>
        <v>113665.91509607999</v>
      </c>
      <c r="L814" s="74">
        <f t="shared" si="170"/>
        <v>8417.659733640001</v>
      </c>
      <c r="M814" s="74">
        <f t="shared" si="171"/>
        <v>162.8514562848</v>
      </c>
      <c r="N814" s="74">
        <f t="shared" si="172"/>
        <v>384.0022598277695</v>
      </c>
      <c r="O814" s="74">
        <f t="shared" si="173"/>
        <v>14166.976349100001</v>
      </c>
      <c r="P814" s="39">
        <f t="shared" si="174"/>
        <v>19044</v>
      </c>
      <c r="Q814" s="73">
        <f t="shared" si="175"/>
        <v>8695.44250485012</v>
      </c>
      <c r="R814" s="73">
        <f t="shared" si="176"/>
        <v>168.2255543421984</v>
      </c>
      <c r="S814" s="73">
        <f t="shared" si="177"/>
        <v>384.0022598277695</v>
      </c>
      <c r="T814" s="73">
        <f t="shared" si="178"/>
        <v>14833.40192003844</v>
      </c>
      <c r="U814" s="73">
        <f t="shared" si="179"/>
        <v>19236</v>
      </c>
      <c r="V814" s="73">
        <f t="shared" si="180"/>
        <v>152210.25755885258</v>
      </c>
      <c r="W814" s="73">
        <f t="shared" si="181"/>
        <v>156982.98733513852</v>
      </c>
    </row>
    <row r="815" spans="2:23" ht="15">
      <c r="B815" t="s">
        <v>1804</v>
      </c>
      <c r="C815" t="s">
        <v>1805</v>
      </c>
      <c r="D815" t="s">
        <v>1806</v>
      </c>
      <c r="E815" s="54">
        <v>40</v>
      </c>
      <c r="F815" s="45" t="s">
        <v>407</v>
      </c>
      <c r="G815" s="45" t="s">
        <v>408</v>
      </c>
      <c r="H815" s="45" t="s">
        <v>412</v>
      </c>
      <c r="I815" s="53">
        <v>57067.72</v>
      </c>
      <c r="J815" s="58">
        <f t="shared" si="168"/>
        <v>59236.29336</v>
      </c>
      <c r="K815" s="58">
        <f t="shared" si="169"/>
        <v>61191.09104088</v>
      </c>
      <c r="L815" s="74">
        <f t="shared" si="170"/>
        <v>4531.57644204</v>
      </c>
      <c r="M815" s="74">
        <f t="shared" si="171"/>
        <v>87.6697141728</v>
      </c>
      <c r="N815" s="74">
        <f t="shared" si="172"/>
        <v>384.0022598277695</v>
      </c>
      <c r="O815" s="74">
        <f t="shared" si="173"/>
        <v>7626.672770100001</v>
      </c>
      <c r="P815" s="39">
        <f t="shared" si="174"/>
        <v>19044</v>
      </c>
      <c r="Q815" s="73">
        <f t="shared" si="175"/>
        <v>4681.11846462732</v>
      </c>
      <c r="R815" s="73">
        <f t="shared" si="176"/>
        <v>90.56281474050239</v>
      </c>
      <c r="S815" s="73">
        <f t="shared" si="177"/>
        <v>384.0022598277695</v>
      </c>
      <c r="T815" s="73">
        <f t="shared" si="178"/>
        <v>7985.43738083484</v>
      </c>
      <c r="U815" s="73">
        <f t="shared" si="179"/>
        <v>19236</v>
      </c>
      <c r="V815" s="73">
        <f t="shared" si="180"/>
        <v>90910.21454614057</v>
      </c>
      <c r="W815" s="73">
        <f t="shared" si="181"/>
        <v>93568.21196091043</v>
      </c>
    </row>
    <row r="816" spans="2:23" ht="15">
      <c r="B816" t="s">
        <v>1807</v>
      </c>
      <c r="C816" t="s">
        <v>1808</v>
      </c>
      <c r="D816" t="s">
        <v>455</v>
      </c>
      <c r="E816" s="54">
        <v>40</v>
      </c>
      <c r="F816" s="45" t="s">
        <v>407</v>
      </c>
      <c r="G816" s="45" t="s">
        <v>408</v>
      </c>
      <c r="H816" s="45" t="s">
        <v>412</v>
      </c>
      <c r="I816" s="53">
        <v>54436.1</v>
      </c>
      <c r="J816" s="58">
        <f t="shared" si="168"/>
        <v>56504.671800000004</v>
      </c>
      <c r="K816" s="58">
        <f t="shared" si="169"/>
        <v>58369.3259694</v>
      </c>
      <c r="L816" s="74">
        <f t="shared" si="170"/>
        <v>4322.6073927</v>
      </c>
      <c r="M816" s="74">
        <f t="shared" si="171"/>
        <v>83.626914264</v>
      </c>
      <c r="N816" s="74">
        <f t="shared" si="172"/>
        <v>384.0022598277695</v>
      </c>
      <c r="O816" s="74">
        <f t="shared" si="173"/>
        <v>7274.9764942500005</v>
      </c>
      <c r="P816" s="39">
        <f t="shared" si="174"/>
        <v>19044</v>
      </c>
      <c r="Q816" s="73">
        <f t="shared" si="175"/>
        <v>4465.2534366591</v>
      </c>
      <c r="R816" s="73">
        <f t="shared" si="176"/>
        <v>86.386602434712</v>
      </c>
      <c r="S816" s="73">
        <f t="shared" si="177"/>
        <v>384.0022598277695</v>
      </c>
      <c r="T816" s="73">
        <f t="shared" si="178"/>
        <v>7617.197039006701</v>
      </c>
      <c r="U816" s="73">
        <f t="shared" si="179"/>
        <v>19236</v>
      </c>
      <c r="V816" s="73">
        <f t="shared" si="180"/>
        <v>87613.88486104178</v>
      </c>
      <c r="W816" s="73">
        <f t="shared" si="181"/>
        <v>90158.16530732828</v>
      </c>
    </row>
    <row r="817" spans="2:23" ht="15">
      <c r="B817" t="s">
        <v>1809</v>
      </c>
      <c r="C817" t="s">
        <v>924</v>
      </c>
      <c r="D817" t="s">
        <v>417</v>
      </c>
      <c r="E817" s="54">
        <v>40</v>
      </c>
      <c r="F817" s="45" t="s">
        <v>407</v>
      </c>
      <c r="G817" s="45" t="s">
        <v>408</v>
      </c>
      <c r="H817" s="45" t="s">
        <v>412</v>
      </c>
      <c r="I817" s="53">
        <v>129194.36</v>
      </c>
      <c r="J817" s="58">
        <f t="shared" si="168"/>
        <v>134103.74568</v>
      </c>
      <c r="K817" s="58">
        <f t="shared" si="169"/>
        <v>138529.16928744</v>
      </c>
      <c r="L817" s="74">
        <f t="shared" si="170"/>
        <v>9905.30431236</v>
      </c>
      <c r="M817" s="74">
        <f t="shared" si="171"/>
        <v>198.4735436064</v>
      </c>
      <c r="N817" s="74">
        <f t="shared" si="172"/>
        <v>384.0022598277695</v>
      </c>
      <c r="O817" s="74">
        <f t="shared" si="173"/>
        <v>17265.857256299998</v>
      </c>
      <c r="P817" s="39">
        <f t="shared" si="174"/>
        <v>19044</v>
      </c>
      <c r="Q817" s="73">
        <f t="shared" si="175"/>
        <v>9969.472954667881</v>
      </c>
      <c r="R817" s="73">
        <f t="shared" si="176"/>
        <v>205.02317054541118</v>
      </c>
      <c r="S817" s="73">
        <f t="shared" si="177"/>
        <v>384.0022598277695</v>
      </c>
      <c r="T817" s="73">
        <f t="shared" si="178"/>
        <v>18078.05659201092</v>
      </c>
      <c r="U817" s="73">
        <f t="shared" si="179"/>
        <v>19236</v>
      </c>
      <c r="V817" s="73">
        <f t="shared" si="180"/>
        <v>180901.38305209417</v>
      </c>
      <c r="W817" s="73">
        <f t="shared" si="181"/>
        <v>186401.72426449196</v>
      </c>
    </row>
    <row r="818" spans="2:23" ht="15">
      <c r="B818" t="s">
        <v>1810</v>
      </c>
      <c r="C818" t="s">
        <v>513</v>
      </c>
      <c r="D818" t="s">
        <v>417</v>
      </c>
      <c r="E818" s="54">
        <v>40</v>
      </c>
      <c r="F818" s="45" t="s">
        <v>407</v>
      </c>
      <c r="G818" s="45" t="s">
        <v>408</v>
      </c>
      <c r="H818" s="45" t="s">
        <v>412</v>
      </c>
      <c r="I818" s="53">
        <v>137012.22</v>
      </c>
      <c r="J818" s="58">
        <f t="shared" si="168"/>
        <v>142218.68436</v>
      </c>
      <c r="K818" s="58">
        <f t="shared" si="169"/>
        <v>146911.90094388</v>
      </c>
      <c r="L818" s="74">
        <f t="shared" si="170"/>
        <v>10022.97092322</v>
      </c>
      <c r="M818" s="74">
        <f t="shared" si="171"/>
        <v>210.48365285280002</v>
      </c>
      <c r="N818" s="74">
        <f t="shared" si="172"/>
        <v>384.0022598277695</v>
      </c>
      <c r="O818" s="74">
        <f t="shared" si="173"/>
        <v>18310.65561135</v>
      </c>
      <c r="P818" s="39">
        <f t="shared" si="174"/>
        <v>19044</v>
      </c>
      <c r="Q818" s="73">
        <f t="shared" si="175"/>
        <v>10091.02256368626</v>
      </c>
      <c r="R818" s="73">
        <f t="shared" si="176"/>
        <v>217.4296133969424</v>
      </c>
      <c r="S818" s="73">
        <f t="shared" si="177"/>
        <v>384.0022598277695</v>
      </c>
      <c r="T818" s="73">
        <f t="shared" si="178"/>
        <v>19172.00307317634</v>
      </c>
      <c r="U818" s="73">
        <f t="shared" si="179"/>
        <v>19236</v>
      </c>
      <c r="V818" s="73">
        <f t="shared" si="180"/>
        <v>190190.7968072506</v>
      </c>
      <c r="W818" s="73">
        <f t="shared" si="181"/>
        <v>196012.35845396732</v>
      </c>
    </row>
    <row r="819" spans="2:23" ht="15">
      <c r="B819" t="s">
        <v>1811</v>
      </c>
      <c r="C819" t="s">
        <v>513</v>
      </c>
      <c r="D819" t="s">
        <v>417</v>
      </c>
      <c r="E819" s="54">
        <v>40</v>
      </c>
      <c r="F819" s="45" t="s">
        <v>407</v>
      </c>
      <c r="G819" s="45" t="s">
        <v>408</v>
      </c>
      <c r="H819" s="45" t="s">
        <v>412</v>
      </c>
      <c r="I819" s="53">
        <v>137012.22</v>
      </c>
      <c r="J819" s="58">
        <f t="shared" si="168"/>
        <v>142218.68436</v>
      </c>
      <c r="K819" s="58">
        <f t="shared" si="169"/>
        <v>146911.90094388</v>
      </c>
      <c r="L819" s="74">
        <f t="shared" si="170"/>
        <v>10022.97092322</v>
      </c>
      <c r="M819" s="74">
        <f t="shared" si="171"/>
        <v>210.48365285280002</v>
      </c>
      <c r="N819" s="74">
        <f t="shared" si="172"/>
        <v>384.0022598277695</v>
      </c>
      <c r="O819" s="74">
        <f t="shared" si="173"/>
        <v>18310.65561135</v>
      </c>
      <c r="P819" s="39">
        <f t="shared" si="174"/>
        <v>19044</v>
      </c>
      <c r="Q819" s="73">
        <f t="shared" si="175"/>
        <v>10091.02256368626</v>
      </c>
      <c r="R819" s="73">
        <f t="shared" si="176"/>
        <v>217.4296133969424</v>
      </c>
      <c r="S819" s="73">
        <f t="shared" si="177"/>
        <v>384.0022598277695</v>
      </c>
      <c r="T819" s="73">
        <f t="shared" si="178"/>
        <v>19172.00307317634</v>
      </c>
      <c r="U819" s="73">
        <f t="shared" si="179"/>
        <v>19236</v>
      </c>
      <c r="V819" s="73">
        <f t="shared" si="180"/>
        <v>190190.7968072506</v>
      </c>
      <c r="W819" s="73">
        <f t="shared" si="181"/>
        <v>196012.35845396732</v>
      </c>
    </row>
    <row r="820" spans="2:23" ht="15">
      <c r="B820" t="s">
        <v>1812</v>
      </c>
      <c r="C820" t="s">
        <v>922</v>
      </c>
      <c r="D820" t="s">
        <v>417</v>
      </c>
      <c r="E820" s="54">
        <v>40</v>
      </c>
      <c r="F820" s="45" t="s">
        <v>407</v>
      </c>
      <c r="G820" s="45" t="s">
        <v>408</v>
      </c>
      <c r="H820" s="45" t="s">
        <v>412</v>
      </c>
      <c r="I820" s="53">
        <v>149716</v>
      </c>
      <c r="J820" s="58">
        <f t="shared" si="168"/>
        <v>155405.208</v>
      </c>
      <c r="K820" s="58">
        <f t="shared" si="169"/>
        <v>160533.579864</v>
      </c>
      <c r="L820" s="74">
        <f t="shared" si="170"/>
        <v>10214.175516000001</v>
      </c>
      <c r="M820" s="74">
        <f t="shared" si="171"/>
        <v>229.99970784</v>
      </c>
      <c r="N820" s="74">
        <f t="shared" si="172"/>
        <v>384.0022598277695</v>
      </c>
      <c r="O820" s="74">
        <f t="shared" si="173"/>
        <v>20008.420530000003</v>
      </c>
      <c r="P820" s="39">
        <f t="shared" si="174"/>
        <v>19044</v>
      </c>
      <c r="Q820" s="73">
        <f t="shared" si="175"/>
        <v>10288.536908028</v>
      </c>
      <c r="R820" s="73">
        <f t="shared" si="176"/>
        <v>237.58969819872</v>
      </c>
      <c r="S820" s="73">
        <f t="shared" si="177"/>
        <v>384.0022598277695</v>
      </c>
      <c r="T820" s="73">
        <f t="shared" si="178"/>
        <v>20949.632172252</v>
      </c>
      <c r="U820" s="73">
        <f t="shared" si="179"/>
        <v>19236</v>
      </c>
      <c r="V820" s="73">
        <f t="shared" si="180"/>
        <v>205285.80601366778</v>
      </c>
      <c r="W820" s="73">
        <f t="shared" si="181"/>
        <v>211629.3409023065</v>
      </c>
    </row>
    <row r="821" spans="2:23" ht="15">
      <c r="B821" t="s">
        <v>1813</v>
      </c>
      <c r="C821" t="s">
        <v>513</v>
      </c>
      <c r="D821" t="s">
        <v>417</v>
      </c>
      <c r="E821" s="54">
        <v>40</v>
      </c>
      <c r="F821" s="45" t="s">
        <v>407</v>
      </c>
      <c r="G821" s="45" t="s">
        <v>408</v>
      </c>
      <c r="H821" s="45" t="s">
        <v>412</v>
      </c>
      <c r="I821" s="53">
        <v>137012.22</v>
      </c>
      <c r="J821" s="58">
        <f t="shared" si="168"/>
        <v>142218.68436</v>
      </c>
      <c r="K821" s="58">
        <f t="shared" si="169"/>
        <v>146911.90094388</v>
      </c>
      <c r="L821" s="74">
        <f t="shared" si="170"/>
        <v>10022.97092322</v>
      </c>
      <c r="M821" s="74">
        <f t="shared" si="171"/>
        <v>210.48365285280002</v>
      </c>
      <c r="N821" s="74">
        <f t="shared" si="172"/>
        <v>384.0022598277695</v>
      </c>
      <c r="O821" s="74">
        <f t="shared" si="173"/>
        <v>18310.65561135</v>
      </c>
      <c r="P821" s="39">
        <f t="shared" si="174"/>
        <v>19044</v>
      </c>
      <c r="Q821" s="73">
        <f t="shared" si="175"/>
        <v>10091.02256368626</v>
      </c>
      <c r="R821" s="73">
        <f t="shared" si="176"/>
        <v>217.4296133969424</v>
      </c>
      <c r="S821" s="73">
        <f t="shared" si="177"/>
        <v>384.0022598277695</v>
      </c>
      <c r="T821" s="73">
        <f t="shared" si="178"/>
        <v>19172.00307317634</v>
      </c>
      <c r="U821" s="73">
        <f t="shared" si="179"/>
        <v>19236</v>
      </c>
      <c r="V821" s="73">
        <f t="shared" si="180"/>
        <v>190190.7968072506</v>
      </c>
      <c r="W821" s="73">
        <f t="shared" si="181"/>
        <v>196012.35845396732</v>
      </c>
    </row>
    <row r="822" spans="2:23" ht="15">
      <c r="B822" t="s">
        <v>1814</v>
      </c>
      <c r="C822" t="s">
        <v>513</v>
      </c>
      <c r="D822" t="s">
        <v>417</v>
      </c>
      <c r="E822" s="54">
        <v>40</v>
      </c>
      <c r="F822" s="45" t="s">
        <v>407</v>
      </c>
      <c r="G822" s="45" t="s">
        <v>408</v>
      </c>
      <c r="H822" s="45" t="s">
        <v>412</v>
      </c>
      <c r="I822" s="53">
        <v>137012.22</v>
      </c>
      <c r="J822" s="58">
        <f t="shared" si="168"/>
        <v>142218.68436</v>
      </c>
      <c r="K822" s="58">
        <f t="shared" si="169"/>
        <v>146911.90094388</v>
      </c>
      <c r="L822" s="74">
        <f t="shared" si="170"/>
        <v>10022.97092322</v>
      </c>
      <c r="M822" s="74">
        <f t="shared" si="171"/>
        <v>210.48365285280002</v>
      </c>
      <c r="N822" s="74">
        <f t="shared" si="172"/>
        <v>384.0022598277695</v>
      </c>
      <c r="O822" s="74">
        <f t="shared" si="173"/>
        <v>18310.65561135</v>
      </c>
      <c r="P822" s="39">
        <f t="shared" si="174"/>
        <v>19044</v>
      </c>
      <c r="Q822" s="73">
        <f t="shared" si="175"/>
        <v>10091.02256368626</v>
      </c>
      <c r="R822" s="73">
        <f t="shared" si="176"/>
        <v>217.4296133969424</v>
      </c>
      <c r="S822" s="73">
        <f t="shared" si="177"/>
        <v>384.0022598277695</v>
      </c>
      <c r="T822" s="73">
        <f t="shared" si="178"/>
        <v>19172.00307317634</v>
      </c>
      <c r="U822" s="73">
        <f t="shared" si="179"/>
        <v>19236</v>
      </c>
      <c r="V822" s="73">
        <f t="shared" si="180"/>
        <v>190190.7968072506</v>
      </c>
      <c r="W822" s="73">
        <f t="shared" si="181"/>
        <v>196012.35845396732</v>
      </c>
    </row>
    <row r="823" spans="2:23" ht="15">
      <c r="B823" t="s">
        <v>1815</v>
      </c>
      <c r="C823" t="s">
        <v>1195</v>
      </c>
      <c r="D823" t="s">
        <v>417</v>
      </c>
      <c r="E823" s="54">
        <v>40</v>
      </c>
      <c r="F823" s="45" t="s">
        <v>407</v>
      </c>
      <c r="G823" s="45" t="s">
        <v>408</v>
      </c>
      <c r="H823" s="45" t="s">
        <v>412</v>
      </c>
      <c r="I823" s="53">
        <v>161624.84</v>
      </c>
      <c r="J823" s="58">
        <f t="shared" si="168"/>
        <v>167766.58392</v>
      </c>
      <c r="K823" s="58">
        <f t="shared" si="169"/>
        <v>173302.88118936</v>
      </c>
      <c r="L823" s="74">
        <f t="shared" si="170"/>
        <v>10393.41546684</v>
      </c>
      <c r="M823" s="74">
        <f t="shared" si="171"/>
        <v>248.2945442016</v>
      </c>
      <c r="N823" s="74">
        <f t="shared" si="172"/>
        <v>384.0022598277695</v>
      </c>
      <c r="O823" s="74">
        <f t="shared" si="173"/>
        <v>21599.947679700002</v>
      </c>
      <c r="P823" s="39">
        <f t="shared" si="174"/>
        <v>19044</v>
      </c>
      <c r="Q823" s="73">
        <f t="shared" si="175"/>
        <v>10473.69177724572</v>
      </c>
      <c r="R823" s="73">
        <f t="shared" si="176"/>
        <v>256.4882641602528</v>
      </c>
      <c r="S823" s="73">
        <f t="shared" si="177"/>
        <v>384.0022598277695</v>
      </c>
      <c r="T823" s="73">
        <f t="shared" si="178"/>
        <v>22616.02599521148</v>
      </c>
      <c r="U823" s="73">
        <f t="shared" si="179"/>
        <v>19236</v>
      </c>
      <c r="V823" s="73">
        <f t="shared" si="180"/>
        <v>219436.2438705694</v>
      </c>
      <c r="W823" s="73">
        <f t="shared" si="181"/>
        <v>226269.08948580522</v>
      </c>
    </row>
    <row r="824" spans="2:23" ht="15">
      <c r="B824" t="s">
        <v>1816</v>
      </c>
      <c r="C824" t="s">
        <v>513</v>
      </c>
      <c r="D824" t="s">
        <v>417</v>
      </c>
      <c r="E824" s="54">
        <v>40</v>
      </c>
      <c r="F824" s="45" t="s">
        <v>407</v>
      </c>
      <c r="G824" s="45" t="s">
        <v>408</v>
      </c>
      <c r="H824" s="45" t="s">
        <v>412</v>
      </c>
      <c r="I824" s="53">
        <v>137012.22</v>
      </c>
      <c r="J824" s="58">
        <f t="shared" si="168"/>
        <v>142218.68436</v>
      </c>
      <c r="K824" s="58">
        <f t="shared" si="169"/>
        <v>146911.90094388</v>
      </c>
      <c r="L824" s="74">
        <f t="shared" si="170"/>
        <v>10022.97092322</v>
      </c>
      <c r="M824" s="74">
        <f t="shared" si="171"/>
        <v>210.48365285280002</v>
      </c>
      <c r="N824" s="74">
        <f t="shared" si="172"/>
        <v>384.0022598277695</v>
      </c>
      <c r="O824" s="74">
        <f t="shared" si="173"/>
        <v>18310.65561135</v>
      </c>
      <c r="P824" s="39">
        <f t="shared" si="174"/>
        <v>19044</v>
      </c>
      <c r="Q824" s="73">
        <f t="shared" si="175"/>
        <v>10091.02256368626</v>
      </c>
      <c r="R824" s="73">
        <f t="shared" si="176"/>
        <v>217.4296133969424</v>
      </c>
      <c r="S824" s="73">
        <f t="shared" si="177"/>
        <v>384.0022598277695</v>
      </c>
      <c r="T824" s="73">
        <f t="shared" si="178"/>
        <v>19172.00307317634</v>
      </c>
      <c r="U824" s="73">
        <f t="shared" si="179"/>
        <v>19236</v>
      </c>
      <c r="V824" s="73">
        <f t="shared" si="180"/>
        <v>190190.7968072506</v>
      </c>
      <c r="W824" s="73">
        <f t="shared" si="181"/>
        <v>196012.35845396732</v>
      </c>
    </row>
    <row r="825" spans="2:23" ht="15">
      <c r="B825" t="s">
        <v>1817</v>
      </c>
      <c r="C825" t="s">
        <v>1700</v>
      </c>
      <c r="D825" t="s">
        <v>417</v>
      </c>
      <c r="E825" s="54">
        <v>40</v>
      </c>
      <c r="F825" s="45" t="s">
        <v>407</v>
      </c>
      <c r="G825" s="45" t="s">
        <v>408</v>
      </c>
      <c r="H825" s="45" t="s">
        <v>412</v>
      </c>
      <c r="I825" s="53">
        <v>181437.83</v>
      </c>
      <c r="J825" s="58">
        <f t="shared" si="168"/>
        <v>188332.46753999998</v>
      </c>
      <c r="K825" s="58">
        <f t="shared" si="169"/>
        <v>194547.43896881997</v>
      </c>
      <c r="L825" s="74">
        <f t="shared" si="170"/>
        <v>10691.62077933</v>
      </c>
      <c r="M825" s="74">
        <f t="shared" si="171"/>
        <v>278.73205195919996</v>
      </c>
      <c r="N825" s="74">
        <f t="shared" si="172"/>
        <v>384.0022598277695</v>
      </c>
      <c r="O825" s="74">
        <f t="shared" si="173"/>
        <v>24247.805195775</v>
      </c>
      <c r="P825" s="39">
        <f t="shared" si="174"/>
        <v>19044</v>
      </c>
      <c r="Q825" s="73">
        <f t="shared" si="175"/>
        <v>10781.73786504789</v>
      </c>
      <c r="R825" s="73">
        <f t="shared" si="176"/>
        <v>287.93020967385354</v>
      </c>
      <c r="S825" s="73">
        <f t="shared" si="177"/>
        <v>384.0022598277695</v>
      </c>
      <c r="T825" s="73">
        <f t="shared" si="178"/>
        <v>25388.44078543101</v>
      </c>
      <c r="U825" s="73">
        <f t="shared" si="179"/>
        <v>19236</v>
      </c>
      <c r="V825" s="73">
        <f t="shared" si="180"/>
        <v>242978.62782689196</v>
      </c>
      <c r="W825" s="73">
        <f t="shared" si="181"/>
        <v>250625.5500888005</v>
      </c>
    </row>
    <row r="826" spans="2:23" ht="15">
      <c r="B826" t="s">
        <v>1818</v>
      </c>
      <c r="C826" t="s">
        <v>513</v>
      </c>
      <c r="D826" t="s">
        <v>417</v>
      </c>
      <c r="E826" s="54">
        <v>40</v>
      </c>
      <c r="F826" s="45" t="s">
        <v>407</v>
      </c>
      <c r="G826" s="45" t="s">
        <v>408</v>
      </c>
      <c r="H826" s="45" t="s">
        <v>412</v>
      </c>
      <c r="I826" s="53">
        <v>137012.22</v>
      </c>
      <c r="J826" s="58">
        <f t="shared" si="168"/>
        <v>142218.68436</v>
      </c>
      <c r="K826" s="58">
        <f t="shared" si="169"/>
        <v>146911.90094388</v>
      </c>
      <c r="L826" s="74">
        <f t="shared" si="170"/>
        <v>10022.97092322</v>
      </c>
      <c r="M826" s="74">
        <f t="shared" si="171"/>
        <v>210.48365285280002</v>
      </c>
      <c r="N826" s="74">
        <f t="shared" si="172"/>
        <v>384.0022598277695</v>
      </c>
      <c r="O826" s="74">
        <f t="shared" si="173"/>
        <v>18310.65561135</v>
      </c>
      <c r="P826" s="39">
        <f t="shared" si="174"/>
        <v>19044</v>
      </c>
      <c r="Q826" s="73">
        <f t="shared" si="175"/>
        <v>10091.02256368626</v>
      </c>
      <c r="R826" s="73">
        <f t="shared" si="176"/>
        <v>217.4296133969424</v>
      </c>
      <c r="S826" s="73">
        <f t="shared" si="177"/>
        <v>384.0022598277695</v>
      </c>
      <c r="T826" s="73">
        <f t="shared" si="178"/>
        <v>19172.00307317634</v>
      </c>
      <c r="U826" s="73">
        <f t="shared" si="179"/>
        <v>19236</v>
      </c>
      <c r="V826" s="73">
        <f t="shared" si="180"/>
        <v>190190.7968072506</v>
      </c>
      <c r="W826" s="73">
        <f t="shared" si="181"/>
        <v>196012.35845396732</v>
      </c>
    </row>
    <row r="827" spans="2:23" ht="15">
      <c r="B827" t="s">
        <v>1819</v>
      </c>
      <c r="C827" t="s">
        <v>1181</v>
      </c>
      <c r="D827" t="s">
        <v>417</v>
      </c>
      <c r="E827" s="54">
        <v>40</v>
      </c>
      <c r="F827" s="45" t="s">
        <v>407</v>
      </c>
      <c r="G827" s="45" t="s">
        <v>408</v>
      </c>
      <c r="H827" s="45" t="s">
        <v>412</v>
      </c>
      <c r="I827" s="53">
        <v>173402.32</v>
      </c>
      <c r="J827" s="58">
        <f t="shared" si="168"/>
        <v>179991.60816</v>
      </c>
      <c r="K827" s="58">
        <f t="shared" si="169"/>
        <v>185931.33122927998</v>
      </c>
      <c r="L827" s="74">
        <f t="shared" si="170"/>
        <v>10570.67831832</v>
      </c>
      <c r="M827" s="74">
        <f t="shared" si="171"/>
        <v>266.3875800768</v>
      </c>
      <c r="N827" s="74">
        <f t="shared" si="172"/>
        <v>384.0022598277695</v>
      </c>
      <c r="O827" s="74">
        <f t="shared" si="173"/>
        <v>23173.9195506</v>
      </c>
      <c r="P827" s="39">
        <f t="shared" si="174"/>
        <v>19044</v>
      </c>
      <c r="Q827" s="73">
        <f t="shared" si="175"/>
        <v>10656.80430282456</v>
      </c>
      <c r="R827" s="73">
        <f t="shared" si="176"/>
        <v>275.1783702193344</v>
      </c>
      <c r="S827" s="73">
        <f t="shared" si="177"/>
        <v>384.0022598277695</v>
      </c>
      <c r="T827" s="73">
        <f t="shared" si="178"/>
        <v>24264.03872542104</v>
      </c>
      <c r="U827" s="73">
        <f t="shared" si="179"/>
        <v>19236</v>
      </c>
      <c r="V827" s="73">
        <f t="shared" si="180"/>
        <v>233430.59586882457</v>
      </c>
      <c r="W827" s="73">
        <f t="shared" si="181"/>
        <v>240747.3548875727</v>
      </c>
    </row>
    <row r="828" spans="2:23" ht="15">
      <c r="B828" t="s">
        <v>1820</v>
      </c>
      <c r="C828" t="s">
        <v>1700</v>
      </c>
      <c r="D828" t="s">
        <v>417</v>
      </c>
      <c r="E828" s="54">
        <v>40</v>
      </c>
      <c r="F828" s="45" t="s">
        <v>407</v>
      </c>
      <c r="G828" s="45" t="s">
        <v>408</v>
      </c>
      <c r="H828" s="45" t="s">
        <v>412</v>
      </c>
      <c r="I828" s="53">
        <v>181437.83</v>
      </c>
      <c r="J828" s="58">
        <f t="shared" si="168"/>
        <v>188332.46753999998</v>
      </c>
      <c r="K828" s="58">
        <f t="shared" si="169"/>
        <v>194547.43896881997</v>
      </c>
      <c r="L828" s="74">
        <f t="shared" si="170"/>
        <v>10691.62077933</v>
      </c>
      <c r="M828" s="74">
        <f t="shared" si="171"/>
        <v>278.73205195919996</v>
      </c>
      <c r="N828" s="74">
        <f t="shared" si="172"/>
        <v>384.0022598277695</v>
      </c>
      <c r="O828" s="74">
        <f t="shared" si="173"/>
        <v>24247.805195775</v>
      </c>
      <c r="P828" s="39">
        <f t="shared" si="174"/>
        <v>19044</v>
      </c>
      <c r="Q828" s="73">
        <f t="shared" si="175"/>
        <v>10781.73786504789</v>
      </c>
      <c r="R828" s="73">
        <f t="shared" si="176"/>
        <v>287.93020967385354</v>
      </c>
      <c r="S828" s="73">
        <f t="shared" si="177"/>
        <v>384.0022598277695</v>
      </c>
      <c r="T828" s="73">
        <f t="shared" si="178"/>
        <v>25388.44078543101</v>
      </c>
      <c r="U828" s="73">
        <f t="shared" si="179"/>
        <v>19236</v>
      </c>
      <c r="V828" s="73">
        <f t="shared" si="180"/>
        <v>242978.62782689196</v>
      </c>
      <c r="W828" s="73">
        <f t="shared" si="181"/>
        <v>250625.5500888005</v>
      </c>
    </row>
    <row r="829" spans="2:23" ht="15">
      <c r="B829" t="s">
        <v>1821</v>
      </c>
      <c r="C829" t="s">
        <v>1188</v>
      </c>
      <c r="D829" t="s">
        <v>417</v>
      </c>
      <c r="E829" s="54">
        <v>40</v>
      </c>
      <c r="F829" s="45" t="s">
        <v>407</v>
      </c>
      <c r="G829" s="45" t="s">
        <v>408</v>
      </c>
      <c r="H829" s="45" t="s">
        <v>412</v>
      </c>
      <c r="I829" s="53">
        <v>184151.52</v>
      </c>
      <c r="J829" s="58">
        <f t="shared" si="168"/>
        <v>191149.27776</v>
      </c>
      <c r="K829" s="58">
        <f t="shared" si="169"/>
        <v>197457.20392608</v>
      </c>
      <c r="L829" s="74">
        <f t="shared" si="170"/>
        <v>10732.46452752</v>
      </c>
      <c r="M829" s="74">
        <f t="shared" si="171"/>
        <v>282.9009310848</v>
      </c>
      <c r="N829" s="74">
        <f t="shared" si="172"/>
        <v>384.0022598277695</v>
      </c>
      <c r="O829" s="74">
        <f t="shared" si="173"/>
        <v>24610.4695116</v>
      </c>
      <c r="P829" s="39">
        <f t="shared" si="174"/>
        <v>19044</v>
      </c>
      <c r="Q829" s="73">
        <f t="shared" si="175"/>
        <v>10823.929456928161</v>
      </c>
      <c r="R829" s="73">
        <f t="shared" si="176"/>
        <v>292.2366618105984</v>
      </c>
      <c r="S829" s="73">
        <f t="shared" si="177"/>
        <v>384.0022598277695</v>
      </c>
      <c r="T829" s="73">
        <f t="shared" si="178"/>
        <v>25768.16511235344</v>
      </c>
      <c r="U829" s="73">
        <f t="shared" si="179"/>
        <v>19236</v>
      </c>
      <c r="V829" s="73">
        <f t="shared" si="180"/>
        <v>246203.11499003257</v>
      </c>
      <c r="W829" s="73">
        <f t="shared" si="181"/>
        <v>253961.53741699996</v>
      </c>
    </row>
    <row r="830" spans="2:23" ht="15">
      <c r="B830" t="s">
        <v>1822</v>
      </c>
      <c r="C830" t="s">
        <v>922</v>
      </c>
      <c r="D830" t="s">
        <v>417</v>
      </c>
      <c r="E830" s="54">
        <v>40</v>
      </c>
      <c r="F830" s="45" t="s">
        <v>407</v>
      </c>
      <c r="G830" s="45" t="s">
        <v>408</v>
      </c>
      <c r="H830" s="45" t="s">
        <v>412</v>
      </c>
      <c r="I830" s="53">
        <v>149716</v>
      </c>
      <c r="J830" s="58">
        <f t="shared" si="168"/>
        <v>155405.208</v>
      </c>
      <c r="K830" s="58">
        <f t="shared" si="169"/>
        <v>160533.579864</v>
      </c>
      <c r="L830" s="74">
        <f t="shared" si="170"/>
        <v>10214.175516000001</v>
      </c>
      <c r="M830" s="74">
        <f t="shared" si="171"/>
        <v>229.99970784</v>
      </c>
      <c r="N830" s="74">
        <f t="shared" si="172"/>
        <v>384.0022598277695</v>
      </c>
      <c r="O830" s="74">
        <f t="shared" si="173"/>
        <v>20008.420530000003</v>
      </c>
      <c r="P830" s="39">
        <f t="shared" si="174"/>
        <v>19044</v>
      </c>
      <c r="Q830" s="73">
        <f t="shared" si="175"/>
        <v>10288.536908028</v>
      </c>
      <c r="R830" s="73">
        <f t="shared" si="176"/>
        <v>237.58969819872</v>
      </c>
      <c r="S830" s="73">
        <f t="shared" si="177"/>
        <v>384.0022598277695</v>
      </c>
      <c r="T830" s="73">
        <f t="shared" si="178"/>
        <v>20949.632172252</v>
      </c>
      <c r="U830" s="73">
        <f t="shared" si="179"/>
        <v>19236</v>
      </c>
      <c r="V830" s="73">
        <f t="shared" si="180"/>
        <v>205285.80601366778</v>
      </c>
      <c r="W830" s="73">
        <f t="shared" si="181"/>
        <v>211629.3409023065</v>
      </c>
    </row>
    <row r="831" spans="2:23" ht="15">
      <c r="B831" t="s">
        <v>1823</v>
      </c>
      <c r="C831" t="s">
        <v>1700</v>
      </c>
      <c r="D831" t="s">
        <v>417</v>
      </c>
      <c r="E831" s="54">
        <v>40</v>
      </c>
      <c r="F831" s="45" t="s">
        <v>407</v>
      </c>
      <c r="G831" s="45" t="s">
        <v>408</v>
      </c>
      <c r="H831" s="45" t="s">
        <v>412</v>
      </c>
      <c r="I831" s="53">
        <v>181437.83</v>
      </c>
      <c r="J831" s="58">
        <f t="shared" si="168"/>
        <v>188332.46753999998</v>
      </c>
      <c r="K831" s="58">
        <f t="shared" si="169"/>
        <v>194547.43896881997</v>
      </c>
      <c r="L831" s="74">
        <f t="shared" si="170"/>
        <v>10691.62077933</v>
      </c>
      <c r="M831" s="74">
        <f t="shared" si="171"/>
        <v>278.73205195919996</v>
      </c>
      <c r="N831" s="74">
        <f t="shared" si="172"/>
        <v>384.0022598277695</v>
      </c>
      <c r="O831" s="74">
        <f t="shared" si="173"/>
        <v>24247.805195775</v>
      </c>
      <c r="P831" s="39">
        <f t="shared" si="174"/>
        <v>19044</v>
      </c>
      <c r="Q831" s="73">
        <f t="shared" si="175"/>
        <v>10781.73786504789</v>
      </c>
      <c r="R831" s="73">
        <f t="shared" si="176"/>
        <v>287.93020967385354</v>
      </c>
      <c r="S831" s="73">
        <f t="shared" si="177"/>
        <v>384.0022598277695</v>
      </c>
      <c r="T831" s="73">
        <f t="shared" si="178"/>
        <v>25388.44078543101</v>
      </c>
      <c r="U831" s="73">
        <f t="shared" si="179"/>
        <v>19236</v>
      </c>
      <c r="V831" s="73">
        <f t="shared" si="180"/>
        <v>242978.62782689196</v>
      </c>
      <c r="W831" s="73">
        <f t="shared" si="181"/>
        <v>250625.5500888005</v>
      </c>
    </row>
    <row r="832" spans="2:23" ht="15">
      <c r="B832" t="s">
        <v>1824</v>
      </c>
      <c r="C832" t="s">
        <v>513</v>
      </c>
      <c r="D832" t="s">
        <v>417</v>
      </c>
      <c r="E832" s="54">
        <v>40</v>
      </c>
      <c r="F832" s="45" t="s">
        <v>407</v>
      </c>
      <c r="G832" s="45" t="s">
        <v>408</v>
      </c>
      <c r="H832" s="45" t="s">
        <v>412</v>
      </c>
      <c r="I832" s="53">
        <v>137012.22</v>
      </c>
      <c r="J832" s="58">
        <f t="shared" si="168"/>
        <v>142218.68436</v>
      </c>
      <c r="K832" s="58">
        <f t="shared" si="169"/>
        <v>146911.90094388</v>
      </c>
      <c r="L832" s="74">
        <f t="shared" si="170"/>
        <v>10022.97092322</v>
      </c>
      <c r="M832" s="74">
        <f t="shared" si="171"/>
        <v>210.48365285280002</v>
      </c>
      <c r="N832" s="74">
        <f t="shared" si="172"/>
        <v>384.0022598277695</v>
      </c>
      <c r="O832" s="74">
        <f t="shared" si="173"/>
        <v>18310.65561135</v>
      </c>
      <c r="P832" s="39">
        <f t="shared" si="174"/>
        <v>19044</v>
      </c>
      <c r="Q832" s="73">
        <f t="shared" si="175"/>
        <v>10091.02256368626</v>
      </c>
      <c r="R832" s="73">
        <f t="shared" si="176"/>
        <v>217.4296133969424</v>
      </c>
      <c r="S832" s="73">
        <f t="shared" si="177"/>
        <v>384.0022598277695</v>
      </c>
      <c r="T832" s="73">
        <f t="shared" si="178"/>
        <v>19172.00307317634</v>
      </c>
      <c r="U832" s="73">
        <f t="shared" si="179"/>
        <v>19236</v>
      </c>
      <c r="V832" s="73">
        <f t="shared" si="180"/>
        <v>190190.7968072506</v>
      </c>
      <c r="W832" s="73">
        <f t="shared" si="181"/>
        <v>196012.35845396732</v>
      </c>
    </row>
    <row r="833" spans="2:23" ht="15">
      <c r="B833" t="s">
        <v>1825</v>
      </c>
      <c r="C833" t="s">
        <v>1195</v>
      </c>
      <c r="D833" t="s">
        <v>417</v>
      </c>
      <c r="E833" s="54">
        <v>40</v>
      </c>
      <c r="F833" s="45" t="s">
        <v>407</v>
      </c>
      <c r="G833" s="45" t="s">
        <v>408</v>
      </c>
      <c r="H833" s="45" t="s">
        <v>412</v>
      </c>
      <c r="I833" s="53">
        <v>161624.84</v>
      </c>
      <c r="J833" s="58">
        <f t="shared" si="168"/>
        <v>167766.58392</v>
      </c>
      <c r="K833" s="58">
        <f t="shared" si="169"/>
        <v>173302.88118936</v>
      </c>
      <c r="L833" s="74">
        <f t="shared" si="170"/>
        <v>10393.41546684</v>
      </c>
      <c r="M833" s="74">
        <f t="shared" si="171"/>
        <v>248.2945442016</v>
      </c>
      <c r="N833" s="74">
        <f t="shared" si="172"/>
        <v>384.0022598277695</v>
      </c>
      <c r="O833" s="74">
        <f t="shared" si="173"/>
        <v>21599.947679700002</v>
      </c>
      <c r="P833" s="39">
        <f t="shared" si="174"/>
        <v>19044</v>
      </c>
      <c r="Q833" s="73">
        <f t="shared" si="175"/>
        <v>10473.69177724572</v>
      </c>
      <c r="R833" s="73">
        <f t="shared" si="176"/>
        <v>256.4882641602528</v>
      </c>
      <c r="S833" s="73">
        <f t="shared" si="177"/>
        <v>384.0022598277695</v>
      </c>
      <c r="T833" s="73">
        <f t="shared" si="178"/>
        <v>22616.02599521148</v>
      </c>
      <c r="U833" s="73">
        <f t="shared" si="179"/>
        <v>19236</v>
      </c>
      <c r="V833" s="73">
        <f t="shared" si="180"/>
        <v>219436.2438705694</v>
      </c>
      <c r="W833" s="73">
        <f t="shared" si="181"/>
        <v>226269.08948580522</v>
      </c>
    </row>
    <row r="834" spans="2:23" ht="15">
      <c r="B834" t="s">
        <v>1826</v>
      </c>
      <c r="C834" t="s">
        <v>513</v>
      </c>
      <c r="D834" t="s">
        <v>417</v>
      </c>
      <c r="E834" s="54">
        <v>40</v>
      </c>
      <c r="F834" s="45" t="s">
        <v>407</v>
      </c>
      <c r="G834" s="45" t="s">
        <v>408</v>
      </c>
      <c r="H834" s="45" t="s">
        <v>412</v>
      </c>
      <c r="I834" s="53">
        <v>137012.22</v>
      </c>
      <c r="J834" s="58">
        <f t="shared" si="168"/>
        <v>142218.68436</v>
      </c>
      <c r="K834" s="58">
        <f t="shared" si="169"/>
        <v>146911.90094388</v>
      </c>
      <c r="L834" s="74">
        <f t="shared" si="170"/>
        <v>10022.97092322</v>
      </c>
      <c r="M834" s="74">
        <f t="shared" si="171"/>
        <v>210.48365285280002</v>
      </c>
      <c r="N834" s="74">
        <f t="shared" si="172"/>
        <v>384.0022598277695</v>
      </c>
      <c r="O834" s="74">
        <f t="shared" si="173"/>
        <v>18310.65561135</v>
      </c>
      <c r="P834" s="39">
        <f t="shared" si="174"/>
        <v>19044</v>
      </c>
      <c r="Q834" s="73">
        <f t="shared" si="175"/>
        <v>10091.02256368626</v>
      </c>
      <c r="R834" s="73">
        <f t="shared" si="176"/>
        <v>217.4296133969424</v>
      </c>
      <c r="S834" s="73">
        <f t="shared" si="177"/>
        <v>384.0022598277695</v>
      </c>
      <c r="T834" s="73">
        <f t="shared" si="178"/>
        <v>19172.00307317634</v>
      </c>
      <c r="U834" s="73">
        <f t="shared" si="179"/>
        <v>19236</v>
      </c>
      <c r="V834" s="73">
        <f t="shared" si="180"/>
        <v>190190.7968072506</v>
      </c>
      <c r="W834" s="73">
        <f t="shared" si="181"/>
        <v>196012.35845396732</v>
      </c>
    </row>
    <row r="835" spans="2:23" ht="15">
      <c r="B835" t="s">
        <v>1827</v>
      </c>
      <c r="C835" t="s">
        <v>912</v>
      </c>
      <c r="D835" t="s">
        <v>417</v>
      </c>
      <c r="E835" s="54">
        <v>40</v>
      </c>
      <c r="F835" s="45" t="s">
        <v>407</v>
      </c>
      <c r="G835" s="45" t="s">
        <v>408</v>
      </c>
      <c r="H835" s="45" t="s">
        <v>412</v>
      </c>
      <c r="I835" s="53">
        <v>173389.13</v>
      </c>
      <c r="J835" s="58">
        <f t="shared" si="168"/>
        <v>179977.91694000002</v>
      </c>
      <c r="K835" s="58">
        <f t="shared" si="169"/>
        <v>185917.18819902002</v>
      </c>
      <c r="L835" s="74">
        <f t="shared" si="170"/>
        <v>10570.47979563</v>
      </c>
      <c r="M835" s="74">
        <f t="shared" si="171"/>
        <v>266.36731707120003</v>
      </c>
      <c r="N835" s="74">
        <f t="shared" si="172"/>
        <v>384.0022598277695</v>
      </c>
      <c r="O835" s="74">
        <f t="shared" si="173"/>
        <v>23172.156806025003</v>
      </c>
      <c r="P835" s="39">
        <f t="shared" si="174"/>
        <v>19044</v>
      </c>
      <c r="Q835" s="73">
        <f t="shared" si="175"/>
        <v>10656.59922888579</v>
      </c>
      <c r="R835" s="73">
        <f t="shared" si="176"/>
        <v>275.1574385345496</v>
      </c>
      <c r="S835" s="73">
        <f t="shared" si="177"/>
        <v>384.0022598277695</v>
      </c>
      <c r="T835" s="73">
        <f t="shared" si="178"/>
        <v>24262.193059972113</v>
      </c>
      <c r="U835" s="73">
        <f t="shared" si="179"/>
        <v>19236</v>
      </c>
      <c r="V835" s="73">
        <f t="shared" si="180"/>
        <v>233414.923118554</v>
      </c>
      <c r="W835" s="73">
        <f t="shared" si="181"/>
        <v>240731.14018624026</v>
      </c>
    </row>
    <row r="836" spans="2:23" ht="15">
      <c r="B836" t="s">
        <v>1828</v>
      </c>
      <c r="C836" t="s">
        <v>922</v>
      </c>
      <c r="D836" t="s">
        <v>417</v>
      </c>
      <c r="E836" s="54">
        <v>40</v>
      </c>
      <c r="F836" s="45" t="s">
        <v>407</v>
      </c>
      <c r="G836" s="45" t="s">
        <v>408</v>
      </c>
      <c r="H836" s="45" t="s">
        <v>412</v>
      </c>
      <c r="I836" s="53">
        <v>149716</v>
      </c>
      <c r="J836" s="58">
        <f t="shared" si="168"/>
        <v>155405.208</v>
      </c>
      <c r="K836" s="58">
        <f t="shared" si="169"/>
        <v>160533.579864</v>
      </c>
      <c r="L836" s="74">
        <f t="shared" si="170"/>
        <v>10214.175516000001</v>
      </c>
      <c r="M836" s="74">
        <f t="shared" si="171"/>
        <v>229.99970784</v>
      </c>
      <c r="N836" s="74">
        <f t="shared" si="172"/>
        <v>384.0022598277695</v>
      </c>
      <c r="O836" s="74">
        <f t="shared" si="173"/>
        <v>20008.420530000003</v>
      </c>
      <c r="P836" s="39">
        <f t="shared" si="174"/>
        <v>19044</v>
      </c>
      <c r="Q836" s="73">
        <f t="shared" si="175"/>
        <v>10288.536908028</v>
      </c>
      <c r="R836" s="73">
        <f t="shared" si="176"/>
        <v>237.58969819872</v>
      </c>
      <c r="S836" s="73">
        <f t="shared" si="177"/>
        <v>384.0022598277695</v>
      </c>
      <c r="T836" s="73">
        <f t="shared" si="178"/>
        <v>20949.632172252</v>
      </c>
      <c r="U836" s="73">
        <f t="shared" si="179"/>
        <v>19236</v>
      </c>
      <c r="V836" s="73">
        <f t="shared" si="180"/>
        <v>205285.80601366778</v>
      </c>
      <c r="W836" s="73">
        <f t="shared" si="181"/>
        <v>211629.3409023065</v>
      </c>
    </row>
    <row r="837" spans="2:23" ht="15">
      <c r="B837" t="s">
        <v>1829</v>
      </c>
      <c r="C837" t="s">
        <v>513</v>
      </c>
      <c r="D837" t="s">
        <v>417</v>
      </c>
      <c r="E837" s="54">
        <v>40</v>
      </c>
      <c r="F837" s="45" t="s">
        <v>407</v>
      </c>
      <c r="G837" s="45" t="s">
        <v>408</v>
      </c>
      <c r="H837" s="45" t="s">
        <v>412</v>
      </c>
      <c r="I837" s="53">
        <v>137012.22</v>
      </c>
      <c r="J837" s="58">
        <f t="shared" si="168"/>
        <v>142218.68436</v>
      </c>
      <c r="K837" s="58">
        <f t="shared" si="169"/>
        <v>146911.90094388</v>
      </c>
      <c r="L837" s="74">
        <f t="shared" si="170"/>
        <v>10022.97092322</v>
      </c>
      <c r="M837" s="74">
        <f t="shared" si="171"/>
        <v>210.48365285280002</v>
      </c>
      <c r="N837" s="74">
        <f t="shared" si="172"/>
        <v>384.0022598277695</v>
      </c>
      <c r="O837" s="74">
        <f t="shared" si="173"/>
        <v>18310.65561135</v>
      </c>
      <c r="P837" s="39">
        <f t="shared" si="174"/>
        <v>19044</v>
      </c>
      <c r="Q837" s="73">
        <f t="shared" si="175"/>
        <v>10091.02256368626</v>
      </c>
      <c r="R837" s="73">
        <f t="shared" si="176"/>
        <v>217.4296133969424</v>
      </c>
      <c r="S837" s="73">
        <f t="shared" si="177"/>
        <v>384.0022598277695</v>
      </c>
      <c r="T837" s="73">
        <f t="shared" si="178"/>
        <v>19172.00307317634</v>
      </c>
      <c r="U837" s="73">
        <f t="shared" si="179"/>
        <v>19236</v>
      </c>
      <c r="V837" s="73">
        <f t="shared" si="180"/>
        <v>190190.7968072506</v>
      </c>
      <c r="W837" s="73">
        <f t="shared" si="181"/>
        <v>196012.35845396732</v>
      </c>
    </row>
    <row r="838" spans="2:23" ht="15">
      <c r="B838" t="s">
        <v>1830</v>
      </c>
      <c r="C838" t="s">
        <v>513</v>
      </c>
      <c r="D838" t="s">
        <v>417</v>
      </c>
      <c r="E838" s="54">
        <v>40</v>
      </c>
      <c r="F838" s="45" t="s">
        <v>407</v>
      </c>
      <c r="G838" s="45" t="s">
        <v>408</v>
      </c>
      <c r="H838" s="45" t="s">
        <v>412</v>
      </c>
      <c r="I838" s="53">
        <v>137012.22</v>
      </c>
      <c r="J838" s="58">
        <f t="shared" si="168"/>
        <v>142218.68436</v>
      </c>
      <c r="K838" s="58">
        <f t="shared" si="169"/>
        <v>146911.90094388</v>
      </c>
      <c r="L838" s="74">
        <f t="shared" si="170"/>
        <v>10022.97092322</v>
      </c>
      <c r="M838" s="74">
        <f t="shared" si="171"/>
        <v>210.48365285280002</v>
      </c>
      <c r="N838" s="74">
        <f t="shared" si="172"/>
        <v>384.0022598277695</v>
      </c>
      <c r="O838" s="74">
        <f t="shared" si="173"/>
        <v>18310.65561135</v>
      </c>
      <c r="P838" s="39">
        <f t="shared" si="174"/>
        <v>19044</v>
      </c>
      <c r="Q838" s="73">
        <f t="shared" si="175"/>
        <v>10091.02256368626</v>
      </c>
      <c r="R838" s="73">
        <f t="shared" si="176"/>
        <v>217.4296133969424</v>
      </c>
      <c r="S838" s="73">
        <f t="shared" si="177"/>
        <v>384.0022598277695</v>
      </c>
      <c r="T838" s="73">
        <f t="shared" si="178"/>
        <v>19172.00307317634</v>
      </c>
      <c r="U838" s="73">
        <f t="shared" si="179"/>
        <v>19236</v>
      </c>
      <c r="V838" s="73">
        <f t="shared" si="180"/>
        <v>190190.7968072506</v>
      </c>
      <c r="W838" s="73">
        <f t="shared" si="181"/>
        <v>196012.35845396732</v>
      </c>
    </row>
    <row r="839" spans="2:23" ht="15">
      <c r="B839" t="s">
        <v>1831</v>
      </c>
      <c r="C839" t="s">
        <v>1181</v>
      </c>
      <c r="D839" t="s">
        <v>417</v>
      </c>
      <c r="E839" s="54">
        <v>40</v>
      </c>
      <c r="F839" s="45" t="s">
        <v>407</v>
      </c>
      <c r="G839" s="45" t="s">
        <v>408</v>
      </c>
      <c r="H839" s="45" t="s">
        <v>412</v>
      </c>
      <c r="I839" s="53">
        <v>173402.32</v>
      </c>
      <c r="J839" s="58">
        <f t="shared" si="168"/>
        <v>179991.60816</v>
      </c>
      <c r="K839" s="58">
        <f t="shared" si="169"/>
        <v>185931.33122927998</v>
      </c>
      <c r="L839" s="74">
        <f t="shared" si="170"/>
        <v>10570.67831832</v>
      </c>
      <c r="M839" s="74">
        <f t="shared" si="171"/>
        <v>266.3875800768</v>
      </c>
      <c r="N839" s="74">
        <f t="shared" si="172"/>
        <v>384.0022598277695</v>
      </c>
      <c r="O839" s="74">
        <f t="shared" si="173"/>
        <v>23173.9195506</v>
      </c>
      <c r="P839" s="39">
        <f t="shared" si="174"/>
        <v>19044</v>
      </c>
      <c r="Q839" s="73">
        <f t="shared" si="175"/>
        <v>10656.80430282456</v>
      </c>
      <c r="R839" s="73">
        <f t="shared" si="176"/>
        <v>275.1783702193344</v>
      </c>
      <c r="S839" s="73">
        <f t="shared" si="177"/>
        <v>384.0022598277695</v>
      </c>
      <c r="T839" s="73">
        <f t="shared" si="178"/>
        <v>24264.03872542104</v>
      </c>
      <c r="U839" s="73">
        <f t="shared" si="179"/>
        <v>19236</v>
      </c>
      <c r="V839" s="73">
        <f t="shared" si="180"/>
        <v>233430.59586882457</v>
      </c>
      <c r="W839" s="73">
        <f t="shared" si="181"/>
        <v>240747.3548875727</v>
      </c>
    </row>
    <row r="840" spans="2:23" ht="15">
      <c r="B840" t="s">
        <v>1832</v>
      </c>
      <c r="C840" t="s">
        <v>513</v>
      </c>
      <c r="D840" t="s">
        <v>417</v>
      </c>
      <c r="E840" s="54">
        <v>40</v>
      </c>
      <c r="F840" s="45" t="s">
        <v>407</v>
      </c>
      <c r="G840" s="45" t="s">
        <v>408</v>
      </c>
      <c r="H840" s="45" t="s">
        <v>412</v>
      </c>
      <c r="I840" s="53">
        <v>137012.22</v>
      </c>
      <c r="J840" s="58">
        <f t="shared" si="168"/>
        <v>142218.68436</v>
      </c>
      <c r="K840" s="58">
        <f t="shared" si="169"/>
        <v>146911.90094388</v>
      </c>
      <c r="L840" s="74">
        <f t="shared" si="170"/>
        <v>10022.97092322</v>
      </c>
      <c r="M840" s="74">
        <f t="shared" si="171"/>
        <v>210.48365285280002</v>
      </c>
      <c r="N840" s="74">
        <f t="shared" si="172"/>
        <v>384.0022598277695</v>
      </c>
      <c r="O840" s="74">
        <f t="shared" si="173"/>
        <v>18310.65561135</v>
      </c>
      <c r="P840" s="39">
        <f t="shared" si="174"/>
        <v>19044</v>
      </c>
      <c r="Q840" s="73">
        <f t="shared" si="175"/>
        <v>10091.02256368626</v>
      </c>
      <c r="R840" s="73">
        <f t="shared" si="176"/>
        <v>217.4296133969424</v>
      </c>
      <c r="S840" s="73">
        <f t="shared" si="177"/>
        <v>384.0022598277695</v>
      </c>
      <c r="T840" s="73">
        <f t="shared" si="178"/>
        <v>19172.00307317634</v>
      </c>
      <c r="U840" s="73">
        <f t="shared" si="179"/>
        <v>19236</v>
      </c>
      <c r="V840" s="73">
        <f t="shared" si="180"/>
        <v>190190.7968072506</v>
      </c>
      <c r="W840" s="73">
        <f t="shared" si="181"/>
        <v>196012.35845396732</v>
      </c>
    </row>
    <row r="841" spans="2:23" ht="15">
      <c r="B841" t="s">
        <v>1833</v>
      </c>
      <c r="C841" t="s">
        <v>1700</v>
      </c>
      <c r="D841" t="s">
        <v>417</v>
      </c>
      <c r="E841" s="54">
        <v>40</v>
      </c>
      <c r="F841" s="45" t="s">
        <v>407</v>
      </c>
      <c r="G841" s="45" t="s">
        <v>408</v>
      </c>
      <c r="H841" s="45" t="s">
        <v>412</v>
      </c>
      <c r="I841" s="53">
        <v>181437.83</v>
      </c>
      <c r="J841" s="58">
        <f t="shared" si="168"/>
        <v>188332.46753999998</v>
      </c>
      <c r="K841" s="58">
        <f t="shared" si="169"/>
        <v>194547.43896881997</v>
      </c>
      <c r="L841" s="74">
        <f t="shared" si="170"/>
        <v>10691.62077933</v>
      </c>
      <c r="M841" s="74">
        <f t="shared" si="171"/>
        <v>278.73205195919996</v>
      </c>
      <c r="N841" s="74">
        <f t="shared" si="172"/>
        <v>384.0022598277695</v>
      </c>
      <c r="O841" s="74">
        <f t="shared" si="173"/>
        <v>24247.805195775</v>
      </c>
      <c r="P841" s="39">
        <f t="shared" si="174"/>
        <v>19044</v>
      </c>
      <c r="Q841" s="73">
        <f t="shared" si="175"/>
        <v>10781.73786504789</v>
      </c>
      <c r="R841" s="73">
        <f t="shared" si="176"/>
        <v>287.93020967385354</v>
      </c>
      <c r="S841" s="73">
        <f t="shared" si="177"/>
        <v>384.0022598277695</v>
      </c>
      <c r="T841" s="73">
        <f t="shared" si="178"/>
        <v>25388.44078543101</v>
      </c>
      <c r="U841" s="73">
        <f t="shared" si="179"/>
        <v>19236</v>
      </c>
      <c r="V841" s="73">
        <f t="shared" si="180"/>
        <v>242978.62782689196</v>
      </c>
      <c r="W841" s="73">
        <f t="shared" si="181"/>
        <v>250625.5500888005</v>
      </c>
    </row>
    <row r="842" spans="2:23" ht="15">
      <c r="B842" t="s">
        <v>1834</v>
      </c>
      <c r="C842" t="s">
        <v>1700</v>
      </c>
      <c r="D842" t="s">
        <v>417</v>
      </c>
      <c r="E842" s="54">
        <v>40</v>
      </c>
      <c r="F842" s="45" t="s">
        <v>407</v>
      </c>
      <c r="G842" s="45" t="s">
        <v>408</v>
      </c>
      <c r="H842" s="45" t="s">
        <v>412</v>
      </c>
      <c r="I842" s="53">
        <v>181437.83</v>
      </c>
      <c r="J842" s="58">
        <f aca="true" t="shared" si="182" ref="J842:J905">I842*(1+$F$1)</f>
        <v>188332.46753999998</v>
      </c>
      <c r="K842" s="58">
        <f aca="true" t="shared" si="183" ref="K842:K905">J842*(1+$F$2)</f>
        <v>194547.43896881997</v>
      </c>
      <c r="L842" s="74">
        <f aca="true" t="shared" si="184" ref="L842:L905">IF(J842-$L$2&lt;0,J842*$I$3,($L$2*$I$3)+(J842-$L$2)*$I$4)</f>
        <v>10691.62077933</v>
      </c>
      <c r="M842" s="74">
        <f aca="true" t="shared" si="185" ref="M842:M905">J842*0.00148</f>
        <v>278.73205195919996</v>
      </c>
      <c r="N842" s="74">
        <f aca="true" t="shared" si="186" ref="N842:N905">2080*0.184616471071043</f>
        <v>384.0022598277695</v>
      </c>
      <c r="O842" s="74">
        <f aca="true" t="shared" si="187" ref="O842:O905">J842*0.12875</f>
        <v>24247.805195775</v>
      </c>
      <c r="P842" s="39">
        <f aca="true" t="shared" si="188" ref="P842:P905">1587*12</f>
        <v>19044</v>
      </c>
      <c r="Q842" s="73">
        <f aca="true" t="shared" si="189" ref="Q842:Q905">IF(K842-$L$2&lt;0,K842*$I$3,($L$2*$I$3)+(K842-$L$2)*$I$4)</f>
        <v>10781.73786504789</v>
      </c>
      <c r="R842" s="73">
        <f aca="true" t="shared" si="190" ref="R842:R905">K842*0.00148</f>
        <v>287.93020967385354</v>
      </c>
      <c r="S842" s="73">
        <f aca="true" t="shared" si="191" ref="S842:S905">2080*0.184616471071043</f>
        <v>384.0022598277695</v>
      </c>
      <c r="T842" s="73">
        <f aca="true" t="shared" si="192" ref="T842:T905">K842*0.1305</f>
        <v>25388.44078543101</v>
      </c>
      <c r="U842" s="73">
        <f aca="true" t="shared" si="193" ref="U842:U905">1603*12</f>
        <v>19236</v>
      </c>
      <c r="V842" s="73">
        <f aca="true" t="shared" si="194" ref="V842:V905">J842+SUM(L842:P842)</f>
        <v>242978.62782689196</v>
      </c>
      <c r="W842" s="73">
        <f aca="true" t="shared" si="195" ref="W842:W905">K842+SUM(Q842:U842)</f>
        <v>250625.5500888005</v>
      </c>
    </row>
    <row r="843" spans="2:23" ht="15">
      <c r="B843" t="s">
        <v>1835</v>
      </c>
      <c r="C843" t="s">
        <v>1700</v>
      </c>
      <c r="D843" t="s">
        <v>417</v>
      </c>
      <c r="E843" s="54">
        <v>40</v>
      </c>
      <c r="F843" s="45" t="s">
        <v>407</v>
      </c>
      <c r="G843" s="45" t="s">
        <v>408</v>
      </c>
      <c r="H843" s="45" t="s">
        <v>412</v>
      </c>
      <c r="I843" s="53">
        <v>181437.83</v>
      </c>
      <c r="J843" s="58">
        <f t="shared" si="182"/>
        <v>188332.46753999998</v>
      </c>
      <c r="K843" s="58">
        <f t="shared" si="183"/>
        <v>194547.43896881997</v>
      </c>
      <c r="L843" s="74">
        <f t="shared" si="184"/>
        <v>10691.62077933</v>
      </c>
      <c r="M843" s="74">
        <f t="shared" si="185"/>
        <v>278.73205195919996</v>
      </c>
      <c r="N843" s="74">
        <f t="shared" si="186"/>
        <v>384.0022598277695</v>
      </c>
      <c r="O843" s="74">
        <f t="shared" si="187"/>
        <v>24247.805195775</v>
      </c>
      <c r="P843" s="39">
        <f t="shared" si="188"/>
        <v>19044</v>
      </c>
      <c r="Q843" s="73">
        <f t="shared" si="189"/>
        <v>10781.73786504789</v>
      </c>
      <c r="R843" s="73">
        <f t="shared" si="190"/>
        <v>287.93020967385354</v>
      </c>
      <c r="S843" s="73">
        <f t="shared" si="191"/>
        <v>384.0022598277695</v>
      </c>
      <c r="T843" s="73">
        <f t="shared" si="192"/>
        <v>25388.44078543101</v>
      </c>
      <c r="U843" s="73">
        <f t="shared" si="193"/>
        <v>19236</v>
      </c>
      <c r="V843" s="73">
        <f t="shared" si="194"/>
        <v>242978.62782689196</v>
      </c>
      <c r="W843" s="73">
        <f t="shared" si="195"/>
        <v>250625.5500888005</v>
      </c>
    </row>
    <row r="844" spans="2:23" ht="15">
      <c r="B844" t="s">
        <v>1836</v>
      </c>
      <c r="C844" t="s">
        <v>513</v>
      </c>
      <c r="D844" t="s">
        <v>417</v>
      </c>
      <c r="E844" s="54">
        <v>40</v>
      </c>
      <c r="F844" s="45" t="s">
        <v>407</v>
      </c>
      <c r="G844" s="45" t="s">
        <v>408</v>
      </c>
      <c r="H844" s="45" t="s">
        <v>412</v>
      </c>
      <c r="I844" s="53">
        <v>137012.22</v>
      </c>
      <c r="J844" s="58">
        <f t="shared" si="182"/>
        <v>142218.68436</v>
      </c>
      <c r="K844" s="58">
        <f t="shared" si="183"/>
        <v>146911.90094388</v>
      </c>
      <c r="L844" s="74">
        <f t="shared" si="184"/>
        <v>10022.97092322</v>
      </c>
      <c r="M844" s="74">
        <f t="shared" si="185"/>
        <v>210.48365285280002</v>
      </c>
      <c r="N844" s="74">
        <f t="shared" si="186"/>
        <v>384.0022598277695</v>
      </c>
      <c r="O844" s="74">
        <f t="shared" si="187"/>
        <v>18310.65561135</v>
      </c>
      <c r="P844" s="39">
        <f t="shared" si="188"/>
        <v>19044</v>
      </c>
      <c r="Q844" s="73">
        <f t="shared" si="189"/>
        <v>10091.02256368626</v>
      </c>
      <c r="R844" s="73">
        <f t="shared" si="190"/>
        <v>217.4296133969424</v>
      </c>
      <c r="S844" s="73">
        <f t="shared" si="191"/>
        <v>384.0022598277695</v>
      </c>
      <c r="T844" s="73">
        <f t="shared" si="192"/>
        <v>19172.00307317634</v>
      </c>
      <c r="U844" s="73">
        <f t="shared" si="193"/>
        <v>19236</v>
      </c>
      <c r="V844" s="73">
        <f t="shared" si="194"/>
        <v>190190.7968072506</v>
      </c>
      <c r="W844" s="73">
        <f t="shared" si="195"/>
        <v>196012.35845396732</v>
      </c>
    </row>
    <row r="845" spans="2:23" ht="15">
      <c r="B845" t="s">
        <v>1837</v>
      </c>
      <c r="C845" t="s">
        <v>1700</v>
      </c>
      <c r="D845" t="s">
        <v>417</v>
      </c>
      <c r="E845" s="54">
        <v>40</v>
      </c>
      <c r="F845" s="45" t="s">
        <v>407</v>
      </c>
      <c r="G845" s="45" t="s">
        <v>408</v>
      </c>
      <c r="H845" s="45" t="s">
        <v>412</v>
      </c>
      <c r="I845" s="53">
        <v>181437.83</v>
      </c>
      <c r="J845" s="58">
        <f t="shared" si="182"/>
        <v>188332.46753999998</v>
      </c>
      <c r="K845" s="58">
        <f t="shared" si="183"/>
        <v>194547.43896881997</v>
      </c>
      <c r="L845" s="74">
        <f t="shared" si="184"/>
        <v>10691.62077933</v>
      </c>
      <c r="M845" s="74">
        <f t="shared" si="185"/>
        <v>278.73205195919996</v>
      </c>
      <c r="N845" s="74">
        <f t="shared" si="186"/>
        <v>384.0022598277695</v>
      </c>
      <c r="O845" s="74">
        <f t="shared" si="187"/>
        <v>24247.805195775</v>
      </c>
      <c r="P845" s="39">
        <f t="shared" si="188"/>
        <v>19044</v>
      </c>
      <c r="Q845" s="73">
        <f t="shared" si="189"/>
        <v>10781.73786504789</v>
      </c>
      <c r="R845" s="73">
        <f t="shared" si="190"/>
        <v>287.93020967385354</v>
      </c>
      <c r="S845" s="73">
        <f t="shared" si="191"/>
        <v>384.0022598277695</v>
      </c>
      <c r="T845" s="73">
        <f t="shared" si="192"/>
        <v>25388.44078543101</v>
      </c>
      <c r="U845" s="73">
        <f t="shared" si="193"/>
        <v>19236</v>
      </c>
      <c r="V845" s="73">
        <f t="shared" si="194"/>
        <v>242978.62782689196</v>
      </c>
      <c r="W845" s="73">
        <f t="shared" si="195"/>
        <v>250625.5500888005</v>
      </c>
    </row>
    <row r="846" spans="2:23" ht="15">
      <c r="B846" t="s">
        <v>1838</v>
      </c>
      <c r="C846" t="s">
        <v>1700</v>
      </c>
      <c r="D846" t="s">
        <v>417</v>
      </c>
      <c r="E846" s="54">
        <v>40</v>
      </c>
      <c r="F846" s="45" t="s">
        <v>407</v>
      </c>
      <c r="G846" s="45" t="s">
        <v>408</v>
      </c>
      <c r="H846" s="45" t="s">
        <v>412</v>
      </c>
      <c r="I846" s="53">
        <v>181437.83</v>
      </c>
      <c r="J846" s="58">
        <f t="shared" si="182"/>
        <v>188332.46753999998</v>
      </c>
      <c r="K846" s="58">
        <f t="shared" si="183"/>
        <v>194547.43896881997</v>
      </c>
      <c r="L846" s="74">
        <f t="shared" si="184"/>
        <v>10691.62077933</v>
      </c>
      <c r="M846" s="74">
        <f t="shared" si="185"/>
        <v>278.73205195919996</v>
      </c>
      <c r="N846" s="74">
        <f t="shared" si="186"/>
        <v>384.0022598277695</v>
      </c>
      <c r="O846" s="74">
        <f t="shared" si="187"/>
        <v>24247.805195775</v>
      </c>
      <c r="P846" s="39">
        <f t="shared" si="188"/>
        <v>19044</v>
      </c>
      <c r="Q846" s="73">
        <f t="shared" si="189"/>
        <v>10781.73786504789</v>
      </c>
      <c r="R846" s="73">
        <f t="shared" si="190"/>
        <v>287.93020967385354</v>
      </c>
      <c r="S846" s="73">
        <f t="shared" si="191"/>
        <v>384.0022598277695</v>
      </c>
      <c r="T846" s="73">
        <f t="shared" si="192"/>
        <v>25388.44078543101</v>
      </c>
      <c r="U846" s="73">
        <f t="shared" si="193"/>
        <v>19236</v>
      </c>
      <c r="V846" s="73">
        <f t="shared" si="194"/>
        <v>242978.62782689196</v>
      </c>
      <c r="W846" s="73">
        <f t="shared" si="195"/>
        <v>250625.5500888005</v>
      </c>
    </row>
    <row r="847" spans="2:23" ht="15">
      <c r="B847" t="s">
        <v>1839</v>
      </c>
      <c r="C847" t="s">
        <v>1840</v>
      </c>
      <c r="D847" t="s">
        <v>417</v>
      </c>
      <c r="E847" s="54">
        <v>40</v>
      </c>
      <c r="F847" s="45" t="s">
        <v>407</v>
      </c>
      <c r="G847" s="45" t="s">
        <v>408</v>
      </c>
      <c r="H847" s="45" t="s">
        <v>412</v>
      </c>
      <c r="I847" s="53">
        <v>214661.82</v>
      </c>
      <c r="J847" s="58">
        <f t="shared" si="182"/>
        <v>222818.96916</v>
      </c>
      <c r="K847" s="58">
        <f t="shared" si="183"/>
        <v>230171.99514227998</v>
      </c>
      <c r="L847" s="74">
        <f t="shared" si="184"/>
        <v>11191.675052820001</v>
      </c>
      <c r="M847" s="74">
        <f t="shared" si="185"/>
        <v>329.77207435680003</v>
      </c>
      <c r="N847" s="74">
        <f t="shared" si="186"/>
        <v>384.0022598277695</v>
      </c>
      <c r="O847" s="74">
        <f t="shared" si="187"/>
        <v>28687.94227935</v>
      </c>
      <c r="P847" s="39">
        <f t="shared" si="188"/>
        <v>19044</v>
      </c>
      <c r="Q847" s="73">
        <f t="shared" si="189"/>
        <v>11298.29392956306</v>
      </c>
      <c r="R847" s="73">
        <f t="shared" si="190"/>
        <v>340.6545528105744</v>
      </c>
      <c r="S847" s="73">
        <f t="shared" si="191"/>
        <v>384.0022598277695</v>
      </c>
      <c r="T847" s="73">
        <f t="shared" si="192"/>
        <v>30037.44536606754</v>
      </c>
      <c r="U847" s="73">
        <f t="shared" si="193"/>
        <v>19236</v>
      </c>
      <c r="V847" s="73">
        <f t="shared" si="194"/>
        <v>282456.3608263546</v>
      </c>
      <c r="W847" s="73">
        <f t="shared" si="195"/>
        <v>291468.39125054894</v>
      </c>
    </row>
    <row r="848" spans="2:23" ht="15">
      <c r="B848" t="s">
        <v>1841</v>
      </c>
      <c r="C848" t="s">
        <v>1700</v>
      </c>
      <c r="D848" t="s">
        <v>417</v>
      </c>
      <c r="E848" s="54">
        <v>40</v>
      </c>
      <c r="F848" s="45" t="s">
        <v>407</v>
      </c>
      <c r="G848" s="45" t="s">
        <v>408</v>
      </c>
      <c r="H848" s="45" t="s">
        <v>412</v>
      </c>
      <c r="I848" s="53">
        <v>181437.83</v>
      </c>
      <c r="J848" s="58">
        <f t="shared" si="182"/>
        <v>188332.46753999998</v>
      </c>
      <c r="K848" s="58">
        <f t="shared" si="183"/>
        <v>194547.43896881997</v>
      </c>
      <c r="L848" s="74">
        <f t="shared" si="184"/>
        <v>10691.62077933</v>
      </c>
      <c r="M848" s="74">
        <f t="shared" si="185"/>
        <v>278.73205195919996</v>
      </c>
      <c r="N848" s="74">
        <f t="shared" si="186"/>
        <v>384.0022598277695</v>
      </c>
      <c r="O848" s="74">
        <f t="shared" si="187"/>
        <v>24247.805195775</v>
      </c>
      <c r="P848" s="39">
        <f t="shared" si="188"/>
        <v>19044</v>
      </c>
      <c r="Q848" s="73">
        <f t="shared" si="189"/>
        <v>10781.73786504789</v>
      </c>
      <c r="R848" s="73">
        <f t="shared" si="190"/>
        <v>287.93020967385354</v>
      </c>
      <c r="S848" s="73">
        <f t="shared" si="191"/>
        <v>384.0022598277695</v>
      </c>
      <c r="T848" s="73">
        <f t="shared" si="192"/>
        <v>25388.44078543101</v>
      </c>
      <c r="U848" s="73">
        <f t="shared" si="193"/>
        <v>19236</v>
      </c>
      <c r="V848" s="73">
        <f t="shared" si="194"/>
        <v>242978.62782689196</v>
      </c>
      <c r="W848" s="73">
        <f t="shared" si="195"/>
        <v>250625.5500888005</v>
      </c>
    </row>
    <row r="849" spans="2:23" ht="15">
      <c r="B849" t="s">
        <v>1842</v>
      </c>
      <c r="C849" t="s">
        <v>1700</v>
      </c>
      <c r="D849" t="s">
        <v>417</v>
      </c>
      <c r="E849" s="54">
        <v>40</v>
      </c>
      <c r="F849" s="45" t="s">
        <v>407</v>
      </c>
      <c r="G849" s="45" t="s">
        <v>408</v>
      </c>
      <c r="H849" s="45" t="s">
        <v>412</v>
      </c>
      <c r="I849" s="53">
        <v>181437.83</v>
      </c>
      <c r="J849" s="58">
        <f t="shared" si="182"/>
        <v>188332.46753999998</v>
      </c>
      <c r="K849" s="58">
        <f t="shared" si="183"/>
        <v>194547.43896881997</v>
      </c>
      <c r="L849" s="74">
        <f t="shared" si="184"/>
        <v>10691.62077933</v>
      </c>
      <c r="M849" s="74">
        <f t="shared" si="185"/>
        <v>278.73205195919996</v>
      </c>
      <c r="N849" s="74">
        <f t="shared" si="186"/>
        <v>384.0022598277695</v>
      </c>
      <c r="O849" s="74">
        <f t="shared" si="187"/>
        <v>24247.805195775</v>
      </c>
      <c r="P849" s="39">
        <f t="shared" si="188"/>
        <v>19044</v>
      </c>
      <c r="Q849" s="73">
        <f t="shared" si="189"/>
        <v>10781.73786504789</v>
      </c>
      <c r="R849" s="73">
        <f t="shared" si="190"/>
        <v>287.93020967385354</v>
      </c>
      <c r="S849" s="73">
        <f t="shared" si="191"/>
        <v>384.0022598277695</v>
      </c>
      <c r="T849" s="73">
        <f t="shared" si="192"/>
        <v>25388.44078543101</v>
      </c>
      <c r="U849" s="73">
        <f t="shared" si="193"/>
        <v>19236</v>
      </c>
      <c r="V849" s="73">
        <f t="shared" si="194"/>
        <v>242978.62782689196</v>
      </c>
      <c r="W849" s="73">
        <f t="shared" si="195"/>
        <v>250625.5500888005</v>
      </c>
    </row>
    <row r="850" spans="2:23" ht="15">
      <c r="B850" t="s">
        <v>1843</v>
      </c>
      <c r="C850" t="s">
        <v>471</v>
      </c>
      <c r="D850" t="s">
        <v>417</v>
      </c>
      <c r="E850" s="54">
        <v>40</v>
      </c>
      <c r="F850" s="45" t="s">
        <v>407</v>
      </c>
      <c r="G850" s="45" t="s">
        <v>408</v>
      </c>
      <c r="H850" s="45" t="s">
        <v>412</v>
      </c>
      <c r="I850" s="53">
        <v>116856.44</v>
      </c>
      <c r="J850" s="58">
        <f t="shared" si="182"/>
        <v>121296.98472000001</v>
      </c>
      <c r="K850" s="58">
        <f t="shared" si="183"/>
        <v>125299.78521576</v>
      </c>
      <c r="L850" s="74">
        <f t="shared" si="184"/>
        <v>9279.219331080001</v>
      </c>
      <c r="M850" s="74">
        <f t="shared" si="185"/>
        <v>179.51953738560002</v>
      </c>
      <c r="N850" s="74">
        <f t="shared" si="186"/>
        <v>384.0022598277695</v>
      </c>
      <c r="O850" s="74">
        <f t="shared" si="187"/>
        <v>15616.986782700002</v>
      </c>
      <c r="P850" s="39">
        <f t="shared" si="188"/>
        <v>19044</v>
      </c>
      <c r="Q850" s="73">
        <f t="shared" si="189"/>
        <v>9585.43356900564</v>
      </c>
      <c r="R850" s="73">
        <f t="shared" si="190"/>
        <v>185.4436821193248</v>
      </c>
      <c r="S850" s="73">
        <f t="shared" si="191"/>
        <v>384.0022598277695</v>
      </c>
      <c r="T850" s="73">
        <f t="shared" si="192"/>
        <v>16351.62197065668</v>
      </c>
      <c r="U850" s="73">
        <f t="shared" si="193"/>
        <v>19236</v>
      </c>
      <c r="V850" s="73">
        <f t="shared" si="194"/>
        <v>165800.7126309934</v>
      </c>
      <c r="W850" s="73">
        <f t="shared" si="195"/>
        <v>171042.28669736942</v>
      </c>
    </row>
    <row r="851" spans="2:23" ht="15">
      <c r="B851" t="s">
        <v>1844</v>
      </c>
      <c r="C851" t="s">
        <v>924</v>
      </c>
      <c r="D851" t="s">
        <v>417</v>
      </c>
      <c r="E851" s="54">
        <v>40</v>
      </c>
      <c r="F851" s="45" t="s">
        <v>407</v>
      </c>
      <c r="G851" s="45" t="s">
        <v>408</v>
      </c>
      <c r="H851" s="45" t="s">
        <v>412</v>
      </c>
      <c r="I851" s="53">
        <v>129194.36</v>
      </c>
      <c r="J851" s="58">
        <f t="shared" si="182"/>
        <v>134103.74568</v>
      </c>
      <c r="K851" s="58">
        <f t="shared" si="183"/>
        <v>138529.16928744</v>
      </c>
      <c r="L851" s="74">
        <f t="shared" si="184"/>
        <v>9905.30431236</v>
      </c>
      <c r="M851" s="74">
        <f t="shared" si="185"/>
        <v>198.4735436064</v>
      </c>
      <c r="N851" s="74">
        <f t="shared" si="186"/>
        <v>384.0022598277695</v>
      </c>
      <c r="O851" s="74">
        <f t="shared" si="187"/>
        <v>17265.857256299998</v>
      </c>
      <c r="P851" s="39">
        <f t="shared" si="188"/>
        <v>19044</v>
      </c>
      <c r="Q851" s="73">
        <f t="shared" si="189"/>
        <v>9969.472954667881</v>
      </c>
      <c r="R851" s="73">
        <f t="shared" si="190"/>
        <v>205.02317054541118</v>
      </c>
      <c r="S851" s="73">
        <f t="shared" si="191"/>
        <v>384.0022598277695</v>
      </c>
      <c r="T851" s="73">
        <f t="shared" si="192"/>
        <v>18078.05659201092</v>
      </c>
      <c r="U851" s="73">
        <f t="shared" si="193"/>
        <v>19236</v>
      </c>
      <c r="V851" s="73">
        <f t="shared" si="194"/>
        <v>180901.38305209417</v>
      </c>
      <c r="W851" s="73">
        <f t="shared" si="195"/>
        <v>186401.72426449196</v>
      </c>
    </row>
    <row r="852" spans="2:23" ht="15">
      <c r="B852" t="s">
        <v>1845</v>
      </c>
      <c r="C852" t="s">
        <v>460</v>
      </c>
      <c r="D852" t="s">
        <v>417</v>
      </c>
      <c r="E852" s="54">
        <v>40</v>
      </c>
      <c r="F852" s="45" t="s">
        <v>407</v>
      </c>
      <c r="G852" s="45" t="s">
        <v>408</v>
      </c>
      <c r="H852" s="45" t="s">
        <v>412</v>
      </c>
      <c r="I852" s="53">
        <v>71961.26</v>
      </c>
      <c r="J852" s="58">
        <f t="shared" si="182"/>
        <v>74695.78788</v>
      </c>
      <c r="K852" s="58">
        <f t="shared" si="183"/>
        <v>77160.74888004</v>
      </c>
      <c r="L852" s="74">
        <f t="shared" si="184"/>
        <v>5714.227772820001</v>
      </c>
      <c r="M852" s="74">
        <f t="shared" si="185"/>
        <v>110.54976606240001</v>
      </c>
      <c r="N852" s="74">
        <f t="shared" si="186"/>
        <v>384.0022598277695</v>
      </c>
      <c r="O852" s="74">
        <f t="shared" si="187"/>
        <v>9617.082689550001</v>
      </c>
      <c r="P852" s="39">
        <f t="shared" si="188"/>
        <v>19044</v>
      </c>
      <c r="Q852" s="73">
        <f t="shared" si="189"/>
        <v>5902.79728932306</v>
      </c>
      <c r="R852" s="73">
        <f t="shared" si="190"/>
        <v>114.1979083424592</v>
      </c>
      <c r="S852" s="73">
        <f t="shared" si="191"/>
        <v>384.0022598277695</v>
      </c>
      <c r="T852" s="73">
        <f t="shared" si="192"/>
        <v>10069.47772884522</v>
      </c>
      <c r="U852" s="73">
        <f t="shared" si="193"/>
        <v>19236</v>
      </c>
      <c r="V852" s="73">
        <f t="shared" si="194"/>
        <v>109565.65036826018</v>
      </c>
      <c r="W852" s="73">
        <f t="shared" si="195"/>
        <v>112867.22406637852</v>
      </c>
    </row>
    <row r="853" spans="2:23" ht="15">
      <c r="B853" t="s">
        <v>1846</v>
      </c>
      <c r="C853" t="s">
        <v>1847</v>
      </c>
      <c r="D853" t="s">
        <v>1848</v>
      </c>
      <c r="E853" s="54">
        <v>40</v>
      </c>
      <c r="F853" s="45" t="s">
        <v>407</v>
      </c>
      <c r="G853" s="45" t="s">
        <v>408</v>
      </c>
      <c r="H853" s="45" t="s">
        <v>412</v>
      </c>
      <c r="I853" s="53">
        <v>23920</v>
      </c>
      <c r="J853" s="58">
        <f t="shared" si="182"/>
        <v>24828.96</v>
      </c>
      <c r="K853" s="58">
        <f t="shared" si="183"/>
        <v>25648.315679999996</v>
      </c>
      <c r="L853" s="74">
        <f t="shared" si="184"/>
        <v>1899.41544</v>
      </c>
      <c r="M853" s="74">
        <f t="shared" si="185"/>
        <v>36.7468608</v>
      </c>
      <c r="N853" s="74">
        <f t="shared" si="186"/>
        <v>384.0022598277695</v>
      </c>
      <c r="O853" s="74">
        <f t="shared" si="187"/>
        <v>3196.7286</v>
      </c>
      <c r="P853" s="39">
        <f t="shared" si="188"/>
        <v>19044</v>
      </c>
      <c r="Q853" s="73">
        <f t="shared" si="189"/>
        <v>1962.0961495199997</v>
      </c>
      <c r="R853" s="73">
        <f t="shared" si="190"/>
        <v>37.95950720639999</v>
      </c>
      <c r="S853" s="73">
        <f t="shared" si="191"/>
        <v>384.0022598277695</v>
      </c>
      <c r="T853" s="73">
        <f t="shared" si="192"/>
        <v>3347.1051962399997</v>
      </c>
      <c r="U853" s="73">
        <f t="shared" si="193"/>
        <v>19236</v>
      </c>
      <c r="V853" s="73">
        <f t="shared" si="194"/>
        <v>49389.85316062777</v>
      </c>
      <c r="W853" s="73">
        <f t="shared" si="195"/>
        <v>50615.478792794165</v>
      </c>
    </row>
    <row r="854" spans="2:23" ht="15">
      <c r="B854" t="s">
        <v>1849</v>
      </c>
      <c r="C854" t="s">
        <v>836</v>
      </c>
      <c r="D854" t="s">
        <v>511</v>
      </c>
      <c r="E854" s="54">
        <v>35</v>
      </c>
      <c r="F854" s="45" t="s">
        <v>407</v>
      </c>
      <c r="G854" s="45" t="s">
        <v>408</v>
      </c>
      <c r="H854" s="45" t="s">
        <v>412</v>
      </c>
      <c r="I854" s="53">
        <v>98672.39</v>
      </c>
      <c r="J854" s="58">
        <f t="shared" si="182"/>
        <v>102421.94082</v>
      </c>
      <c r="K854" s="58">
        <f t="shared" si="183"/>
        <v>105801.86486706</v>
      </c>
      <c r="L854" s="74">
        <f t="shared" si="184"/>
        <v>7835.27847273</v>
      </c>
      <c r="M854" s="74">
        <f t="shared" si="185"/>
        <v>151.5844724136</v>
      </c>
      <c r="N854" s="74">
        <f t="shared" si="186"/>
        <v>384.0022598277695</v>
      </c>
      <c r="O854" s="74">
        <f t="shared" si="187"/>
        <v>13186.824880575</v>
      </c>
      <c r="P854" s="39">
        <f t="shared" si="188"/>
        <v>19044</v>
      </c>
      <c r="Q854" s="73">
        <f t="shared" si="189"/>
        <v>8093.842662330089</v>
      </c>
      <c r="R854" s="73">
        <f t="shared" si="190"/>
        <v>156.5867600032488</v>
      </c>
      <c r="S854" s="73">
        <f t="shared" si="191"/>
        <v>384.0022598277695</v>
      </c>
      <c r="T854" s="73">
        <f t="shared" si="192"/>
        <v>13807.143365151329</v>
      </c>
      <c r="U854" s="73">
        <f t="shared" si="193"/>
        <v>19236</v>
      </c>
      <c r="V854" s="73">
        <f t="shared" si="194"/>
        <v>143023.63090554636</v>
      </c>
      <c r="W854" s="73">
        <f t="shared" si="195"/>
        <v>147479.43991437243</v>
      </c>
    </row>
    <row r="855" spans="2:23" ht="15">
      <c r="B855" t="s">
        <v>1850</v>
      </c>
      <c r="C855" t="s">
        <v>922</v>
      </c>
      <c r="D855" t="s">
        <v>417</v>
      </c>
      <c r="E855" s="54">
        <v>40</v>
      </c>
      <c r="F855" s="45" t="s">
        <v>407</v>
      </c>
      <c r="G855" s="45" t="s">
        <v>408</v>
      </c>
      <c r="H855" s="45" t="s">
        <v>412</v>
      </c>
      <c r="I855" s="53">
        <v>149716</v>
      </c>
      <c r="J855" s="58">
        <f t="shared" si="182"/>
        <v>155405.208</v>
      </c>
      <c r="K855" s="58">
        <f t="shared" si="183"/>
        <v>160533.579864</v>
      </c>
      <c r="L855" s="74">
        <f t="shared" si="184"/>
        <v>10214.175516000001</v>
      </c>
      <c r="M855" s="74">
        <f t="shared" si="185"/>
        <v>229.99970784</v>
      </c>
      <c r="N855" s="74">
        <f t="shared" si="186"/>
        <v>384.0022598277695</v>
      </c>
      <c r="O855" s="74">
        <f t="shared" si="187"/>
        <v>20008.420530000003</v>
      </c>
      <c r="P855" s="39">
        <f t="shared" si="188"/>
        <v>19044</v>
      </c>
      <c r="Q855" s="73">
        <f t="shared" si="189"/>
        <v>10288.536908028</v>
      </c>
      <c r="R855" s="73">
        <f t="shared" si="190"/>
        <v>237.58969819872</v>
      </c>
      <c r="S855" s="73">
        <f t="shared" si="191"/>
        <v>384.0022598277695</v>
      </c>
      <c r="T855" s="73">
        <f t="shared" si="192"/>
        <v>20949.632172252</v>
      </c>
      <c r="U855" s="73">
        <f t="shared" si="193"/>
        <v>19236</v>
      </c>
      <c r="V855" s="73">
        <f t="shared" si="194"/>
        <v>205285.80601366778</v>
      </c>
      <c r="W855" s="73">
        <f t="shared" si="195"/>
        <v>211629.3409023065</v>
      </c>
    </row>
    <row r="856" spans="2:23" ht="15">
      <c r="B856" t="s">
        <v>1851</v>
      </c>
      <c r="C856" t="s">
        <v>922</v>
      </c>
      <c r="D856" t="s">
        <v>417</v>
      </c>
      <c r="E856" s="54">
        <v>40</v>
      </c>
      <c r="F856" s="45" t="s">
        <v>407</v>
      </c>
      <c r="G856" s="45" t="s">
        <v>408</v>
      </c>
      <c r="H856" s="45" t="s">
        <v>412</v>
      </c>
      <c r="I856" s="53">
        <v>149716</v>
      </c>
      <c r="J856" s="58">
        <f t="shared" si="182"/>
        <v>155405.208</v>
      </c>
      <c r="K856" s="58">
        <f t="shared" si="183"/>
        <v>160533.579864</v>
      </c>
      <c r="L856" s="74">
        <f t="shared" si="184"/>
        <v>10214.175516000001</v>
      </c>
      <c r="M856" s="74">
        <f t="shared" si="185"/>
        <v>229.99970784</v>
      </c>
      <c r="N856" s="74">
        <f t="shared" si="186"/>
        <v>384.0022598277695</v>
      </c>
      <c r="O856" s="74">
        <f t="shared" si="187"/>
        <v>20008.420530000003</v>
      </c>
      <c r="P856" s="39">
        <f t="shared" si="188"/>
        <v>19044</v>
      </c>
      <c r="Q856" s="73">
        <f t="shared" si="189"/>
        <v>10288.536908028</v>
      </c>
      <c r="R856" s="73">
        <f t="shared" si="190"/>
        <v>237.58969819872</v>
      </c>
      <c r="S856" s="73">
        <f t="shared" si="191"/>
        <v>384.0022598277695</v>
      </c>
      <c r="T856" s="73">
        <f t="shared" si="192"/>
        <v>20949.632172252</v>
      </c>
      <c r="U856" s="73">
        <f t="shared" si="193"/>
        <v>19236</v>
      </c>
      <c r="V856" s="73">
        <f t="shared" si="194"/>
        <v>205285.80601366778</v>
      </c>
      <c r="W856" s="73">
        <f t="shared" si="195"/>
        <v>211629.3409023065</v>
      </c>
    </row>
    <row r="857" spans="2:23" ht="15">
      <c r="B857" t="s">
        <v>1852</v>
      </c>
      <c r="C857" t="s">
        <v>1853</v>
      </c>
      <c r="D857" t="s">
        <v>495</v>
      </c>
      <c r="E857" s="54">
        <v>40</v>
      </c>
      <c r="F857" s="45" t="s">
        <v>407</v>
      </c>
      <c r="G857" s="45" t="s">
        <v>408</v>
      </c>
      <c r="H857" s="45" t="s">
        <v>761</v>
      </c>
      <c r="I857" s="53">
        <v>73761.35</v>
      </c>
      <c r="J857" s="58">
        <f t="shared" si="182"/>
        <v>76564.2813</v>
      </c>
      <c r="K857" s="58">
        <f t="shared" si="183"/>
        <v>79090.9025829</v>
      </c>
      <c r="L857" s="74">
        <f t="shared" si="184"/>
        <v>5857.16751945</v>
      </c>
      <c r="M857" s="74">
        <f t="shared" si="185"/>
        <v>113.31513632400001</v>
      </c>
      <c r="N857" s="74">
        <f t="shared" si="186"/>
        <v>384.0022598277695</v>
      </c>
      <c r="O857" s="74">
        <f t="shared" si="187"/>
        <v>9857.651217375</v>
      </c>
      <c r="P857" s="39">
        <f t="shared" si="188"/>
        <v>19044</v>
      </c>
      <c r="Q857" s="73">
        <f t="shared" si="189"/>
        <v>6050.45404759185</v>
      </c>
      <c r="R857" s="73">
        <f t="shared" si="190"/>
        <v>117.054535822692</v>
      </c>
      <c r="S857" s="73">
        <f t="shared" si="191"/>
        <v>384.0022598277695</v>
      </c>
      <c r="T857" s="73">
        <f t="shared" si="192"/>
        <v>10321.36278706845</v>
      </c>
      <c r="U857" s="73">
        <f t="shared" si="193"/>
        <v>19236</v>
      </c>
      <c r="V857" s="73">
        <f t="shared" si="194"/>
        <v>111820.41743297677</v>
      </c>
      <c r="W857" s="73">
        <f t="shared" si="195"/>
        <v>115199.77621321076</v>
      </c>
    </row>
    <row r="858" spans="2:23" ht="15">
      <c r="B858" t="s">
        <v>1854</v>
      </c>
      <c r="C858" t="s">
        <v>1853</v>
      </c>
      <c r="D858" t="s">
        <v>1855</v>
      </c>
      <c r="E858" s="54">
        <v>40</v>
      </c>
      <c r="F858" s="45" t="s">
        <v>407</v>
      </c>
      <c r="G858" s="45" t="s">
        <v>408</v>
      </c>
      <c r="H858" s="45" t="s">
        <v>761</v>
      </c>
      <c r="I858" s="53">
        <v>73761.35</v>
      </c>
      <c r="J858" s="58">
        <f t="shared" si="182"/>
        <v>76564.2813</v>
      </c>
      <c r="K858" s="58">
        <f t="shared" si="183"/>
        <v>79090.9025829</v>
      </c>
      <c r="L858" s="74">
        <f t="shared" si="184"/>
        <v>5857.16751945</v>
      </c>
      <c r="M858" s="74">
        <f t="shared" si="185"/>
        <v>113.31513632400001</v>
      </c>
      <c r="N858" s="74">
        <f t="shared" si="186"/>
        <v>384.0022598277695</v>
      </c>
      <c r="O858" s="74">
        <f t="shared" si="187"/>
        <v>9857.651217375</v>
      </c>
      <c r="P858" s="39">
        <f t="shared" si="188"/>
        <v>19044</v>
      </c>
      <c r="Q858" s="73">
        <f t="shared" si="189"/>
        <v>6050.45404759185</v>
      </c>
      <c r="R858" s="73">
        <f t="shared" si="190"/>
        <v>117.054535822692</v>
      </c>
      <c r="S858" s="73">
        <f t="shared" si="191"/>
        <v>384.0022598277695</v>
      </c>
      <c r="T858" s="73">
        <f t="shared" si="192"/>
        <v>10321.36278706845</v>
      </c>
      <c r="U858" s="73">
        <f t="shared" si="193"/>
        <v>19236</v>
      </c>
      <c r="V858" s="73">
        <f t="shared" si="194"/>
        <v>111820.41743297677</v>
      </c>
      <c r="W858" s="73">
        <f t="shared" si="195"/>
        <v>115199.77621321076</v>
      </c>
    </row>
    <row r="859" spans="2:23" ht="15">
      <c r="B859" t="s">
        <v>1856</v>
      </c>
      <c r="C859" t="s">
        <v>1857</v>
      </c>
      <c r="D859" t="s">
        <v>797</v>
      </c>
      <c r="E859" s="54">
        <v>40</v>
      </c>
      <c r="F859" s="45" t="s">
        <v>407</v>
      </c>
      <c r="G859" s="45" t="s">
        <v>408</v>
      </c>
      <c r="H859" s="45" t="s">
        <v>412</v>
      </c>
      <c r="I859" s="53">
        <v>63314.46</v>
      </c>
      <c r="J859" s="58">
        <f t="shared" si="182"/>
        <v>65720.40948</v>
      </c>
      <c r="K859" s="58">
        <f t="shared" si="183"/>
        <v>67889.18299284</v>
      </c>
      <c r="L859" s="74">
        <f t="shared" si="184"/>
        <v>5027.61132522</v>
      </c>
      <c r="M859" s="74">
        <f t="shared" si="185"/>
        <v>97.2662060304</v>
      </c>
      <c r="N859" s="74">
        <f t="shared" si="186"/>
        <v>384.0022598277695</v>
      </c>
      <c r="O859" s="74">
        <f t="shared" si="187"/>
        <v>8461.502720550001</v>
      </c>
      <c r="P859" s="39">
        <f t="shared" si="188"/>
        <v>19044</v>
      </c>
      <c r="Q859" s="73">
        <f t="shared" si="189"/>
        <v>5193.522498952259</v>
      </c>
      <c r="R859" s="73">
        <f t="shared" si="190"/>
        <v>100.47599082940319</v>
      </c>
      <c r="S859" s="73">
        <f t="shared" si="191"/>
        <v>384.0022598277695</v>
      </c>
      <c r="T859" s="73">
        <f t="shared" si="192"/>
        <v>8859.53838056562</v>
      </c>
      <c r="U859" s="73">
        <f t="shared" si="193"/>
        <v>19236</v>
      </c>
      <c r="V859" s="73">
        <f t="shared" si="194"/>
        <v>98734.79199162817</v>
      </c>
      <c r="W859" s="73">
        <f t="shared" si="195"/>
        <v>101662.72212301505</v>
      </c>
    </row>
    <row r="860" spans="2:23" ht="15">
      <c r="B860" t="s">
        <v>1858</v>
      </c>
      <c r="C860" t="s">
        <v>1859</v>
      </c>
      <c r="D860" t="s">
        <v>417</v>
      </c>
      <c r="E860" s="54">
        <v>40</v>
      </c>
      <c r="F860" s="45" t="s">
        <v>407</v>
      </c>
      <c r="G860" s="45" t="s">
        <v>408</v>
      </c>
      <c r="H860" s="45" t="s">
        <v>412</v>
      </c>
      <c r="I860" s="53">
        <v>67059.62</v>
      </c>
      <c r="J860" s="58">
        <f t="shared" si="182"/>
        <v>69607.88556</v>
      </c>
      <c r="K860" s="58">
        <f t="shared" si="183"/>
        <v>71904.94578347998</v>
      </c>
      <c r="L860" s="74">
        <f t="shared" si="184"/>
        <v>5325.00324534</v>
      </c>
      <c r="M860" s="74">
        <f t="shared" si="185"/>
        <v>103.01967062879999</v>
      </c>
      <c r="N860" s="74">
        <f t="shared" si="186"/>
        <v>384.0022598277695</v>
      </c>
      <c r="O860" s="74">
        <f t="shared" si="187"/>
        <v>8962.01526585</v>
      </c>
      <c r="P860" s="39">
        <f t="shared" si="188"/>
        <v>19044</v>
      </c>
      <c r="Q860" s="73">
        <f t="shared" si="189"/>
        <v>5500.728352436218</v>
      </c>
      <c r="R860" s="73">
        <f t="shared" si="190"/>
        <v>106.41931975955038</v>
      </c>
      <c r="S860" s="73">
        <f t="shared" si="191"/>
        <v>384.0022598277695</v>
      </c>
      <c r="T860" s="73">
        <f t="shared" si="192"/>
        <v>9383.595424744139</v>
      </c>
      <c r="U860" s="73">
        <f t="shared" si="193"/>
        <v>19236</v>
      </c>
      <c r="V860" s="73">
        <f t="shared" si="194"/>
        <v>103425.92600164656</v>
      </c>
      <c r="W860" s="73">
        <f t="shared" si="195"/>
        <v>106515.69114024765</v>
      </c>
    </row>
    <row r="861" spans="2:23" ht="15">
      <c r="B861" t="s">
        <v>1860</v>
      </c>
      <c r="C861" t="s">
        <v>1314</v>
      </c>
      <c r="D861" t="s">
        <v>556</v>
      </c>
      <c r="E861" s="54">
        <v>40</v>
      </c>
      <c r="F861" s="45" t="s">
        <v>407</v>
      </c>
      <c r="G861" s="45" t="s">
        <v>408</v>
      </c>
      <c r="H861" s="45" t="s">
        <v>412</v>
      </c>
      <c r="I861" s="53">
        <v>76055.77</v>
      </c>
      <c r="J861" s="58">
        <f t="shared" si="182"/>
        <v>78945.88926000001</v>
      </c>
      <c r="K861" s="58">
        <f t="shared" si="183"/>
        <v>81551.10360558</v>
      </c>
      <c r="L861" s="74">
        <f t="shared" si="184"/>
        <v>6039.360528390001</v>
      </c>
      <c r="M861" s="74">
        <f t="shared" si="185"/>
        <v>116.83991610480001</v>
      </c>
      <c r="N861" s="74">
        <f t="shared" si="186"/>
        <v>384.0022598277695</v>
      </c>
      <c r="O861" s="74">
        <f t="shared" si="187"/>
        <v>10164.283242225001</v>
      </c>
      <c r="P861" s="39">
        <f t="shared" si="188"/>
        <v>19044</v>
      </c>
      <c r="Q861" s="73">
        <f t="shared" si="189"/>
        <v>6238.659425826871</v>
      </c>
      <c r="R861" s="73">
        <f t="shared" si="190"/>
        <v>120.69563333625841</v>
      </c>
      <c r="S861" s="73">
        <f t="shared" si="191"/>
        <v>384.0022598277695</v>
      </c>
      <c r="T861" s="73">
        <f t="shared" si="192"/>
        <v>10642.419020528192</v>
      </c>
      <c r="U861" s="73">
        <f t="shared" si="193"/>
        <v>19236</v>
      </c>
      <c r="V861" s="73">
        <f t="shared" si="194"/>
        <v>114694.37520654759</v>
      </c>
      <c r="W861" s="73">
        <f t="shared" si="195"/>
        <v>118172.87994509909</v>
      </c>
    </row>
    <row r="862" spans="2:23" ht="15">
      <c r="B862" t="s">
        <v>1861</v>
      </c>
      <c r="C862" t="s">
        <v>1311</v>
      </c>
      <c r="D862" t="s">
        <v>661</v>
      </c>
      <c r="E862" s="54">
        <v>40</v>
      </c>
      <c r="F862" s="45" t="s">
        <v>407</v>
      </c>
      <c r="G862" s="45" t="s">
        <v>408</v>
      </c>
      <c r="H862" s="45" t="s">
        <v>412</v>
      </c>
      <c r="I862" s="53">
        <v>83441.74</v>
      </c>
      <c r="J862" s="58">
        <f t="shared" si="182"/>
        <v>86612.52612000001</v>
      </c>
      <c r="K862" s="58">
        <f t="shared" si="183"/>
        <v>89470.73948196</v>
      </c>
      <c r="L862" s="74">
        <f t="shared" si="184"/>
        <v>6625.85824818</v>
      </c>
      <c r="M862" s="74">
        <f t="shared" si="185"/>
        <v>128.1865386576</v>
      </c>
      <c r="N862" s="74">
        <f t="shared" si="186"/>
        <v>384.0022598277695</v>
      </c>
      <c r="O862" s="74">
        <f t="shared" si="187"/>
        <v>11151.362737950001</v>
      </c>
      <c r="P862" s="39">
        <f t="shared" si="188"/>
        <v>19044</v>
      </c>
      <c r="Q862" s="73">
        <f t="shared" si="189"/>
        <v>6844.51157036994</v>
      </c>
      <c r="R862" s="73">
        <f t="shared" si="190"/>
        <v>132.4166944333008</v>
      </c>
      <c r="S862" s="73">
        <f t="shared" si="191"/>
        <v>384.0022598277695</v>
      </c>
      <c r="T862" s="73">
        <f t="shared" si="192"/>
        <v>11675.93150239578</v>
      </c>
      <c r="U862" s="73">
        <f t="shared" si="193"/>
        <v>19236</v>
      </c>
      <c r="V862" s="73">
        <f t="shared" si="194"/>
        <v>123945.93590461538</v>
      </c>
      <c r="W862" s="73">
        <f t="shared" si="195"/>
        <v>127743.60150898679</v>
      </c>
    </row>
    <row r="863" spans="2:23" ht="15">
      <c r="B863" t="s">
        <v>1862</v>
      </c>
      <c r="C863" t="s">
        <v>1088</v>
      </c>
      <c r="D863" t="s">
        <v>420</v>
      </c>
      <c r="E863" s="54">
        <v>40</v>
      </c>
      <c r="F863" s="45" t="s">
        <v>407</v>
      </c>
      <c r="G863" s="45" t="s">
        <v>408</v>
      </c>
      <c r="H863" s="45" t="s">
        <v>412</v>
      </c>
      <c r="I863" s="53">
        <v>79274.21</v>
      </c>
      <c r="J863" s="58">
        <f t="shared" si="182"/>
        <v>82286.62998000001</v>
      </c>
      <c r="K863" s="58">
        <f t="shared" si="183"/>
        <v>85002.08876934</v>
      </c>
      <c r="L863" s="74">
        <f t="shared" si="184"/>
        <v>6294.927193470001</v>
      </c>
      <c r="M863" s="74">
        <f t="shared" si="185"/>
        <v>121.78421237040001</v>
      </c>
      <c r="N863" s="74">
        <f t="shared" si="186"/>
        <v>384.0022598277695</v>
      </c>
      <c r="O863" s="74">
        <f t="shared" si="187"/>
        <v>10594.403609925002</v>
      </c>
      <c r="P863" s="39">
        <f t="shared" si="188"/>
        <v>19044</v>
      </c>
      <c r="Q863" s="73">
        <f t="shared" si="189"/>
        <v>6502.65979085451</v>
      </c>
      <c r="R863" s="73">
        <f t="shared" si="190"/>
        <v>125.8030913786232</v>
      </c>
      <c r="S863" s="73">
        <f t="shared" si="191"/>
        <v>384.0022598277695</v>
      </c>
      <c r="T863" s="73">
        <f t="shared" si="192"/>
        <v>11092.77258439887</v>
      </c>
      <c r="U863" s="73">
        <f t="shared" si="193"/>
        <v>19236</v>
      </c>
      <c r="V863" s="73">
        <f t="shared" si="194"/>
        <v>118725.74725559319</v>
      </c>
      <c r="W863" s="73">
        <f t="shared" si="195"/>
        <v>122343.32649579977</v>
      </c>
    </row>
    <row r="864" spans="2:23" ht="15">
      <c r="B864" t="s">
        <v>1863</v>
      </c>
      <c r="C864" t="s">
        <v>1113</v>
      </c>
      <c r="D864" t="s">
        <v>417</v>
      </c>
      <c r="E864" s="54">
        <v>40</v>
      </c>
      <c r="F864" s="45" t="s">
        <v>407</v>
      </c>
      <c r="G864" s="45" t="s">
        <v>408</v>
      </c>
      <c r="H864" s="45" t="s">
        <v>412</v>
      </c>
      <c r="I864" s="53">
        <v>78051.67</v>
      </c>
      <c r="J864" s="58">
        <f t="shared" si="182"/>
        <v>81017.63346</v>
      </c>
      <c r="K864" s="58">
        <f t="shared" si="183"/>
        <v>83691.21536418</v>
      </c>
      <c r="L864" s="74">
        <f t="shared" si="184"/>
        <v>6197.84895969</v>
      </c>
      <c r="M864" s="74">
        <f t="shared" si="185"/>
        <v>119.90609752079999</v>
      </c>
      <c r="N864" s="74">
        <f t="shared" si="186"/>
        <v>384.0022598277695</v>
      </c>
      <c r="O864" s="74">
        <f t="shared" si="187"/>
        <v>10431.020307974999</v>
      </c>
      <c r="P864" s="39">
        <f t="shared" si="188"/>
        <v>19044</v>
      </c>
      <c r="Q864" s="73">
        <f t="shared" si="189"/>
        <v>6402.377975359769</v>
      </c>
      <c r="R864" s="73">
        <f t="shared" si="190"/>
        <v>123.86299873898639</v>
      </c>
      <c r="S864" s="73">
        <f t="shared" si="191"/>
        <v>384.0022598277695</v>
      </c>
      <c r="T864" s="73">
        <f t="shared" si="192"/>
        <v>10921.70360502549</v>
      </c>
      <c r="U864" s="73">
        <f t="shared" si="193"/>
        <v>19236</v>
      </c>
      <c r="V864" s="73">
        <f t="shared" si="194"/>
        <v>117194.41108501356</v>
      </c>
      <c r="W864" s="73">
        <f t="shared" si="195"/>
        <v>120759.16220313201</v>
      </c>
    </row>
    <row r="865" spans="2:23" ht="15">
      <c r="B865" t="s">
        <v>1864</v>
      </c>
      <c r="C865" t="s">
        <v>1865</v>
      </c>
      <c r="D865" t="s">
        <v>797</v>
      </c>
      <c r="E865" s="54">
        <v>40</v>
      </c>
      <c r="F865" s="45" t="s">
        <v>407</v>
      </c>
      <c r="G865" s="45" t="s">
        <v>408</v>
      </c>
      <c r="H865" s="45" t="s">
        <v>412</v>
      </c>
      <c r="I865" s="53">
        <v>81490.62</v>
      </c>
      <c r="J865" s="58">
        <f t="shared" si="182"/>
        <v>84587.26355999999</v>
      </c>
      <c r="K865" s="58">
        <f t="shared" si="183"/>
        <v>87378.64325747998</v>
      </c>
      <c r="L865" s="74">
        <f t="shared" si="184"/>
        <v>6470.92566234</v>
      </c>
      <c r="M865" s="74">
        <f t="shared" si="185"/>
        <v>125.18915006879999</v>
      </c>
      <c r="N865" s="74">
        <f t="shared" si="186"/>
        <v>384.0022598277695</v>
      </c>
      <c r="O865" s="74">
        <f t="shared" si="187"/>
        <v>10890.61018335</v>
      </c>
      <c r="P865" s="39">
        <f t="shared" si="188"/>
        <v>19044</v>
      </c>
      <c r="Q865" s="73">
        <f t="shared" si="189"/>
        <v>6684.466209197219</v>
      </c>
      <c r="R865" s="73">
        <f t="shared" si="190"/>
        <v>129.32039202107038</v>
      </c>
      <c r="S865" s="73">
        <f t="shared" si="191"/>
        <v>384.0022598277695</v>
      </c>
      <c r="T865" s="73">
        <f t="shared" si="192"/>
        <v>11402.912945101138</v>
      </c>
      <c r="U865" s="73">
        <f t="shared" si="193"/>
        <v>19236</v>
      </c>
      <c r="V865" s="73">
        <f t="shared" si="194"/>
        <v>121501.99081558656</v>
      </c>
      <c r="W865" s="73">
        <f t="shared" si="195"/>
        <v>125215.34506362717</v>
      </c>
    </row>
    <row r="866" spans="2:23" ht="15">
      <c r="B866" t="s">
        <v>1866</v>
      </c>
      <c r="C866" t="s">
        <v>1324</v>
      </c>
      <c r="D866" t="s">
        <v>446</v>
      </c>
      <c r="E866" s="54">
        <v>87</v>
      </c>
      <c r="F866" s="45" t="s">
        <v>407</v>
      </c>
      <c r="G866" s="45" t="s">
        <v>408</v>
      </c>
      <c r="H866" s="45" t="s">
        <v>412</v>
      </c>
      <c r="I866" s="53">
        <v>83348.26</v>
      </c>
      <c r="J866" s="58">
        <f t="shared" si="182"/>
        <v>86515.49388</v>
      </c>
      <c r="K866" s="58">
        <f t="shared" si="183"/>
        <v>89370.50517803998</v>
      </c>
      <c r="L866" s="74">
        <f t="shared" si="184"/>
        <v>6618.43528182</v>
      </c>
      <c r="M866" s="74">
        <f t="shared" si="185"/>
        <v>128.04293094239998</v>
      </c>
      <c r="N866" s="74">
        <f t="shared" si="186"/>
        <v>384.0022598277695</v>
      </c>
      <c r="O866" s="74">
        <f t="shared" si="187"/>
        <v>11138.869837049999</v>
      </c>
      <c r="P866" s="39">
        <f t="shared" si="188"/>
        <v>19044</v>
      </c>
      <c r="Q866" s="73">
        <f t="shared" si="189"/>
        <v>6836.843646120058</v>
      </c>
      <c r="R866" s="73">
        <f t="shared" si="190"/>
        <v>132.26834766349916</v>
      </c>
      <c r="S866" s="73">
        <f t="shared" si="191"/>
        <v>384.0022598277695</v>
      </c>
      <c r="T866" s="73">
        <f t="shared" si="192"/>
        <v>11662.850925734218</v>
      </c>
      <c r="U866" s="73">
        <f t="shared" si="193"/>
        <v>19236</v>
      </c>
      <c r="V866" s="73">
        <f t="shared" si="194"/>
        <v>123828.84418964016</v>
      </c>
      <c r="W866" s="73">
        <f t="shared" si="195"/>
        <v>127622.47035738552</v>
      </c>
    </row>
    <row r="867" spans="2:23" ht="15">
      <c r="B867" t="s">
        <v>1867</v>
      </c>
      <c r="C867" t="s">
        <v>1001</v>
      </c>
      <c r="D867" t="s">
        <v>420</v>
      </c>
      <c r="E867" s="54">
        <v>40</v>
      </c>
      <c r="F867" s="45" t="s">
        <v>407</v>
      </c>
      <c r="G867" s="45" t="s">
        <v>408</v>
      </c>
      <c r="H867" s="45" t="s">
        <v>412</v>
      </c>
      <c r="I867" s="53">
        <v>88557.45</v>
      </c>
      <c r="J867" s="58">
        <f t="shared" si="182"/>
        <v>91922.6331</v>
      </c>
      <c r="K867" s="58">
        <f t="shared" si="183"/>
        <v>94956.0799923</v>
      </c>
      <c r="L867" s="74">
        <f t="shared" si="184"/>
        <v>7032.08143215</v>
      </c>
      <c r="M867" s="74">
        <f t="shared" si="185"/>
        <v>136.045496988</v>
      </c>
      <c r="N867" s="74">
        <f t="shared" si="186"/>
        <v>384.0022598277695</v>
      </c>
      <c r="O867" s="74">
        <f t="shared" si="187"/>
        <v>11835.039011625002</v>
      </c>
      <c r="P867" s="39">
        <f t="shared" si="188"/>
        <v>19044</v>
      </c>
      <c r="Q867" s="73">
        <f t="shared" si="189"/>
        <v>7264.14011941095</v>
      </c>
      <c r="R867" s="73">
        <f t="shared" si="190"/>
        <v>140.534998388604</v>
      </c>
      <c r="S867" s="73">
        <f t="shared" si="191"/>
        <v>384.0022598277695</v>
      </c>
      <c r="T867" s="73">
        <f t="shared" si="192"/>
        <v>12391.76843899515</v>
      </c>
      <c r="U867" s="73">
        <f t="shared" si="193"/>
        <v>19236</v>
      </c>
      <c r="V867" s="73">
        <f t="shared" si="194"/>
        <v>130353.80130059077</v>
      </c>
      <c r="W867" s="73">
        <f t="shared" si="195"/>
        <v>134372.52580892248</v>
      </c>
    </row>
    <row r="868" spans="2:23" ht="15">
      <c r="B868" t="s">
        <v>1868</v>
      </c>
      <c r="C868" t="s">
        <v>464</v>
      </c>
      <c r="D868" t="s">
        <v>417</v>
      </c>
      <c r="E868" s="54">
        <v>40</v>
      </c>
      <c r="F868" s="45" t="s">
        <v>407</v>
      </c>
      <c r="G868" s="45" t="s">
        <v>408</v>
      </c>
      <c r="H868" s="45" t="s">
        <v>412</v>
      </c>
      <c r="I868" s="53">
        <v>86498.28</v>
      </c>
      <c r="J868" s="58">
        <f t="shared" si="182"/>
        <v>89785.21464</v>
      </c>
      <c r="K868" s="58">
        <f t="shared" si="183"/>
        <v>92748.12672312</v>
      </c>
      <c r="L868" s="74">
        <f t="shared" si="184"/>
        <v>6868.56891996</v>
      </c>
      <c r="M868" s="74">
        <f t="shared" si="185"/>
        <v>132.8821176672</v>
      </c>
      <c r="N868" s="74">
        <f t="shared" si="186"/>
        <v>384.0022598277695</v>
      </c>
      <c r="O868" s="74">
        <f t="shared" si="187"/>
        <v>11559.846384900002</v>
      </c>
      <c r="P868" s="39">
        <f t="shared" si="188"/>
        <v>19044</v>
      </c>
      <c r="Q868" s="73">
        <f t="shared" si="189"/>
        <v>7095.23169431868</v>
      </c>
      <c r="R868" s="73">
        <f t="shared" si="190"/>
        <v>137.2672275502176</v>
      </c>
      <c r="S868" s="73">
        <f t="shared" si="191"/>
        <v>384.0022598277695</v>
      </c>
      <c r="T868" s="73">
        <f t="shared" si="192"/>
        <v>12103.63053736716</v>
      </c>
      <c r="U868" s="73">
        <f t="shared" si="193"/>
        <v>19236</v>
      </c>
      <c r="V868" s="73">
        <f t="shared" si="194"/>
        <v>127774.51432235498</v>
      </c>
      <c r="W868" s="73">
        <f t="shared" si="195"/>
        <v>131704.25844218384</v>
      </c>
    </row>
    <row r="869" spans="2:23" ht="15">
      <c r="B869" t="s">
        <v>1869</v>
      </c>
      <c r="C869" t="s">
        <v>998</v>
      </c>
      <c r="D869" t="s">
        <v>661</v>
      </c>
      <c r="E869" s="54">
        <v>40</v>
      </c>
      <c r="F869" s="45" t="s">
        <v>407</v>
      </c>
      <c r="G869" s="45" t="s">
        <v>408</v>
      </c>
      <c r="H869" s="45" t="s">
        <v>412</v>
      </c>
      <c r="I869" s="53">
        <v>91600.29</v>
      </c>
      <c r="J869" s="58">
        <f t="shared" si="182"/>
        <v>95081.10102</v>
      </c>
      <c r="K869" s="58">
        <f t="shared" si="183"/>
        <v>98218.77735366</v>
      </c>
      <c r="L869" s="74">
        <f t="shared" si="184"/>
        <v>7273.70422803</v>
      </c>
      <c r="M869" s="74">
        <f t="shared" si="185"/>
        <v>140.7200295096</v>
      </c>
      <c r="N869" s="74">
        <f t="shared" si="186"/>
        <v>384.0022598277695</v>
      </c>
      <c r="O869" s="74">
        <f t="shared" si="187"/>
        <v>12241.691756325</v>
      </c>
      <c r="P869" s="39">
        <f t="shared" si="188"/>
        <v>19044</v>
      </c>
      <c r="Q869" s="73">
        <f t="shared" si="189"/>
        <v>7513.73646755499</v>
      </c>
      <c r="R869" s="73">
        <f t="shared" si="190"/>
        <v>145.3637904834168</v>
      </c>
      <c r="S869" s="73">
        <f t="shared" si="191"/>
        <v>384.0022598277695</v>
      </c>
      <c r="T869" s="73">
        <f t="shared" si="192"/>
        <v>12817.55044465263</v>
      </c>
      <c r="U869" s="73">
        <f t="shared" si="193"/>
        <v>19236</v>
      </c>
      <c r="V869" s="73">
        <f t="shared" si="194"/>
        <v>134165.21929369238</v>
      </c>
      <c r="W869" s="73">
        <f t="shared" si="195"/>
        <v>138315.4303161788</v>
      </c>
    </row>
    <row r="870" spans="2:23" ht="15">
      <c r="B870" t="s">
        <v>1870</v>
      </c>
      <c r="C870" t="s">
        <v>1329</v>
      </c>
      <c r="D870" t="s">
        <v>556</v>
      </c>
      <c r="E870" s="54">
        <v>40</v>
      </c>
      <c r="F870" s="45" t="s">
        <v>407</v>
      </c>
      <c r="G870" s="45" t="s">
        <v>408</v>
      </c>
      <c r="H870" s="45" t="s">
        <v>412</v>
      </c>
      <c r="I870" s="53">
        <v>89230.68</v>
      </c>
      <c r="J870" s="58">
        <f t="shared" si="182"/>
        <v>92621.44584</v>
      </c>
      <c r="K870" s="58">
        <f t="shared" si="183"/>
        <v>95677.95355271999</v>
      </c>
      <c r="L870" s="74">
        <f t="shared" si="184"/>
        <v>7085.54060676</v>
      </c>
      <c r="M870" s="74">
        <f t="shared" si="185"/>
        <v>137.0797398432</v>
      </c>
      <c r="N870" s="74">
        <f t="shared" si="186"/>
        <v>384.0022598277695</v>
      </c>
      <c r="O870" s="74">
        <f t="shared" si="187"/>
        <v>11925.0111519</v>
      </c>
      <c r="P870" s="39">
        <f t="shared" si="188"/>
        <v>19044</v>
      </c>
      <c r="Q870" s="73">
        <f t="shared" si="189"/>
        <v>7319.363446783079</v>
      </c>
      <c r="R870" s="73">
        <f t="shared" si="190"/>
        <v>141.6033712580256</v>
      </c>
      <c r="S870" s="73">
        <f t="shared" si="191"/>
        <v>384.0022598277695</v>
      </c>
      <c r="T870" s="73">
        <f t="shared" si="192"/>
        <v>12485.972938629959</v>
      </c>
      <c r="U870" s="73">
        <f t="shared" si="193"/>
        <v>19236</v>
      </c>
      <c r="V870" s="73">
        <f t="shared" si="194"/>
        <v>131197.07959833095</v>
      </c>
      <c r="W870" s="73">
        <f t="shared" si="195"/>
        <v>135244.89556921882</v>
      </c>
    </row>
    <row r="871" spans="2:23" ht="15">
      <c r="B871" t="s">
        <v>1871</v>
      </c>
      <c r="C871" t="s">
        <v>1009</v>
      </c>
      <c r="D871" t="s">
        <v>797</v>
      </c>
      <c r="E871" s="54">
        <v>40</v>
      </c>
      <c r="F871" s="45" t="s">
        <v>407</v>
      </c>
      <c r="G871" s="45" t="s">
        <v>408</v>
      </c>
      <c r="H871" s="45" t="s">
        <v>412</v>
      </c>
      <c r="I871" s="53">
        <v>88196.79</v>
      </c>
      <c r="J871" s="58">
        <f t="shared" si="182"/>
        <v>91548.26802</v>
      </c>
      <c r="K871" s="58">
        <f t="shared" si="183"/>
        <v>94569.36086465999</v>
      </c>
      <c r="L871" s="74">
        <f t="shared" si="184"/>
        <v>7003.44250353</v>
      </c>
      <c r="M871" s="74">
        <f t="shared" si="185"/>
        <v>135.4914366696</v>
      </c>
      <c r="N871" s="74">
        <f t="shared" si="186"/>
        <v>384.0022598277695</v>
      </c>
      <c r="O871" s="74">
        <f t="shared" si="187"/>
        <v>11786.839507575001</v>
      </c>
      <c r="P871" s="39">
        <f t="shared" si="188"/>
        <v>19044</v>
      </c>
      <c r="Q871" s="73">
        <f t="shared" si="189"/>
        <v>7234.556106146489</v>
      </c>
      <c r="R871" s="73">
        <f t="shared" si="190"/>
        <v>139.9626540796968</v>
      </c>
      <c r="S871" s="73">
        <f t="shared" si="191"/>
        <v>384.0022598277695</v>
      </c>
      <c r="T871" s="73">
        <f t="shared" si="192"/>
        <v>12341.301592838128</v>
      </c>
      <c r="U871" s="73">
        <f t="shared" si="193"/>
        <v>19236</v>
      </c>
      <c r="V871" s="73">
        <f t="shared" si="194"/>
        <v>129902.04372760237</v>
      </c>
      <c r="W871" s="73">
        <f t="shared" si="195"/>
        <v>133905.18347755208</v>
      </c>
    </row>
    <row r="872" spans="2:23" ht="15">
      <c r="B872" t="s">
        <v>1872</v>
      </c>
      <c r="C872" t="s">
        <v>1015</v>
      </c>
      <c r="D872" t="s">
        <v>446</v>
      </c>
      <c r="E872" s="54">
        <v>87</v>
      </c>
      <c r="F872" s="45" t="s">
        <v>407</v>
      </c>
      <c r="G872" s="45" t="s">
        <v>408</v>
      </c>
      <c r="H872" s="45" t="s">
        <v>412</v>
      </c>
      <c r="I872" s="53">
        <v>97215.53</v>
      </c>
      <c r="J872" s="58">
        <f t="shared" si="182"/>
        <v>100909.72014</v>
      </c>
      <c r="K872" s="58">
        <f t="shared" si="183"/>
        <v>104239.74090461999</v>
      </c>
      <c r="L872" s="74">
        <f t="shared" si="184"/>
        <v>7719.59359071</v>
      </c>
      <c r="M872" s="74">
        <f t="shared" si="185"/>
        <v>149.3463858072</v>
      </c>
      <c r="N872" s="74">
        <f t="shared" si="186"/>
        <v>384.0022598277695</v>
      </c>
      <c r="O872" s="74">
        <f t="shared" si="187"/>
        <v>12992.126468025</v>
      </c>
      <c r="P872" s="39">
        <f t="shared" si="188"/>
        <v>19044</v>
      </c>
      <c r="Q872" s="73">
        <f t="shared" si="189"/>
        <v>7974.340179203429</v>
      </c>
      <c r="R872" s="73">
        <f t="shared" si="190"/>
        <v>154.27481653883757</v>
      </c>
      <c r="S872" s="73">
        <f t="shared" si="191"/>
        <v>384.0022598277695</v>
      </c>
      <c r="T872" s="73">
        <f t="shared" si="192"/>
        <v>13603.286188052909</v>
      </c>
      <c r="U872" s="73">
        <f t="shared" si="193"/>
        <v>19236</v>
      </c>
      <c r="V872" s="73">
        <f t="shared" si="194"/>
        <v>141198.78884437</v>
      </c>
      <c r="W872" s="73">
        <f t="shared" si="195"/>
        <v>145591.64434824293</v>
      </c>
    </row>
    <row r="873" spans="2:23" ht="15">
      <c r="B873" t="s">
        <v>1873</v>
      </c>
      <c r="C873" t="s">
        <v>1019</v>
      </c>
      <c r="D873" t="s">
        <v>417</v>
      </c>
      <c r="E873" s="54">
        <v>40</v>
      </c>
      <c r="F873" s="45" t="s">
        <v>407</v>
      </c>
      <c r="G873" s="45" t="s">
        <v>408</v>
      </c>
      <c r="H873" s="45" t="s">
        <v>412</v>
      </c>
      <c r="I873" s="53">
        <v>99089.25</v>
      </c>
      <c r="J873" s="58">
        <f t="shared" si="182"/>
        <v>102854.6415</v>
      </c>
      <c r="K873" s="58">
        <f t="shared" si="183"/>
        <v>106248.84466949999</v>
      </c>
      <c r="L873" s="74">
        <f t="shared" si="184"/>
        <v>7868.38007475</v>
      </c>
      <c r="M873" s="74">
        <f t="shared" si="185"/>
        <v>152.22486942</v>
      </c>
      <c r="N873" s="74">
        <f t="shared" si="186"/>
        <v>384.0022598277695</v>
      </c>
      <c r="O873" s="74">
        <f t="shared" si="187"/>
        <v>13242.535093125</v>
      </c>
      <c r="P873" s="39">
        <f t="shared" si="188"/>
        <v>19044</v>
      </c>
      <c r="Q873" s="73">
        <f t="shared" si="189"/>
        <v>8128.036617216749</v>
      </c>
      <c r="R873" s="73">
        <f t="shared" si="190"/>
        <v>157.24829011085998</v>
      </c>
      <c r="S873" s="73">
        <f t="shared" si="191"/>
        <v>384.0022598277695</v>
      </c>
      <c r="T873" s="73">
        <f t="shared" si="192"/>
        <v>13865.474229369749</v>
      </c>
      <c r="U873" s="73">
        <f t="shared" si="193"/>
        <v>19236</v>
      </c>
      <c r="V873" s="73">
        <f t="shared" si="194"/>
        <v>143545.78379712277</v>
      </c>
      <c r="W873" s="73">
        <f t="shared" si="195"/>
        <v>148019.60606602512</v>
      </c>
    </row>
    <row r="874" spans="2:23" ht="15">
      <c r="B874" t="s">
        <v>1874</v>
      </c>
      <c r="C874" t="s">
        <v>1875</v>
      </c>
      <c r="D874" t="s">
        <v>797</v>
      </c>
      <c r="E874" s="54">
        <v>40</v>
      </c>
      <c r="F874" s="45" t="s">
        <v>407</v>
      </c>
      <c r="G874" s="45" t="s">
        <v>408</v>
      </c>
      <c r="H874" s="45" t="s">
        <v>412</v>
      </c>
      <c r="I874" s="53">
        <v>94268.09</v>
      </c>
      <c r="J874" s="58">
        <f t="shared" si="182"/>
        <v>97850.27742</v>
      </c>
      <c r="K874" s="58">
        <f t="shared" si="183"/>
        <v>101079.33657485999</v>
      </c>
      <c r="L874" s="74">
        <f t="shared" si="184"/>
        <v>7485.54622263</v>
      </c>
      <c r="M874" s="74">
        <f t="shared" si="185"/>
        <v>144.8184105816</v>
      </c>
      <c r="N874" s="74">
        <f t="shared" si="186"/>
        <v>384.0022598277695</v>
      </c>
      <c r="O874" s="74">
        <f t="shared" si="187"/>
        <v>12598.223217825</v>
      </c>
      <c r="P874" s="39">
        <f t="shared" si="188"/>
        <v>19044</v>
      </c>
      <c r="Q874" s="73">
        <f t="shared" si="189"/>
        <v>7732.5692479767895</v>
      </c>
      <c r="R874" s="73">
        <f t="shared" si="190"/>
        <v>149.5974181307928</v>
      </c>
      <c r="S874" s="73">
        <f t="shared" si="191"/>
        <v>384.0022598277695</v>
      </c>
      <c r="T874" s="73">
        <f t="shared" si="192"/>
        <v>13190.853423019229</v>
      </c>
      <c r="U874" s="73">
        <f t="shared" si="193"/>
        <v>19236</v>
      </c>
      <c r="V874" s="73">
        <f t="shared" si="194"/>
        <v>137506.86753086437</v>
      </c>
      <c r="W874" s="73">
        <f t="shared" si="195"/>
        <v>141772.35892381458</v>
      </c>
    </row>
    <row r="875" spans="2:23" ht="15">
      <c r="B875" t="s">
        <v>1876</v>
      </c>
      <c r="C875" t="s">
        <v>1630</v>
      </c>
      <c r="D875" t="s">
        <v>556</v>
      </c>
      <c r="E875" s="54">
        <v>40</v>
      </c>
      <c r="F875" s="45" t="s">
        <v>407</v>
      </c>
      <c r="G875" s="45" t="s">
        <v>408</v>
      </c>
      <c r="H875" s="45" t="s">
        <v>412</v>
      </c>
      <c r="I875" s="53">
        <v>95735.32</v>
      </c>
      <c r="J875" s="58">
        <f t="shared" si="182"/>
        <v>99373.26216000001</v>
      </c>
      <c r="K875" s="58">
        <f t="shared" si="183"/>
        <v>102652.57981128001</v>
      </c>
      <c r="L875" s="74">
        <f t="shared" si="184"/>
        <v>7602.054555240001</v>
      </c>
      <c r="M875" s="74">
        <f t="shared" si="185"/>
        <v>147.07242799680003</v>
      </c>
      <c r="N875" s="74">
        <f t="shared" si="186"/>
        <v>384.0022598277695</v>
      </c>
      <c r="O875" s="74">
        <f t="shared" si="187"/>
        <v>12794.307503100003</v>
      </c>
      <c r="P875" s="39">
        <f t="shared" si="188"/>
        <v>19044</v>
      </c>
      <c r="Q875" s="73">
        <f t="shared" si="189"/>
        <v>7852.9223555629205</v>
      </c>
      <c r="R875" s="73">
        <f t="shared" si="190"/>
        <v>151.9258181206944</v>
      </c>
      <c r="S875" s="73">
        <f t="shared" si="191"/>
        <v>384.0022598277695</v>
      </c>
      <c r="T875" s="73">
        <f t="shared" si="192"/>
        <v>13396.161665372041</v>
      </c>
      <c r="U875" s="73">
        <f t="shared" si="193"/>
        <v>19236</v>
      </c>
      <c r="V875" s="73">
        <f t="shared" si="194"/>
        <v>139344.6989061646</v>
      </c>
      <c r="W875" s="73">
        <f t="shared" si="195"/>
        <v>143673.59191016344</v>
      </c>
    </row>
    <row r="876" spans="2:23" ht="15">
      <c r="B876" t="s">
        <v>1877</v>
      </c>
      <c r="C876" t="s">
        <v>735</v>
      </c>
      <c r="D876" t="s">
        <v>474</v>
      </c>
      <c r="E876" s="54">
        <v>35</v>
      </c>
      <c r="F876" s="45" t="s">
        <v>407</v>
      </c>
      <c r="G876" s="45" t="s">
        <v>408</v>
      </c>
      <c r="H876" s="45" t="s">
        <v>412</v>
      </c>
      <c r="I876" s="53">
        <v>100172.59</v>
      </c>
      <c r="J876" s="58">
        <f t="shared" si="182"/>
        <v>103979.14842</v>
      </c>
      <c r="K876" s="58">
        <f t="shared" si="183"/>
        <v>107410.46031786</v>
      </c>
      <c r="L876" s="74">
        <f t="shared" si="184"/>
        <v>7954.40485413</v>
      </c>
      <c r="M876" s="74">
        <f t="shared" si="185"/>
        <v>153.88913966159998</v>
      </c>
      <c r="N876" s="74">
        <f t="shared" si="186"/>
        <v>384.0022598277695</v>
      </c>
      <c r="O876" s="74">
        <f t="shared" si="187"/>
        <v>13387.315359075</v>
      </c>
      <c r="P876" s="39">
        <f t="shared" si="188"/>
        <v>19044</v>
      </c>
      <c r="Q876" s="73">
        <f t="shared" si="189"/>
        <v>8216.900214316289</v>
      </c>
      <c r="R876" s="73">
        <f t="shared" si="190"/>
        <v>158.96748127043278</v>
      </c>
      <c r="S876" s="73">
        <f t="shared" si="191"/>
        <v>384.0022598277695</v>
      </c>
      <c r="T876" s="73">
        <f t="shared" si="192"/>
        <v>14017.065071480729</v>
      </c>
      <c r="U876" s="73">
        <f t="shared" si="193"/>
        <v>19236</v>
      </c>
      <c r="V876" s="73">
        <f t="shared" si="194"/>
        <v>144902.76003269438</v>
      </c>
      <c r="W876" s="73">
        <f t="shared" si="195"/>
        <v>149423.3953447552</v>
      </c>
    </row>
    <row r="877" spans="2:23" ht="15">
      <c r="B877" t="s">
        <v>1878</v>
      </c>
      <c r="C877" t="s">
        <v>677</v>
      </c>
      <c r="D877" t="s">
        <v>417</v>
      </c>
      <c r="E877" s="54">
        <v>40</v>
      </c>
      <c r="F877" s="45" t="s">
        <v>407</v>
      </c>
      <c r="G877" s="45" t="s">
        <v>408</v>
      </c>
      <c r="H877" s="45" t="s">
        <v>412</v>
      </c>
      <c r="I877" s="53">
        <v>74770.45</v>
      </c>
      <c r="J877" s="58">
        <f t="shared" si="182"/>
        <v>77611.7271</v>
      </c>
      <c r="K877" s="58">
        <f t="shared" si="183"/>
        <v>80172.9140943</v>
      </c>
      <c r="L877" s="74">
        <f t="shared" si="184"/>
        <v>5937.2971231500005</v>
      </c>
      <c r="M877" s="74">
        <f t="shared" si="185"/>
        <v>114.865356108</v>
      </c>
      <c r="N877" s="74">
        <f t="shared" si="186"/>
        <v>384.0022598277695</v>
      </c>
      <c r="O877" s="74">
        <f t="shared" si="187"/>
        <v>9992.509864125</v>
      </c>
      <c r="P877" s="39">
        <f t="shared" si="188"/>
        <v>19044</v>
      </c>
      <c r="Q877" s="73">
        <f t="shared" si="189"/>
        <v>6133.22792821395</v>
      </c>
      <c r="R877" s="73">
        <f t="shared" si="190"/>
        <v>118.655912859564</v>
      </c>
      <c r="S877" s="73">
        <f t="shared" si="191"/>
        <v>384.0022598277695</v>
      </c>
      <c r="T877" s="73">
        <f t="shared" si="192"/>
        <v>10462.56528930615</v>
      </c>
      <c r="U877" s="73">
        <f t="shared" si="193"/>
        <v>19236</v>
      </c>
      <c r="V877" s="73">
        <f t="shared" si="194"/>
        <v>113084.40170321078</v>
      </c>
      <c r="W877" s="73">
        <f t="shared" si="195"/>
        <v>116507.36548450743</v>
      </c>
    </row>
    <row r="878" spans="2:23" ht="15">
      <c r="B878" t="s">
        <v>1879</v>
      </c>
      <c r="C878" t="s">
        <v>1880</v>
      </c>
      <c r="D878" t="s">
        <v>1564</v>
      </c>
      <c r="E878" s="54">
        <v>40</v>
      </c>
      <c r="F878" s="45" t="s">
        <v>407</v>
      </c>
      <c r="G878" s="45" t="s">
        <v>408</v>
      </c>
      <c r="H878" s="45" t="s">
        <v>412</v>
      </c>
      <c r="I878" s="53">
        <v>55876.92</v>
      </c>
      <c r="J878" s="58">
        <f t="shared" si="182"/>
        <v>58000.24296</v>
      </c>
      <c r="K878" s="58">
        <f t="shared" si="183"/>
        <v>59914.25097768</v>
      </c>
      <c r="L878" s="74">
        <f t="shared" si="184"/>
        <v>4437.01858644</v>
      </c>
      <c r="M878" s="74">
        <f t="shared" si="185"/>
        <v>85.8403595808</v>
      </c>
      <c r="N878" s="74">
        <f t="shared" si="186"/>
        <v>384.0022598277695</v>
      </c>
      <c r="O878" s="74">
        <f t="shared" si="187"/>
        <v>7467.5312811</v>
      </c>
      <c r="P878" s="39">
        <f t="shared" si="188"/>
        <v>19044</v>
      </c>
      <c r="Q878" s="73">
        <f t="shared" si="189"/>
        <v>4583.44019979252</v>
      </c>
      <c r="R878" s="73">
        <f t="shared" si="190"/>
        <v>88.6730914469664</v>
      </c>
      <c r="S878" s="73">
        <f t="shared" si="191"/>
        <v>384.0022598277695</v>
      </c>
      <c r="T878" s="73">
        <f t="shared" si="192"/>
        <v>7818.80975258724</v>
      </c>
      <c r="U878" s="73">
        <f t="shared" si="193"/>
        <v>19236</v>
      </c>
      <c r="V878" s="73">
        <f t="shared" si="194"/>
        <v>89418.63544694858</v>
      </c>
      <c r="W878" s="73">
        <f t="shared" si="195"/>
        <v>92025.1762813345</v>
      </c>
    </row>
    <row r="879" spans="2:23" ht="15">
      <c r="B879" t="s">
        <v>1881</v>
      </c>
      <c r="C879" t="s">
        <v>1563</v>
      </c>
      <c r="D879" t="s">
        <v>1564</v>
      </c>
      <c r="E879" s="54">
        <v>40</v>
      </c>
      <c r="F879" s="45" t="s">
        <v>407</v>
      </c>
      <c r="G879" s="45" t="s">
        <v>408</v>
      </c>
      <c r="H879" s="45" t="s">
        <v>785</v>
      </c>
      <c r="I879" s="53">
        <v>55484.66</v>
      </c>
      <c r="J879" s="58">
        <f t="shared" si="182"/>
        <v>57593.07708</v>
      </c>
      <c r="K879" s="58">
        <f t="shared" si="183"/>
        <v>59493.64862364</v>
      </c>
      <c r="L879" s="74">
        <f t="shared" si="184"/>
        <v>4405.87039662</v>
      </c>
      <c r="M879" s="74">
        <f t="shared" si="185"/>
        <v>85.2377540784</v>
      </c>
      <c r="N879" s="74">
        <f t="shared" si="186"/>
        <v>384.0022598277695</v>
      </c>
      <c r="O879" s="74">
        <f t="shared" si="187"/>
        <v>7415.10867405</v>
      </c>
      <c r="P879" s="39">
        <f t="shared" si="188"/>
        <v>19044</v>
      </c>
      <c r="Q879" s="73">
        <f t="shared" si="189"/>
        <v>4551.26411970846</v>
      </c>
      <c r="R879" s="73">
        <f t="shared" si="190"/>
        <v>88.0505999629872</v>
      </c>
      <c r="S879" s="73">
        <f t="shared" si="191"/>
        <v>384.0022598277695</v>
      </c>
      <c r="T879" s="73">
        <f t="shared" si="192"/>
        <v>7763.92114538502</v>
      </c>
      <c r="U879" s="73">
        <f t="shared" si="193"/>
        <v>19236</v>
      </c>
      <c r="V879" s="73">
        <f t="shared" si="194"/>
        <v>88927.29616457617</v>
      </c>
      <c r="W879" s="73">
        <f t="shared" si="195"/>
        <v>91516.88674852424</v>
      </c>
    </row>
    <row r="880" spans="2:23" ht="15">
      <c r="B880" t="s">
        <v>1882</v>
      </c>
      <c r="C880" t="s">
        <v>1883</v>
      </c>
      <c r="D880" t="s">
        <v>417</v>
      </c>
      <c r="E880" s="54">
        <v>40</v>
      </c>
      <c r="F880" s="45" t="s">
        <v>407</v>
      </c>
      <c r="G880" s="45" t="s">
        <v>408</v>
      </c>
      <c r="H880" s="45" t="s">
        <v>412</v>
      </c>
      <c r="I880" s="53">
        <v>132859.17</v>
      </c>
      <c r="J880" s="58">
        <f t="shared" si="182"/>
        <v>137907.81846</v>
      </c>
      <c r="K880" s="58">
        <f t="shared" si="183"/>
        <v>142458.77646918</v>
      </c>
      <c r="L880" s="74">
        <f t="shared" si="184"/>
        <v>9960.463367670001</v>
      </c>
      <c r="M880" s="74">
        <f t="shared" si="185"/>
        <v>204.1035713208</v>
      </c>
      <c r="N880" s="74">
        <f t="shared" si="186"/>
        <v>384.0022598277695</v>
      </c>
      <c r="O880" s="74">
        <f t="shared" si="187"/>
        <v>17755.631626725</v>
      </c>
      <c r="P880" s="39">
        <f t="shared" si="188"/>
        <v>19044</v>
      </c>
      <c r="Q880" s="73">
        <f t="shared" si="189"/>
        <v>10026.45225880311</v>
      </c>
      <c r="R880" s="73">
        <f t="shared" si="190"/>
        <v>210.83898917438643</v>
      </c>
      <c r="S880" s="73">
        <f t="shared" si="191"/>
        <v>384.0022598277695</v>
      </c>
      <c r="T880" s="73">
        <f t="shared" si="192"/>
        <v>18590.870329227993</v>
      </c>
      <c r="U880" s="73">
        <f t="shared" si="193"/>
        <v>19236</v>
      </c>
      <c r="V880" s="73">
        <f t="shared" si="194"/>
        <v>185256.0192855436</v>
      </c>
      <c r="W880" s="73">
        <f t="shared" si="195"/>
        <v>190906.94030621328</v>
      </c>
    </row>
    <row r="881" spans="2:23" ht="15">
      <c r="B881" t="s">
        <v>1884</v>
      </c>
      <c r="C881" t="s">
        <v>1885</v>
      </c>
      <c r="D881" t="s">
        <v>1091</v>
      </c>
      <c r="E881" s="54">
        <v>40.16</v>
      </c>
      <c r="F881" s="45" t="s">
        <v>407</v>
      </c>
      <c r="G881" s="45" t="s">
        <v>408</v>
      </c>
      <c r="H881" s="45" t="s">
        <v>785</v>
      </c>
      <c r="I881" s="53">
        <v>115196.85</v>
      </c>
      <c r="J881" s="58">
        <f t="shared" si="182"/>
        <v>119574.33030000002</v>
      </c>
      <c r="K881" s="58">
        <f t="shared" si="183"/>
        <v>123520.2831999</v>
      </c>
      <c r="L881" s="74">
        <f t="shared" si="184"/>
        <v>9147.436267950001</v>
      </c>
      <c r="M881" s="74">
        <f t="shared" si="185"/>
        <v>176.97000884400003</v>
      </c>
      <c r="N881" s="74">
        <f t="shared" si="186"/>
        <v>384.0022598277695</v>
      </c>
      <c r="O881" s="74">
        <f t="shared" si="187"/>
        <v>15395.195026125002</v>
      </c>
      <c r="P881" s="39">
        <f t="shared" si="188"/>
        <v>19044</v>
      </c>
      <c r="Q881" s="73">
        <f t="shared" si="189"/>
        <v>9449.30166479235</v>
      </c>
      <c r="R881" s="73">
        <f t="shared" si="190"/>
        <v>182.810019135852</v>
      </c>
      <c r="S881" s="73">
        <f t="shared" si="191"/>
        <v>384.0022598277695</v>
      </c>
      <c r="T881" s="73">
        <f t="shared" si="192"/>
        <v>16119.39695758695</v>
      </c>
      <c r="U881" s="73">
        <f t="shared" si="193"/>
        <v>19236</v>
      </c>
      <c r="V881" s="73">
        <f t="shared" si="194"/>
        <v>163721.93386274678</v>
      </c>
      <c r="W881" s="73">
        <f t="shared" si="195"/>
        <v>168891.79410124294</v>
      </c>
    </row>
    <row r="882" spans="2:23" ht="15">
      <c r="B882" t="s">
        <v>1886</v>
      </c>
      <c r="C882" t="s">
        <v>1887</v>
      </c>
      <c r="D882" t="s">
        <v>1888</v>
      </c>
      <c r="E882" s="54">
        <v>40</v>
      </c>
      <c r="F882" s="45" t="s">
        <v>407</v>
      </c>
      <c r="G882" s="45" t="s">
        <v>408</v>
      </c>
      <c r="H882" s="45" t="s">
        <v>785</v>
      </c>
      <c r="I882" s="53">
        <v>94373.73</v>
      </c>
      <c r="J882" s="58">
        <f t="shared" si="182"/>
        <v>97959.93174</v>
      </c>
      <c r="K882" s="58">
        <f t="shared" si="183"/>
        <v>101192.60948741999</v>
      </c>
      <c r="L882" s="74">
        <f t="shared" si="184"/>
        <v>7493.93477811</v>
      </c>
      <c r="M882" s="74">
        <f t="shared" si="185"/>
        <v>144.9806989752</v>
      </c>
      <c r="N882" s="74">
        <f t="shared" si="186"/>
        <v>384.0022598277695</v>
      </c>
      <c r="O882" s="74">
        <f t="shared" si="187"/>
        <v>12612.341211525001</v>
      </c>
      <c r="P882" s="39">
        <f t="shared" si="188"/>
        <v>19044</v>
      </c>
      <c r="Q882" s="73">
        <f t="shared" si="189"/>
        <v>7741.234625787629</v>
      </c>
      <c r="R882" s="73">
        <f t="shared" si="190"/>
        <v>149.76506204138158</v>
      </c>
      <c r="S882" s="73">
        <f t="shared" si="191"/>
        <v>384.0022598277695</v>
      </c>
      <c r="T882" s="73">
        <f t="shared" si="192"/>
        <v>13205.635538108309</v>
      </c>
      <c r="U882" s="73">
        <f t="shared" si="193"/>
        <v>19236</v>
      </c>
      <c r="V882" s="73">
        <f t="shared" si="194"/>
        <v>137639.19068843796</v>
      </c>
      <c r="W882" s="73">
        <f t="shared" si="195"/>
        <v>141909.24697318507</v>
      </c>
    </row>
    <row r="883" spans="2:23" ht="15">
      <c r="B883" t="s">
        <v>1889</v>
      </c>
      <c r="C883" t="s">
        <v>1887</v>
      </c>
      <c r="D883" t="s">
        <v>1890</v>
      </c>
      <c r="E883" s="54">
        <v>40</v>
      </c>
      <c r="F883" s="45" t="s">
        <v>407</v>
      </c>
      <c r="G883" s="45" t="s">
        <v>408</v>
      </c>
      <c r="H883" s="45" t="s">
        <v>785</v>
      </c>
      <c r="I883" s="53">
        <v>94373.73</v>
      </c>
      <c r="J883" s="58">
        <f t="shared" si="182"/>
        <v>97959.93174</v>
      </c>
      <c r="K883" s="58">
        <f t="shared" si="183"/>
        <v>101192.60948741999</v>
      </c>
      <c r="L883" s="74">
        <f t="shared" si="184"/>
        <v>7493.93477811</v>
      </c>
      <c r="M883" s="74">
        <f t="shared" si="185"/>
        <v>144.9806989752</v>
      </c>
      <c r="N883" s="74">
        <f t="shared" si="186"/>
        <v>384.0022598277695</v>
      </c>
      <c r="O883" s="74">
        <f t="shared" si="187"/>
        <v>12612.341211525001</v>
      </c>
      <c r="P883" s="39">
        <f t="shared" si="188"/>
        <v>19044</v>
      </c>
      <c r="Q883" s="73">
        <f t="shared" si="189"/>
        <v>7741.234625787629</v>
      </c>
      <c r="R883" s="73">
        <f t="shared" si="190"/>
        <v>149.76506204138158</v>
      </c>
      <c r="S883" s="73">
        <f t="shared" si="191"/>
        <v>384.0022598277695</v>
      </c>
      <c r="T883" s="73">
        <f t="shared" si="192"/>
        <v>13205.635538108309</v>
      </c>
      <c r="U883" s="73">
        <f t="shared" si="193"/>
        <v>19236</v>
      </c>
      <c r="V883" s="73">
        <f t="shared" si="194"/>
        <v>137639.19068843796</v>
      </c>
      <c r="W883" s="73">
        <f t="shared" si="195"/>
        <v>141909.24697318507</v>
      </c>
    </row>
    <row r="884" spans="2:23" ht="15">
      <c r="B884" t="s">
        <v>1891</v>
      </c>
      <c r="C884" t="s">
        <v>1892</v>
      </c>
      <c r="D884" t="s">
        <v>1091</v>
      </c>
      <c r="E884" s="54">
        <v>40.16</v>
      </c>
      <c r="F884" s="45" t="s">
        <v>407</v>
      </c>
      <c r="G884" s="45" t="s">
        <v>408</v>
      </c>
      <c r="H884" s="45" t="s">
        <v>785</v>
      </c>
      <c r="I884" s="53">
        <v>108234.05</v>
      </c>
      <c r="J884" s="58">
        <f t="shared" si="182"/>
        <v>112346.94390000001</v>
      </c>
      <c r="K884" s="58">
        <f t="shared" si="183"/>
        <v>116054.3930487</v>
      </c>
      <c r="L884" s="74">
        <f t="shared" si="184"/>
        <v>8594.541208350001</v>
      </c>
      <c r="M884" s="74">
        <f t="shared" si="185"/>
        <v>166.27347697200003</v>
      </c>
      <c r="N884" s="74">
        <f t="shared" si="186"/>
        <v>384.0022598277695</v>
      </c>
      <c r="O884" s="74">
        <f t="shared" si="187"/>
        <v>14464.669027125003</v>
      </c>
      <c r="P884" s="39">
        <f t="shared" si="188"/>
        <v>19044</v>
      </c>
      <c r="Q884" s="73">
        <f t="shared" si="189"/>
        <v>8878.16106822555</v>
      </c>
      <c r="R884" s="73">
        <f t="shared" si="190"/>
        <v>171.760501712076</v>
      </c>
      <c r="S884" s="73">
        <f t="shared" si="191"/>
        <v>384.0022598277695</v>
      </c>
      <c r="T884" s="73">
        <f t="shared" si="192"/>
        <v>15145.098292855351</v>
      </c>
      <c r="U884" s="73">
        <f t="shared" si="193"/>
        <v>19236</v>
      </c>
      <c r="V884" s="73">
        <f t="shared" si="194"/>
        <v>155000.4298722748</v>
      </c>
      <c r="W884" s="73">
        <f t="shared" si="195"/>
        <v>159869.41517132075</v>
      </c>
    </row>
    <row r="885" spans="2:23" ht="15">
      <c r="B885" t="s">
        <v>1893</v>
      </c>
      <c r="C885" t="s">
        <v>1894</v>
      </c>
      <c r="D885" t="s">
        <v>1091</v>
      </c>
      <c r="E885" s="54">
        <v>40.16</v>
      </c>
      <c r="F885" s="45" t="s">
        <v>407</v>
      </c>
      <c r="G885" s="45" t="s">
        <v>408</v>
      </c>
      <c r="H885" s="45" t="s">
        <v>785</v>
      </c>
      <c r="I885" s="53">
        <v>109926.54</v>
      </c>
      <c r="J885" s="58">
        <f t="shared" si="182"/>
        <v>114103.74852</v>
      </c>
      <c r="K885" s="58">
        <f t="shared" si="183"/>
        <v>117869.17222115998</v>
      </c>
      <c r="L885" s="74">
        <f t="shared" si="184"/>
        <v>8728.93676178</v>
      </c>
      <c r="M885" s="74">
        <f t="shared" si="185"/>
        <v>168.87354780959998</v>
      </c>
      <c r="N885" s="74">
        <f t="shared" si="186"/>
        <v>384.0022598277695</v>
      </c>
      <c r="O885" s="74">
        <f t="shared" si="187"/>
        <v>14690.85762195</v>
      </c>
      <c r="P885" s="39">
        <f t="shared" si="188"/>
        <v>19044</v>
      </c>
      <c r="Q885" s="73">
        <f t="shared" si="189"/>
        <v>9016.991674918738</v>
      </c>
      <c r="R885" s="73">
        <f t="shared" si="190"/>
        <v>174.44637488731678</v>
      </c>
      <c r="S885" s="73">
        <f t="shared" si="191"/>
        <v>384.0022598277695</v>
      </c>
      <c r="T885" s="73">
        <f t="shared" si="192"/>
        <v>15381.926974861379</v>
      </c>
      <c r="U885" s="73">
        <f t="shared" si="193"/>
        <v>19236</v>
      </c>
      <c r="V885" s="73">
        <f t="shared" si="194"/>
        <v>157120.41871136735</v>
      </c>
      <c r="W885" s="73">
        <f t="shared" si="195"/>
        <v>162062.53950565518</v>
      </c>
    </row>
    <row r="886" spans="2:23" ht="15">
      <c r="B886" t="s">
        <v>1895</v>
      </c>
      <c r="C886" t="s">
        <v>1896</v>
      </c>
      <c r="D886" t="s">
        <v>1091</v>
      </c>
      <c r="E886" s="54">
        <v>40.16</v>
      </c>
      <c r="F886" s="45" t="s">
        <v>407</v>
      </c>
      <c r="G886" s="45" t="s">
        <v>408</v>
      </c>
      <c r="H886" s="45" t="s">
        <v>785</v>
      </c>
      <c r="I886" s="53">
        <v>102963.74</v>
      </c>
      <c r="J886" s="58">
        <f t="shared" si="182"/>
        <v>106876.36212</v>
      </c>
      <c r="K886" s="58">
        <f t="shared" si="183"/>
        <v>110403.28206996</v>
      </c>
      <c r="L886" s="74">
        <f t="shared" si="184"/>
        <v>8176.04170218</v>
      </c>
      <c r="M886" s="74">
        <f t="shared" si="185"/>
        <v>158.1770159376</v>
      </c>
      <c r="N886" s="74">
        <f t="shared" si="186"/>
        <v>384.0022598277695</v>
      </c>
      <c r="O886" s="74">
        <f t="shared" si="187"/>
        <v>13760.331622950001</v>
      </c>
      <c r="P886" s="39">
        <f t="shared" si="188"/>
        <v>19044</v>
      </c>
      <c r="Q886" s="73">
        <f t="shared" si="189"/>
        <v>8445.85107835194</v>
      </c>
      <c r="R886" s="73">
        <f t="shared" si="190"/>
        <v>163.39685746354078</v>
      </c>
      <c r="S886" s="73">
        <f t="shared" si="191"/>
        <v>384.0022598277695</v>
      </c>
      <c r="T886" s="73">
        <f t="shared" si="192"/>
        <v>14407.62831012978</v>
      </c>
      <c r="U886" s="73">
        <f t="shared" si="193"/>
        <v>19236</v>
      </c>
      <c r="V886" s="73">
        <f t="shared" si="194"/>
        <v>148398.91472089538</v>
      </c>
      <c r="W886" s="73">
        <f t="shared" si="195"/>
        <v>153040.16057573303</v>
      </c>
    </row>
    <row r="887" spans="2:23" ht="15">
      <c r="B887" t="s">
        <v>1897</v>
      </c>
      <c r="C887" t="s">
        <v>1898</v>
      </c>
      <c r="D887" t="s">
        <v>1091</v>
      </c>
      <c r="E887" s="54">
        <v>40.16</v>
      </c>
      <c r="F887" s="45" t="s">
        <v>407</v>
      </c>
      <c r="G887" s="45" t="s">
        <v>408</v>
      </c>
      <c r="H887" s="45" t="s">
        <v>785</v>
      </c>
      <c r="I887" s="53">
        <v>95786.7</v>
      </c>
      <c r="J887" s="58">
        <f t="shared" si="182"/>
        <v>99426.5946</v>
      </c>
      <c r="K887" s="58">
        <f t="shared" si="183"/>
        <v>102707.67222179999</v>
      </c>
      <c r="L887" s="74">
        <f t="shared" si="184"/>
        <v>7606.1344868999995</v>
      </c>
      <c r="M887" s="74">
        <f t="shared" si="185"/>
        <v>147.15136000799998</v>
      </c>
      <c r="N887" s="74">
        <f t="shared" si="186"/>
        <v>384.0022598277695</v>
      </c>
      <c r="O887" s="74">
        <f t="shared" si="187"/>
        <v>12801.17405475</v>
      </c>
      <c r="P887" s="39">
        <f t="shared" si="188"/>
        <v>19044</v>
      </c>
      <c r="Q887" s="73">
        <f t="shared" si="189"/>
        <v>7857.136924967699</v>
      </c>
      <c r="R887" s="73">
        <f t="shared" si="190"/>
        <v>152.007354888264</v>
      </c>
      <c r="S887" s="73">
        <f t="shared" si="191"/>
        <v>384.0022598277695</v>
      </c>
      <c r="T887" s="73">
        <f t="shared" si="192"/>
        <v>13403.3512249449</v>
      </c>
      <c r="U887" s="73">
        <f t="shared" si="193"/>
        <v>19236</v>
      </c>
      <c r="V887" s="73">
        <f t="shared" si="194"/>
        <v>139409.05676148576</v>
      </c>
      <c r="W887" s="73">
        <f t="shared" si="195"/>
        <v>143740.16998642863</v>
      </c>
    </row>
    <row r="888" spans="2:23" ht="15">
      <c r="B888" t="s">
        <v>1899</v>
      </c>
      <c r="C888" t="s">
        <v>1900</v>
      </c>
      <c r="D888" t="s">
        <v>1091</v>
      </c>
      <c r="E888" s="54">
        <v>40.16</v>
      </c>
      <c r="F888" s="45" t="s">
        <v>407</v>
      </c>
      <c r="G888" s="45" t="s">
        <v>408</v>
      </c>
      <c r="H888" s="45" t="s">
        <v>785</v>
      </c>
      <c r="I888" s="53">
        <v>102749.5</v>
      </c>
      <c r="J888" s="58">
        <f t="shared" si="182"/>
        <v>106653.981</v>
      </c>
      <c r="K888" s="58">
        <f t="shared" si="183"/>
        <v>110173.562373</v>
      </c>
      <c r="L888" s="74">
        <f t="shared" si="184"/>
        <v>8159.0295465</v>
      </c>
      <c r="M888" s="74">
        <f t="shared" si="185"/>
        <v>157.84789188</v>
      </c>
      <c r="N888" s="74">
        <f t="shared" si="186"/>
        <v>384.0022598277695</v>
      </c>
      <c r="O888" s="74">
        <f t="shared" si="187"/>
        <v>13731.70005375</v>
      </c>
      <c r="P888" s="39">
        <f t="shared" si="188"/>
        <v>19044</v>
      </c>
      <c r="Q888" s="73">
        <f t="shared" si="189"/>
        <v>8428.2775215345</v>
      </c>
      <c r="R888" s="73">
        <f t="shared" si="190"/>
        <v>163.05687231203999</v>
      </c>
      <c r="S888" s="73">
        <f t="shared" si="191"/>
        <v>384.0022598277695</v>
      </c>
      <c r="T888" s="73">
        <f t="shared" si="192"/>
        <v>14377.649889676499</v>
      </c>
      <c r="U888" s="73">
        <f t="shared" si="193"/>
        <v>19236</v>
      </c>
      <c r="V888" s="73">
        <f t="shared" si="194"/>
        <v>148130.56075195776</v>
      </c>
      <c r="W888" s="73">
        <f t="shared" si="195"/>
        <v>152762.54891635082</v>
      </c>
    </row>
    <row r="889" spans="2:23" ht="15">
      <c r="B889" t="s">
        <v>1901</v>
      </c>
      <c r="C889" t="s">
        <v>1892</v>
      </c>
      <c r="D889" t="s">
        <v>1091</v>
      </c>
      <c r="E889" s="54">
        <v>40.16</v>
      </c>
      <c r="F889" s="45" t="s">
        <v>407</v>
      </c>
      <c r="G889" s="45" t="s">
        <v>408</v>
      </c>
      <c r="H889" s="45" t="s">
        <v>785</v>
      </c>
      <c r="I889" s="53">
        <v>108234.05</v>
      </c>
      <c r="J889" s="58">
        <f t="shared" si="182"/>
        <v>112346.94390000001</v>
      </c>
      <c r="K889" s="58">
        <f t="shared" si="183"/>
        <v>116054.3930487</v>
      </c>
      <c r="L889" s="74">
        <f t="shared" si="184"/>
        <v>8594.541208350001</v>
      </c>
      <c r="M889" s="74">
        <f t="shared" si="185"/>
        <v>166.27347697200003</v>
      </c>
      <c r="N889" s="74">
        <f t="shared" si="186"/>
        <v>384.0022598277695</v>
      </c>
      <c r="O889" s="74">
        <f t="shared" si="187"/>
        <v>14464.669027125003</v>
      </c>
      <c r="P889" s="39">
        <f t="shared" si="188"/>
        <v>19044</v>
      </c>
      <c r="Q889" s="73">
        <f t="shared" si="189"/>
        <v>8878.16106822555</v>
      </c>
      <c r="R889" s="73">
        <f t="shared" si="190"/>
        <v>171.760501712076</v>
      </c>
      <c r="S889" s="73">
        <f t="shared" si="191"/>
        <v>384.0022598277695</v>
      </c>
      <c r="T889" s="73">
        <f t="shared" si="192"/>
        <v>15145.098292855351</v>
      </c>
      <c r="U889" s="73">
        <f t="shared" si="193"/>
        <v>19236</v>
      </c>
      <c r="V889" s="73">
        <f t="shared" si="194"/>
        <v>155000.4298722748</v>
      </c>
      <c r="W889" s="73">
        <f t="shared" si="195"/>
        <v>159869.41517132075</v>
      </c>
    </row>
    <row r="890" spans="2:23" ht="15">
      <c r="B890" t="s">
        <v>1902</v>
      </c>
      <c r="C890" t="s">
        <v>1903</v>
      </c>
      <c r="D890" t="s">
        <v>1904</v>
      </c>
      <c r="E890" s="54">
        <v>40</v>
      </c>
      <c r="F890" s="45" t="s">
        <v>407</v>
      </c>
      <c r="G890" s="45" t="s">
        <v>408</v>
      </c>
      <c r="H890" s="45" t="s">
        <v>785</v>
      </c>
      <c r="I890" s="53">
        <v>56816.19</v>
      </c>
      <c r="J890" s="58">
        <f t="shared" si="182"/>
        <v>58975.20522</v>
      </c>
      <c r="K890" s="58">
        <f t="shared" si="183"/>
        <v>60921.38699226</v>
      </c>
      <c r="L890" s="74">
        <f t="shared" si="184"/>
        <v>4511.60319933</v>
      </c>
      <c r="M890" s="74">
        <f t="shared" si="185"/>
        <v>87.2833037256</v>
      </c>
      <c r="N890" s="74">
        <f t="shared" si="186"/>
        <v>384.0022598277695</v>
      </c>
      <c r="O890" s="74">
        <f t="shared" si="187"/>
        <v>7593.0576720750005</v>
      </c>
      <c r="P890" s="39">
        <f t="shared" si="188"/>
        <v>19044</v>
      </c>
      <c r="Q890" s="73">
        <f t="shared" si="189"/>
        <v>4660.48610490789</v>
      </c>
      <c r="R890" s="73">
        <f t="shared" si="190"/>
        <v>90.16365274854479</v>
      </c>
      <c r="S890" s="73">
        <f t="shared" si="191"/>
        <v>384.0022598277695</v>
      </c>
      <c r="T890" s="73">
        <f t="shared" si="192"/>
        <v>7950.24100248993</v>
      </c>
      <c r="U890" s="73">
        <f t="shared" si="193"/>
        <v>19236</v>
      </c>
      <c r="V890" s="73">
        <f t="shared" si="194"/>
        <v>90595.15165495838</v>
      </c>
      <c r="W890" s="73">
        <f t="shared" si="195"/>
        <v>93242.28001223413</v>
      </c>
    </row>
    <row r="891" spans="2:23" ht="15">
      <c r="B891" t="s">
        <v>1905</v>
      </c>
      <c r="C891" t="s">
        <v>1906</v>
      </c>
      <c r="D891" t="s">
        <v>1904</v>
      </c>
      <c r="E891" s="54">
        <v>40</v>
      </c>
      <c r="F891" s="45" t="s">
        <v>407</v>
      </c>
      <c r="G891" s="45" t="s">
        <v>408</v>
      </c>
      <c r="H891" s="45" t="s">
        <v>785</v>
      </c>
      <c r="I891" s="53">
        <v>89160.2</v>
      </c>
      <c r="J891" s="58">
        <f t="shared" si="182"/>
        <v>92548.2876</v>
      </c>
      <c r="K891" s="58">
        <f t="shared" si="183"/>
        <v>95602.38109079999</v>
      </c>
      <c r="L891" s="74">
        <f t="shared" si="184"/>
        <v>7079.944001399999</v>
      </c>
      <c r="M891" s="74">
        <f t="shared" si="185"/>
        <v>136.971465648</v>
      </c>
      <c r="N891" s="74">
        <f t="shared" si="186"/>
        <v>384.0022598277695</v>
      </c>
      <c r="O891" s="74">
        <f t="shared" si="187"/>
        <v>11915.5920285</v>
      </c>
      <c r="P891" s="39">
        <f t="shared" si="188"/>
        <v>19044</v>
      </c>
      <c r="Q891" s="73">
        <f t="shared" si="189"/>
        <v>7313.582153446199</v>
      </c>
      <c r="R891" s="73">
        <f t="shared" si="190"/>
        <v>141.49152401438397</v>
      </c>
      <c r="S891" s="73">
        <f t="shared" si="191"/>
        <v>384.0022598277695</v>
      </c>
      <c r="T891" s="73">
        <f t="shared" si="192"/>
        <v>12476.110732349398</v>
      </c>
      <c r="U891" s="73">
        <f t="shared" si="193"/>
        <v>19236</v>
      </c>
      <c r="V891" s="73">
        <f t="shared" si="194"/>
        <v>131108.79735537578</v>
      </c>
      <c r="W891" s="73">
        <f t="shared" si="195"/>
        <v>135153.56776043773</v>
      </c>
    </row>
    <row r="892" spans="2:23" ht="15">
      <c r="B892" t="s">
        <v>1907</v>
      </c>
      <c r="C892" t="s">
        <v>1908</v>
      </c>
      <c r="D892" t="s">
        <v>1904</v>
      </c>
      <c r="E892" s="54">
        <v>40</v>
      </c>
      <c r="F892" s="45" t="s">
        <v>407</v>
      </c>
      <c r="G892" s="45" t="s">
        <v>408</v>
      </c>
      <c r="H892" s="45" t="s">
        <v>785</v>
      </c>
      <c r="I892" s="53">
        <v>81627.81</v>
      </c>
      <c r="J892" s="58">
        <f t="shared" si="182"/>
        <v>84729.66678</v>
      </c>
      <c r="K892" s="58">
        <f t="shared" si="183"/>
        <v>87525.74578374</v>
      </c>
      <c r="L892" s="74">
        <f t="shared" si="184"/>
        <v>6481.81950867</v>
      </c>
      <c r="M892" s="74">
        <f t="shared" si="185"/>
        <v>125.3999068344</v>
      </c>
      <c r="N892" s="74">
        <f t="shared" si="186"/>
        <v>384.0022598277695</v>
      </c>
      <c r="O892" s="74">
        <f t="shared" si="187"/>
        <v>10908.944597925</v>
      </c>
      <c r="P892" s="39">
        <f t="shared" si="188"/>
        <v>19044</v>
      </c>
      <c r="Q892" s="73">
        <f t="shared" si="189"/>
        <v>6695.71955245611</v>
      </c>
      <c r="R892" s="73">
        <f t="shared" si="190"/>
        <v>129.5381037599352</v>
      </c>
      <c r="S892" s="73">
        <f t="shared" si="191"/>
        <v>384.0022598277695</v>
      </c>
      <c r="T892" s="73">
        <f t="shared" si="192"/>
        <v>11422.10982477807</v>
      </c>
      <c r="U892" s="73">
        <f t="shared" si="193"/>
        <v>19236</v>
      </c>
      <c r="V892" s="73">
        <f t="shared" si="194"/>
        <v>121673.83305325717</v>
      </c>
      <c r="W892" s="73">
        <f t="shared" si="195"/>
        <v>125393.11552456189</v>
      </c>
    </row>
    <row r="893" spans="2:23" ht="15">
      <c r="B893" t="s">
        <v>1909</v>
      </c>
      <c r="C893" t="s">
        <v>1910</v>
      </c>
      <c r="D893" t="s">
        <v>1904</v>
      </c>
      <c r="E893" s="54">
        <v>40</v>
      </c>
      <c r="F893" s="45" t="s">
        <v>407</v>
      </c>
      <c r="G893" s="45" t="s">
        <v>408</v>
      </c>
      <c r="H893" s="45" t="s">
        <v>785</v>
      </c>
      <c r="I893" s="53">
        <v>91300.11</v>
      </c>
      <c r="J893" s="58">
        <f t="shared" si="182"/>
        <v>94769.51418</v>
      </c>
      <c r="K893" s="58">
        <f t="shared" si="183"/>
        <v>97896.90814793999</v>
      </c>
      <c r="L893" s="74">
        <f t="shared" si="184"/>
        <v>7249.86783477</v>
      </c>
      <c r="M893" s="74">
        <f t="shared" si="185"/>
        <v>140.2588809864</v>
      </c>
      <c r="N893" s="74">
        <f t="shared" si="186"/>
        <v>384.0022598277695</v>
      </c>
      <c r="O893" s="74">
        <f t="shared" si="187"/>
        <v>12201.574950675</v>
      </c>
      <c r="P893" s="39">
        <f t="shared" si="188"/>
        <v>19044</v>
      </c>
      <c r="Q893" s="73">
        <f t="shared" si="189"/>
        <v>7489.113473317409</v>
      </c>
      <c r="R893" s="73">
        <f t="shared" si="190"/>
        <v>144.88742405895118</v>
      </c>
      <c r="S893" s="73">
        <f t="shared" si="191"/>
        <v>384.0022598277695</v>
      </c>
      <c r="T893" s="73">
        <f t="shared" si="192"/>
        <v>12775.54651330617</v>
      </c>
      <c r="U893" s="73">
        <f t="shared" si="193"/>
        <v>19236</v>
      </c>
      <c r="V893" s="73">
        <f t="shared" si="194"/>
        <v>133789.21810625918</v>
      </c>
      <c r="W893" s="73">
        <f t="shared" si="195"/>
        <v>137926.4578184503</v>
      </c>
    </row>
    <row r="894" spans="2:23" ht="15">
      <c r="B894" t="s">
        <v>1911</v>
      </c>
      <c r="C894" t="s">
        <v>1885</v>
      </c>
      <c r="D894" t="s">
        <v>1091</v>
      </c>
      <c r="E894" s="54">
        <v>40.16</v>
      </c>
      <c r="F894" s="45" t="s">
        <v>407</v>
      </c>
      <c r="G894" s="45" t="s">
        <v>408</v>
      </c>
      <c r="H894" s="45" t="s">
        <v>785</v>
      </c>
      <c r="I894" s="53">
        <v>115196.85</v>
      </c>
      <c r="J894" s="58">
        <f t="shared" si="182"/>
        <v>119574.33030000002</v>
      </c>
      <c r="K894" s="58">
        <f t="shared" si="183"/>
        <v>123520.2831999</v>
      </c>
      <c r="L894" s="74">
        <f t="shared" si="184"/>
        <v>9147.436267950001</v>
      </c>
      <c r="M894" s="74">
        <f t="shared" si="185"/>
        <v>176.97000884400003</v>
      </c>
      <c r="N894" s="74">
        <f t="shared" si="186"/>
        <v>384.0022598277695</v>
      </c>
      <c r="O894" s="74">
        <f t="shared" si="187"/>
        <v>15395.195026125002</v>
      </c>
      <c r="P894" s="39">
        <f t="shared" si="188"/>
        <v>19044</v>
      </c>
      <c r="Q894" s="73">
        <f t="shared" si="189"/>
        <v>9449.30166479235</v>
      </c>
      <c r="R894" s="73">
        <f t="shared" si="190"/>
        <v>182.810019135852</v>
      </c>
      <c r="S894" s="73">
        <f t="shared" si="191"/>
        <v>384.0022598277695</v>
      </c>
      <c r="T894" s="73">
        <f t="shared" si="192"/>
        <v>16119.39695758695</v>
      </c>
      <c r="U894" s="73">
        <f t="shared" si="193"/>
        <v>19236</v>
      </c>
      <c r="V894" s="73">
        <f t="shared" si="194"/>
        <v>163721.93386274678</v>
      </c>
      <c r="W894" s="73">
        <f t="shared" si="195"/>
        <v>168891.79410124294</v>
      </c>
    </row>
    <row r="895" spans="2:23" ht="15">
      <c r="B895" t="s">
        <v>1912</v>
      </c>
      <c r="C895" t="s">
        <v>1887</v>
      </c>
      <c r="D895" t="s">
        <v>1888</v>
      </c>
      <c r="E895" s="54">
        <v>40</v>
      </c>
      <c r="F895" s="45" t="s">
        <v>407</v>
      </c>
      <c r="G895" s="45" t="s">
        <v>408</v>
      </c>
      <c r="H895" s="45" t="s">
        <v>785</v>
      </c>
      <c r="I895" s="53">
        <v>94373.73</v>
      </c>
      <c r="J895" s="58">
        <f t="shared" si="182"/>
        <v>97959.93174</v>
      </c>
      <c r="K895" s="58">
        <f t="shared" si="183"/>
        <v>101192.60948741999</v>
      </c>
      <c r="L895" s="74">
        <f t="shared" si="184"/>
        <v>7493.93477811</v>
      </c>
      <c r="M895" s="74">
        <f t="shared" si="185"/>
        <v>144.9806989752</v>
      </c>
      <c r="N895" s="74">
        <f t="shared" si="186"/>
        <v>384.0022598277695</v>
      </c>
      <c r="O895" s="74">
        <f t="shared" si="187"/>
        <v>12612.341211525001</v>
      </c>
      <c r="P895" s="39">
        <f t="shared" si="188"/>
        <v>19044</v>
      </c>
      <c r="Q895" s="73">
        <f t="shared" si="189"/>
        <v>7741.234625787629</v>
      </c>
      <c r="R895" s="73">
        <f t="shared" si="190"/>
        <v>149.76506204138158</v>
      </c>
      <c r="S895" s="73">
        <f t="shared" si="191"/>
        <v>384.0022598277695</v>
      </c>
      <c r="T895" s="73">
        <f t="shared" si="192"/>
        <v>13205.635538108309</v>
      </c>
      <c r="U895" s="73">
        <f t="shared" si="193"/>
        <v>19236</v>
      </c>
      <c r="V895" s="73">
        <f t="shared" si="194"/>
        <v>137639.19068843796</v>
      </c>
      <c r="W895" s="73">
        <f t="shared" si="195"/>
        <v>141909.24697318507</v>
      </c>
    </row>
    <row r="896" spans="2:23" ht="15">
      <c r="B896" t="s">
        <v>1913</v>
      </c>
      <c r="C896" t="s">
        <v>1887</v>
      </c>
      <c r="D896" t="s">
        <v>1890</v>
      </c>
      <c r="E896" s="54">
        <v>40</v>
      </c>
      <c r="F896" s="45" t="s">
        <v>407</v>
      </c>
      <c r="G896" s="45" t="s">
        <v>408</v>
      </c>
      <c r="H896" s="45" t="s">
        <v>785</v>
      </c>
      <c r="I896" s="53">
        <v>94373.73</v>
      </c>
      <c r="J896" s="58">
        <f t="shared" si="182"/>
        <v>97959.93174</v>
      </c>
      <c r="K896" s="58">
        <f t="shared" si="183"/>
        <v>101192.60948741999</v>
      </c>
      <c r="L896" s="74">
        <f t="shared" si="184"/>
        <v>7493.93477811</v>
      </c>
      <c r="M896" s="74">
        <f t="shared" si="185"/>
        <v>144.9806989752</v>
      </c>
      <c r="N896" s="74">
        <f t="shared" si="186"/>
        <v>384.0022598277695</v>
      </c>
      <c r="O896" s="74">
        <f t="shared" si="187"/>
        <v>12612.341211525001</v>
      </c>
      <c r="P896" s="39">
        <f t="shared" si="188"/>
        <v>19044</v>
      </c>
      <c r="Q896" s="73">
        <f t="shared" si="189"/>
        <v>7741.234625787629</v>
      </c>
      <c r="R896" s="73">
        <f t="shared" si="190"/>
        <v>149.76506204138158</v>
      </c>
      <c r="S896" s="73">
        <f t="shared" si="191"/>
        <v>384.0022598277695</v>
      </c>
      <c r="T896" s="73">
        <f t="shared" si="192"/>
        <v>13205.635538108309</v>
      </c>
      <c r="U896" s="73">
        <f t="shared" si="193"/>
        <v>19236</v>
      </c>
      <c r="V896" s="73">
        <f t="shared" si="194"/>
        <v>137639.19068843796</v>
      </c>
      <c r="W896" s="73">
        <f t="shared" si="195"/>
        <v>141909.24697318507</v>
      </c>
    </row>
    <row r="897" spans="2:23" ht="15">
      <c r="B897" t="s">
        <v>1914</v>
      </c>
      <c r="C897" t="s">
        <v>1915</v>
      </c>
      <c r="D897" t="s">
        <v>1888</v>
      </c>
      <c r="E897" s="54">
        <v>40</v>
      </c>
      <c r="F897" s="45" t="s">
        <v>407</v>
      </c>
      <c r="G897" s="45" t="s">
        <v>408</v>
      </c>
      <c r="H897" s="45" t="s">
        <v>785</v>
      </c>
      <c r="I897" s="53">
        <v>62238.9</v>
      </c>
      <c r="J897" s="58">
        <f t="shared" si="182"/>
        <v>64603.978200000005</v>
      </c>
      <c r="K897" s="58">
        <f t="shared" si="183"/>
        <v>66735.9094806</v>
      </c>
      <c r="L897" s="74">
        <f t="shared" si="184"/>
        <v>4942.204332300001</v>
      </c>
      <c r="M897" s="74">
        <f t="shared" si="185"/>
        <v>95.61388773600001</v>
      </c>
      <c r="N897" s="74">
        <f t="shared" si="186"/>
        <v>384.0022598277695</v>
      </c>
      <c r="O897" s="74">
        <f t="shared" si="187"/>
        <v>8317.76219325</v>
      </c>
      <c r="P897" s="39">
        <f t="shared" si="188"/>
        <v>19044</v>
      </c>
      <c r="Q897" s="73">
        <f t="shared" si="189"/>
        <v>5105.2970752659</v>
      </c>
      <c r="R897" s="73">
        <f t="shared" si="190"/>
        <v>98.769146031288</v>
      </c>
      <c r="S897" s="73">
        <f t="shared" si="191"/>
        <v>384.0022598277695</v>
      </c>
      <c r="T897" s="73">
        <f t="shared" si="192"/>
        <v>8709.036187218302</v>
      </c>
      <c r="U897" s="73">
        <f t="shared" si="193"/>
        <v>19236</v>
      </c>
      <c r="V897" s="73">
        <f t="shared" si="194"/>
        <v>97387.56087311378</v>
      </c>
      <c r="W897" s="73">
        <f t="shared" si="195"/>
        <v>100269.01414894327</v>
      </c>
    </row>
    <row r="898" spans="2:23" ht="15">
      <c r="B898" t="s">
        <v>1916</v>
      </c>
      <c r="C898" t="s">
        <v>1915</v>
      </c>
      <c r="D898" t="s">
        <v>1890</v>
      </c>
      <c r="E898" s="54">
        <v>40</v>
      </c>
      <c r="F898" s="45" t="s">
        <v>407</v>
      </c>
      <c r="G898" s="45" t="s">
        <v>408</v>
      </c>
      <c r="H898" s="45" t="s">
        <v>785</v>
      </c>
      <c r="I898" s="53">
        <v>62238.9</v>
      </c>
      <c r="J898" s="58">
        <f t="shared" si="182"/>
        <v>64603.978200000005</v>
      </c>
      <c r="K898" s="58">
        <f t="shared" si="183"/>
        <v>66735.9094806</v>
      </c>
      <c r="L898" s="74">
        <f t="shared" si="184"/>
        <v>4942.204332300001</v>
      </c>
      <c r="M898" s="74">
        <f t="shared" si="185"/>
        <v>95.61388773600001</v>
      </c>
      <c r="N898" s="74">
        <f t="shared" si="186"/>
        <v>384.0022598277695</v>
      </c>
      <c r="O898" s="74">
        <f t="shared" si="187"/>
        <v>8317.76219325</v>
      </c>
      <c r="P898" s="39">
        <f t="shared" si="188"/>
        <v>19044</v>
      </c>
      <c r="Q898" s="73">
        <f t="shared" si="189"/>
        <v>5105.2970752659</v>
      </c>
      <c r="R898" s="73">
        <f t="shared" si="190"/>
        <v>98.769146031288</v>
      </c>
      <c r="S898" s="73">
        <f t="shared" si="191"/>
        <v>384.0022598277695</v>
      </c>
      <c r="T898" s="73">
        <f t="shared" si="192"/>
        <v>8709.036187218302</v>
      </c>
      <c r="U898" s="73">
        <f t="shared" si="193"/>
        <v>19236</v>
      </c>
      <c r="V898" s="73">
        <f t="shared" si="194"/>
        <v>97387.56087311378</v>
      </c>
      <c r="W898" s="73">
        <f t="shared" si="195"/>
        <v>100269.01414894327</v>
      </c>
    </row>
    <row r="899" spans="2:23" ht="15">
      <c r="B899" t="s">
        <v>1917</v>
      </c>
      <c r="C899" t="s">
        <v>1918</v>
      </c>
      <c r="D899" t="s">
        <v>1888</v>
      </c>
      <c r="E899" s="54">
        <v>40</v>
      </c>
      <c r="F899" s="45" t="s">
        <v>407</v>
      </c>
      <c r="G899" s="45" t="s">
        <v>408</v>
      </c>
      <c r="H899" s="45" t="s">
        <v>785</v>
      </c>
      <c r="I899" s="53">
        <v>88375.25</v>
      </c>
      <c r="J899" s="58">
        <f t="shared" si="182"/>
        <v>91733.5095</v>
      </c>
      <c r="K899" s="58">
        <f t="shared" si="183"/>
        <v>94760.7153135</v>
      </c>
      <c r="L899" s="74">
        <f t="shared" si="184"/>
        <v>7017.61347675</v>
      </c>
      <c r="M899" s="74">
        <f t="shared" si="185"/>
        <v>135.76559406</v>
      </c>
      <c r="N899" s="74">
        <f t="shared" si="186"/>
        <v>384.0022598277695</v>
      </c>
      <c r="O899" s="74">
        <f t="shared" si="187"/>
        <v>11810.689348125</v>
      </c>
      <c r="P899" s="39">
        <f t="shared" si="188"/>
        <v>19044</v>
      </c>
      <c r="Q899" s="73">
        <f t="shared" si="189"/>
        <v>7249.19472148275</v>
      </c>
      <c r="R899" s="73">
        <f t="shared" si="190"/>
        <v>140.24585866398</v>
      </c>
      <c r="S899" s="73">
        <f t="shared" si="191"/>
        <v>384.0022598277695</v>
      </c>
      <c r="T899" s="73">
        <f t="shared" si="192"/>
        <v>12366.27334841175</v>
      </c>
      <c r="U899" s="73">
        <f t="shared" si="193"/>
        <v>19236</v>
      </c>
      <c r="V899" s="73">
        <f t="shared" si="194"/>
        <v>130125.58017876277</v>
      </c>
      <c r="W899" s="73">
        <f t="shared" si="195"/>
        <v>134136.43150188625</v>
      </c>
    </row>
    <row r="900" spans="2:23" ht="15">
      <c r="B900" t="s">
        <v>1919</v>
      </c>
      <c r="C900" t="s">
        <v>1501</v>
      </c>
      <c r="D900" t="s">
        <v>417</v>
      </c>
      <c r="E900" s="54">
        <v>40</v>
      </c>
      <c r="F900" s="45" t="s">
        <v>407</v>
      </c>
      <c r="G900" s="45" t="s">
        <v>408</v>
      </c>
      <c r="H900" s="45" t="s">
        <v>785</v>
      </c>
      <c r="I900" s="53">
        <v>79621.01</v>
      </c>
      <c r="J900" s="58">
        <f t="shared" si="182"/>
        <v>82646.60837999999</v>
      </c>
      <c r="K900" s="58">
        <f t="shared" si="183"/>
        <v>85373.94645653998</v>
      </c>
      <c r="L900" s="74">
        <f t="shared" si="184"/>
        <v>6322.465541069999</v>
      </c>
      <c r="M900" s="74">
        <f t="shared" si="185"/>
        <v>122.31698040239998</v>
      </c>
      <c r="N900" s="74">
        <f t="shared" si="186"/>
        <v>384.0022598277695</v>
      </c>
      <c r="O900" s="74">
        <f t="shared" si="187"/>
        <v>10640.750828925</v>
      </c>
      <c r="P900" s="39">
        <f t="shared" si="188"/>
        <v>19044</v>
      </c>
      <c r="Q900" s="73">
        <f t="shared" si="189"/>
        <v>6531.106903925309</v>
      </c>
      <c r="R900" s="73">
        <f t="shared" si="190"/>
        <v>126.35344075567917</v>
      </c>
      <c r="S900" s="73">
        <f t="shared" si="191"/>
        <v>384.0022598277695</v>
      </c>
      <c r="T900" s="73">
        <f t="shared" si="192"/>
        <v>11141.300012578467</v>
      </c>
      <c r="U900" s="73">
        <f t="shared" si="193"/>
        <v>19236</v>
      </c>
      <c r="V900" s="73">
        <f t="shared" si="194"/>
        <v>119160.14399022516</v>
      </c>
      <c r="W900" s="73">
        <f t="shared" si="195"/>
        <v>122792.70907362721</v>
      </c>
    </row>
    <row r="901" spans="2:23" ht="15">
      <c r="B901" t="s">
        <v>1920</v>
      </c>
      <c r="C901" t="s">
        <v>1918</v>
      </c>
      <c r="D901" t="s">
        <v>1890</v>
      </c>
      <c r="E901" s="54">
        <v>40</v>
      </c>
      <c r="F901" s="45" t="s">
        <v>407</v>
      </c>
      <c r="G901" s="45" t="s">
        <v>408</v>
      </c>
      <c r="H901" s="45" t="s">
        <v>785</v>
      </c>
      <c r="I901" s="53">
        <v>88375.25</v>
      </c>
      <c r="J901" s="58">
        <f t="shared" si="182"/>
        <v>91733.5095</v>
      </c>
      <c r="K901" s="58">
        <f t="shared" si="183"/>
        <v>94760.7153135</v>
      </c>
      <c r="L901" s="74">
        <f t="shared" si="184"/>
        <v>7017.61347675</v>
      </c>
      <c r="M901" s="74">
        <f t="shared" si="185"/>
        <v>135.76559406</v>
      </c>
      <c r="N901" s="74">
        <f t="shared" si="186"/>
        <v>384.0022598277695</v>
      </c>
      <c r="O901" s="74">
        <f t="shared" si="187"/>
        <v>11810.689348125</v>
      </c>
      <c r="P901" s="39">
        <f t="shared" si="188"/>
        <v>19044</v>
      </c>
      <c r="Q901" s="73">
        <f t="shared" si="189"/>
        <v>7249.19472148275</v>
      </c>
      <c r="R901" s="73">
        <f t="shared" si="190"/>
        <v>140.24585866398</v>
      </c>
      <c r="S901" s="73">
        <f t="shared" si="191"/>
        <v>384.0022598277695</v>
      </c>
      <c r="T901" s="73">
        <f t="shared" si="192"/>
        <v>12366.27334841175</v>
      </c>
      <c r="U901" s="73">
        <f t="shared" si="193"/>
        <v>19236</v>
      </c>
      <c r="V901" s="73">
        <f t="shared" si="194"/>
        <v>130125.58017876277</v>
      </c>
      <c r="W901" s="73">
        <f t="shared" si="195"/>
        <v>134136.43150188625</v>
      </c>
    </row>
    <row r="902" spans="2:23" ht="15">
      <c r="B902" t="s">
        <v>1921</v>
      </c>
      <c r="C902" t="s">
        <v>435</v>
      </c>
      <c r="D902" t="s">
        <v>417</v>
      </c>
      <c r="E902" s="54">
        <v>40</v>
      </c>
      <c r="F902" s="45" t="s">
        <v>407</v>
      </c>
      <c r="G902" s="45" t="s">
        <v>408</v>
      </c>
      <c r="H902" s="45" t="s">
        <v>412</v>
      </c>
      <c r="I902" s="53">
        <v>83348.49</v>
      </c>
      <c r="J902" s="58">
        <f t="shared" si="182"/>
        <v>86515.73262000001</v>
      </c>
      <c r="K902" s="58">
        <f t="shared" si="183"/>
        <v>89370.75179646</v>
      </c>
      <c r="L902" s="74">
        <f t="shared" si="184"/>
        <v>6618.45354543</v>
      </c>
      <c r="M902" s="74">
        <f t="shared" si="185"/>
        <v>128.0432842776</v>
      </c>
      <c r="N902" s="74">
        <f t="shared" si="186"/>
        <v>384.0022598277695</v>
      </c>
      <c r="O902" s="74">
        <f t="shared" si="187"/>
        <v>11138.900574825002</v>
      </c>
      <c r="P902" s="39">
        <f t="shared" si="188"/>
        <v>19044</v>
      </c>
      <c r="Q902" s="73">
        <f t="shared" si="189"/>
        <v>6836.862512429189</v>
      </c>
      <c r="R902" s="73">
        <f t="shared" si="190"/>
        <v>132.2687126587608</v>
      </c>
      <c r="S902" s="73">
        <f t="shared" si="191"/>
        <v>384.0022598277695</v>
      </c>
      <c r="T902" s="73">
        <f t="shared" si="192"/>
        <v>11662.88310943803</v>
      </c>
      <c r="U902" s="73">
        <f t="shared" si="193"/>
        <v>19236</v>
      </c>
      <c r="V902" s="73">
        <f t="shared" si="194"/>
        <v>123829.13228436038</v>
      </c>
      <c r="W902" s="73">
        <f t="shared" si="195"/>
        <v>127622.76839081376</v>
      </c>
    </row>
    <row r="903" spans="2:23" ht="15">
      <c r="B903" t="s">
        <v>1922</v>
      </c>
      <c r="C903" t="s">
        <v>1746</v>
      </c>
      <c r="D903" t="s">
        <v>801</v>
      </c>
      <c r="E903" s="54">
        <v>40</v>
      </c>
      <c r="F903" s="45" t="s">
        <v>407</v>
      </c>
      <c r="G903" s="45" t="s">
        <v>408</v>
      </c>
      <c r="H903" s="45" t="s">
        <v>412</v>
      </c>
      <c r="I903" s="53">
        <v>90307.51</v>
      </c>
      <c r="J903" s="58">
        <f t="shared" si="182"/>
        <v>93739.19538</v>
      </c>
      <c r="K903" s="58">
        <f t="shared" si="183"/>
        <v>96832.58882753999</v>
      </c>
      <c r="L903" s="74">
        <f t="shared" si="184"/>
        <v>7171.04844657</v>
      </c>
      <c r="M903" s="74">
        <f t="shared" si="185"/>
        <v>138.7340091624</v>
      </c>
      <c r="N903" s="74">
        <f t="shared" si="186"/>
        <v>384.0022598277695</v>
      </c>
      <c r="O903" s="74">
        <f t="shared" si="187"/>
        <v>12068.921405175</v>
      </c>
      <c r="P903" s="39">
        <f t="shared" si="188"/>
        <v>19044</v>
      </c>
      <c r="Q903" s="73">
        <f t="shared" si="189"/>
        <v>7407.693045306809</v>
      </c>
      <c r="R903" s="73">
        <f t="shared" si="190"/>
        <v>143.31223146475918</v>
      </c>
      <c r="S903" s="73">
        <f t="shared" si="191"/>
        <v>384.0022598277695</v>
      </c>
      <c r="T903" s="73">
        <f t="shared" si="192"/>
        <v>12636.65284199397</v>
      </c>
      <c r="U903" s="73">
        <f t="shared" si="193"/>
        <v>19236</v>
      </c>
      <c r="V903" s="73">
        <f t="shared" si="194"/>
        <v>132545.90150073517</v>
      </c>
      <c r="W903" s="73">
        <f t="shared" si="195"/>
        <v>136640.2492061333</v>
      </c>
    </row>
    <row r="904" spans="2:23" ht="15">
      <c r="B904" t="s">
        <v>1923</v>
      </c>
      <c r="C904" t="s">
        <v>705</v>
      </c>
      <c r="D904" t="s">
        <v>661</v>
      </c>
      <c r="E904" s="54">
        <v>40</v>
      </c>
      <c r="F904" s="45" t="s">
        <v>407</v>
      </c>
      <c r="G904" s="45" t="s">
        <v>408</v>
      </c>
      <c r="H904" s="45" t="s">
        <v>412</v>
      </c>
      <c r="I904" s="53">
        <v>91430.16</v>
      </c>
      <c r="J904" s="58">
        <f t="shared" si="182"/>
        <v>94904.50608</v>
      </c>
      <c r="K904" s="58">
        <f t="shared" si="183"/>
        <v>98036.35478064</v>
      </c>
      <c r="L904" s="74">
        <f t="shared" si="184"/>
        <v>7260.19471512</v>
      </c>
      <c r="M904" s="74">
        <f t="shared" si="185"/>
        <v>140.45866899840001</v>
      </c>
      <c r="N904" s="74">
        <f t="shared" si="186"/>
        <v>384.0022598277695</v>
      </c>
      <c r="O904" s="74">
        <f t="shared" si="187"/>
        <v>12218.955157800001</v>
      </c>
      <c r="P904" s="39">
        <f t="shared" si="188"/>
        <v>19044</v>
      </c>
      <c r="Q904" s="73">
        <f t="shared" si="189"/>
        <v>7499.78114071896</v>
      </c>
      <c r="R904" s="73">
        <f t="shared" si="190"/>
        <v>145.0938050753472</v>
      </c>
      <c r="S904" s="73">
        <f t="shared" si="191"/>
        <v>384.0022598277695</v>
      </c>
      <c r="T904" s="73">
        <f t="shared" si="192"/>
        <v>12793.74429887352</v>
      </c>
      <c r="U904" s="73">
        <f t="shared" si="193"/>
        <v>19236</v>
      </c>
      <c r="V904" s="73">
        <f t="shared" si="194"/>
        <v>133952.11688174616</v>
      </c>
      <c r="W904" s="73">
        <f t="shared" si="195"/>
        <v>138094.9762851356</v>
      </c>
    </row>
    <row r="905" spans="2:23" ht="15">
      <c r="B905" t="s">
        <v>1924</v>
      </c>
      <c r="C905" t="s">
        <v>432</v>
      </c>
      <c r="D905" t="s">
        <v>420</v>
      </c>
      <c r="E905" s="54">
        <v>40</v>
      </c>
      <c r="F905" s="45" t="s">
        <v>407</v>
      </c>
      <c r="G905" s="45" t="s">
        <v>408</v>
      </c>
      <c r="H905" s="45" t="s">
        <v>412</v>
      </c>
      <c r="I905" s="53">
        <v>84962.48</v>
      </c>
      <c r="J905" s="58">
        <f t="shared" si="182"/>
        <v>88191.05424</v>
      </c>
      <c r="K905" s="58">
        <f t="shared" si="183"/>
        <v>91101.35902991999</v>
      </c>
      <c r="L905" s="74">
        <f t="shared" si="184"/>
        <v>6746.61564936</v>
      </c>
      <c r="M905" s="74">
        <f t="shared" si="185"/>
        <v>130.5227602752</v>
      </c>
      <c r="N905" s="74">
        <f t="shared" si="186"/>
        <v>384.0022598277695</v>
      </c>
      <c r="O905" s="74">
        <f t="shared" si="187"/>
        <v>11354.5982334</v>
      </c>
      <c r="P905" s="39">
        <f t="shared" si="188"/>
        <v>19044</v>
      </c>
      <c r="Q905" s="73">
        <f t="shared" si="189"/>
        <v>6969.253965788879</v>
      </c>
      <c r="R905" s="73">
        <f t="shared" si="190"/>
        <v>134.83001136428157</v>
      </c>
      <c r="S905" s="73">
        <f t="shared" si="191"/>
        <v>384.0022598277695</v>
      </c>
      <c r="T905" s="73">
        <f t="shared" si="192"/>
        <v>11888.727353404558</v>
      </c>
      <c r="U905" s="73">
        <f t="shared" si="193"/>
        <v>19236</v>
      </c>
      <c r="V905" s="73">
        <f t="shared" si="194"/>
        <v>125850.79314286297</v>
      </c>
      <c r="W905" s="73">
        <f t="shared" si="195"/>
        <v>129714.17262030547</v>
      </c>
    </row>
    <row r="906" spans="2:23" ht="15">
      <c r="B906" t="s">
        <v>1925</v>
      </c>
      <c r="C906" t="s">
        <v>934</v>
      </c>
      <c r="D906" t="s">
        <v>417</v>
      </c>
      <c r="E906" s="54">
        <v>40</v>
      </c>
      <c r="F906" s="45" t="s">
        <v>407</v>
      </c>
      <c r="G906" s="45" t="s">
        <v>408</v>
      </c>
      <c r="H906" s="45" t="s">
        <v>412</v>
      </c>
      <c r="I906" s="53">
        <v>96537.06</v>
      </c>
      <c r="J906" s="58">
        <f aca="true" t="shared" si="196" ref="J906:J969">I906*(1+$F$1)</f>
        <v>100205.46828</v>
      </c>
      <c r="K906" s="58">
        <f aca="true" t="shared" si="197" ref="K906:K969">J906*(1+$F$2)</f>
        <v>103512.24873323999</v>
      </c>
      <c r="L906" s="74">
        <f aca="true" t="shared" si="198" ref="L906:L969">IF(J906-$L$2&lt;0,J906*$I$3,($L$2*$I$3)+(J906-$L$2)*$I$4)</f>
        <v>7665.71832342</v>
      </c>
      <c r="M906" s="74">
        <f aca="true" t="shared" si="199" ref="M906:M969">J906*0.00148</f>
        <v>148.3040930544</v>
      </c>
      <c r="N906" s="74">
        <f aca="true" t="shared" si="200" ref="N906:N969">2080*0.184616471071043</f>
        <v>384.0022598277695</v>
      </c>
      <c r="O906" s="74">
        <f aca="true" t="shared" si="201" ref="O906:O969">J906*0.12875</f>
        <v>12901.454041050001</v>
      </c>
      <c r="P906" s="39">
        <f aca="true" t="shared" si="202" ref="P906:P969">1587*12</f>
        <v>19044</v>
      </c>
      <c r="Q906" s="73">
        <f aca="true" t="shared" si="203" ref="Q906:Q969">IF(K906-$L$2&lt;0,K906*$I$3,($L$2*$I$3)+(K906-$L$2)*$I$4)</f>
        <v>7918.687028092859</v>
      </c>
      <c r="R906" s="73">
        <f aca="true" t="shared" si="204" ref="R906:R969">K906*0.00148</f>
        <v>153.19812812519518</v>
      </c>
      <c r="S906" s="73">
        <f aca="true" t="shared" si="205" ref="S906:S969">2080*0.184616471071043</f>
        <v>384.0022598277695</v>
      </c>
      <c r="T906" s="73">
        <f aca="true" t="shared" si="206" ref="T906:T969">K906*0.1305</f>
        <v>13508.348459687819</v>
      </c>
      <c r="U906" s="73">
        <f aca="true" t="shared" si="207" ref="U906:U969">1603*12</f>
        <v>19236</v>
      </c>
      <c r="V906" s="73">
        <f aca="true" t="shared" si="208" ref="V906:V969">J906+SUM(L906:P906)</f>
        <v>140348.94699735218</v>
      </c>
      <c r="W906" s="73">
        <f aca="true" t="shared" si="209" ref="W906:W969">K906+SUM(Q906:U906)</f>
        <v>144712.48460897364</v>
      </c>
    </row>
    <row r="907" spans="2:23" ht="15">
      <c r="B907" t="s">
        <v>1926</v>
      </c>
      <c r="C907" t="s">
        <v>1927</v>
      </c>
      <c r="D907" t="s">
        <v>801</v>
      </c>
      <c r="E907" s="54">
        <v>40</v>
      </c>
      <c r="F907" s="45" t="s">
        <v>407</v>
      </c>
      <c r="G907" s="45" t="s">
        <v>408</v>
      </c>
      <c r="H907" s="45" t="s">
        <v>412</v>
      </c>
      <c r="I907" s="53">
        <v>101802</v>
      </c>
      <c r="J907" s="58">
        <f t="shared" si="196"/>
        <v>105670.47600000001</v>
      </c>
      <c r="K907" s="58">
        <f t="shared" si="197"/>
        <v>109157.601708</v>
      </c>
      <c r="L907" s="74">
        <f t="shared" si="198"/>
        <v>8083.791414</v>
      </c>
      <c r="M907" s="74">
        <f t="shared" si="199"/>
        <v>156.39230448</v>
      </c>
      <c r="N907" s="74">
        <f t="shared" si="200"/>
        <v>384.0022598277695</v>
      </c>
      <c r="O907" s="74">
        <f t="shared" si="201"/>
        <v>13605.073785000002</v>
      </c>
      <c r="P907" s="39">
        <f t="shared" si="202"/>
        <v>19044</v>
      </c>
      <c r="Q907" s="73">
        <f t="shared" si="203"/>
        <v>8350.556530662</v>
      </c>
      <c r="R907" s="73">
        <f t="shared" si="204"/>
        <v>161.55325052784</v>
      </c>
      <c r="S907" s="73">
        <f t="shared" si="205"/>
        <v>384.0022598277695</v>
      </c>
      <c r="T907" s="73">
        <f t="shared" si="206"/>
        <v>14245.067022894002</v>
      </c>
      <c r="U907" s="73">
        <f t="shared" si="207"/>
        <v>19236</v>
      </c>
      <c r="V907" s="73">
        <f t="shared" si="208"/>
        <v>146943.73576330778</v>
      </c>
      <c r="W907" s="73">
        <f t="shared" si="209"/>
        <v>151534.7807719116</v>
      </c>
    </row>
    <row r="908" spans="2:23" ht="15">
      <c r="B908" t="s">
        <v>1928</v>
      </c>
      <c r="C908" t="s">
        <v>1929</v>
      </c>
      <c r="D908" t="s">
        <v>661</v>
      </c>
      <c r="E908" s="54">
        <v>40</v>
      </c>
      <c r="F908" s="45" t="s">
        <v>407</v>
      </c>
      <c r="G908" s="45" t="s">
        <v>408</v>
      </c>
      <c r="H908" s="45" t="s">
        <v>412</v>
      </c>
      <c r="I908" s="53">
        <v>102673.23</v>
      </c>
      <c r="J908" s="58">
        <f t="shared" si="196"/>
        <v>106574.81274</v>
      </c>
      <c r="K908" s="58">
        <f t="shared" si="197"/>
        <v>110091.78156041999</v>
      </c>
      <c r="L908" s="74">
        <f t="shared" si="198"/>
        <v>8152.97317461</v>
      </c>
      <c r="M908" s="74">
        <f t="shared" si="199"/>
        <v>157.73072285519999</v>
      </c>
      <c r="N908" s="74">
        <f t="shared" si="200"/>
        <v>384.0022598277695</v>
      </c>
      <c r="O908" s="74">
        <f t="shared" si="201"/>
        <v>13721.507140275</v>
      </c>
      <c r="P908" s="39">
        <f t="shared" si="202"/>
        <v>19044</v>
      </c>
      <c r="Q908" s="73">
        <f t="shared" si="203"/>
        <v>8422.02128937213</v>
      </c>
      <c r="R908" s="73">
        <f t="shared" si="204"/>
        <v>162.93583670942158</v>
      </c>
      <c r="S908" s="73">
        <f t="shared" si="205"/>
        <v>384.0022598277695</v>
      </c>
      <c r="T908" s="73">
        <f t="shared" si="206"/>
        <v>14366.97749363481</v>
      </c>
      <c r="U908" s="73">
        <f t="shared" si="207"/>
        <v>19236</v>
      </c>
      <c r="V908" s="73">
        <f t="shared" si="208"/>
        <v>148035.02603756796</v>
      </c>
      <c r="W908" s="73">
        <f t="shared" si="209"/>
        <v>152663.7184399641</v>
      </c>
    </row>
    <row r="909" spans="2:23" ht="15">
      <c r="B909" t="s">
        <v>1930</v>
      </c>
      <c r="C909" t="s">
        <v>1931</v>
      </c>
      <c r="D909" t="s">
        <v>420</v>
      </c>
      <c r="E909" s="54">
        <v>40</v>
      </c>
      <c r="F909" s="45" t="s">
        <v>407</v>
      </c>
      <c r="G909" s="45" t="s">
        <v>408</v>
      </c>
      <c r="H909" s="45" t="s">
        <v>412</v>
      </c>
      <c r="I909" s="53">
        <v>99797.69</v>
      </c>
      <c r="J909" s="58">
        <f t="shared" si="196"/>
        <v>103590.00222000001</v>
      </c>
      <c r="K909" s="58">
        <f t="shared" si="197"/>
        <v>107008.47229326</v>
      </c>
      <c r="L909" s="74">
        <f t="shared" si="198"/>
        <v>7924.63516983</v>
      </c>
      <c r="M909" s="74">
        <f t="shared" si="199"/>
        <v>153.31320328560003</v>
      </c>
      <c r="N909" s="74">
        <f t="shared" si="200"/>
        <v>384.0022598277695</v>
      </c>
      <c r="O909" s="74">
        <f t="shared" si="201"/>
        <v>13337.212785825002</v>
      </c>
      <c r="P909" s="39">
        <f t="shared" si="202"/>
        <v>19044</v>
      </c>
      <c r="Q909" s="73">
        <f t="shared" si="203"/>
        <v>8186.14813043439</v>
      </c>
      <c r="R909" s="73">
        <f t="shared" si="204"/>
        <v>158.3725389940248</v>
      </c>
      <c r="S909" s="73">
        <f t="shared" si="205"/>
        <v>384.0022598277695</v>
      </c>
      <c r="T909" s="73">
        <f t="shared" si="206"/>
        <v>13964.60563427043</v>
      </c>
      <c r="U909" s="73">
        <f t="shared" si="207"/>
        <v>19236</v>
      </c>
      <c r="V909" s="73">
        <f t="shared" si="208"/>
        <v>144433.16563876838</v>
      </c>
      <c r="W909" s="73">
        <f t="shared" si="209"/>
        <v>148937.60085678662</v>
      </c>
    </row>
    <row r="910" spans="2:23" ht="15">
      <c r="B910" t="s">
        <v>1932</v>
      </c>
      <c r="C910" t="s">
        <v>1113</v>
      </c>
      <c r="D910" t="s">
        <v>417</v>
      </c>
      <c r="E910" s="54">
        <v>40</v>
      </c>
      <c r="F910" s="45" t="s">
        <v>407</v>
      </c>
      <c r="G910" s="45" t="s">
        <v>408</v>
      </c>
      <c r="H910" s="45" t="s">
        <v>412</v>
      </c>
      <c r="I910" s="53">
        <v>78051.67</v>
      </c>
      <c r="J910" s="58">
        <f t="shared" si="196"/>
        <v>81017.63346</v>
      </c>
      <c r="K910" s="58">
        <f t="shared" si="197"/>
        <v>83691.21536418</v>
      </c>
      <c r="L910" s="74">
        <f t="shared" si="198"/>
        <v>6197.84895969</v>
      </c>
      <c r="M910" s="74">
        <f t="shared" si="199"/>
        <v>119.90609752079999</v>
      </c>
      <c r="N910" s="74">
        <f t="shared" si="200"/>
        <v>384.0022598277695</v>
      </c>
      <c r="O910" s="74">
        <f t="shared" si="201"/>
        <v>10431.020307974999</v>
      </c>
      <c r="P910" s="39">
        <f t="shared" si="202"/>
        <v>19044</v>
      </c>
      <c r="Q910" s="73">
        <f t="shared" si="203"/>
        <v>6402.377975359769</v>
      </c>
      <c r="R910" s="73">
        <f t="shared" si="204"/>
        <v>123.86299873898639</v>
      </c>
      <c r="S910" s="73">
        <f t="shared" si="205"/>
        <v>384.0022598277695</v>
      </c>
      <c r="T910" s="73">
        <f t="shared" si="206"/>
        <v>10921.70360502549</v>
      </c>
      <c r="U910" s="73">
        <f t="shared" si="207"/>
        <v>19236</v>
      </c>
      <c r="V910" s="73">
        <f t="shared" si="208"/>
        <v>117194.41108501356</v>
      </c>
      <c r="W910" s="73">
        <f t="shared" si="209"/>
        <v>120759.16220313201</v>
      </c>
    </row>
    <row r="911" spans="2:23" ht="15">
      <c r="B911" t="s">
        <v>1933</v>
      </c>
      <c r="C911" t="s">
        <v>1934</v>
      </c>
      <c r="D911" t="s">
        <v>1935</v>
      </c>
      <c r="E911" s="54">
        <v>40</v>
      </c>
      <c r="F911" s="45" t="s">
        <v>407</v>
      </c>
      <c r="G911" s="45" t="s">
        <v>408</v>
      </c>
      <c r="H911" s="45" t="s">
        <v>412</v>
      </c>
      <c r="I911" s="53">
        <v>76055.77</v>
      </c>
      <c r="J911" s="58">
        <f t="shared" si="196"/>
        <v>78945.88926000001</v>
      </c>
      <c r="K911" s="58">
        <f t="shared" si="197"/>
        <v>81551.10360558</v>
      </c>
      <c r="L911" s="74">
        <f t="shared" si="198"/>
        <v>6039.360528390001</v>
      </c>
      <c r="M911" s="74">
        <f t="shared" si="199"/>
        <v>116.83991610480001</v>
      </c>
      <c r="N911" s="74">
        <f t="shared" si="200"/>
        <v>384.0022598277695</v>
      </c>
      <c r="O911" s="74">
        <f t="shared" si="201"/>
        <v>10164.283242225001</v>
      </c>
      <c r="P911" s="39">
        <f t="shared" si="202"/>
        <v>19044</v>
      </c>
      <c r="Q911" s="73">
        <f t="shared" si="203"/>
        <v>6238.659425826871</v>
      </c>
      <c r="R911" s="73">
        <f t="shared" si="204"/>
        <v>120.69563333625841</v>
      </c>
      <c r="S911" s="73">
        <f t="shared" si="205"/>
        <v>384.0022598277695</v>
      </c>
      <c r="T911" s="73">
        <f t="shared" si="206"/>
        <v>10642.419020528192</v>
      </c>
      <c r="U911" s="73">
        <f t="shared" si="207"/>
        <v>19236</v>
      </c>
      <c r="V911" s="73">
        <f t="shared" si="208"/>
        <v>114694.37520654759</v>
      </c>
      <c r="W911" s="73">
        <f t="shared" si="209"/>
        <v>118172.87994509909</v>
      </c>
    </row>
    <row r="912" spans="2:23" ht="15">
      <c r="B912" t="s">
        <v>1936</v>
      </c>
      <c r="C912" t="s">
        <v>1117</v>
      </c>
      <c r="D912" t="s">
        <v>417</v>
      </c>
      <c r="E912" s="54">
        <v>40</v>
      </c>
      <c r="F912" s="45" t="s">
        <v>407</v>
      </c>
      <c r="G912" s="45" t="s">
        <v>408</v>
      </c>
      <c r="H912" s="45" t="s">
        <v>412</v>
      </c>
      <c r="I912" s="53">
        <v>93933.73</v>
      </c>
      <c r="J912" s="58">
        <f t="shared" si="196"/>
        <v>97503.21174</v>
      </c>
      <c r="K912" s="58">
        <f t="shared" si="197"/>
        <v>100720.81772741998</v>
      </c>
      <c r="L912" s="74">
        <f t="shared" si="198"/>
        <v>7458.9956981099995</v>
      </c>
      <c r="M912" s="74">
        <f t="shared" si="199"/>
        <v>144.3047533752</v>
      </c>
      <c r="N912" s="74">
        <f t="shared" si="200"/>
        <v>384.0022598277695</v>
      </c>
      <c r="O912" s="74">
        <f t="shared" si="201"/>
        <v>12553.538511525001</v>
      </c>
      <c r="P912" s="39">
        <f t="shared" si="202"/>
        <v>19044</v>
      </c>
      <c r="Q912" s="73">
        <f t="shared" si="203"/>
        <v>7705.142556147629</v>
      </c>
      <c r="R912" s="73">
        <f t="shared" si="204"/>
        <v>149.06681023658157</v>
      </c>
      <c r="S912" s="73">
        <f t="shared" si="205"/>
        <v>384.0022598277695</v>
      </c>
      <c r="T912" s="73">
        <f t="shared" si="206"/>
        <v>13144.066713428309</v>
      </c>
      <c r="U912" s="73">
        <f t="shared" si="207"/>
        <v>19236</v>
      </c>
      <c r="V912" s="73">
        <f t="shared" si="208"/>
        <v>137088.05296283797</v>
      </c>
      <c r="W912" s="73">
        <f t="shared" si="209"/>
        <v>141339.09606706028</v>
      </c>
    </row>
    <row r="913" spans="2:23" ht="15">
      <c r="B913" t="s">
        <v>1937</v>
      </c>
      <c r="C913" t="s">
        <v>1938</v>
      </c>
      <c r="D913" t="s">
        <v>1935</v>
      </c>
      <c r="E913" s="54">
        <v>40</v>
      </c>
      <c r="F913" s="45" t="s">
        <v>407</v>
      </c>
      <c r="G913" s="45" t="s">
        <v>408</v>
      </c>
      <c r="H913" s="45" t="s">
        <v>412</v>
      </c>
      <c r="I913" s="53">
        <v>91300.32</v>
      </c>
      <c r="J913" s="58">
        <f t="shared" si="196"/>
        <v>94769.73216000001</v>
      </c>
      <c r="K913" s="58">
        <f t="shared" si="197"/>
        <v>97897.13332128001</v>
      </c>
      <c r="L913" s="74">
        <f t="shared" si="198"/>
        <v>7249.884510240001</v>
      </c>
      <c r="M913" s="74">
        <f t="shared" si="199"/>
        <v>140.2592035968</v>
      </c>
      <c r="N913" s="74">
        <f t="shared" si="200"/>
        <v>384.0022598277695</v>
      </c>
      <c r="O913" s="74">
        <f t="shared" si="201"/>
        <v>12201.603015600002</v>
      </c>
      <c r="P913" s="39">
        <f t="shared" si="202"/>
        <v>19044</v>
      </c>
      <c r="Q913" s="73">
        <f t="shared" si="203"/>
        <v>7489.13069907792</v>
      </c>
      <c r="R913" s="73">
        <f t="shared" si="204"/>
        <v>144.8877573154944</v>
      </c>
      <c r="S913" s="73">
        <f t="shared" si="205"/>
        <v>384.0022598277695</v>
      </c>
      <c r="T913" s="73">
        <f t="shared" si="206"/>
        <v>12775.575898427041</v>
      </c>
      <c r="U913" s="73">
        <f t="shared" si="207"/>
        <v>19236</v>
      </c>
      <c r="V913" s="73">
        <f t="shared" si="208"/>
        <v>133789.48114926458</v>
      </c>
      <c r="W913" s="73">
        <f t="shared" si="209"/>
        <v>137926.72993592825</v>
      </c>
    </row>
    <row r="914" spans="2:23" ht="15">
      <c r="B914" t="s">
        <v>1939</v>
      </c>
      <c r="C914" t="s">
        <v>735</v>
      </c>
      <c r="D914" t="s">
        <v>417</v>
      </c>
      <c r="E914" s="54">
        <v>40</v>
      </c>
      <c r="F914" s="45" t="s">
        <v>407</v>
      </c>
      <c r="G914" s="45" t="s">
        <v>408</v>
      </c>
      <c r="H914" s="45" t="s">
        <v>412</v>
      </c>
      <c r="I914" s="53">
        <v>100172.59</v>
      </c>
      <c r="J914" s="58">
        <f t="shared" si="196"/>
        <v>103979.14842</v>
      </c>
      <c r="K914" s="58">
        <f t="shared" si="197"/>
        <v>107410.46031786</v>
      </c>
      <c r="L914" s="74">
        <f t="shared" si="198"/>
        <v>7954.40485413</v>
      </c>
      <c r="M914" s="74">
        <f t="shared" si="199"/>
        <v>153.88913966159998</v>
      </c>
      <c r="N914" s="74">
        <f t="shared" si="200"/>
        <v>384.0022598277695</v>
      </c>
      <c r="O914" s="74">
        <f t="shared" si="201"/>
        <v>13387.315359075</v>
      </c>
      <c r="P914" s="39">
        <f t="shared" si="202"/>
        <v>19044</v>
      </c>
      <c r="Q914" s="73">
        <f t="shared" si="203"/>
        <v>8216.900214316289</v>
      </c>
      <c r="R914" s="73">
        <f t="shared" si="204"/>
        <v>158.96748127043278</v>
      </c>
      <c r="S914" s="73">
        <f t="shared" si="205"/>
        <v>384.0022598277695</v>
      </c>
      <c r="T914" s="73">
        <f t="shared" si="206"/>
        <v>14017.065071480729</v>
      </c>
      <c r="U914" s="73">
        <f t="shared" si="207"/>
        <v>19236</v>
      </c>
      <c r="V914" s="73">
        <f t="shared" si="208"/>
        <v>144902.76003269438</v>
      </c>
      <c r="W914" s="73">
        <f t="shared" si="209"/>
        <v>149423.3953447552</v>
      </c>
    </row>
    <row r="915" spans="2:23" ht="15">
      <c r="B915" t="s">
        <v>1940</v>
      </c>
      <c r="C915" t="s">
        <v>1941</v>
      </c>
      <c r="D915" t="s">
        <v>1935</v>
      </c>
      <c r="E915" s="54">
        <v>40</v>
      </c>
      <c r="F915" s="45" t="s">
        <v>407</v>
      </c>
      <c r="G915" s="45" t="s">
        <v>408</v>
      </c>
      <c r="H915" s="45" t="s">
        <v>412</v>
      </c>
      <c r="I915" s="53">
        <v>104729.45</v>
      </c>
      <c r="J915" s="58">
        <f t="shared" si="196"/>
        <v>108709.1691</v>
      </c>
      <c r="K915" s="58">
        <f t="shared" si="197"/>
        <v>112296.5716803</v>
      </c>
      <c r="L915" s="74">
        <f t="shared" si="198"/>
        <v>8316.25143615</v>
      </c>
      <c r="M915" s="74">
        <f t="shared" si="199"/>
        <v>160.889570268</v>
      </c>
      <c r="N915" s="74">
        <f t="shared" si="200"/>
        <v>384.0022598277695</v>
      </c>
      <c r="O915" s="74">
        <f t="shared" si="201"/>
        <v>13996.305521625</v>
      </c>
      <c r="P915" s="39">
        <f t="shared" si="202"/>
        <v>19044</v>
      </c>
      <c r="Q915" s="73">
        <f t="shared" si="203"/>
        <v>8590.687733542949</v>
      </c>
      <c r="R915" s="73">
        <f t="shared" si="204"/>
        <v>166.19892608684398</v>
      </c>
      <c r="S915" s="73">
        <f t="shared" si="205"/>
        <v>384.0022598277695</v>
      </c>
      <c r="T915" s="73">
        <f t="shared" si="206"/>
        <v>14654.70260427915</v>
      </c>
      <c r="U915" s="73">
        <f t="shared" si="207"/>
        <v>19236</v>
      </c>
      <c r="V915" s="73">
        <f t="shared" si="208"/>
        <v>150610.61788787076</v>
      </c>
      <c r="W915" s="73">
        <f t="shared" si="209"/>
        <v>155328.1632040367</v>
      </c>
    </row>
    <row r="916" spans="2:23" ht="15">
      <c r="B916" t="s">
        <v>1942</v>
      </c>
      <c r="C916" t="s">
        <v>471</v>
      </c>
      <c r="D916" t="s">
        <v>417</v>
      </c>
      <c r="E916" s="54">
        <v>40</v>
      </c>
      <c r="F916" s="45" t="s">
        <v>407</v>
      </c>
      <c r="G916" s="45" t="s">
        <v>408</v>
      </c>
      <c r="H916" s="45" t="s">
        <v>412</v>
      </c>
      <c r="I916" s="53">
        <v>116856.44</v>
      </c>
      <c r="J916" s="58">
        <f t="shared" si="196"/>
        <v>121296.98472000001</v>
      </c>
      <c r="K916" s="58">
        <f t="shared" si="197"/>
        <v>125299.78521576</v>
      </c>
      <c r="L916" s="74">
        <f t="shared" si="198"/>
        <v>9279.219331080001</v>
      </c>
      <c r="M916" s="74">
        <f t="shared" si="199"/>
        <v>179.51953738560002</v>
      </c>
      <c r="N916" s="74">
        <f t="shared" si="200"/>
        <v>384.0022598277695</v>
      </c>
      <c r="O916" s="74">
        <f t="shared" si="201"/>
        <v>15616.986782700002</v>
      </c>
      <c r="P916" s="39">
        <f t="shared" si="202"/>
        <v>19044</v>
      </c>
      <c r="Q916" s="73">
        <f t="shared" si="203"/>
        <v>9585.43356900564</v>
      </c>
      <c r="R916" s="73">
        <f t="shared" si="204"/>
        <v>185.4436821193248</v>
      </c>
      <c r="S916" s="73">
        <f t="shared" si="205"/>
        <v>384.0022598277695</v>
      </c>
      <c r="T916" s="73">
        <f t="shared" si="206"/>
        <v>16351.62197065668</v>
      </c>
      <c r="U916" s="73">
        <f t="shared" si="207"/>
        <v>19236</v>
      </c>
      <c r="V916" s="73">
        <f t="shared" si="208"/>
        <v>165800.7126309934</v>
      </c>
      <c r="W916" s="73">
        <f t="shared" si="209"/>
        <v>171042.28669736942</v>
      </c>
    </row>
    <row r="917" spans="2:23" ht="15">
      <c r="B917" t="s">
        <v>1943</v>
      </c>
      <c r="C917" t="s">
        <v>1944</v>
      </c>
      <c r="D917" t="s">
        <v>851</v>
      </c>
      <c r="E917" s="54">
        <v>40</v>
      </c>
      <c r="F917" s="45" t="s">
        <v>407</v>
      </c>
      <c r="G917" s="45" t="s">
        <v>408</v>
      </c>
      <c r="H917" s="45" t="s">
        <v>412</v>
      </c>
      <c r="I917" s="53">
        <v>110375.44</v>
      </c>
      <c r="J917" s="58">
        <f t="shared" si="196"/>
        <v>114569.70672</v>
      </c>
      <c r="K917" s="58">
        <f t="shared" si="197"/>
        <v>118350.50704175999</v>
      </c>
      <c r="L917" s="74">
        <f t="shared" si="198"/>
        <v>8764.58256408</v>
      </c>
      <c r="M917" s="74">
        <f t="shared" si="199"/>
        <v>169.5631659456</v>
      </c>
      <c r="N917" s="74">
        <f t="shared" si="200"/>
        <v>384.0022598277695</v>
      </c>
      <c r="O917" s="74">
        <f t="shared" si="201"/>
        <v>14750.849740200001</v>
      </c>
      <c r="P917" s="39">
        <f t="shared" si="202"/>
        <v>19044</v>
      </c>
      <c r="Q917" s="73">
        <f t="shared" si="203"/>
        <v>9053.813788694639</v>
      </c>
      <c r="R917" s="73">
        <f t="shared" si="204"/>
        <v>175.1587504218048</v>
      </c>
      <c r="S917" s="73">
        <f t="shared" si="205"/>
        <v>384.0022598277695</v>
      </c>
      <c r="T917" s="73">
        <f t="shared" si="206"/>
        <v>15444.74116894968</v>
      </c>
      <c r="U917" s="73">
        <f t="shared" si="207"/>
        <v>19236</v>
      </c>
      <c r="V917" s="73">
        <f t="shared" si="208"/>
        <v>157682.70445005337</v>
      </c>
      <c r="W917" s="73">
        <f t="shared" si="209"/>
        <v>162644.22300965388</v>
      </c>
    </row>
    <row r="918" spans="2:23" ht="15">
      <c r="B918" t="s">
        <v>1945</v>
      </c>
      <c r="C918" t="s">
        <v>821</v>
      </c>
      <c r="D918" t="s">
        <v>417</v>
      </c>
      <c r="E918" s="54">
        <v>40</v>
      </c>
      <c r="F918" s="45" t="s">
        <v>407</v>
      </c>
      <c r="G918" s="45" t="s">
        <v>408</v>
      </c>
      <c r="H918" s="45" t="s">
        <v>412</v>
      </c>
      <c r="I918" s="53">
        <v>110947.93</v>
      </c>
      <c r="J918" s="58">
        <f t="shared" si="196"/>
        <v>115163.95134</v>
      </c>
      <c r="K918" s="58">
        <f t="shared" si="197"/>
        <v>118964.36173421999</v>
      </c>
      <c r="L918" s="74">
        <f t="shared" si="198"/>
        <v>8810.04227751</v>
      </c>
      <c r="M918" s="74">
        <f t="shared" si="199"/>
        <v>170.4426479832</v>
      </c>
      <c r="N918" s="74">
        <f t="shared" si="200"/>
        <v>384.0022598277695</v>
      </c>
      <c r="O918" s="74">
        <f t="shared" si="201"/>
        <v>14827.358735025</v>
      </c>
      <c r="P918" s="39">
        <f t="shared" si="202"/>
        <v>19044</v>
      </c>
      <c r="Q918" s="73">
        <f t="shared" si="203"/>
        <v>9100.773672667829</v>
      </c>
      <c r="R918" s="73">
        <f t="shared" si="204"/>
        <v>176.06725536664558</v>
      </c>
      <c r="S918" s="73">
        <f t="shared" si="205"/>
        <v>384.0022598277695</v>
      </c>
      <c r="T918" s="73">
        <f t="shared" si="206"/>
        <v>15524.849206315708</v>
      </c>
      <c r="U918" s="73">
        <f t="shared" si="207"/>
        <v>19236</v>
      </c>
      <c r="V918" s="73">
        <f t="shared" si="208"/>
        <v>158399.79726034598</v>
      </c>
      <c r="W918" s="73">
        <f t="shared" si="209"/>
        <v>163386.05412839795</v>
      </c>
    </row>
    <row r="919" spans="2:23" ht="15">
      <c r="B919" t="s">
        <v>1946</v>
      </c>
      <c r="C919" t="s">
        <v>924</v>
      </c>
      <c r="D919" t="s">
        <v>417</v>
      </c>
      <c r="E919" s="54">
        <v>40</v>
      </c>
      <c r="F919" s="45" t="s">
        <v>407</v>
      </c>
      <c r="G919" s="45" t="s">
        <v>408</v>
      </c>
      <c r="H919" s="45" t="s">
        <v>412</v>
      </c>
      <c r="I919" s="53">
        <v>129194.36</v>
      </c>
      <c r="J919" s="58">
        <f t="shared" si="196"/>
        <v>134103.74568</v>
      </c>
      <c r="K919" s="58">
        <f t="shared" si="197"/>
        <v>138529.16928744</v>
      </c>
      <c r="L919" s="74">
        <f t="shared" si="198"/>
        <v>9905.30431236</v>
      </c>
      <c r="M919" s="74">
        <f t="shared" si="199"/>
        <v>198.4735436064</v>
      </c>
      <c r="N919" s="74">
        <f t="shared" si="200"/>
        <v>384.0022598277695</v>
      </c>
      <c r="O919" s="74">
        <f t="shared" si="201"/>
        <v>17265.857256299998</v>
      </c>
      <c r="P919" s="39">
        <f t="shared" si="202"/>
        <v>19044</v>
      </c>
      <c r="Q919" s="73">
        <f t="shared" si="203"/>
        <v>9969.472954667881</v>
      </c>
      <c r="R919" s="73">
        <f t="shared" si="204"/>
        <v>205.02317054541118</v>
      </c>
      <c r="S919" s="73">
        <f t="shared" si="205"/>
        <v>384.0022598277695</v>
      </c>
      <c r="T919" s="73">
        <f t="shared" si="206"/>
        <v>18078.05659201092</v>
      </c>
      <c r="U919" s="73">
        <f t="shared" si="207"/>
        <v>19236</v>
      </c>
      <c r="V919" s="73">
        <f t="shared" si="208"/>
        <v>180901.38305209417</v>
      </c>
      <c r="W919" s="73">
        <f t="shared" si="209"/>
        <v>186401.72426449196</v>
      </c>
    </row>
    <row r="920" spans="2:23" ht="15">
      <c r="B920" t="s">
        <v>1947</v>
      </c>
      <c r="C920" t="s">
        <v>1025</v>
      </c>
      <c r="D920" t="s">
        <v>661</v>
      </c>
      <c r="E920" s="54">
        <v>40</v>
      </c>
      <c r="F920" s="45" t="s">
        <v>407</v>
      </c>
      <c r="G920" s="45" t="s">
        <v>408</v>
      </c>
      <c r="H920" s="45" t="s">
        <v>412</v>
      </c>
      <c r="I920" s="53">
        <v>104333.72</v>
      </c>
      <c r="J920" s="58">
        <f t="shared" si="196"/>
        <v>108298.40136</v>
      </c>
      <c r="K920" s="58">
        <f t="shared" si="197"/>
        <v>111872.24860487999</v>
      </c>
      <c r="L920" s="74">
        <f t="shared" si="198"/>
        <v>8284.82770404</v>
      </c>
      <c r="M920" s="74">
        <f t="shared" si="199"/>
        <v>160.2816340128</v>
      </c>
      <c r="N920" s="74">
        <f t="shared" si="200"/>
        <v>384.0022598277695</v>
      </c>
      <c r="O920" s="74">
        <f t="shared" si="201"/>
        <v>13943.419175100002</v>
      </c>
      <c r="P920" s="39">
        <f t="shared" si="202"/>
        <v>19044</v>
      </c>
      <c r="Q920" s="73">
        <f t="shared" si="203"/>
        <v>8558.22701827332</v>
      </c>
      <c r="R920" s="73">
        <f t="shared" si="204"/>
        <v>165.5709279352224</v>
      </c>
      <c r="S920" s="73">
        <f t="shared" si="205"/>
        <v>384.0022598277695</v>
      </c>
      <c r="T920" s="73">
        <f t="shared" si="206"/>
        <v>14599.32844293684</v>
      </c>
      <c r="U920" s="73">
        <f t="shared" si="207"/>
        <v>19236</v>
      </c>
      <c r="V920" s="73">
        <f t="shared" si="208"/>
        <v>150114.93213298058</v>
      </c>
      <c r="W920" s="73">
        <f t="shared" si="209"/>
        <v>154815.37725385313</v>
      </c>
    </row>
    <row r="921" spans="2:23" ht="15">
      <c r="B921" t="s">
        <v>1948</v>
      </c>
      <c r="C921" t="s">
        <v>924</v>
      </c>
      <c r="D921" t="s">
        <v>417</v>
      </c>
      <c r="E921" s="54">
        <v>40</v>
      </c>
      <c r="F921" s="45" t="s">
        <v>407</v>
      </c>
      <c r="G921" s="45" t="s">
        <v>408</v>
      </c>
      <c r="H921" s="45" t="s">
        <v>412</v>
      </c>
      <c r="I921" s="53">
        <v>129194.36</v>
      </c>
      <c r="J921" s="58">
        <f t="shared" si="196"/>
        <v>134103.74568</v>
      </c>
      <c r="K921" s="58">
        <f t="shared" si="197"/>
        <v>138529.16928744</v>
      </c>
      <c r="L921" s="74">
        <f t="shared" si="198"/>
        <v>9905.30431236</v>
      </c>
      <c r="M921" s="74">
        <f t="shared" si="199"/>
        <v>198.4735436064</v>
      </c>
      <c r="N921" s="74">
        <f t="shared" si="200"/>
        <v>384.0022598277695</v>
      </c>
      <c r="O921" s="74">
        <f t="shared" si="201"/>
        <v>17265.857256299998</v>
      </c>
      <c r="P921" s="39">
        <f t="shared" si="202"/>
        <v>19044</v>
      </c>
      <c r="Q921" s="73">
        <f t="shared" si="203"/>
        <v>9969.472954667881</v>
      </c>
      <c r="R921" s="73">
        <f t="shared" si="204"/>
        <v>205.02317054541118</v>
      </c>
      <c r="S921" s="73">
        <f t="shared" si="205"/>
        <v>384.0022598277695</v>
      </c>
      <c r="T921" s="73">
        <f t="shared" si="206"/>
        <v>18078.05659201092</v>
      </c>
      <c r="U921" s="73">
        <f t="shared" si="207"/>
        <v>19236</v>
      </c>
      <c r="V921" s="73">
        <f t="shared" si="208"/>
        <v>180901.38305209417</v>
      </c>
      <c r="W921" s="73">
        <f t="shared" si="209"/>
        <v>186401.72426449196</v>
      </c>
    </row>
    <row r="922" spans="2:23" ht="15">
      <c r="B922" t="s">
        <v>1949</v>
      </c>
      <c r="C922" t="s">
        <v>735</v>
      </c>
      <c r="D922" t="s">
        <v>417</v>
      </c>
      <c r="E922" s="54">
        <v>40</v>
      </c>
      <c r="F922" s="45" t="s">
        <v>407</v>
      </c>
      <c r="G922" s="45" t="s">
        <v>408</v>
      </c>
      <c r="H922" s="45" t="s">
        <v>761</v>
      </c>
      <c r="I922" s="53">
        <v>100172.59</v>
      </c>
      <c r="J922" s="58">
        <f t="shared" si="196"/>
        <v>103979.14842</v>
      </c>
      <c r="K922" s="58">
        <f t="shared" si="197"/>
        <v>107410.46031786</v>
      </c>
      <c r="L922" s="74">
        <f t="shared" si="198"/>
        <v>7954.40485413</v>
      </c>
      <c r="M922" s="74">
        <f t="shared" si="199"/>
        <v>153.88913966159998</v>
      </c>
      <c r="N922" s="74">
        <f t="shared" si="200"/>
        <v>384.0022598277695</v>
      </c>
      <c r="O922" s="74">
        <f t="shared" si="201"/>
        <v>13387.315359075</v>
      </c>
      <c r="P922" s="39">
        <f t="shared" si="202"/>
        <v>19044</v>
      </c>
      <c r="Q922" s="73">
        <f t="shared" si="203"/>
        <v>8216.900214316289</v>
      </c>
      <c r="R922" s="73">
        <f t="shared" si="204"/>
        <v>158.96748127043278</v>
      </c>
      <c r="S922" s="73">
        <f t="shared" si="205"/>
        <v>384.0022598277695</v>
      </c>
      <c r="T922" s="73">
        <f t="shared" si="206"/>
        <v>14017.065071480729</v>
      </c>
      <c r="U922" s="73">
        <f t="shared" si="207"/>
        <v>19236</v>
      </c>
      <c r="V922" s="73">
        <f t="shared" si="208"/>
        <v>144902.76003269438</v>
      </c>
      <c r="W922" s="73">
        <f t="shared" si="209"/>
        <v>149423.3953447552</v>
      </c>
    </row>
    <row r="923" spans="2:23" ht="15">
      <c r="B923" t="s">
        <v>1950</v>
      </c>
      <c r="C923" t="s">
        <v>934</v>
      </c>
      <c r="D923" t="s">
        <v>417</v>
      </c>
      <c r="E923" s="54">
        <v>40</v>
      </c>
      <c r="F923" s="45" t="s">
        <v>407</v>
      </c>
      <c r="G923" s="45" t="s">
        <v>408</v>
      </c>
      <c r="H923" s="45" t="s">
        <v>761</v>
      </c>
      <c r="I923" s="53">
        <v>96537.06</v>
      </c>
      <c r="J923" s="58">
        <f t="shared" si="196"/>
        <v>100205.46828</v>
      </c>
      <c r="K923" s="58">
        <f t="shared" si="197"/>
        <v>103512.24873323999</v>
      </c>
      <c r="L923" s="74">
        <f t="shared" si="198"/>
        <v>7665.71832342</v>
      </c>
      <c r="M923" s="74">
        <f t="shared" si="199"/>
        <v>148.3040930544</v>
      </c>
      <c r="N923" s="74">
        <f t="shared" si="200"/>
        <v>384.0022598277695</v>
      </c>
      <c r="O923" s="74">
        <f t="shared" si="201"/>
        <v>12901.454041050001</v>
      </c>
      <c r="P923" s="39">
        <f t="shared" si="202"/>
        <v>19044</v>
      </c>
      <c r="Q923" s="73">
        <f t="shared" si="203"/>
        <v>7918.687028092859</v>
      </c>
      <c r="R923" s="73">
        <f t="shared" si="204"/>
        <v>153.19812812519518</v>
      </c>
      <c r="S923" s="73">
        <f t="shared" si="205"/>
        <v>384.0022598277695</v>
      </c>
      <c r="T923" s="73">
        <f t="shared" si="206"/>
        <v>13508.348459687819</v>
      </c>
      <c r="U923" s="73">
        <f t="shared" si="207"/>
        <v>19236</v>
      </c>
      <c r="V923" s="73">
        <f t="shared" si="208"/>
        <v>140348.94699735218</v>
      </c>
      <c r="W923" s="73">
        <f t="shared" si="209"/>
        <v>144712.48460897364</v>
      </c>
    </row>
    <row r="924" spans="2:23" ht="15">
      <c r="B924" t="s">
        <v>1951</v>
      </c>
      <c r="C924" t="s">
        <v>1859</v>
      </c>
      <c r="D924" t="s">
        <v>417</v>
      </c>
      <c r="E924" s="54">
        <v>40</v>
      </c>
      <c r="F924" s="45" t="s">
        <v>407</v>
      </c>
      <c r="G924" s="45" t="s">
        <v>408</v>
      </c>
      <c r="H924" s="45" t="s">
        <v>761</v>
      </c>
      <c r="I924" s="53">
        <v>67059.62</v>
      </c>
      <c r="J924" s="58">
        <f t="shared" si="196"/>
        <v>69607.88556</v>
      </c>
      <c r="K924" s="58">
        <f t="shared" si="197"/>
        <v>71904.94578347998</v>
      </c>
      <c r="L924" s="74">
        <f t="shared" si="198"/>
        <v>5325.00324534</v>
      </c>
      <c r="M924" s="74">
        <f t="shared" si="199"/>
        <v>103.01967062879999</v>
      </c>
      <c r="N924" s="74">
        <f t="shared" si="200"/>
        <v>384.0022598277695</v>
      </c>
      <c r="O924" s="74">
        <f t="shared" si="201"/>
        <v>8962.01526585</v>
      </c>
      <c r="P924" s="39">
        <f t="shared" si="202"/>
        <v>19044</v>
      </c>
      <c r="Q924" s="73">
        <f t="shared" si="203"/>
        <v>5500.728352436218</v>
      </c>
      <c r="R924" s="73">
        <f t="shared" si="204"/>
        <v>106.41931975955038</v>
      </c>
      <c r="S924" s="73">
        <f t="shared" si="205"/>
        <v>384.0022598277695</v>
      </c>
      <c r="T924" s="73">
        <f t="shared" si="206"/>
        <v>9383.595424744139</v>
      </c>
      <c r="U924" s="73">
        <f t="shared" si="207"/>
        <v>19236</v>
      </c>
      <c r="V924" s="73">
        <f t="shared" si="208"/>
        <v>103425.92600164656</v>
      </c>
      <c r="W924" s="73">
        <f t="shared" si="209"/>
        <v>106515.69114024765</v>
      </c>
    </row>
    <row r="925" spans="2:23" ht="15">
      <c r="B925" t="s">
        <v>1952</v>
      </c>
      <c r="C925" t="s">
        <v>1953</v>
      </c>
      <c r="D925" t="s">
        <v>417</v>
      </c>
      <c r="E925" s="54">
        <v>40</v>
      </c>
      <c r="F925" s="45" t="s">
        <v>407</v>
      </c>
      <c r="G925" s="45" t="s">
        <v>408</v>
      </c>
      <c r="H925" s="45" t="s">
        <v>412</v>
      </c>
      <c r="I925" s="53">
        <v>180294.4</v>
      </c>
      <c r="J925" s="58">
        <f t="shared" si="196"/>
        <v>187145.5872</v>
      </c>
      <c r="K925" s="58">
        <f t="shared" si="197"/>
        <v>193321.3915776</v>
      </c>
      <c r="L925" s="74">
        <f t="shared" si="198"/>
        <v>10674.4110144</v>
      </c>
      <c r="M925" s="74">
        <f t="shared" si="199"/>
        <v>276.975469056</v>
      </c>
      <c r="N925" s="74">
        <f t="shared" si="200"/>
        <v>384.0022598277695</v>
      </c>
      <c r="O925" s="74">
        <f t="shared" si="201"/>
        <v>24094.994352</v>
      </c>
      <c r="P925" s="39">
        <f t="shared" si="202"/>
        <v>19044</v>
      </c>
      <c r="Q925" s="73">
        <f t="shared" si="203"/>
        <v>10763.9601778752</v>
      </c>
      <c r="R925" s="73">
        <f t="shared" si="204"/>
        <v>286.115659534848</v>
      </c>
      <c r="S925" s="73">
        <f t="shared" si="205"/>
        <v>384.0022598277695</v>
      </c>
      <c r="T925" s="73">
        <f t="shared" si="206"/>
        <v>25228.441600876802</v>
      </c>
      <c r="U925" s="73">
        <f t="shared" si="207"/>
        <v>19236</v>
      </c>
      <c r="V925" s="73">
        <f t="shared" si="208"/>
        <v>241619.97029528377</v>
      </c>
      <c r="W925" s="73">
        <f t="shared" si="209"/>
        <v>249219.91127571464</v>
      </c>
    </row>
    <row r="926" spans="2:23" ht="15">
      <c r="B926" t="s">
        <v>1954</v>
      </c>
      <c r="C926" t="s">
        <v>1955</v>
      </c>
      <c r="D926" t="s">
        <v>417</v>
      </c>
      <c r="E926" s="54">
        <v>40</v>
      </c>
      <c r="F926" s="45" t="s">
        <v>407</v>
      </c>
      <c r="G926" s="45" t="s">
        <v>408</v>
      </c>
      <c r="H926" s="45" t="s">
        <v>785</v>
      </c>
      <c r="I926" s="53">
        <v>122141.34</v>
      </c>
      <c r="J926" s="58">
        <f t="shared" si="196"/>
        <v>126782.71092</v>
      </c>
      <c r="K926" s="58">
        <f t="shared" si="197"/>
        <v>130966.54038035999</v>
      </c>
      <c r="L926" s="74">
        <f t="shared" si="198"/>
        <v>9698.87738538</v>
      </c>
      <c r="M926" s="74">
        <f t="shared" si="199"/>
        <v>187.6384121616</v>
      </c>
      <c r="N926" s="74">
        <f t="shared" si="200"/>
        <v>384.0022598277695</v>
      </c>
      <c r="O926" s="74">
        <f t="shared" si="201"/>
        <v>16323.27403095</v>
      </c>
      <c r="P926" s="39">
        <f t="shared" si="202"/>
        <v>19044</v>
      </c>
      <c r="Q926" s="73">
        <f t="shared" si="203"/>
        <v>9859.81483551522</v>
      </c>
      <c r="R926" s="73">
        <f t="shared" si="204"/>
        <v>193.83047976293278</v>
      </c>
      <c r="S926" s="73">
        <f t="shared" si="205"/>
        <v>384.0022598277695</v>
      </c>
      <c r="T926" s="73">
        <f t="shared" si="206"/>
        <v>17091.13351963698</v>
      </c>
      <c r="U926" s="73">
        <f t="shared" si="207"/>
        <v>19236</v>
      </c>
      <c r="V926" s="73">
        <f t="shared" si="208"/>
        <v>172420.50300831936</v>
      </c>
      <c r="W926" s="73">
        <f t="shared" si="209"/>
        <v>177731.3214751029</v>
      </c>
    </row>
    <row r="927" spans="2:23" ht="15">
      <c r="B927" t="s">
        <v>1956</v>
      </c>
      <c r="C927" t="s">
        <v>1957</v>
      </c>
      <c r="D927" t="s">
        <v>417</v>
      </c>
      <c r="E927" s="54">
        <v>40</v>
      </c>
      <c r="F927" s="45" t="s">
        <v>407</v>
      </c>
      <c r="G927" s="45" t="s">
        <v>408</v>
      </c>
      <c r="H927" s="45" t="s">
        <v>412</v>
      </c>
      <c r="I927" s="53">
        <v>36067.2</v>
      </c>
      <c r="J927" s="58">
        <f t="shared" si="196"/>
        <v>37437.7536</v>
      </c>
      <c r="K927" s="58">
        <f t="shared" si="197"/>
        <v>38673.19946879999</v>
      </c>
      <c r="L927" s="74">
        <f t="shared" si="198"/>
        <v>2863.9881503999995</v>
      </c>
      <c r="M927" s="74">
        <f t="shared" si="199"/>
        <v>55.407875327999996</v>
      </c>
      <c r="N927" s="74">
        <f t="shared" si="200"/>
        <v>384.0022598277695</v>
      </c>
      <c r="O927" s="74">
        <f t="shared" si="201"/>
        <v>4820.1107759999995</v>
      </c>
      <c r="P927" s="39">
        <f t="shared" si="202"/>
        <v>19044</v>
      </c>
      <c r="Q927" s="73">
        <f t="shared" si="203"/>
        <v>2958.4997593631992</v>
      </c>
      <c r="R927" s="73">
        <f t="shared" si="204"/>
        <v>57.236335213823985</v>
      </c>
      <c r="S927" s="73">
        <f t="shared" si="205"/>
        <v>384.0022598277695</v>
      </c>
      <c r="T927" s="73">
        <f t="shared" si="206"/>
        <v>5046.852530678399</v>
      </c>
      <c r="U927" s="73">
        <f t="shared" si="207"/>
        <v>19236</v>
      </c>
      <c r="V927" s="73">
        <f t="shared" si="208"/>
        <v>64605.26266155577</v>
      </c>
      <c r="W927" s="73">
        <f t="shared" si="209"/>
        <v>66355.79035388317</v>
      </c>
    </row>
    <row r="928" spans="2:23" ht="15">
      <c r="B928" t="s">
        <v>1958</v>
      </c>
      <c r="C928" t="s">
        <v>1113</v>
      </c>
      <c r="D928" t="s">
        <v>417</v>
      </c>
      <c r="E928" s="54">
        <v>40</v>
      </c>
      <c r="F928" s="45" t="s">
        <v>407</v>
      </c>
      <c r="G928" s="45" t="s">
        <v>408</v>
      </c>
      <c r="H928" s="45" t="s">
        <v>761</v>
      </c>
      <c r="I928" s="53">
        <v>78051.67</v>
      </c>
      <c r="J928" s="58">
        <f t="shared" si="196"/>
        <v>81017.63346</v>
      </c>
      <c r="K928" s="58">
        <f t="shared" si="197"/>
        <v>83691.21536418</v>
      </c>
      <c r="L928" s="74">
        <f t="shared" si="198"/>
        <v>6197.84895969</v>
      </c>
      <c r="M928" s="74">
        <f t="shared" si="199"/>
        <v>119.90609752079999</v>
      </c>
      <c r="N928" s="74">
        <f t="shared" si="200"/>
        <v>384.0022598277695</v>
      </c>
      <c r="O928" s="74">
        <f t="shared" si="201"/>
        <v>10431.020307974999</v>
      </c>
      <c r="P928" s="39">
        <f t="shared" si="202"/>
        <v>19044</v>
      </c>
      <c r="Q928" s="73">
        <f t="shared" si="203"/>
        <v>6402.377975359769</v>
      </c>
      <c r="R928" s="73">
        <f t="shared" si="204"/>
        <v>123.86299873898639</v>
      </c>
      <c r="S928" s="73">
        <f t="shared" si="205"/>
        <v>384.0022598277695</v>
      </c>
      <c r="T928" s="73">
        <f t="shared" si="206"/>
        <v>10921.70360502549</v>
      </c>
      <c r="U928" s="73">
        <f t="shared" si="207"/>
        <v>19236</v>
      </c>
      <c r="V928" s="73">
        <f t="shared" si="208"/>
        <v>117194.41108501356</v>
      </c>
      <c r="W928" s="73">
        <f t="shared" si="209"/>
        <v>120759.16220313201</v>
      </c>
    </row>
    <row r="929" spans="2:23" ht="15">
      <c r="B929" t="s">
        <v>1959</v>
      </c>
      <c r="C929" t="s">
        <v>1322</v>
      </c>
      <c r="D929" t="s">
        <v>553</v>
      </c>
      <c r="E929" s="54">
        <v>40</v>
      </c>
      <c r="F929" s="45" t="s">
        <v>407</v>
      </c>
      <c r="G929" s="45" t="s">
        <v>408</v>
      </c>
      <c r="H929" s="45" t="s">
        <v>761</v>
      </c>
      <c r="I929" s="53">
        <v>73944.57</v>
      </c>
      <c r="J929" s="58">
        <f t="shared" si="196"/>
        <v>76754.46366000001</v>
      </c>
      <c r="K929" s="58">
        <f t="shared" si="197"/>
        <v>79287.36096078</v>
      </c>
      <c r="L929" s="74">
        <f t="shared" si="198"/>
        <v>5871.71646999</v>
      </c>
      <c r="M929" s="74">
        <f t="shared" si="199"/>
        <v>113.59660621680001</v>
      </c>
      <c r="N929" s="74">
        <f t="shared" si="200"/>
        <v>384.0022598277695</v>
      </c>
      <c r="O929" s="74">
        <f t="shared" si="201"/>
        <v>9882.137196225001</v>
      </c>
      <c r="P929" s="39">
        <f t="shared" si="202"/>
        <v>19044</v>
      </c>
      <c r="Q929" s="73">
        <f t="shared" si="203"/>
        <v>6065.48311349967</v>
      </c>
      <c r="R929" s="73">
        <f t="shared" si="204"/>
        <v>117.3452942219544</v>
      </c>
      <c r="S929" s="73">
        <f t="shared" si="205"/>
        <v>384.0022598277695</v>
      </c>
      <c r="T929" s="73">
        <f t="shared" si="206"/>
        <v>10347.00060538179</v>
      </c>
      <c r="U929" s="73">
        <f t="shared" si="207"/>
        <v>19236</v>
      </c>
      <c r="V929" s="73">
        <f t="shared" si="208"/>
        <v>112049.91619225958</v>
      </c>
      <c r="W929" s="73">
        <f t="shared" si="209"/>
        <v>115437.19223371119</v>
      </c>
    </row>
    <row r="930" spans="2:23" ht="15">
      <c r="B930" t="s">
        <v>1960</v>
      </c>
      <c r="C930" t="s">
        <v>1311</v>
      </c>
      <c r="D930" t="s">
        <v>661</v>
      </c>
      <c r="E930" s="54">
        <v>40</v>
      </c>
      <c r="F930" s="45" t="s">
        <v>407</v>
      </c>
      <c r="G930" s="45" t="s">
        <v>408</v>
      </c>
      <c r="H930" s="45" t="s">
        <v>761</v>
      </c>
      <c r="I930" s="53">
        <v>83441.74</v>
      </c>
      <c r="J930" s="58">
        <f t="shared" si="196"/>
        <v>86612.52612000001</v>
      </c>
      <c r="K930" s="58">
        <f t="shared" si="197"/>
        <v>89470.73948196</v>
      </c>
      <c r="L930" s="74">
        <f t="shared" si="198"/>
        <v>6625.85824818</v>
      </c>
      <c r="M930" s="74">
        <f t="shared" si="199"/>
        <v>128.1865386576</v>
      </c>
      <c r="N930" s="74">
        <f t="shared" si="200"/>
        <v>384.0022598277695</v>
      </c>
      <c r="O930" s="74">
        <f t="shared" si="201"/>
        <v>11151.362737950001</v>
      </c>
      <c r="P930" s="39">
        <f t="shared" si="202"/>
        <v>19044</v>
      </c>
      <c r="Q930" s="73">
        <f t="shared" si="203"/>
        <v>6844.51157036994</v>
      </c>
      <c r="R930" s="73">
        <f t="shared" si="204"/>
        <v>132.4166944333008</v>
      </c>
      <c r="S930" s="73">
        <f t="shared" si="205"/>
        <v>384.0022598277695</v>
      </c>
      <c r="T930" s="73">
        <f t="shared" si="206"/>
        <v>11675.93150239578</v>
      </c>
      <c r="U930" s="73">
        <f t="shared" si="207"/>
        <v>19236</v>
      </c>
      <c r="V930" s="73">
        <f t="shared" si="208"/>
        <v>123945.93590461538</v>
      </c>
      <c r="W930" s="73">
        <f t="shared" si="209"/>
        <v>127743.60150898679</v>
      </c>
    </row>
    <row r="931" spans="2:23" ht="15">
      <c r="B931" t="s">
        <v>1961</v>
      </c>
      <c r="C931" t="s">
        <v>1115</v>
      </c>
      <c r="D931" t="s">
        <v>483</v>
      </c>
      <c r="E931" s="54">
        <v>40</v>
      </c>
      <c r="F931" s="45" t="s">
        <v>407</v>
      </c>
      <c r="G931" s="45" t="s">
        <v>408</v>
      </c>
      <c r="H931" s="45" t="s">
        <v>785</v>
      </c>
      <c r="I931" s="53">
        <v>79376.18</v>
      </c>
      <c r="J931" s="58">
        <f t="shared" si="196"/>
        <v>82392.47484</v>
      </c>
      <c r="K931" s="58">
        <f t="shared" si="197"/>
        <v>85111.42650971998</v>
      </c>
      <c r="L931" s="74">
        <f t="shared" si="198"/>
        <v>6303.024325259999</v>
      </c>
      <c r="M931" s="74">
        <f t="shared" si="199"/>
        <v>121.94086276319999</v>
      </c>
      <c r="N931" s="74">
        <f t="shared" si="200"/>
        <v>384.0022598277695</v>
      </c>
      <c r="O931" s="74">
        <f t="shared" si="201"/>
        <v>10608.03113565</v>
      </c>
      <c r="P931" s="39">
        <f t="shared" si="202"/>
        <v>19044</v>
      </c>
      <c r="Q931" s="73">
        <f t="shared" si="203"/>
        <v>6511.024127993578</v>
      </c>
      <c r="R931" s="73">
        <f t="shared" si="204"/>
        <v>125.96491123438557</v>
      </c>
      <c r="S931" s="73">
        <f t="shared" si="205"/>
        <v>384.0022598277695</v>
      </c>
      <c r="T931" s="73">
        <f t="shared" si="206"/>
        <v>11107.041159518458</v>
      </c>
      <c r="U931" s="73">
        <f t="shared" si="207"/>
        <v>19236</v>
      </c>
      <c r="V931" s="73">
        <f t="shared" si="208"/>
        <v>118853.47342350097</v>
      </c>
      <c r="W931" s="73">
        <f t="shared" si="209"/>
        <v>122475.45896829417</v>
      </c>
    </row>
    <row r="932" spans="2:23" ht="15">
      <c r="B932" t="s">
        <v>1962</v>
      </c>
      <c r="C932" t="s">
        <v>1314</v>
      </c>
      <c r="D932" t="s">
        <v>556</v>
      </c>
      <c r="E932" s="54">
        <v>40</v>
      </c>
      <c r="F932" s="45" t="s">
        <v>407</v>
      </c>
      <c r="G932" s="45" t="s">
        <v>408</v>
      </c>
      <c r="H932" s="45" t="s">
        <v>785</v>
      </c>
      <c r="I932" s="53">
        <v>76055.77</v>
      </c>
      <c r="J932" s="58">
        <f t="shared" si="196"/>
        <v>78945.88926000001</v>
      </c>
      <c r="K932" s="58">
        <f t="shared" si="197"/>
        <v>81551.10360558</v>
      </c>
      <c r="L932" s="74">
        <f t="shared" si="198"/>
        <v>6039.360528390001</v>
      </c>
      <c r="M932" s="74">
        <f t="shared" si="199"/>
        <v>116.83991610480001</v>
      </c>
      <c r="N932" s="74">
        <f t="shared" si="200"/>
        <v>384.0022598277695</v>
      </c>
      <c r="O932" s="74">
        <f t="shared" si="201"/>
        <v>10164.283242225001</v>
      </c>
      <c r="P932" s="39">
        <f t="shared" si="202"/>
        <v>19044</v>
      </c>
      <c r="Q932" s="73">
        <f t="shared" si="203"/>
        <v>6238.659425826871</v>
      </c>
      <c r="R932" s="73">
        <f t="shared" si="204"/>
        <v>120.69563333625841</v>
      </c>
      <c r="S932" s="73">
        <f t="shared" si="205"/>
        <v>384.0022598277695</v>
      </c>
      <c r="T932" s="73">
        <f t="shared" si="206"/>
        <v>10642.419020528192</v>
      </c>
      <c r="U932" s="73">
        <f t="shared" si="207"/>
        <v>19236</v>
      </c>
      <c r="V932" s="73">
        <f t="shared" si="208"/>
        <v>114694.37520654759</v>
      </c>
      <c r="W932" s="73">
        <f t="shared" si="209"/>
        <v>118172.87994509909</v>
      </c>
    </row>
    <row r="933" spans="2:23" ht="15">
      <c r="B933" t="s">
        <v>1963</v>
      </c>
      <c r="C933" t="s">
        <v>1117</v>
      </c>
      <c r="D933" t="s">
        <v>417</v>
      </c>
      <c r="E933" s="54">
        <v>40</v>
      </c>
      <c r="F933" s="45" t="s">
        <v>407</v>
      </c>
      <c r="G933" s="45" t="s">
        <v>408</v>
      </c>
      <c r="H933" s="45" t="s">
        <v>761</v>
      </c>
      <c r="I933" s="53">
        <v>93933.73</v>
      </c>
      <c r="J933" s="58">
        <f t="shared" si="196"/>
        <v>97503.21174</v>
      </c>
      <c r="K933" s="58">
        <f t="shared" si="197"/>
        <v>100720.81772741998</v>
      </c>
      <c r="L933" s="74">
        <f t="shared" si="198"/>
        <v>7458.9956981099995</v>
      </c>
      <c r="M933" s="74">
        <f t="shared" si="199"/>
        <v>144.3047533752</v>
      </c>
      <c r="N933" s="74">
        <f t="shared" si="200"/>
        <v>384.0022598277695</v>
      </c>
      <c r="O933" s="74">
        <f t="shared" si="201"/>
        <v>12553.538511525001</v>
      </c>
      <c r="P933" s="39">
        <f t="shared" si="202"/>
        <v>19044</v>
      </c>
      <c r="Q933" s="73">
        <f t="shared" si="203"/>
        <v>7705.142556147629</v>
      </c>
      <c r="R933" s="73">
        <f t="shared" si="204"/>
        <v>149.06681023658157</v>
      </c>
      <c r="S933" s="73">
        <f t="shared" si="205"/>
        <v>384.0022598277695</v>
      </c>
      <c r="T933" s="73">
        <f t="shared" si="206"/>
        <v>13144.066713428309</v>
      </c>
      <c r="U933" s="73">
        <f t="shared" si="207"/>
        <v>19236</v>
      </c>
      <c r="V933" s="73">
        <f t="shared" si="208"/>
        <v>137088.05296283797</v>
      </c>
      <c r="W933" s="73">
        <f t="shared" si="209"/>
        <v>141339.09606706028</v>
      </c>
    </row>
    <row r="934" spans="2:23" ht="15">
      <c r="B934" t="s">
        <v>1964</v>
      </c>
      <c r="C934" t="s">
        <v>1965</v>
      </c>
      <c r="D934" t="s">
        <v>553</v>
      </c>
      <c r="E934" s="54">
        <v>40</v>
      </c>
      <c r="F934" s="45" t="s">
        <v>407</v>
      </c>
      <c r="G934" s="45" t="s">
        <v>408</v>
      </c>
      <c r="H934" s="45" t="s">
        <v>761</v>
      </c>
      <c r="I934" s="53">
        <v>96017.59</v>
      </c>
      <c r="J934" s="58">
        <f t="shared" si="196"/>
        <v>99666.25842</v>
      </c>
      <c r="K934" s="58">
        <f t="shared" si="197"/>
        <v>102955.24494785999</v>
      </c>
      <c r="L934" s="74">
        <f t="shared" si="198"/>
        <v>7624.46876913</v>
      </c>
      <c r="M934" s="74">
        <f t="shared" si="199"/>
        <v>147.50606246159998</v>
      </c>
      <c r="N934" s="74">
        <f t="shared" si="200"/>
        <v>384.0022598277695</v>
      </c>
      <c r="O934" s="74">
        <f t="shared" si="201"/>
        <v>12832.030771575</v>
      </c>
      <c r="P934" s="39">
        <f t="shared" si="202"/>
        <v>19044</v>
      </c>
      <c r="Q934" s="73">
        <f t="shared" si="203"/>
        <v>7876.076238511289</v>
      </c>
      <c r="R934" s="73">
        <f t="shared" si="204"/>
        <v>152.37376252283278</v>
      </c>
      <c r="S934" s="73">
        <f t="shared" si="205"/>
        <v>384.0022598277695</v>
      </c>
      <c r="T934" s="73">
        <f t="shared" si="206"/>
        <v>13435.65946569573</v>
      </c>
      <c r="U934" s="73">
        <f t="shared" si="207"/>
        <v>19236</v>
      </c>
      <c r="V934" s="73">
        <f t="shared" si="208"/>
        <v>139698.26628299436</v>
      </c>
      <c r="W934" s="73">
        <f t="shared" si="209"/>
        <v>144039.35667441762</v>
      </c>
    </row>
    <row r="935" spans="2:23" ht="15">
      <c r="B935" t="s">
        <v>1966</v>
      </c>
      <c r="C935" t="s">
        <v>1596</v>
      </c>
      <c r="D935" t="s">
        <v>661</v>
      </c>
      <c r="E935" s="54">
        <v>40</v>
      </c>
      <c r="F935" s="45" t="s">
        <v>407</v>
      </c>
      <c r="G935" s="45" t="s">
        <v>408</v>
      </c>
      <c r="H935" s="45" t="s">
        <v>761</v>
      </c>
      <c r="I935" s="53">
        <v>93650.79</v>
      </c>
      <c r="J935" s="58">
        <f t="shared" si="196"/>
        <v>97209.52002</v>
      </c>
      <c r="K935" s="58">
        <f t="shared" si="197"/>
        <v>100417.43418065998</v>
      </c>
      <c r="L935" s="74">
        <f t="shared" si="198"/>
        <v>7436.52828153</v>
      </c>
      <c r="M935" s="74">
        <f t="shared" si="199"/>
        <v>143.8700896296</v>
      </c>
      <c r="N935" s="74">
        <f t="shared" si="200"/>
        <v>384.0022598277695</v>
      </c>
      <c r="O935" s="74">
        <f t="shared" si="201"/>
        <v>12515.725702575</v>
      </c>
      <c r="P935" s="39">
        <f t="shared" si="202"/>
        <v>19044</v>
      </c>
      <c r="Q935" s="73">
        <f t="shared" si="203"/>
        <v>7681.933714820489</v>
      </c>
      <c r="R935" s="73">
        <f t="shared" si="204"/>
        <v>148.6178025873768</v>
      </c>
      <c r="S935" s="73">
        <f t="shared" si="205"/>
        <v>384.0022598277695</v>
      </c>
      <c r="T935" s="73">
        <f t="shared" si="206"/>
        <v>13104.475160576128</v>
      </c>
      <c r="U935" s="73">
        <f t="shared" si="207"/>
        <v>19236</v>
      </c>
      <c r="V935" s="73">
        <f t="shared" si="208"/>
        <v>136733.64635356236</v>
      </c>
      <c r="W935" s="73">
        <f t="shared" si="209"/>
        <v>140972.46311847173</v>
      </c>
    </row>
    <row r="936" spans="2:23" ht="15">
      <c r="B936" t="s">
        <v>1967</v>
      </c>
      <c r="C936" t="s">
        <v>1119</v>
      </c>
      <c r="D936" t="s">
        <v>483</v>
      </c>
      <c r="E936" s="54">
        <v>40</v>
      </c>
      <c r="F936" s="45" t="s">
        <v>407</v>
      </c>
      <c r="G936" s="45" t="s">
        <v>408</v>
      </c>
      <c r="H936" s="45" t="s">
        <v>761</v>
      </c>
      <c r="I936" s="53">
        <v>92395</v>
      </c>
      <c r="J936" s="58">
        <f t="shared" si="196"/>
        <v>95906.01000000001</v>
      </c>
      <c r="K936" s="58">
        <f t="shared" si="197"/>
        <v>99070.90833</v>
      </c>
      <c r="L936" s="74">
        <f t="shared" si="198"/>
        <v>7336.809765000001</v>
      </c>
      <c r="M936" s="74">
        <f t="shared" si="199"/>
        <v>141.94089480000002</v>
      </c>
      <c r="N936" s="74">
        <f t="shared" si="200"/>
        <v>384.0022598277695</v>
      </c>
      <c r="O936" s="74">
        <f t="shared" si="201"/>
        <v>12347.898787500002</v>
      </c>
      <c r="P936" s="39">
        <f t="shared" si="202"/>
        <v>19044</v>
      </c>
      <c r="Q936" s="73">
        <f t="shared" si="203"/>
        <v>7578.924487245</v>
      </c>
      <c r="R936" s="73">
        <f t="shared" si="204"/>
        <v>146.6249443284</v>
      </c>
      <c r="S936" s="73">
        <f t="shared" si="205"/>
        <v>384.0022598277695</v>
      </c>
      <c r="T936" s="73">
        <f t="shared" si="206"/>
        <v>12928.753537065002</v>
      </c>
      <c r="U936" s="73">
        <f t="shared" si="207"/>
        <v>19236</v>
      </c>
      <c r="V936" s="73">
        <f t="shared" si="208"/>
        <v>135160.6617071278</v>
      </c>
      <c r="W936" s="73">
        <f t="shared" si="209"/>
        <v>139345.21355846617</v>
      </c>
    </row>
    <row r="937" spans="2:23" ht="15">
      <c r="B937" t="s">
        <v>1968</v>
      </c>
      <c r="C937" t="s">
        <v>1969</v>
      </c>
      <c r="D937" t="s">
        <v>556</v>
      </c>
      <c r="E937" s="54">
        <v>40</v>
      </c>
      <c r="F937" s="45" t="s">
        <v>407</v>
      </c>
      <c r="G937" s="45" t="s">
        <v>408</v>
      </c>
      <c r="H937" s="45" t="s">
        <v>761</v>
      </c>
      <c r="I937" s="53">
        <v>98128.79</v>
      </c>
      <c r="J937" s="58">
        <f t="shared" si="196"/>
        <v>101857.68402</v>
      </c>
      <c r="K937" s="58">
        <f t="shared" si="197"/>
        <v>105218.98759265999</v>
      </c>
      <c r="L937" s="74">
        <f t="shared" si="198"/>
        <v>7792.11282753</v>
      </c>
      <c r="M937" s="74">
        <f t="shared" si="199"/>
        <v>150.7493723496</v>
      </c>
      <c r="N937" s="74">
        <f t="shared" si="200"/>
        <v>384.0022598277695</v>
      </c>
      <c r="O937" s="74">
        <f t="shared" si="201"/>
        <v>13114.176817575</v>
      </c>
      <c r="P937" s="39">
        <f t="shared" si="202"/>
        <v>19044</v>
      </c>
      <c r="Q937" s="73">
        <f t="shared" si="203"/>
        <v>8049.25255083849</v>
      </c>
      <c r="R937" s="73">
        <f t="shared" si="204"/>
        <v>155.72410163713678</v>
      </c>
      <c r="S937" s="73">
        <f t="shared" si="205"/>
        <v>384.0022598277695</v>
      </c>
      <c r="T937" s="73">
        <f t="shared" si="206"/>
        <v>13731.07788084213</v>
      </c>
      <c r="U937" s="73">
        <f t="shared" si="207"/>
        <v>19236</v>
      </c>
      <c r="V937" s="73">
        <f t="shared" si="208"/>
        <v>142342.72529728236</v>
      </c>
      <c r="W937" s="73">
        <f t="shared" si="209"/>
        <v>146775.04438580552</v>
      </c>
    </row>
    <row r="938" spans="2:23" ht="15">
      <c r="B938" t="s">
        <v>1970</v>
      </c>
      <c r="C938" t="s">
        <v>1080</v>
      </c>
      <c r="D938" t="s">
        <v>417</v>
      </c>
      <c r="E938" s="54">
        <v>40</v>
      </c>
      <c r="F938" s="45" t="s">
        <v>407</v>
      </c>
      <c r="G938" s="45" t="s">
        <v>408</v>
      </c>
      <c r="H938" s="45" t="s">
        <v>761</v>
      </c>
      <c r="I938" s="53">
        <v>104903.46</v>
      </c>
      <c r="J938" s="58">
        <f t="shared" si="196"/>
        <v>108889.79148000001</v>
      </c>
      <c r="K938" s="58">
        <f t="shared" si="197"/>
        <v>112483.15459884</v>
      </c>
      <c r="L938" s="74">
        <f t="shared" si="198"/>
        <v>8330.06904822</v>
      </c>
      <c r="M938" s="74">
        <f t="shared" si="199"/>
        <v>161.1568913904</v>
      </c>
      <c r="N938" s="74">
        <f t="shared" si="200"/>
        <v>384.0022598277695</v>
      </c>
      <c r="O938" s="74">
        <f t="shared" si="201"/>
        <v>14019.560653050003</v>
      </c>
      <c r="P938" s="39">
        <f t="shared" si="202"/>
        <v>19044</v>
      </c>
      <c r="Q938" s="73">
        <f t="shared" si="203"/>
        <v>8604.96132681126</v>
      </c>
      <c r="R938" s="73">
        <f t="shared" si="204"/>
        <v>166.4750688062832</v>
      </c>
      <c r="S938" s="73">
        <f t="shared" si="205"/>
        <v>384.0022598277695</v>
      </c>
      <c r="T938" s="73">
        <f t="shared" si="206"/>
        <v>14679.051675148621</v>
      </c>
      <c r="U938" s="73">
        <f t="shared" si="207"/>
        <v>19236</v>
      </c>
      <c r="V938" s="73">
        <f t="shared" si="208"/>
        <v>150828.58033248817</v>
      </c>
      <c r="W938" s="73">
        <f t="shared" si="209"/>
        <v>155553.64492943394</v>
      </c>
    </row>
    <row r="939" spans="2:23" ht="15">
      <c r="B939" t="s">
        <v>1971</v>
      </c>
      <c r="C939" t="s">
        <v>1340</v>
      </c>
      <c r="D939" t="s">
        <v>553</v>
      </c>
      <c r="E939" s="54">
        <v>40</v>
      </c>
      <c r="F939" s="45" t="s">
        <v>407</v>
      </c>
      <c r="G939" s="45" t="s">
        <v>408</v>
      </c>
      <c r="H939" s="45" t="s">
        <v>761</v>
      </c>
      <c r="I939" s="53">
        <v>108371.91</v>
      </c>
      <c r="J939" s="58">
        <f t="shared" si="196"/>
        <v>112490.04258000001</v>
      </c>
      <c r="K939" s="58">
        <f t="shared" si="197"/>
        <v>116202.21398514</v>
      </c>
      <c r="L939" s="74">
        <f t="shared" si="198"/>
        <v>8605.48825737</v>
      </c>
      <c r="M939" s="74">
        <f t="shared" si="199"/>
        <v>166.48526301840002</v>
      </c>
      <c r="N939" s="74">
        <f t="shared" si="200"/>
        <v>384.0022598277695</v>
      </c>
      <c r="O939" s="74">
        <f t="shared" si="201"/>
        <v>14483.092982175001</v>
      </c>
      <c r="P939" s="39">
        <f t="shared" si="202"/>
        <v>19044</v>
      </c>
      <c r="Q939" s="73">
        <f t="shared" si="203"/>
        <v>8889.469369863209</v>
      </c>
      <c r="R939" s="73">
        <f t="shared" si="204"/>
        <v>171.9792766980072</v>
      </c>
      <c r="S939" s="73">
        <f t="shared" si="205"/>
        <v>384.0022598277695</v>
      </c>
      <c r="T939" s="73">
        <f t="shared" si="206"/>
        <v>15164.38892506077</v>
      </c>
      <c r="U939" s="73">
        <f t="shared" si="207"/>
        <v>19236</v>
      </c>
      <c r="V939" s="73">
        <f t="shared" si="208"/>
        <v>155173.11134239117</v>
      </c>
      <c r="W939" s="73">
        <f t="shared" si="209"/>
        <v>160048.05381658976</v>
      </c>
    </row>
    <row r="940" spans="2:23" ht="15">
      <c r="B940" t="s">
        <v>1972</v>
      </c>
      <c r="C940" t="s">
        <v>1084</v>
      </c>
      <c r="D940" t="s">
        <v>661</v>
      </c>
      <c r="E940" s="54">
        <v>40</v>
      </c>
      <c r="F940" s="45" t="s">
        <v>407</v>
      </c>
      <c r="G940" s="45" t="s">
        <v>408</v>
      </c>
      <c r="H940" s="45" t="s">
        <v>761</v>
      </c>
      <c r="I940" s="53">
        <v>113177.84</v>
      </c>
      <c r="J940" s="58">
        <f t="shared" si="196"/>
        <v>117478.59792</v>
      </c>
      <c r="K940" s="58">
        <f t="shared" si="197"/>
        <v>121355.39165135998</v>
      </c>
      <c r="L940" s="74">
        <f t="shared" si="198"/>
        <v>8987.11274088</v>
      </c>
      <c r="M940" s="74">
        <f t="shared" si="199"/>
        <v>173.8683249216</v>
      </c>
      <c r="N940" s="74">
        <f t="shared" si="200"/>
        <v>384.0022598277695</v>
      </c>
      <c r="O940" s="74">
        <f t="shared" si="201"/>
        <v>15125.3694822</v>
      </c>
      <c r="P940" s="39">
        <f t="shared" si="202"/>
        <v>19044</v>
      </c>
      <c r="Q940" s="73">
        <f t="shared" si="203"/>
        <v>9283.687461329038</v>
      </c>
      <c r="R940" s="73">
        <f t="shared" si="204"/>
        <v>179.60597964401276</v>
      </c>
      <c r="S940" s="73">
        <f t="shared" si="205"/>
        <v>384.0022598277695</v>
      </c>
      <c r="T940" s="73">
        <f t="shared" si="206"/>
        <v>15836.87861050248</v>
      </c>
      <c r="U940" s="73">
        <f t="shared" si="207"/>
        <v>19236</v>
      </c>
      <c r="V940" s="73">
        <f t="shared" si="208"/>
        <v>161192.95072782936</v>
      </c>
      <c r="W940" s="73">
        <f t="shared" si="209"/>
        <v>166275.56596266327</v>
      </c>
    </row>
    <row r="941" spans="2:23" ht="15">
      <c r="B941" t="s">
        <v>1973</v>
      </c>
      <c r="C941" t="s">
        <v>1974</v>
      </c>
      <c r="D941" t="s">
        <v>556</v>
      </c>
      <c r="E941" s="54">
        <v>40</v>
      </c>
      <c r="F941" s="45" t="s">
        <v>407</v>
      </c>
      <c r="G941" s="45" t="s">
        <v>408</v>
      </c>
      <c r="H941" s="45" t="s">
        <v>761</v>
      </c>
      <c r="I941" s="53">
        <v>98032.94</v>
      </c>
      <c r="J941" s="58">
        <f t="shared" si="196"/>
        <v>101758.19172</v>
      </c>
      <c r="K941" s="58">
        <f t="shared" si="197"/>
        <v>105116.21204675999</v>
      </c>
      <c r="L941" s="74">
        <f t="shared" si="198"/>
        <v>7784.50166658</v>
      </c>
      <c r="M941" s="74">
        <f t="shared" si="199"/>
        <v>150.6021237456</v>
      </c>
      <c r="N941" s="74">
        <f t="shared" si="200"/>
        <v>384.0022598277695</v>
      </c>
      <c r="O941" s="74">
        <f t="shared" si="201"/>
        <v>13101.36718395</v>
      </c>
      <c r="P941" s="39">
        <f t="shared" si="202"/>
        <v>19044</v>
      </c>
      <c r="Q941" s="73">
        <f t="shared" si="203"/>
        <v>8041.390221577139</v>
      </c>
      <c r="R941" s="73">
        <f t="shared" si="204"/>
        <v>155.57199382920479</v>
      </c>
      <c r="S941" s="73">
        <f t="shared" si="205"/>
        <v>384.0022598277695</v>
      </c>
      <c r="T941" s="73">
        <f t="shared" si="206"/>
        <v>13717.665672102179</v>
      </c>
      <c r="U941" s="73">
        <f t="shared" si="207"/>
        <v>19236</v>
      </c>
      <c r="V941" s="73">
        <f t="shared" si="208"/>
        <v>142222.66495410335</v>
      </c>
      <c r="W941" s="73">
        <f t="shared" si="209"/>
        <v>146650.84219409627</v>
      </c>
    </row>
    <row r="942" spans="2:23" ht="15">
      <c r="B942" t="s">
        <v>1975</v>
      </c>
      <c r="C942" t="s">
        <v>876</v>
      </c>
      <c r="D942" t="s">
        <v>483</v>
      </c>
      <c r="E942" s="54">
        <v>40</v>
      </c>
      <c r="F942" s="45" t="s">
        <v>407</v>
      </c>
      <c r="G942" s="45" t="s">
        <v>408</v>
      </c>
      <c r="H942" s="45" t="s">
        <v>761</v>
      </c>
      <c r="I942" s="53">
        <v>105273.54</v>
      </c>
      <c r="J942" s="58">
        <f t="shared" si="196"/>
        <v>109273.93452</v>
      </c>
      <c r="K942" s="58">
        <f t="shared" si="197"/>
        <v>112879.97435915998</v>
      </c>
      <c r="L942" s="74">
        <f t="shared" si="198"/>
        <v>8359.45599078</v>
      </c>
      <c r="M942" s="74">
        <f t="shared" si="199"/>
        <v>161.72542308959999</v>
      </c>
      <c r="N942" s="74">
        <f t="shared" si="200"/>
        <v>384.0022598277695</v>
      </c>
      <c r="O942" s="74">
        <f t="shared" si="201"/>
        <v>14069.01906945</v>
      </c>
      <c r="P942" s="39">
        <f t="shared" si="202"/>
        <v>19044</v>
      </c>
      <c r="Q942" s="73">
        <f t="shared" si="203"/>
        <v>8635.318038475738</v>
      </c>
      <c r="R942" s="73">
        <f t="shared" si="204"/>
        <v>167.06236205155676</v>
      </c>
      <c r="S942" s="73">
        <f t="shared" si="205"/>
        <v>384.0022598277695</v>
      </c>
      <c r="T942" s="73">
        <f t="shared" si="206"/>
        <v>14730.836653870378</v>
      </c>
      <c r="U942" s="73">
        <f t="shared" si="207"/>
        <v>19236</v>
      </c>
      <c r="V942" s="73">
        <f t="shared" si="208"/>
        <v>151292.13726314736</v>
      </c>
      <c r="W942" s="73">
        <f t="shared" si="209"/>
        <v>156033.19367338542</v>
      </c>
    </row>
    <row r="943" spans="2:23" ht="15">
      <c r="B943" t="s">
        <v>1976</v>
      </c>
      <c r="C943" t="s">
        <v>471</v>
      </c>
      <c r="D943" t="s">
        <v>417</v>
      </c>
      <c r="E943" s="54">
        <v>40</v>
      </c>
      <c r="F943" s="45" t="s">
        <v>407</v>
      </c>
      <c r="G943" s="45" t="s">
        <v>408</v>
      </c>
      <c r="H943" s="45" t="s">
        <v>412</v>
      </c>
      <c r="I943" s="53">
        <v>116856.44</v>
      </c>
      <c r="J943" s="58">
        <f t="shared" si="196"/>
        <v>121296.98472000001</v>
      </c>
      <c r="K943" s="58">
        <f t="shared" si="197"/>
        <v>125299.78521576</v>
      </c>
      <c r="L943" s="74">
        <f t="shared" si="198"/>
        <v>9279.219331080001</v>
      </c>
      <c r="M943" s="74">
        <f t="shared" si="199"/>
        <v>179.51953738560002</v>
      </c>
      <c r="N943" s="74">
        <f t="shared" si="200"/>
        <v>384.0022598277695</v>
      </c>
      <c r="O943" s="74">
        <f t="shared" si="201"/>
        <v>15616.986782700002</v>
      </c>
      <c r="P943" s="39">
        <f t="shared" si="202"/>
        <v>19044</v>
      </c>
      <c r="Q943" s="73">
        <f t="shared" si="203"/>
        <v>9585.43356900564</v>
      </c>
      <c r="R943" s="73">
        <f t="shared" si="204"/>
        <v>185.4436821193248</v>
      </c>
      <c r="S943" s="73">
        <f t="shared" si="205"/>
        <v>384.0022598277695</v>
      </c>
      <c r="T943" s="73">
        <f t="shared" si="206"/>
        <v>16351.62197065668</v>
      </c>
      <c r="U943" s="73">
        <f t="shared" si="207"/>
        <v>19236</v>
      </c>
      <c r="V943" s="73">
        <f t="shared" si="208"/>
        <v>165800.7126309934</v>
      </c>
      <c r="W943" s="73">
        <f t="shared" si="209"/>
        <v>171042.28669736942</v>
      </c>
    </row>
    <row r="944" spans="2:23" ht="15">
      <c r="B944" t="s">
        <v>1977</v>
      </c>
      <c r="C944" t="s">
        <v>1978</v>
      </c>
      <c r="D944" t="s">
        <v>553</v>
      </c>
      <c r="E944" s="54">
        <v>40</v>
      </c>
      <c r="F944" s="45" t="s">
        <v>407</v>
      </c>
      <c r="G944" s="45" t="s">
        <v>408</v>
      </c>
      <c r="H944" s="45" t="s">
        <v>761</v>
      </c>
      <c r="I944" s="53">
        <v>117881.7</v>
      </c>
      <c r="J944" s="58">
        <f t="shared" si="196"/>
        <v>122361.2046</v>
      </c>
      <c r="K944" s="58">
        <f t="shared" si="197"/>
        <v>126399.12435179998</v>
      </c>
      <c r="L944" s="74">
        <f t="shared" si="198"/>
        <v>9360.6321519</v>
      </c>
      <c r="M944" s="74">
        <f t="shared" si="199"/>
        <v>181.09458280799998</v>
      </c>
      <c r="N944" s="74">
        <f t="shared" si="200"/>
        <v>384.0022598277695</v>
      </c>
      <c r="O944" s="74">
        <f t="shared" si="201"/>
        <v>15754.00509225</v>
      </c>
      <c r="P944" s="39">
        <f t="shared" si="202"/>
        <v>19044</v>
      </c>
      <c r="Q944" s="73">
        <f t="shared" si="203"/>
        <v>9669.533012912698</v>
      </c>
      <c r="R944" s="73">
        <f t="shared" si="204"/>
        <v>187.07070404066397</v>
      </c>
      <c r="S944" s="73">
        <f t="shared" si="205"/>
        <v>384.0022598277695</v>
      </c>
      <c r="T944" s="73">
        <f t="shared" si="206"/>
        <v>16495.0857279099</v>
      </c>
      <c r="U944" s="73">
        <f t="shared" si="207"/>
        <v>19236</v>
      </c>
      <c r="V944" s="73">
        <f t="shared" si="208"/>
        <v>167084.93868678575</v>
      </c>
      <c r="W944" s="73">
        <f t="shared" si="209"/>
        <v>172370.81605649102</v>
      </c>
    </row>
    <row r="945" spans="2:23" ht="15">
      <c r="B945" t="s">
        <v>1979</v>
      </c>
      <c r="C945" t="s">
        <v>1124</v>
      </c>
      <c r="D945" t="s">
        <v>483</v>
      </c>
      <c r="E945" s="54">
        <v>40</v>
      </c>
      <c r="F945" s="45" t="s">
        <v>407</v>
      </c>
      <c r="G945" s="45" t="s">
        <v>408</v>
      </c>
      <c r="H945" s="45" t="s">
        <v>412</v>
      </c>
      <c r="I945" s="53">
        <v>122094.38</v>
      </c>
      <c r="J945" s="58">
        <f t="shared" si="196"/>
        <v>126733.96644</v>
      </c>
      <c r="K945" s="58">
        <f t="shared" si="197"/>
        <v>130916.18733252</v>
      </c>
      <c r="L945" s="74">
        <f t="shared" si="198"/>
        <v>9695.14843266</v>
      </c>
      <c r="M945" s="74">
        <f t="shared" si="199"/>
        <v>187.5662703312</v>
      </c>
      <c r="N945" s="74">
        <f t="shared" si="200"/>
        <v>384.0022598277695</v>
      </c>
      <c r="O945" s="74">
        <f t="shared" si="201"/>
        <v>16316.998179150001</v>
      </c>
      <c r="P945" s="39">
        <f t="shared" si="202"/>
        <v>19044</v>
      </c>
      <c r="Q945" s="73">
        <f t="shared" si="203"/>
        <v>9859.08471632154</v>
      </c>
      <c r="R945" s="73">
        <f t="shared" si="204"/>
        <v>193.7559572521296</v>
      </c>
      <c r="S945" s="73">
        <f t="shared" si="205"/>
        <v>384.0022598277695</v>
      </c>
      <c r="T945" s="73">
        <f t="shared" si="206"/>
        <v>17084.562446893862</v>
      </c>
      <c r="U945" s="73">
        <f t="shared" si="207"/>
        <v>19236</v>
      </c>
      <c r="V945" s="73">
        <f t="shared" si="208"/>
        <v>172361.68158196897</v>
      </c>
      <c r="W945" s="73">
        <f t="shared" si="209"/>
        <v>177673.5927128153</v>
      </c>
    </row>
    <row r="946" spans="2:23" ht="15">
      <c r="B946" t="s">
        <v>1980</v>
      </c>
      <c r="C946" t="s">
        <v>1981</v>
      </c>
      <c r="D946" t="s">
        <v>661</v>
      </c>
      <c r="E946" s="54">
        <v>40</v>
      </c>
      <c r="F946" s="45" t="s">
        <v>407</v>
      </c>
      <c r="G946" s="45" t="s">
        <v>408</v>
      </c>
      <c r="H946" s="45" t="s">
        <v>761</v>
      </c>
      <c r="I946" s="53">
        <v>124393.17</v>
      </c>
      <c r="J946" s="58">
        <f t="shared" si="196"/>
        <v>129120.11046</v>
      </c>
      <c r="K946" s="58">
        <f t="shared" si="197"/>
        <v>133381.07410517999</v>
      </c>
      <c r="L946" s="74">
        <f t="shared" si="198"/>
        <v>9833.04160167</v>
      </c>
      <c r="M946" s="74">
        <f t="shared" si="199"/>
        <v>191.09776348079998</v>
      </c>
      <c r="N946" s="74">
        <f t="shared" si="200"/>
        <v>384.0022598277695</v>
      </c>
      <c r="O946" s="74">
        <f t="shared" si="201"/>
        <v>16624.214221725</v>
      </c>
      <c r="P946" s="39">
        <f t="shared" si="202"/>
        <v>19044</v>
      </c>
      <c r="Q946" s="73">
        <f t="shared" si="203"/>
        <v>9894.82557452511</v>
      </c>
      <c r="R946" s="73">
        <f t="shared" si="204"/>
        <v>197.40398967566637</v>
      </c>
      <c r="S946" s="73">
        <f t="shared" si="205"/>
        <v>384.0022598277695</v>
      </c>
      <c r="T946" s="73">
        <f t="shared" si="206"/>
        <v>17406.23017072599</v>
      </c>
      <c r="U946" s="73">
        <f t="shared" si="207"/>
        <v>19236</v>
      </c>
      <c r="V946" s="73">
        <f t="shared" si="208"/>
        <v>175196.46630670357</v>
      </c>
      <c r="W946" s="73">
        <f t="shared" si="209"/>
        <v>180499.5360999345</v>
      </c>
    </row>
    <row r="947" spans="2:23" ht="15">
      <c r="B947" t="s">
        <v>1982</v>
      </c>
      <c r="C947" t="s">
        <v>1983</v>
      </c>
      <c r="D947" t="s">
        <v>556</v>
      </c>
      <c r="E947" s="54">
        <v>40</v>
      </c>
      <c r="F947" s="45" t="s">
        <v>407</v>
      </c>
      <c r="G947" s="45" t="s">
        <v>408</v>
      </c>
      <c r="H947" s="45" t="s">
        <v>412</v>
      </c>
      <c r="I947" s="53">
        <v>118708.77</v>
      </c>
      <c r="J947" s="58">
        <f t="shared" si="196"/>
        <v>123219.70326000001</v>
      </c>
      <c r="K947" s="58">
        <f t="shared" si="197"/>
        <v>127285.95346758</v>
      </c>
      <c r="L947" s="74">
        <f t="shared" si="198"/>
        <v>9426.30729939</v>
      </c>
      <c r="M947" s="74">
        <f t="shared" si="199"/>
        <v>182.3651608248</v>
      </c>
      <c r="N947" s="74">
        <f t="shared" si="200"/>
        <v>384.0022598277695</v>
      </c>
      <c r="O947" s="74">
        <f t="shared" si="201"/>
        <v>15864.536794725002</v>
      </c>
      <c r="P947" s="39">
        <f t="shared" si="202"/>
        <v>19044</v>
      </c>
      <c r="Q947" s="73">
        <f t="shared" si="203"/>
        <v>9737.375440269869</v>
      </c>
      <c r="R947" s="73">
        <f t="shared" si="204"/>
        <v>188.3832111320184</v>
      </c>
      <c r="S947" s="73">
        <f t="shared" si="205"/>
        <v>384.0022598277695</v>
      </c>
      <c r="T947" s="73">
        <f t="shared" si="206"/>
        <v>16610.81692751919</v>
      </c>
      <c r="U947" s="73">
        <f t="shared" si="207"/>
        <v>19236</v>
      </c>
      <c r="V947" s="73">
        <f t="shared" si="208"/>
        <v>168120.9147747676</v>
      </c>
      <c r="W947" s="73">
        <f t="shared" si="209"/>
        <v>173442.53130632883</v>
      </c>
    </row>
    <row r="948" spans="2:23" ht="15">
      <c r="B948" t="s">
        <v>1984</v>
      </c>
      <c r="C948" t="s">
        <v>1985</v>
      </c>
      <c r="D948" t="s">
        <v>518</v>
      </c>
      <c r="E948" s="54">
        <v>40</v>
      </c>
      <c r="F948" s="45" t="s">
        <v>407</v>
      </c>
      <c r="G948" s="45" t="s">
        <v>408</v>
      </c>
      <c r="H948" s="45" t="s">
        <v>412</v>
      </c>
      <c r="I948" s="53">
        <v>149159.09</v>
      </c>
      <c r="J948" s="58">
        <f t="shared" si="196"/>
        <v>154827.13542</v>
      </c>
      <c r="K948" s="58">
        <f t="shared" si="197"/>
        <v>159936.43088886</v>
      </c>
      <c r="L948" s="74">
        <f t="shared" si="198"/>
        <v>10205.79346359</v>
      </c>
      <c r="M948" s="74">
        <f t="shared" si="199"/>
        <v>229.1441604216</v>
      </c>
      <c r="N948" s="74">
        <f t="shared" si="200"/>
        <v>384.0022598277695</v>
      </c>
      <c r="O948" s="74">
        <f t="shared" si="201"/>
        <v>19933.993685325</v>
      </c>
      <c r="P948" s="39">
        <f t="shared" si="202"/>
        <v>19044</v>
      </c>
      <c r="Q948" s="73">
        <f t="shared" si="203"/>
        <v>10279.87824788847</v>
      </c>
      <c r="R948" s="73">
        <f t="shared" si="204"/>
        <v>236.70591771551278</v>
      </c>
      <c r="S948" s="73">
        <f t="shared" si="205"/>
        <v>384.0022598277695</v>
      </c>
      <c r="T948" s="73">
        <f t="shared" si="206"/>
        <v>20871.70423099623</v>
      </c>
      <c r="U948" s="73">
        <f t="shared" si="207"/>
        <v>19236</v>
      </c>
      <c r="V948" s="73">
        <f t="shared" si="208"/>
        <v>204624.06898916437</v>
      </c>
      <c r="W948" s="73">
        <f t="shared" si="209"/>
        <v>210944.721545288</v>
      </c>
    </row>
    <row r="949" spans="2:23" ht="15">
      <c r="B949" t="s">
        <v>1986</v>
      </c>
      <c r="C949" t="s">
        <v>1985</v>
      </c>
      <c r="D949" t="s">
        <v>518</v>
      </c>
      <c r="E949" s="54">
        <v>40</v>
      </c>
      <c r="F949" s="45" t="s">
        <v>407</v>
      </c>
      <c r="G949" s="45" t="s">
        <v>408</v>
      </c>
      <c r="H949" s="45" t="s">
        <v>412</v>
      </c>
      <c r="I949" s="53">
        <v>149159.09</v>
      </c>
      <c r="J949" s="58">
        <f t="shared" si="196"/>
        <v>154827.13542</v>
      </c>
      <c r="K949" s="58">
        <f t="shared" si="197"/>
        <v>159936.43088886</v>
      </c>
      <c r="L949" s="74">
        <f t="shared" si="198"/>
        <v>10205.79346359</v>
      </c>
      <c r="M949" s="74">
        <f t="shared" si="199"/>
        <v>229.1441604216</v>
      </c>
      <c r="N949" s="74">
        <f t="shared" si="200"/>
        <v>384.0022598277695</v>
      </c>
      <c r="O949" s="74">
        <f t="shared" si="201"/>
        <v>19933.993685325</v>
      </c>
      <c r="P949" s="39">
        <f t="shared" si="202"/>
        <v>19044</v>
      </c>
      <c r="Q949" s="73">
        <f t="shared" si="203"/>
        <v>10279.87824788847</v>
      </c>
      <c r="R949" s="73">
        <f t="shared" si="204"/>
        <v>236.70591771551278</v>
      </c>
      <c r="S949" s="73">
        <f t="shared" si="205"/>
        <v>384.0022598277695</v>
      </c>
      <c r="T949" s="73">
        <f t="shared" si="206"/>
        <v>20871.70423099623</v>
      </c>
      <c r="U949" s="73">
        <f t="shared" si="207"/>
        <v>19236</v>
      </c>
      <c r="V949" s="73">
        <f t="shared" si="208"/>
        <v>204624.06898916437</v>
      </c>
      <c r="W949" s="73">
        <f t="shared" si="209"/>
        <v>210944.721545288</v>
      </c>
    </row>
    <row r="950" spans="2:23" ht="15">
      <c r="B950" t="s">
        <v>1987</v>
      </c>
      <c r="C950" t="s">
        <v>1988</v>
      </c>
      <c r="D950" t="s">
        <v>483</v>
      </c>
      <c r="E950" s="54">
        <v>40</v>
      </c>
      <c r="F950" s="45" t="s">
        <v>407</v>
      </c>
      <c r="G950" s="45" t="s">
        <v>408</v>
      </c>
      <c r="H950" s="45" t="s">
        <v>761</v>
      </c>
      <c r="I950" s="53">
        <v>65504.84</v>
      </c>
      <c r="J950" s="58">
        <f t="shared" si="196"/>
        <v>67994.02391999999</v>
      </c>
      <c r="K950" s="58">
        <f t="shared" si="197"/>
        <v>70237.82670935999</v>
      </c>
      <c r="L950" s="74">
        <f t="shared" si="198"/>
        <v>5201.54282988</v>
      </c>
      <c r="M950" s="74">
        <f t="shared" si="199"/>
        <v>100.63115540159998</v>
      </c>
      <c r="N950" s="74">
        <f t="shared" si="200"/>
        <v>384.0022598277695</v>
      </c>
      <c r="O950" s="74">
        <f t="shared" si="201"/>
        <v>8754.230579699999</v>
      </c>
      <c r="P950" s="39">
        <f t="shared" si="202"/>
        <v>19044</v>
      </c>
      <c r="Q950" s="73">
        <f t="shared" si="203"/>
        <v>5373.193743266039</v>
      </c>
      <c r="R950" s="73">
        <f t="shared" si="204"/>
        <v>103.95198352985278</v>
      </c>
      <c r="S950" s="73">
        <f t="shared" si="205"/>
        <v>384.0022598277695</v>
      </c>
      <c r="T950" s="73">
        <f t="shared" si="206"/>
        <v>9166.036385571479</v>
      </c>
      <c r="U950" s="73">
        <f t="shared" si="207"/>
        <v>19236</v>
      </c>
      <c r="V950" s="73">
        <f t="shared" si="208"/>
        <v>101478.43074480936</v>
      </c>
      <c r="W950" s="73">
        <f t="shared" si="209"/>
        <v>104501.01108155513</v>
      </c>
    </row>
    <row r="951" spans="2:23" ht="15">
      <c r="B951" t="s">
        <v>1989</v>
      </c>
      <c r="C951" t="s">
        <v>1131</v>
      </c>
      <c r="D951" t="s">
        <v>483</v>
      </c>
      <c r="E951" s="54">
        <v>40</v>
      </c>
      <c r="F951" s="45" t="s">
        <v>407</v>
      </c>
      <c r="G951" s="45" t="s">
        <v>408</v>
      </c>
      <c r="H951" s="45" t="s">
        <v>785</v>
      </c>
      <c r="I951" s="53">
        <v>64422</v>
      </c>
      <c r="J951" s="58">
        <f t="shared" si="196"/>
        <v>66870.03600000001</v>
      </c>
      <c r="K951" s="58">
        <f t="shared" si="197"/>
        <v>69076.74718800001</v>
      </c>
      <c r="L951" s="74">
        <f t="shared" si="198"/>
        <v>5115.557754</v>
      </c>
      <c r="M951" s="74">
        <f t="shared" si="199"/>
        <v>98.96765328000001</v>
      </c>
      <c r="N951" s="74">
        <f t="shared" si="200"/>
        <v>384.0022598277695</v>
      </c>
      <c r="O951" s="74">
        <f t="shared" si="201"/>
        <v>8609.517135000002</v>
      </c>
      <c r="P951" s="39">
        <f t="shared" si="202"/>
        <v>19044</v>
      </c>
      <c r="Q951" s="73">
        <f t="shared" si="203"/>
        <v>5284.371159882001</v>
      </c>
      <c r="R951" s="73">
        <f t="shared" si="204"/>
        <v>102.23358583824002</v>
      </c>
      <c r="S951" s="73">
        <f t="shared" si="205"/>
        <v>384.0022598277695</v>
      </c>
      <c r="T951" s="73">
        <f t="shared" si="206"/>
        <v>9014.515508034001</v>
      </c>
      <c r="U951" s="73">
        <f t="shared" si="207"/>
        <v>19236</v>
      </c>
      <c r="V951" s="73">
        <f t="shared" si="208"/>
        <v>100122.08080210778</v>
      </c>
      <c r="W951" s="73">
        <f t="shared" si="209"/>
        <v>103097.86970158202</v>
      </c>
    </row>
    <row r="952" spans="2:23" ht="15">
      <c r="B952" t="s">
        <v>1990</v>
      </c>
      <c r="C952" t="s">
        <v>912</v>
      </c>
      <c r="D952" t="s">
        <v>417</v>
      </c>
      <c r="E952" s="54">
        <v>40</v>
      </c>
      <c r="F952" s="45" t="s">
        <v>407</v>
      </c>
      <c r="G952" s="45" t="s">
        <v>408</v>
      </c>
      <c r="H952" s="45" t="s">
        <v>412</v>
      </c>
      <c r="I952" s="53">
        <v>173389.13</v>
      </c>
      <c r="J952" s="58">
        <f t="shared" si="196"/>
        <v>179977.91694000002</v>
      </c>
      <c r="K952" s="58">
        <f t="shared" si="197"/>
        <v>185917.18819902002</v>
      </c>
      <c r="L952" s="74">
        <f t="shared" si="198"/>
        <v>10570.47979563</v>
      </c>
      <c r="M952" s="74">
        <f t="shared" si="199"/>
        <v>266.36731707120003</v>
      </c>
      <c r="N952" s="74">
        <f t="shared" si="200"/>
        <v>384.0022598277695</v>
      </c>
      <c r="O952" s="74">
        <f t="shared" si="201"/>
        <v>23172.156806025003</v>
      </c>
      <c r="P952" s="39">
        <f t="shared" si="202"/>
        <v>19044</v>
      </c>
      <c r="Q952" s="73">
        <f t="shared" si="203"/>
        <v>10656.59922888579</v>
      </c>
      <c r="R952" s="73">
        <f t="shared" si="204"/>
        <v>275.1574385345496</v>
      </c>
      <c r="S952" s="73">
        <f t="shared" si="205"/>
        <v>384.0022598277695</v>
      </c>
      <c r="T952" s="73">
        <f t="shared" si="206"/>
        <v>24262.193059972113</v>
      </c>
      <c r="U952" s="73">
        <f t="shared" si="207"/>
        <v>19236</v>
      </c>
      <c r="V952" s="73">
        <f t="shared" si="208"/>
        <v>233414.923118554</v>
      </c>
      <c r="W952" s="73">
        <f t="shared" si="209"/>
        <v>240731.14018624026</v>
      </c>
    </row>
    <row r="953" spans="2:23" ht="15">
      <c r="B953" t="s">
        <v>1991</v>
      </c>
      <c r="C953" t="s">
        <v>1700</v>
      </c>
      <c r="D953" t="s">
        <v>417</v>
      </c>
      <c r="E953" s="54">
        <v>40</v>
      </c>
      <c r="F953" s="45" t="s">
        <v>407</v>
      </c>
      <c r="G953" s="45" t="s">
        <v>408</v>
      </c>
      <c r="H953" s="45" t="s">
        <v>412</v>
      </c>
      <c r="I953" s="53">
        <v>181437.83</v>
      </c>
      <c r="J953" s="58">
        <f t="shared" si="196"/>
        <v>188332.46753999998</v>
      </c>
      <c r="K953" s="58">
        <f t="shared" si="197"/>
        <v>194547.43896881997</v>
      </c>
      <c r="L953" s="74">
        <f t="shared" si="198"/>
        <v>10691.62077933</v>
      </c>
      <c r="M953" s="74">
        <f t="shared" si="199"/>
        <v>278.73205195919996</v>
      </c>
      <c r="N953" s="74">
        <f t="shared" si="200"/>
        <v>384.0022598277695</v>
      </c>
      <c r="O953" s="74">
        <f t="shared" si="201"/>
        <v>24247.805195775</v>
      </c>
      <c r="P953" s="39">
        <f t="shared" si="202"/>
        <v>19044</v>
      </c>
      <c r="Q953" s="73">
        <f t="shared" si="203"/>
        <v>10781.73786504789</v>
      </c>
      <c r="R953" s="73">
        <f t="shared" si="204"/>
        <v>287.93020967385354</v>
      </c>
      <c r="S953" s="73">
        <f t="shared" si="205"/>
        <v>384.0022598277695</v>
      </c>
      <c r="T953" s="73">
        <f t="shared" si="206"/>
        <v>25388.44078543101</v>
      </c>
      <c r="U953" s="73">
        <f t="shared" si="207"/>
        <v>19236</v>
      </c>
      <c r="V953" s="73">
        <f t="shared" si="208"/>
        <v>242978.62782689196</v>
      </c>
      <c r="W953" s="73">
        <f t="shared" si="209"/>
        <v>250625.5500888005</v>
      </c>
    </row>
    <row r="954" spans="2:23" ht="15">
      <c r="B954" t="s">
        <v>1992</v>
      </c>
      <c r="C954" t="s">
        <v>1447</v>
      </c>
      <c r="D954" t="s">
        <v>417</v>
      </c>
      <c r="E954" s="54">
        <v>40</v>
      </c>
      <c r="F954" s="45" t="s">
        <v>407</v>
      </c>
      <c r="G954" s="45" t="s">
        <v>408</v>
      </c>
      <c r="H954" s="45" t="s">
        <v>412</v>
      </c>
      <c r="I954" s="53">
        <v>162738.28</v>
      </c>
      <c r="J954" s="58">
        <f t="shared" si="196"/>
        <v>168922.33464000002</v>
      </c>
      <c r="K954" s="58">
        <f t="shared" si="197"/>
        <v>174496.77168312</v>
      </c>
      <c r="L954" s="74">
        <f t="shared" si="198"/>
        <v>10410.17385228</v>
      </c>
      <c r="M954" s="74">
        <f t="shared" si="199"/>
        <v>250.00505526720002</v>
      </c>
      <c r="N954" s="74">
        <f t="shared" si="200"/>
        <v>384.0022598277695</v>
      </c>
      <c r="O954" s="74">
        <f t="shared" si="201"/>
        <v>21748.7505849</v>
      </c>
      <c r="P954" s="39">
        <f t="shared" si="202"/>
        <v>19044</v>
      </c>
      <c r="Q954" s="73">
        <f t="shared" si="203"/>
        <v>10491.00318940524</v>
      </c>
      <c r="R954" s="73">
        <f t="shared" si="204"/>
        <v>258.2552220910176</v>
      </c>
      <c r="S954" s="73">
        <f t="shared" si="205"/>
        <v>384.0022598277695</v>
      </c>
      <c r="T954" s="73">
        <f t="shared" si="206"/>
        <v>22771.82870464716</v>
      </c>
      <c r="U954" s="73">
        <f t="shared" si="207"/>
        <v>19236</v>
      </c>
      <c r="V954" s="73">
        <f t="shared" si="208"/>
        <v>220759.266392275</v>
      </c>
      <c r="W954" s="73">
        <f t="shared" si="209"/>
        <v>227637.86105909117</v>
      </c>
    </row>
    <row r="955" spans="2:23" ht="15">
      <c r="B955" t="s">
        <v>1993</v>
      </c>
      <c r="C955" t="s">
        <v>513</v>
      </c>
      <c r="D955" t="s">
        <v>417</v>
      </c>
      <c r="E955" s="54">
        <v>40</v>
      </c>
      <c r="F955" s="45" t="s">
        <v>407</v>
      </c>
      <c r="G955" s="45" t="s">
        <v>408</v>
      </c>
      <c r="H955" s="45" t="s">
        <v>412</v>
      </c>
      <c r="I955" s="53">
        <v>137012.22</v>
      </c>
      <c r="J955" s="58">
        <f t="shared" si="196"/>
        <v>142218.68436</v>
      </c>
      <c r="K955" s="58">
        <f t="shared" si="197"/>
        <v>146911.90094388</v>
      </c>
      <c r="L955" s="74">
        <f t="shared" si="198"/>
        <v>10022.97092322</v>
      </c>
      <c r="M955" s="74">
        <f t="shared" si="199"/>
        <v>210.48365285280002</v>
      </c>
      <c r="N955" s="74">
        <f t="shared" si="200"/>
        <v>384.0022598277695</v>
      </c>
      <c r="O955" s="74">
        <f t="shared" si="201"/>
        <v>18310.65561135</v>
      </c>
      <c r="P955" s="39">
        <f t="shared" si="202"/>
        <v>19044</v>
      </c>
      <c r="Q955" s="73">
        <f t="shared" si="203"/>
        <v>10091.02256368626</v>
      </c>
      <c r="R955" s="73">
        <f t="shared" si="204"/>
        <v>217.4296133969424</v>
      </c>
      <c r="S955" s="73">
        <f t="shared" si="205"/>
        <v>384.0022598277695</v>
      </c>
      <c r="T955" s="73">
        <f t="shared" si="206"/>
        <v>19172.00307317634</v>
      </c>
      <c r="U955" s="73">
        <f t="shared" si="207"/>
        <v>19236</v>
      </c>
      <c r="V955" s="73">
        <f t="shared" si="208"/>
        <v>190190.7968072506</v>
      </c>
      <c r="W955" s="73">
        <f t="shared" si="209"/>
        <v>196012.35845396732</v>
      </c>
    </row>
    <row r="956" spans="2:23" ht="15">
      <c r="B956" t="s">
        <v>1994</v>
      </c>
      <c r="C956" t="s">
        <v>1995</v>
      </c>
      <c r="D956" t="s">
        <v>417</v>
      </c>
      <c r="E956" s="54">
        <v>40</v>
      </c>
      <c r="F956" s="45" t="s">
        <v>407</v>
      </c>
      <c r="G956" s="45" t="s">
        <v>408</v>
      </c>
      <c r="H956" s="45" t="s">
        <v>412</v>
      </c>
      <c r="I956" s="53">
        <v>44067.92</v>
      </c>
      <c r="J956" s="58">
        <f t="shared" si="196"/>
        <v>45742.50096</v>
      </c>
      <c r="K956" s="58">
        <f t="shared" si="197"/>
        <v>47252.00349167999</v>
      </c>
      <c r="L956" s="74">
        <f t="shared" si="198"/>
        <v>3499.3013234399996</v>
      </c>
      <c r="M956" s="74">
        <f t="shared" si="199"/>
        <v>67.6989014208</v>
      </c>
      <c r="N956" s="74">
        <f t="shared" si="200"/>
        <v>384.0022598277695</v>
      </c>
      <c r="O956" s="74">
        <f t="shared" si="201"/>
        <v>5889.3469986</v>
      </c>
      <c r="P956" s="39">
        <f t="shared" si="202"/>
        <v>19044</v>
      </c>
      <c r="Q956" s="73">
        <f t="shared" si="203"/>
        <v>3614.778267113519</v>
      </c>
      <c r="R956" s="73">
        <f t="shared" si="204"/>
        <v>69.93296516768639</v>
      </c>
      <c r="S956" s="73">
        <f t="shared" si="205"/>
        <v>384.0022598277695</v>
      </c>
      <c r="T956" s="73">
        <f t="shared" si="206"/>
        <v>6166.386455664239</v>
      </c>
      <c r="U956" s="73">
        <f t="shared" si="207"/>
        <v>19236</v>
      </c>
      <c r="V956" s="73">
        <f t="shared" si="208"/>
        <v>74626.85044328857</v>
      </c>
      <c r="W956" s="73">
        <f t="shared" si="209"/>
        <v>76723.1034394532</v>
      </c>
    </row>
    <row r="957" spans="2:23" ht="15">
      <c r="B957" t="s">
        <v>1996</v>
      </c>
      <c r="C957" t="s">
        <v>1113</v>
      </c>
      <c r="D957" t="s">
        <v>417</v>
      </c>
      <c r="E957" s="54">
        <v>40</v>
      </c>
      <c r="F957" s="45" t="s">
        <v>407</v>
      </c>
      <c r="G957" s="45" t="s">
        <v>408</v>
      </c>
      <c r="H957" s="45" t="s">
        <v>412</v>
      </c>
      <c r="I957" s="53">
        <v>78051.67</v>
      </c>
      <c r="J957" s="58">
        <f t="shared" si="196"/>
        <v>81017.63346</v>
      </c>
      <c r="K957" s="58">
        <f t="shared" si="197"/>
        <v>83691.21536418</v>
      </c>
      <c r="L957" s="74">
        <f t="shared" si="198"/>
        <v>6197.84895969</v>
      </c>
      <c r="M957" s="74">
        <f t="shared" si="199"/>
        <v>119.90609752079999</v>
      </c>
      <c r="N957" s="74">
        <f t="shared" si="200"/>
        <v>384.0022598277695</v>
      </c>
      <c r="O957" s="74">
        <f t="shared" si="201"/>
        <v>10431.020307974999</v>
      </c>
      <c r="P957" s="39">
        <f t="shared" si="202"/>
        <v>19044</v>
      </c>
      <c r="Q957" s="73">
        <f t="shared" si="203"/>
        <v>6402.377975359769</v>
      </c>
      <c r="R957" s="73">
        <f t="shared" si="204"/>
        <v>123.86299873898639</v>
      </c>
      <c r="S957" s="73">
        <f t="shared" si="205"/>
        <v>384.0022598277695</v>
      </c>
      <c r="T957" s="73">
        <f t="shared" si="206"/>
        <v>10921.70360502549</v>
      </c>
      <c r="U957" s="73">
        <f t="shared" si="207"/>
        <v>19236</v>
      </c>
      <c r="V957" s="73">
        <f t="shared" si="208"/>
        <v>117194.41108501356</v>
      </c>
      <c r="W957" s="73">
        <f t="shared" si="209"/>
        <v>120759.16220313201</v>
      </c>
    </row>
    <row r="958" spans="2:23" ht="15">
      <c r="B958" t="s">
        <v>1997</v>
      </c>
      <c r="C958" t="s">
        <v>1117</v>
      </c>
      <c r="D958" t="s">
        <v>417</v>
      </c>
      <c r="E958" s="54">
        <v>40</v>
      </c>
      <c r="F958" s="45" t="s">
        <v>407</v>
      </c>
      <c r="G958" s="45" t="s">
        <v>408</v>
      </c>
      <c r="H958" s="45" t="s">
        <v>412</v>
      </c>
      <c r="I958" s="53">
        <v>93933.73</v>
      </c>
      <c r="J958" s="58">
        <f t="shared" si="196"/>
        <v>97503.21174</v>
      </c>
      <c r="K958" s="58">
        <f t="shared" si="197"/>
        <v>100720.81772741998</v>
      </c>
      <c r="L958" s="74">
        <f t="shared" si="198"/>
        <v>7458.9956981099995</v>
      </c>
      <c r="M958" s="74">
        <f t="shared" si="199"/>
        <v>144.3047533752</v>
      </c>
      <c r="N958" s="74">
        <f t="shared" si="200"/>
        <v>384.0022598277695</v>
      </c>
      <c r="O958" s="74">
        <f t="shared" si="201"/>
        <v>12553.538511525001</v>
      </c>
      <c r="P958" s="39">
        <f t="shared" si="202"/>
        <v>19044</v>
      </c>
      <c r="Q958" s="73">
        <f t="shared" si="203"/>
        <v>7705.142556147629</v>
      </c>
      <c r="R958" s="73">
        <f t="shared" si="204"/>
        <v>149.06681023658157</v>
      </c>
      <c r="S958" s="73">
        <f t="shared" si="205"/>
        <v>384.0022598277695</v>
      </c>
      <c r="T958" s="73">
        <f t="shared" si="206"/>
        <v>13144.066713428309</v>
      </c>
      <c r="U958" s="73">
        <f t="shared" si="207"/>
        <v>19236</v>
      </c>
      <c r="V958" s="73">
        <f t="shared" si="208"/>
        <v>137088.05296283797</v>
      </c>
      <c r="W958" s="73">
        <f t="shared" si="209"/>
        <v>141339.09606706028</v>
      </c>
    </row>
    <row r="959" spans="2:23" ht="15">
      <c r="B959" t="s">
        <v>1998</v>
      </c>
      <c r="C959" t="s">
        <v>471</v>
      </c>
      <c r="D959" t="s">
        <v>417</v>
      </c>
      <c r="E959" s="54">
        <v>40</v>
      </c>
      <c r="F959" s="45" t="s">
        <v>407</v>
      </c>
      <c r="G959" s="45" t="s">
        <v>408</v>
      </c>
      <c r="H959" s="45" t="s">
        <v>412</v>
      </c>
      <c r="I959" s="53">
        <v>116856.44</v>
      </c>
      <c r="J959" s="58">
        <f t="shared" si="196"/>
        <v>121296.98472000001</v>
      </c>
      <c r="K959" s="58">
        <f t="shared" si="197"/>
        <v>125299.78521576</v>
      </c>
      <c r="L959" s="74">
        <f t="shared" si="198"/>
        <v>9279.219331080001</v>
      </c>
      <c r="M959" s="74">
        <f t="shared" si="199"/>
        <v>179.51953738560002</v>
      </c>
      <c r="N959" s="74">
        <f t="shared" si="200"/>
        <v>384.0022598277695</v>
      </c>
      <c r="O959" s="74">
        <f t="shared" si="201"/>
        <v>15616.986782700002</v>
      </c>
      <c r="P959" s="39">
        <f t="shared" si="202"/>
        <v>19044</v>
      </c>
      <c r="Q959" s="73">
        <f t="shared" si="203"/>
        <v>9585.43356900564</v>
      </c>
      <c r="R959" s="73">
        <f t="shared" si="204"/>
        <v>185.4436821193248</v>
      </c>
      <c r="S959" s="73">
        <f t="shared" si="205"/>
        <v>384.0022598277695</v>
      </c>
      <c r="T959" s="73">
        <f t="shared" si="206"/>
        <v>16351.62197065668</v>
      </c>
      <c r="U959" s="73">
        <f t="shared" si="207"/>
        <v>19236</v>
      </c>
      <c r="V959" s="73">
        <f t="shared" si="208"/>
        <v>165800.7126309934</v>
      </c>
      <c r="W959" s="73">
        <f t="shared" si="209"/>
        <v>171042.28669736942</v>
      </c>
    </row>
    <row r="960" spans="2:23" ht="15">
      <c r="B960" t="s">
        <v>1999</v>
      </c>
      <c r="C960" t="s">
        <v>471</v>
      </c>
      <c r="D960" t="s">
        <v>417</v>
      </c>
      <c r="E960" s="54">
        <v>40</v>
      </c>
      <c r="F960" s="45" t="s">
        <v>407</v>
      </c>
      <c r="G960" s="45" t="s">
        <v>408</v>
      </c>
      <c r="H960" s="45" t="s">
        <v>412</v>
      </c>
      <c r="I960" s="53">
        <v>116856.44</v>
      </c>
      <c r="J960" s="58">
        <f t="shared" si="196"/>
        <v>121296.98472000001</v>
      </c>
      <c r="K960" s="58">
        <f t="shared" si="197"/>
        <v>125299.78521576</v>
      </c>
      <c r="L960" s="74">
        <f t="shared" si="198"/>
        <v>9279.219331080001</v>
      </c>
      <c r="M960" s="74">
        <f t="shared" si="199"/>
        <v>179.51953738560002</v>
      </c>
      <c r="N960" s="74">
        <f t="shared" si="200"/>
        <v>384.0022598277695</v>
      </c>
      <c r="O960" s="74">
        <f t="shared" si="201"/>
        <v>15616.986782700002</v>
      </c>
      <c r="P960" s="39">
        <f t="shared" si="202"/>
        <v>19044</v>
      </c>
      <c r="Q960" s="73">
        <f t="shared" si="203"/>
        <v>9585.43356900564</v>
      </c>
      <c r="R960" s="73">
        <f t="shared" si="204"/>
        <v>185.4436821193248</v>
      </c>
      <c r="S960" s="73">
        <f t="shared" si="205"/>
        <v>384.0022598277695</v>
      </c>
      <c r="T960" s="73">
        <f t="shared" si="206"/>
        <v>16351.62197065668</v>
      </c>
      <c r="U960" s="73">
        <f t="shared" si="207"/>
        <v>19236</v>
      </c>
      <c r="V960" s="73">
        <f t="shared" si="208"/>
        <v>165800.7126309934</v>
      </c>
      <c r="W960" s="73">
        <f t="shared" si="209"/>
        <v>171042.28669736942</v>
      </c>
    </row>
    <row r="961" spans="2:23" ht="15">
      <c r="B961" t="s">
        <v>2000</v>
      </c>
      <c r="C961" t="s">
        <v>1080</v>
      </c>
      <c r="D961" t="s">
        <v>417</v>
      </c>
      <c r="E961" s="54">
        <v>40</v>
      </c>
      <c r="F961" s="45" t="s">
        <v>407</v>
      </c>
      <c r="G961" s="45" t="s">
        <v>408</v>
      </c>
      <c r="H961" s="45" t="s">
        <v>412</v>
      </c>
      <c r="I961" s="53">
        <v>104903.46</v>
      </c>
      <c r="J961" s="58">
        <f t="shared" si="196"/>
        <v>108889.79148000001</v>
      </c>
      <c r="K961" s="58">
        <f t="shared" si="197"/>
        <v>112483.15459884</v>
      </c>
      <c r="L961" s="74">
        <f t="shared" si="198"/>
        <v>8330.06904822</v>
      </c>
      <c r="M961" s="74">
        <f t="shared" si="199"/>
        <v>161.1568913904</v>
      </c>
      <c r="N961" s="74">
        <f t="shared" si="200"/>
        <v>384.0022598277695</v>
      </c>
      <c r="O961" s="74">
        <f t="shared" si="201"/>
        <v>14019.560653050003</v>
      </c>
      <c r="P961" s="39">
        <f t="shared" si="202"/>
        <v>19044</v>
      </c>
      <c r="Q961" s="73">
        <f t="shared" si="203"/>
        <v>8604.96132681126</v>
      </c>
      <c r="R961" s="73">
        <f t="shared" si="204"/>
        <v>166.4750688062832</v>
      </c>
      <c r="S961" s="73">
        <f t="shared" si="205"/>
        <v>384.0022598277695</v>
      </c>
      <c r="T961" s="73">
        <f t="shared" si="206"/>
        <v>14679.051675148621</v>
      </c>
      <c r="U961" s="73">
        <f t="shared" si="207"/>
        <v>19236</v>
      </c>
      <c r="V961" s="73">
        <f t="shared" si="208"/>
        <v>150828.58033248817</v>
      </c>
      <c r="W961" s="73">
        <f t="shared" si="209"/>
        <v>155553.64492943394</v>
      </c>
    </row>
    <row r="962" spans="2:23" ht="15">
      <c r="B962" t="s">
        <v>2001</v>
      </c>
      <c r="C962" t="s">
        <v>985</v>
      </c>
      <c r="D962" t="s">
        <v>2002</v>
      </c>
      <c r="E962" s="54">
        <v>40</v>
      </c>
      <c r="F962" s="45" t="s">
        <v>407</v>
      </c>
      <c r="G962" s="45" t="s">
        <v>408</v>
      </c>
      <c r="H962" s="45" t="s">
        <v>412</v>
      </c>
      <c r="I962" s="53">
        <v>79527.38</v>
      </c>
      <c r="J962" s="58">
        <f t="shared" si="196"/>
        <v>82549.42044</v>
      </c>
      <c r="K962" s="58">
        <f t="shared" si="197"/>
        <v>85273.55131452</v>
      </c>
      <c r="L962" s="74">
        <f t="shared" si="198"/>
        <v>6315.03066366</v>
      </c>
      <c r="M962" s="74">
        <f t="shared" si="199"/>
        <v>122.1731422512</v>
      </c>
      <c r="N962" s="74">
        <f t="shared" si="200"/>
        <v>384.0022598277695</v>
      </c>
      <c r="O962" s="74">
        <f t="shared" si="201"/>
        <v>10628.23788165</v>
      </c>
      <c r="P962" s="39">
        <f t="shared" si="202"/>
        <v>19044</v>
      </c>
      <c r="Q962" s="73">
        <f t="shared" si="203"/>
        <v>6523.42667556078</v>
      </c>
      <c r="R962" s="73">
        <f t="shared" si="204"/>
        <v>126.20485594548958</v>
      </c>
      <c r="S962" s="73">
        <f t="shared" si="205"/>
        <v>384.0022598277695</v>
      </c>
      <c r="T962" s="73">
        <f t="shared" si="206"/>
        <v>11128.19844654486</v>
      </c>
      <c r="U962" s="73">
        <f t="shared" si="207"/>
        <v>19236</v>
      </c>
      <c r="V962" s="73">
        <f t="shared" si="208"/>
        <v>119042.86438738897</v>
      </c>
      <c r="W962" s="73">
        <f t="shared" si="209"/>
        <v>122671.3835523989</v>
      </c>
    </row>
    <row r="963" spans="2:23" ht="15">
      <c r="B963" t="s">
        <v>2003</v>
      </c>
      <c r="C963" t="s">
        <v>1009</v>
      </c>
      <c r="D963" t="s">
        <v>2002</v>
      </c>
      <c r="E963" s="54">
        <v>40</v>
      </c>
      <c r="F963" s="45" t="s">
        <v>407</v>
      </c>
      <c r="G963" s="45" t="s">
        <v>408</v>
      </c>
      <c r="H963" s="45" t="s">
        <v>412</v>
      </c>
      <c r="I963" s="53">
        <v>88196.79</v>
      </c>
      <c r="J963" s="58">
        <f t="shared" si="196"/>
        <v>91548.26802</v>
      </c>
      <c r="K963" s="58">
        <f t="shared" si="197"/>
        <v>94569.36086465999</v>
      </c>
      <c r="L963" s="74">
        <f t="shared" si="198"/>
        <v>7003.44250353</v>
      </c>
      <c r="M963" s="74">
        <f t="shared" si="199"/>
        <v>135.4914366696</v>
      </c>
      <c r="N963" s="74">
        <f t="shared" si="200"/>
        <v>384.0022598277695</v>
      </c>
      <c r="O963" s="74">
        <f t="shared" si="201"/>
        <v>11786.839507575001</v>
      </c>
      <c r="P963" s="39">
        <f t="shared" si="202"/>
        <v>19044</v>
      </c>
      <c r="Q963" s="73">
        <f t="shared" si="203"/>
        <v>7234.556106146489</v>
      </c>
      <c r="R963" s="73">
        <f t="shared" si="204"/>
        <v>139.9626540796968</v>
      </c>
      <c r="S963" s="73">
        <f t="shared" si="205"/>
        <v>384.0022598277695</v>
      </c>
      <c r="T963" s="73">
        <f t="shared" si="206"/>
        <v>12341.301592838128</v>
      </c>
      <c r="U963" s="73">
        <f t="shared" si="207"/>
        <v>19236</v>
      </c>
      <c r="V963" s="73">
        <f t="shared" si="208"/>
        <v>129902.04372760237</v>
      </c>
      <c r="W963" s="73">
        <f t="shared" si="209"/>
        <v>133905.18347755208</v>
      </c>
    </row>
    <row r="964" spans="2:23" ht="15">
      <c r="B964" t="s">
        <v>2004</v>
      </c>
      <c r="C964" t="s">
        <v>2005</v>
      </c>
      <c r="D964" t="s">
        <v>2002</v>
      </c>
      <c r="E964" s="54">
        <v>40</v>
      </c>
      <c r="F964" s="45" t="s">
        <v>407</v>
      </c>
      <c r="G964" s="45" t="s">
        <v>408</v>
      </c>
      <c r="H964" s="45" t="s">
        <v>412</v>
      </c>
      <c r="I964" s="53">
        <v>92141</v>
      </c>
      <c r="J964" s="58">
        <f t="shared" si="196"/>
        <v>95642.35800000001</v>
      </c>
      <c r="K964" s="58">
        <f t="shared" si="197"/>
        <v>98798.555814</v>
      </c>
      <c r="L964" s="74">
        <f t="shared" si="198"/>
        <v>7316.640387</v>
      </c>
      <c r="M964" s="74">
        <f t="shared" si="199"/>
        <v>141.55068984000002</v>
      </c>
      <c r="N964" s="74">
        <f t="shared" si="200"/>
        <v>384.0022598277695</v>
      </c>
      <c r="O964" s="74">
        <f t="shared" si="201"/>
        <v>12313.953592500002</v>
      </c>
      <c r="P964" s="39">
        <f t="shared" si="202"/>
        <v>19044</v>
      </c>
      <c r="Q964" s="73">
        <f t="shared" si="203"/>
        <v>7558.089519771001</v>
      </c>
      <c r="R964" s="73">
        <f t="shared" si="204"/>
        <v>146.22186260472</v>
      </c>
      <c r="S964" s="73">
        <f t="shared" si="205"/>
        <v>384.0022598277695</v>
      </c>
      <c r="T964" s="73">
        <f t="shared" si="206"/>
        <v>12893.211533727</v>
      </c>
      <c r="U964" s="73">
        <f t="shared" si="207"/>
        <v>19236</v>
      </c>
      <c r="V964" s="73">
        <f t="shared" si="208"/>
        <v>134842.50492916777</v>
      </c>
      <c r="W964" s="73">
        <f t="shared" si="209"/>
        <v>139016.0809899305</v>
      </c>
    </row>
    <row r="965" spans="2:23" ht="15">
      <c r="B965" t="s">
        <v>2006</v>
      </c>
      <c r="C965" t="s">
        <v>776</v>
      </c>
      <c r="D965" t="s">
        <v>417</v>
      </c>
      <c r="E965" s="54">
        <v>40</v>
      </c>
      <c r="F965" s="45" t="s">
        <v>407</v>
      </c>
      <c r="G965" s="45" t="s">
        <v>408</v>
      </c>
      <c r="H965" s="45" t="s">
        <v>412</v>
      </c>
      <c r="I965" s="53">
        <v>125571.61</v>
      </c>
      <c r="J965" s="58">
        <f t="shared" si="196"/>
        <v>130343.33118000001</v>
      </c>
      <c r="K965" s="58">
        <f t="shared" si="197"/>
        <v>134644.66110894</v>
      </c>
      <c r="L965" s="74">
        <f t="shared" si="198"/>
        <v>9850.77830211</v>
      </c>
      <c r="M965" s="74">
        <f t="shared" si="199"/>
        <v>192.9081301464</v>
      </c>
      <c r="N965" s="74">
        <f t="shared" si="200"/>
        <v>384.0022598277695</v>
      </c>
      <c r="O965" s="74">
        <f t="shared" si="201"/>
        <v>16781.703889425</v>
      </c>
      <c r="P965" s="39">
        <f t="shared" si="202"/>
        <v>19044</v>
      </c>
      <c r="Q965" s="73">
        <f t="shared" si="203"/>
        <v>9913.14758607963</v>
      </c>
      <c r="R965" s="73">
        <f t="shared" si="204"/>
        <v>199.2740984412312</v>
      </c>
      <c r="S965" s="73">
        <f t="shared" si="205"/>
        <v>384.0022598277695</v>
      </c>
      <c r="T965" s="73">
        <f t="shared" si="206"/>
        <v>17571.12827471667</v>
      </c>
      <c r="U965" s="73">
        <f t="shared" si="207"/>
        <v>19236</v>
      </c>
      <c r="V965" s="73">
        <f t="shared" si="208"/>
        <v>176596.72376150917</v>
      </c>
      <c r="W965" s="73">
        <f t="shared" si="209"/>
        <v>181948.21332800528</v>
      </c>
    </row>
    <row r="966" spans="2:23" ht="15">
      <c r="B966" t="s">
        <v>2007</v>
      </c>
      <c r="C966" t="s">
        <v>2008</v>
      </c>
      <c r="D966" t="s">
        <v>2009</v>
      </c>
      <c r="E966" s="54">
        <v>40</v>
      </c>
      <c r="F966" s="45" t="s">
        <v>407</v>
      </c>
      <c r="G966" s="45" t="s">
        <v>408</v>
      </c>
      <c r="H966" s="45" t="s">
        <v>412</v>
      </c>
      <c r="I966" s="53">
        <v>135179.65</v>
      </c>
      <c r="J966" s="58">
        <f t="shared" si="196"/>
        <v>140316.4767</v>
      </c>
      <c r="K966" s="58">
        <f t="shared" si="197"/>
        <v>144946.92043109998</v>
      </c>
      <c r="L966" s="74">
        <f t="shared" si="198"/>
        <v>9995.38891215</v>
      </c>
      <c r="M966" s="74">
        <f t="shared" si="199"/>
        <v>207.668385516</v>
      </c>
      <c r="N966" s="74">
        <f t="shared" si="200"/>
        <v>384.0022598277695</v>
      </c>
      <c r="O966" s="74">
        <f t="shared" si="201"/>
        <v>18065.746375125</v>
      </c>
      <c r="P966" s="39">
        <f t="shared" si="202"/>
        <v>19044</v>
      </c>
      <c r="Q966" s="73">
        <f t="shared" si="203"/>
        <v>10062.530346250951</v>
      </c>
      <c r="R966" s="73">
        <f t="shared" si="204"/>
        <v>214.52144223802796</v>
      </c>
      <c r="S966" s="73">
        <f t="shared" si="205"/>
        <v>384.0022598277695</v>
      </c>
      <c r="T966" s="73">
        <f t="shared" si="206"/>
        <v>18915.573116258547</v>
      </c>
      <c r="U966" s="73">
        <f t="shared" si="207"/>
        <v>19236</v>
      </c>
      <c r="V966" s="73">
        <f t="shared" si="208"/>
        <v>188013.28263261876</v>
      </c>
      <c r="W966" s="73">
        <f t="shared" si="209"/>
        <v>193759.54759567528</v>
      </c>
    </row>
    <row r="967" spans="2:23" ht="15">
      <c r="B967" t="s">
        <v>2010</v>
      </c>
      <c r="C967" t="s">
        <v>2011</v>
      </c>
      <c r="D967" t="s">
        <v>746</v>
      </c>
      <c r="E967" s="54">
        <v>40</v>
      </c>
      <c r="F967" s="45" t="s">
        <v>407</v>
      </c>
      <c r="G967" s="45" t="s">
        <v>408</v>
      </c>
      <c r="H967" s="45" t="s">
        <v>412</v>
      </c>
      <c r="I967" s="53">
        <v>128324.23</v>
      </c>
      <c r="J967" s="58">
        <f t="shared" si="196"/>
        <v>133200.55074</v>
      </c>
      <c r="K967" s="58">
        <f t="shared" si="197"/>
        <v>137596.16891442</v>
      </c>
      <c r="L967" s="74">
        <f t="shared" si="198"/>
        <v>9892.20798573</v>
      </c>
      <c r="M967" s="74">
        <f t="shared" si="199"/>
        <v>197.1368150952</v>
      </c>
      <c r="N967" s="74">
        <f t="shared" si="200"/>
        <v>384.0022598277695</v>
      </c>
      <c r="O967" s="74">
        <f t="shared" si="201"/>
        <v>17149.570907775</v>
      </c>
      <c r="P967" s="39">
        <f t="shared" si="202"/>
        <v>19044</v>
      </c>
      <c r="Q967" s="73">
        <f t="shared" si="203"/>
        <v>9955.94444925909</v>
      </c>
      <c r="R967" s="73">
        <f t="shared" si="204"/>
        <v>203.6423299933416</v>
      </c>
      <c r="S967" s="73">
        <f t="shared" si="205"/>
        <v>384.0022598277695</v>
      </c>
      <c r="T967" s="73">
        <f t="shared" si="206"/>
        <v>17956.300043331812</v>
      </c>
      <c r="U967" s="73">
        <f t="shared" si="207"/>
        <v>19236</v>
      </c>
      <c r="V967" s="73">
        <f t="shared" si="208"/>
        <v>179867.46870842797</v>
      </c>
      <c r="W967" s="73">
        <f t="shared" si="209"/>
        <v>185332.057996832</v>
      </c>
    </row>
    <row r="968" spans="2:23" ht="15">
      <c r="B968" t="s">
        <v>2012</v>
      </c>
      <c r="C968" t="s">
        <v>2013</v>
      </c>
      <c r="D968" t="s">
        <v>851</v>
      </c>
      <c r="E968" s="54">
        <v>40</v>
      </c>
      <c r="F968" s="45" t="s">
        <v>407</v>
      </c>
      <c r="G968" s="45" t="s">
        <v>408</v>
      </c>
      <c r="H968" s="45" t="s">
        <v>412</v>
      </c>
      <c r="I968" s="53">
        <v>132556.34</v>
      </c>
      <c r="J968" s="58">
        <f t="shared" si="196"/>
        <v>137593.48092</v>
      </c>
      <c r="K968" s="58">
        <f t="shared" si="197"/>
        <v>142134.06579035998</v>
      </c>
      <c r="L968" s="74">
        <f t="shared" si="198"/>
        <v>9955.90547334</v>
      </c>
      <c r="M968" s="74">
        <f t="shared" si="199"/>
        <v>203.6383517616</v>
      </c>
      <c r="N968" s="74">
        <f t="shared" si="200"/>
        <v>384.0022598277695</v>
      </c>
      <c r="O968" s="74">
        <f t="shared" si="201"/>
        <v>17715.16066845</v>
      </c>
      <c r="P968" s="39">
        <f t="shared" si="202"/>
        <v>19044</v>
      </c>
      <c r="Q968" s="73">
        <f t="shared" si="203"/>
        <v>10021.74395396022</v>
      </c>
      <c r="R968" s="73">
        <f t="shared" si="204"/>
        <v>210.35841736973276</v>
      </c>
      <c r="S968" s="73">
        <f t="shared" si="205"/>
        <v>384.0022598277695</v>
      </c>
      <c r="T968" s="73">
        <f t="shared" si="206"/>
        <v>18548.495585641977</v>
      </c>
      <c r="U968" s="73">
        <f t="shared" si="207"/>
        <v>19236</v>
      </c>
      <c r="V968" s="73">
        <f t="shared" si="208"/>
        <v>184896.18767337938</v>
      </c>
      <c r="W968" s="73">
        <f t="shared" si="209"/>
        <v>190534.66600715969</v>
      </c>
    </row>
    <row r="969" spans="2:23" ht="15">
      <c r="B969" t="s">
        <v>2014</v>
      </c>
      <c r="C969" t="s">
        <v>513</v>
      </c>
      <c r="D969" t="s">
        <v>417</v>
      </c>
      <c r="E969" s="54">
        <v>40</v>
      </c>
      <c r="F969" s="45" t="s">
        <v>407</v>
      </c>
      <c r="G969" s="45" t="s">
        <v>408</v>
      </c>
      <c r="H969" s="45" t="s">
        <v>412</v>
      </c>
      <c r="I969" s="53">
        <v>137012.22</v>
      </c>
      <c r="J969" s="58">
        <f t="shared" si="196"/>
        <v>142218.68436</v>
      </c>
      <c r="K969" s="58">
        <f t="shared" si="197"/>
        <v>146911.90094388</v>
      </c>
      <c r="L969" s="74">
        <f t="shared" si="198"/>
        <v>10022.97092322</v>
      </c>
      <c r="M969" s="74">
        <f t="shared" si="199"/>
        <v>210.48365285280002</v>
      </c>
      <c r="N969" s="74">
        <f t="shared" si="200"/>
        <v>384.0022598277695</v>
      </c>
      <c r="O969" s="74">
        <f t="shared" si="201"/>
        <v>18310.65561135</v>
      </c>
      <c r="P969" s="39">
        <f t="shared" si="202"/>
        <v>19044</v>
      </c>
      <c r="Q969" s="73">
        <f t="shared" si="203"/>
        <v>10091.02256368626</v>
      </c>
      <c r="R969" s="73">
        <f t="shared" si="204"/>
        <v>217.4296133969424</v>
      </c>
      <c r="S969" s="73">
        <f t="shared" si="205"/>
        <v>384.0022598277695</v>
      </c>
      <c r="T969" s="73">
        <f t="shared" si="206"/>
        <v>19172.00307317634</v>
      </c>
      <c r="U969" s="73">
        <f t="shared" si="207"/>
        <v>19236</v>
      </c>
      <c r="V969" s="73">
        <f t="shared" si="208"/>
        <v>190190.7968072506</v>
      </c>
      <c r="W969" s="73">
        <f t="shared" si="209"/>
        <v>196012.35845396732</v>
      </c>
    </row>
    <row r="970" spans="2:23" ht="15">
      <c r="B970" t="s">
        <v>2015</v>
      </c>
      <c r="C970" t="s">
        <v>1105</v>
      </c>
      <c r="D970" t="s">
        <v>1106</v>
      </c>
      <c r="E970" s="54">
        <v>40</v>
      </c>
      <c r="F970" s="45" t="s">
        <v>407</v>
      </c>
      <c r="G970" s="45" t="s">
        <v>408</v>
      </c>
      <c r="H970" s="45" t="s">
        <v>412</v>
      </c>
      <c r="I970" s="53">
        <v>140843.79</v>
      </c>
      <c r="J970" s="58">
        <f aca="true" t="shared" si="210" ref="J970:J1033">I970*(1+$F$1)</f>
        <v>146195.85402</v>
      </c>
      <c r="K970" s="58">
        <f aca="true" t="shared" si="211" ref="K970:K1033">J970*(1+$F$2)</f>
        <v>151020.31720266</v>
      </c>
      <c r="L970" s="74">
        <f aca="true" t="shared" si="212" ref="L970:L1033">IF(J970-$L$2&lt;0,J970*$I$3,($L$2*$I$3)+(J970-$L$2)*$I$4)</f>
        <v>10080.63988329</v>
      </c>
      <c r="M970" s="74">
        <f aca="true" t="shared" si="213" ref="M970:M1033">J970*0.00148</f>
        <v>216.3698639496</v>
      </c>
      <c r="N970" s="74">
        <f aca="true" t="shared" si="214" ref="N970:N1033">2080*0.184616471071043</f>
        <v>384.0022598277695</v>
      </c>
      <c r="O970" s="74">
        <f aca="true" t="shared" si="215" ref="O970:O1033">J970*0.12875</f>
        <v>18822.716205075</v>
      </c>
      <c r="P970" s="39">
        <f aca="true" t="shared" si="216" ref="P970:P1033">1587*12</f>
        <v>19044</v>
      </c>
      <c r="Q970" s="73">
        <f aca="true" t="shared" si="217" ref="Q970:Q1033">IF(K970-$L$2&lt;0,K970*$I$3,($L$2*$I$3)+(K970-$L$2)*$I$4)</f>
        <v>10150.594599438571</v>
      </c>
      <c r="R970" s="73">
        <f aca="true" t="shared" si="218" ref="R970:R1033">K970*0.00148</f>
        <v>223.51006945993677</v>
      </c>
      <c r="S970" s="73">
        <f aca="true" t="shared" si="219" ref="S970:S1033">2080*0.184616471071043</f>
        <v>384.0022598277695</v>
      </c>
      <c r="T970" s="73">
        <f aca="true" t="shared" si="220" ref="T970:T1033">K970*0.1305</f>
        <v>19708.15139494713</v>
      </c>
      <c r="U970" s="73">
        <f aca="true" t="shared" si="221" ref="U970:U1033">1603*12</f>
        <v>19236</v>
      </c>
      <c r="V970" s="73">
        <f aca="true" t="shared" si="222" ref="V970:V1033">J970+SUM(L970:P970)</f>
        <v>194743.58223214236</v>
      </c>
      <c r="W970" s="73">
        <f aca="true" t="shared" si="223" ref="W970:W1033">K970+SUM(Q970:U970)</f>
        <v>200722.5755263334</v>
      </c>
    </row>
    <row r="971" spans="2:23" ht="15">
      <c r="B971" t="s">
        <v>2016</v>
      </c>
      <c r="C971" t="s">
        <v>1311</v>
      </c>
      <c r="D971" t="s">
        <v>661</v>
      </c>
      <c r="E971" s="54">
        <v>40</v>
      </c>
      <c r="F971" s="45" t="s">
        <v>407</v>
      </c>
      <c r="G971" s="45" t="s">
        <v>408</v>
      </c>
      <c r="H971" s="45" t="s">
        <v>412</v>
      </c>
      <c r="I971" s="53">
        <v>83441.74</v>
      </c>
      <c r="J971" s="58">
        <f t="shared" si="210"/>
        <v>86612.52612000001</v>
      </c>
      <c r="K971" s="58">
        <f t="shared" si="211"/>
        <v>89470.73948196</v>
      </c>
      <c r="L971" s="74">
        <f t="shared" si="212"/>
        <v>6625.85824818</v>
      </c>
      <c r="M971" s="74">
        <f t="shared" si="213"/>
        <v>128.1865386576</v>
      </c>
      <c r="N971" s="74">
        <f t="shared" si="214"/>
        <v>384.0022598277695</v>
      </c>
      <c r="O971" s="74">
        <f t="shared" si="215"/>
        <v>11151.362737950001</v>
      </c>
      <c r="P971" s="39">
        <f t="shared" si="216"/>
        <v>19044</v>
      </c>
      <c r="Q971" s="73">
        <f t="shared" si="217"/>
        <v>6844.51157036994</v>
      </c>
      <c r="R971" s="73">
        <f t="shared" si="218"/>
        <v>132.4166944333008</v>
      </c>
      <c r="S971" s="73">
        <f t="shared" si="219"/>
        <v>384.0022598277695</v>
      </c>
      <c r="T971" s="73">
        <f t="shared" si="220"/>
        <v>11675.93150239578</v>
      </c>
      <c r="U971" s="73">
        <f t="shared" si="221"/>
        <v>19236</v>
      </c>
      <c r="V971" s="73">
        <f t="shared" si="222"/>
        <v>123945.93590461538</v>
      </c>
      <c r="W971" s="73">
        <f t="shared" si="223"/>
        <v>127743.60150898679</v>
      </c>
    </row>
    <row r="972" spans="2:23" ht="15">
      <c r="B972" t="s">
        <v>2017</v>
      </c>
      <c r="C972" t="s">
        <v>1115</v>
      </c>
      <c r="D972" t="s">
        <v>483</v>
      </c>
      <c r="E972" s="54">
        <v>40</v>
      </c>
      <c r="F972" s="45" t="s">
        <v>407</v>
      </c>
      <c r="G972" s="45" t="s">
        <v>408</v>
      </c>
      <c r="H972" s="45" t="s">
        <v>761</v>
      </c>
      <c r="I972" s="53">
        <v>79376.18</v>
      </c>
      <c r="J972" s="58">
        <f t="shared" si="210"/>
        <v>82392.47484</v>
      </c>
      <c r="K972" s="58">
        <f t="shared" si="211"/>
        <v>85111.42650971998</v>
      </c>
      <c r="L972" s="74">
        <f t="shared" si="212"/>
        <v>6303.024325259999</v>
      </c>
      <c r="M972" s="74">
        <f t="shared" si="213"/>
        <v>121.94086276319999</v>
      </c>
      <c r="N972" s="74">
        <f t="shared" si="214"/>
        <v>384.0022598277695</v>
      </c>
      <c r="O972" s="74">
        <f t="shared" si="215"/>
        <v>10608.03113565</v>
      </c>
      <c r="P972" s="39">
        <f t="shared" si="216"/>
        <v>19044</v>
      </c>
      <c r="Q972" s="73">
        <f t="shared" si="217"/>
        <v>6511.024127993578</v>
      </c>
      <c r="R972" s="73">
        <f t="shared" si="218"/>
        <v>125.96491123438557</v>
      </c>
      <c r="S972" s="73">
        <f t="shared" si="219"/>
        <v>384.0022598277695</v>
      </c>
      <c r="T972" s="73">
        <f t="shared" si="220"/>
        <v>11107.041159518458</v>
      </c>
      <c r="U972" s="73">
        <f t="shared" si="221"/>
        <v>19236</v>
      </c>
      <c r="V972" s="73">
        <f t="shared" si="222"/>
        <v>118853.47342350097</v>
      </c>
      <c r="W972" s="73">
        <f t="shared" si="223"/>
        <v>122475.45896829417</v>
      </c>
    </row>
    <row r="973" spans="2:23" ht="15">
      <c r="B973" t="s">
        <v>2018</v>
      </c>
      <c r="C973" t="s">
        <v>1596</v>
      </c>
      <c r="D973" t="s">
        <v>661</v>
      </c>
      <c r="E973" s="54">
        <v>40</v>
      </c>
      <c r="F973" s="45" t="s">
        <v>407</v>
      </c>
      <c r="G973" s="45" t="s">
        <v>408</v>
      </c>
      <c r="H973" s="45" t="s">
        <v>412</v>
      </c>
      <c r="I973" s="53">
        <v>93650.79</v>
      </c>
      <c r="J973" s="58">
        <f t="shared" si="210"/>
        <v>97209.52002</v>
      </c>
      <c r="K973" s="58">
        <f t="shared" si="211"/>
        <v>100417.43418065998</v>
      </c>
      <c r="L973" s="74">
        <f t="shared" si="212"/>
        <v>7436.52828153</v>
      </c>
      <c r="M973" s="74">
        <f t="shared" si="213"/>
        <v>143.8700896296</v>
      </c>
      <c r="N973" s="74">
        <f t="shared" si="214"/>
        <v>384.0022598277695</v>
      </c>
      <c r="O973" s="74">
        <f t="shared" si="215"/>
        <v>12515.725702575</v>
      </c>
      <c r="P973" s="39">
        <f t="shared" si="216"/>
        <v>19044</v>
      </c>
      <c r="Q973" s="73">
        <f t="shared" si="217"/>
        <v>7681.933714820489</v>
      </c>
      <c r="R973" s="73">
        <f t="shared" si="218"/>
        <v>148.6178025873768</v>
      </c>
      <c r="S973" s="73">
        <f t="shared" si="219"/>
        <v>384.0022598277695</v>
      </c>
      <c r="T973" s="73">
        <f t="shared" si="220"/>
        <v>13104.475160576128</v>
      </c>
      <c r="U973" s="73">
        <f t="shared" si="221"/>
        <v>19236</v>
      </c>
      <c r="V973" s="73">
        <f t="shared" si="222"/>
        <v>136733.64635356236</v>
      </c>
      <c r="W973" s="73">
        <f t="shared" si="223"/>
        <v>140972.46311847173</v>
      </c>
    </row>
    <row r="974" spans="2:23" ht="15">
      <c r="B974" t="s">
        <v>2019</v>
      </c>
      <c r="C974" t="s">
        <v>1119</v>
      </c>
      <c r="D974" t="s">
        <v>483</v>
      </c>
      <c r="E974" s="54">
        <v>40</v>
      </c>
      <c r="F974" s="45" t="s">
        <v>407</v>
      </c>
      <c r="G974" s="45" t="s">
        <v>408</v>
      </c>
      <c r="H974" s="45" t="s">
        <v>761</v>
      </c>
      <c r="I974" s="53">
        <v>92395</v>
      </c>
      <c r="J974" s="58">
        <f t="shared" si="210"/>
        <v>95906.01000000001</v>
      </c>
      <c r="K974" s="58">
        <f t="shared" si="211"/>
        <v>99070.90833</v>
      </c>
      <c r="L974" s="74">
        <f t="shared" si="212"/>
        <v>7336.809765000001</v>
      </c>
      <c r="M974" s="74">
        <f t="shared" si="213"/>
        <v>141.94089480000002</v>
      </c>
      <c r="N974" s="74">
        <f t="shared" si="214"/>
        <v>384.0022598277695</v>
      </c>
      <c r="O974" s="74">
        <f t="shared" si="215"/>
        <v>12347.898787500002</v>
      </c>
      <c r="P974" s="39">
        <f t="shared" si="216"/>
        <v>19044</v>
      </c>
      <c r="Q974" s="73">
        <f t="shared" si="217"/>
        <v>7578.924487245</v>
      </c>
      <c r="R974" s="73">
        <f t="shared" si="218"/>
        <v>146.6249443284</v>
      </c>
      <c r="S974" s="73">
        <f t="shared" si="219"/>
        <v>384.0022598277695</v>
      </c>
      <c r="T974" s="73">
        <f t="shared" si="220"/>
        <v>12928.753537065002</v>
      </c>
      <c r="U974" s="73">
        <f t="shared" si="221"/>
        <v>19236</v>
      </c>
      <c r="V974" s="73">
        <f t="shared" si="222"/>
        <v>135160.6617071278</v>
      </c>
      <c r="W974" s="73">
        <f t="shared" si="223"/>
        <v>139345.21355846617</v>
      </c>
    </row>
    <row r="975" spans="2:23" ht="15">
      <c r="B975" t="s">
        <v>2020</v>
      </c>
      <c r="C975" t="s">
        <v>1084</v>
      </c>
      <c r="D975" t="s">
        <v>661</v>
      </c>
      <c r="E975" s="54">
        <v>40</v>
      </c>
      <c r="F975" s="45" t="s">
        <v>407</v>
      </c>
      <c r="G975" s="45" t="s">
        <v>408</v>
      </c>
      <c r="H975" s="45" t="s">
        <v>412</v>
      </c>
      <c r="I975" s="53">
        <v>113177.84</v>
      </c>
      <c r="J975" s="58">
        <f t="shared" si="210"/>
        <v>117478.59792</v>
      </c>
      <c r="K975" s="58">
        <f t="shared" si="211"/>
        <v>121355.39165135998</v>
      </c>
      <c r="L975" s="74">
        <f t="shared" si="212"/>
        <v>8987.11274088</v>
      </c>
      <c r="M975" s="74">
        <f t="shared" si="213"/>
        <v>173.8683249216</v>
      </c>
      <c r="N975" s="74">
        <f t="shared" si="214"/>
        <v>384.0022598277695</v>
      </c>
      <c r="O975" s="74">
        <f t="shared" si="215"/>
        <v>15125.3694822</v>
      </c>
      <c r="P975" s="39">
        <f t="shared" si="216"/>
        <v>19044</v>
      </c>
      <c r="Q975" s="73">
        <f t="shared" si="217"/>
        <v>9283.687461329038</v>
      </c>
      <c r="R975" s="73">
        <f t="shared" si="218"/>
        <v>179.60597964401276</v>
      </c>
      <c r="S975" s="73">
        <f t="shared" si="219"/>
        <v>384.0022598277695</v>
      </c>
      <c r="T975" s="73">
        <f t="shared" si="220"/>
        <v>15836.87861050248</v>
      </c>
      <c r="U975" s="73">
        <f t="shared" si="221"/>
        <v>19236</v>
      </c>
      <c r="V975" s="73">
        <f t="shared" si="222"/>
        <v>161192.95072782936</v>
      </c>
      <c r="W975" s="73">
        <f t="shared" si="223"/>
        <v>166275.56596266327</v>
      </c>
    </row>
    <row r="976" spans="2:23" ht="15">
      <c r="B976" t="s">
        <v>2021</v>
      </c>
      <c r="C976" t="s">
        <v>876</v>
      </c>
      <c r="D976" t="s">
        <v>483</v>
      </c>
      <c r="E976" s="54">
        <v>40</v>
      </c>
      <c r="F976" s="45" t="s">
        <v>407</v>
      </c>
      <c r="G976" s="45" t="s">
        <v>408</v>
      </c>
      <c r="H976" s="45" t="s">
        <v>761</v>
      </c>
      <c r="I976" s="53">
        <v>105273.54</v>
      </c>
      <c r="J976" s="58">
        <f t="shared" si="210"/>
        <v>109273.93452</v>
      </c>
      <c r="K976" s="58">
        <f t="shared" si="211"/>
        <v>112879.97435915998</v>
      </c>
      <c r="L976" s="74">
        <f t="shared" si="212"/>
        <v>8359.45599078</v>
      </c>
      <c r="M976" s="74">
        <f t="shared" si="213"/>
        <v>161.72542308959999</v>
      </c>
      <c r="N976" s="74">
        <f t="shared" si="214"/>
        <v>384.0022598277695</v>
      </c>
      <c r="O976" s="74">
        <f t="shared" si="215"/>
        <v>14069.01906945</v>
      </c>
      <c r="P976" s="39">
        <f t="shared" si="216"/>
        <v>19044</v>
      </c>
      <c r="Q976" s="73">
        <f t="shared" si="217"/>
        <v>8635.318038475738</v>
      </c>
      <c r="R976" s="73">
        <f t="shared" si="218"/>
        <v>167.06236205155676</v>
      </c>
      <c r="S976" s="73">
        <f t="shared" si="219"/>
        <v>384.0022598277695</v>
      </c>
      <c r="T976" s="73">
        <f t="shared" si="220"/>
        <v>14730.836653870378</v>
      </c>
      <c r="U976" s="73">
        <f t="shared" si="221"/>
        <v>19236</v>
      </c>
      <c r="V976" s="73">
        <f t="shared" si="222"/>
        <v>151292.13726314736</v>
      </c>
      <c r="W976" s="73">
        <f t="shared" si="223"/>
        <v>156033.19367338542</v>
      </c>
    </row>
    <row r="977" spans="2:23" ht="15">
      <c r="B977" t="s">
        <v>2022</v>
      </c>
      <c r="C977" t="s">
        <v>1080</v>
      </c>
      <c r="D977" t="s">
        <v>417</v>
      </c>
      <c r="E977" s="54">
        <v>40</v>
      </c>
      <c r="F977" s="45" t="s">
        <v>407</v>
      </c>
      <c r="G977" s="45" t="s">
        <v>408</v>
      </c>
      <c r="H977" s="45" t="s">
        <v>761</v>
      </c>
      <c r="I977" s="53">
        <v>104903.46</v>
      </c>
      <c r="J977" s="58">
        <f t="shared" si="210"/>
        <v>108889.79148000001</v>
      </c>
      <c r="K977" s="58">
        <f t="shared" si="211"/>
        <v>112483.15459884</v>
      </c>
      <c r="L977" s="74">
        <f t="shared" si="212"/>
        <v>8330.06904822</v>
      </c>
      <c r="M977" s="74">
        <f t="shared" si="213"/>
        <v>161.1568913904</v>
      </c>
      <c r="N977" s="74">
        <f t="shared" si="214"/>
        <v>384.0022598277695</v>
      </c>
      <c r="O977" s="74">
        <f t="shared" si="215"/>
        <v>14019.560653050003</v>
      </c>
      <c r="P977" s="39">
        <f t="shared" si="216"/>
        <v>19044</v>
      </c>
      <c r="Q977" s="73">
        <f t="shared" si="217"/>
        <v>8604.96132681126</v>
      </c>
      <c r="R977" s="73">
        <f t="shared" si="218"/>
        <v>166.4750688062832</v>
      </c>
      <c r="S977" s="73">
        <f t="shared" si="219"/>
        <v>384.0022598277695</v>
      </c>
      <c r="T977" s="73">
        <f t="shared" si="220"/>
        <v>14679.051675148621</v>
      </c>
      <c r="U977" s="73">
        <f t="shared" si="221"/>
        <v>19236</v>
      </c>
      <c r="V977" s="73">
        <f t="shared" si="222"/>
        <v>150828.58033248817</v>
      </c>
      <c r="W977" s="73">
        <f t="shared" si="223"/>
        <v>155553.64492943394</v>
      </c>
    </row>
    <row r="978" spans="2:23" ht="15">
      <c r="B978" t="s">
        <v>2023</v>
      </c>
      <c r="C978" t="s">
        <v>1974</v>
      </c>
      <c r="D978" t="s">
        <v>556</v>
      </c>
      <c r="E978" s="54">
        <v>40</v>
      </c>
      <c r="F978" s="45" t="s">
        <v>407</v>
      </c>
      <c r="G978" s="45" t="s">
        <v>408</v>
      </c>
      <c r="H978" s="45" t="s">
        <v>761</v>
      </c>
      <c r="I978" s="53">
        <v>98032.94</v>
      </c>
      <c r="J978" s="58">
        <f t="shared" si="210"/>
        <v>101758.19172</v>
      </c>
      <c r="K978" s="58">
        <f t="shared" si="211"/>
        <v>105116.21204675999</v>
      </c>
      <c r="L978" s="74">
        <f t="shared" si="212"/>
        <v>7784.50166658</v>
      </c>
      <c r="M978" s="74">
        <f t="shared" si="213"/>
        <v>150.6021237456</v>
      </c>
      <c r="N978" s="74">
        <f t="shared" si="214"/>
        <v>384.0022598277695</v>
      </c>
      <c r="O978" s="74">
        <f t="shared" si="215"/>
        <v>13101.36718395</v>
      </c>
      <c r="P978" s="39">
        <f t="shared" si="216"/>
        <v>19044</v>
      </c>
      <c r="Q978" s="73">
        <f t="shared" si="217"/>
        <v>8041.390221577139</v>
      </c>
      <c r="R978" s="73">
        <f t="shared" si="218"/>
        <v>155.57199382920479</v>
      </c>
      <c r="S978" s="73">
        <f t="shared" si="219"/>
        <v>384.0022598277695</v>
      </c>
      <c r="T978" s="73">
        <f t="shared" si="220"/>
        <v>13717.665672102179</v>
      </c>
      <c r="U978" s="73">
        <f t="shared" si="221"/>
        <v>19236</v>
      </c>
      <c r="V978" s="73">
        <f t="shared" si="222"/>
        <v>142222.66495410335</v>
      </c>
      <c r="W978" s="73">
        <f t="shared" si="223"/>
        <v>146650.84219409627</v>
      </c>
    </row>
    <row r="979" spans="2:23" ht="15">
      <c r="B979" t="s">
        <v>2024</v>
      </c>
      <c r="C979" t="s">
        <v>2025</v>
      </c>
      <c r="D979" t="s">
        <v>1797</v>
      </c>
      <c r="E979" s="54">
        <v>40</v>
      </c>
      <c r="F979" s="45" t="s">
        <v>407</v>
      </c>
      <c r="G979" s="45" t="s">
        <v>408</v>
      </c>
      <c r="H979" s="45" t="s">
        <v>761</v>
      </c>
      <c r="I979" s="53">
        <v>107788.37</v>
      </c>
      <c r="J979" s="58">
        <f t="shared" si="210"/>
        <v>111884.32806</v>
      </c>
      <c r="K979" s="58">
        <f t="shared" si="211"/>
        <v>115576.51088598</v>
      </c>
      <c r="L979" s="74">
        <f t="shared" si="212"/>
        <v>8559.15109659</v>
      </c>
      <c r="M979" s="74">
        <f t="shared" si="213"/>
        <v>165.5888055288</v>
      </c>
      <c r="N979" s="74">
        <f t="shared" si="214"/>
        <v>384.0022598277695</v>
      </c>
      <c r="O979" s="74">
        <f t="shared" si="215"/>
        <v>14405.107237725</v>
      </c>
      <c r="P979" s="39">
        <f t="shared" si="216"/>
        <v>19044</v>
      </c>
      <c r="Q979" s="73">
        <f t="shared" si="217"/>
        <v>8841.60308277747</v>
      </c>
      <c r="R979" s="73">
        <f t="shared" si="218"/>
        <v>171.05323611125038</v>
      </c>
      <c r="S979" s="73">
        <f t="shared" si="219"/>
        <v>384.0022598277695</v>
      </c>
      <c r="T979" s="73">
        <f t="shared" si="220"/>
        <v>15082.73467062039</v>
      </c>
      <c r="U979" s="73">
        <f t="shared" si="221"/>
        <v>19236</v>
      </c>
      <c r="V979" s="73">
        <f t="shared" si="222"/>
        <v>154442.17745967157</v>
      </c>
      <c r="W979" s="73">
        <f t="shared" si="223"/>
        <v>159291.90413531687</v>
      </c>
    </row>
    <row r="980" spans="2:23" ht="15">
      <c r="B980" t="s">
        <v>2026</v>
      </c>
      <c r="C980" t="s">
        <v>1981</v>
      </c>
      <c r="D980" t="s">
        <v>661</v>
      </c>
      <c r="E980" s="54">
        <v>40</v>
      </c>
      <c r="F980" s="45" t="s">
        <v>407</v>
      </c>
      <c r="G980" s="45" t="s">
        <v>408</v>
      </c>
      <c r="H980" s="45" t="s">
        <v>412</v>
      </c>
      <c r="I980" s="53">
        <v>124393.17</v>
      </c>
      <c r="J980" s="58">
        <f t="shared" si="210"/>
        <v>129120.11046</v>
      </c>
      <c r="K980" s="58">
        <f t="shared" si="211"/>
        <v>133381.07410517999</v>
      </c>
      <c r="L980" s="74">
        <f t="shared" si="212"/>
        <v>9833.04160167</v>
      </c>
      <c r="M980" s="74">
        <f t="shared" si="213"/>
        <v>191.09776348079998</v>
      </c>
      <c r="N980" s="74">
        <f t="shared" si="214"/>
        <v>384.0022598277695</v>
      </c>
      <c r="O980" s="74">
        <f t="shared" si="215"/>
        <v>16624.214221725</v>
      </c>
      <c r="P980" s="39">
        <f t="shared" si="216"/>
        <v>19044</v>
      </c>
      <c r="Q980" s="73">
        <f t="shared" si="217"/>
        <v>9894.82557452511</v>
      </c>
      <c r="R980" s="73">
        <f t="shared" si="218"/>
        <v>197.40398967566637</v>
      </c>
      <c r="S980" s="73">
        <f t="shared" si="219"/>
        <v>384.0022598277695</v>
      </c>
      <c r="T980" s="73">
        <f t="shared" si="220"/>
        <v>17406.23017072599</v>
      </c>
      <c r="U980" s="73">
        <f t="shared" si="221"/>
        <v>19236</v>
      </c>
      <c r="V980" s="73">
        <f t="shared" si="222"/>
        <v>175196.46630670357</v>
      </c>
      <c r="W980" s="73">
        <f t="shared" si="223"/>
        <v>180499.5360999345</v>
      </c>
    </row>
    <row r="981" spans="2:23" ht="15">
      <c r="B981" t="s">
        <v>2027</v>
      </c>
      <c r="C981" t="s">
        <v>1124</v>
      </c>
      <c r="D981" t="s">
        <v>483</v>
      </c>
      <c r="E981" s="54">
        <v>40</v>
      </c>
      <c r="F981" s="45" t="s">
        <v>407</v>
      </c>
      <c r="G981" s="45" t="s">
        <v>408</v>
      </c>
      <c r="H981" s="45" t="s">
        <v>761</v>
      </c>
      <c r="I981" s="53">
        <v>122094.38</v>
      </c>
      <c r="J981" s="58">
        <f t="shared" si="210"/>
        <v>126733.96644</v>
      </c>
      <c r="K981" s="58">
        <f t="shared" si="211"/>
        <v>130916.18733252</v>
      </c>
      <c r="L981" s="74">
        <f t="shared" si="212"/>
        <v>9695.14843266</v>
      </c>
      <c r="M981" s="74">
        <f t="shared" si="213"/>
        <v>187.5662703312</v>
      </c>
      <c r="N981" s="74">
        <f t="shared" si="214"/>
        <v>384.0022598277695</v>
      </c>
      <c r="O981" s="74">
        <f t="shared" si="215"/>
        <v>16316.998179150001</v>
      </c>
      <c r="P981" s="39">
        <f t="shared" si="216"/>
        <v>19044</v>
      </c>
      <c r="Q981" s="73">
        <f t="shared" si="217"/>
        <v>9859.08471632154</v>
      </c>
      <c r="R981" s="73">
        <f t="shared" si="218"/>
        <v>193.7559572521296</v>
      </c>
      <c r="S981" s="73">
        <f t="shared" si="219"/>
        <v>384.0022598277695</v>
      </c>
      <c r="T981" s="73">
        <f t="shared" si="220"/>
        <v>17084.562446893862</v>
      </c>
      <c r="U981" s="73">
        <f t="shared" si="221"/>
        <v>19236</v>
      </c>
      <c r="V981" s="73">
        <f t="shared" si="222"/>
        <v>172361.68158196897</v>
      </c>
      <c r="W981" s="73">
        <f t="shared" si="223"/>
        <v>177673.5927128153</v>
      </c>
    </row>
    <row r="982" spans="2:23" ht="15">
      <c r="B982" t="s">
        <v>2028</v>
      </c>
      <c r="C982" t="s">
        <v>471</v>
      </c>
      <c r="D982" t="s">
        <v>417</v>
      </c>
      <c r="E982" s="54">
        <v>40</v>
      </c>
      <c r="F982" s="45" t="s">
        <v>407</v>
      </c>
      <c r="G982" s="45" t="s">
        <v>408</v>
      </c>
      <c r="H982" s="45" t="s">
        <v>761</v>
      </c>
      <c r="I982" s="53">
        <v>116856.44</v>
      </c>
      <c r="J982" s="58">
        <f t="shared" si="210"/>
        <v>121296.98472000001</v>
      </c>
      <c r="K982" s="58">
        <f t="shared" si="211"/>
        <v>125299.78521576</v>
      </c>
      <c r="L982" s="74">
        <f t="shared" si="212"/>
        <v>9279.219331080001</v>
      </c>
      <c r="M982" s="74">
        <f t="shared" si="213"/>
        <v>179.51953738560002</v>
      </c>
      <c r="N982" s="74">
        <f t="shared" si="214"/>
        <v>384.0022598277695</v>
      </c>
      <c r="O982" s="74">
        <f t="shared" si="215"/>
        <v>15616.986782700002</v>
      </c>
      <c r="P982" s="39">
        <f t="shared" si="216"/>
        <v>19044</v>
      </c>
      <c r="Q982" s="73">
        <f t="shared" si="217"/>
        <v>9585.43356900564</v>
      </c>
      <c r="R982" s="73">
        <f t="shared" si="218"/>
        <v>185.4436821193248</v>
      </c>
      <c r="S982" s="73">
        <f t="shared" si="219"/>
        <v>384.0022598277695</v>
      </c>
      <c r="T982" s="73">
        <f t="shared" si="220"/>
        <v>16351.62197065668</v>
      </c>
      <c r="U982" s="73">
        <f t="shared" si="221"/>
        <v>19236</v>
      </c>
      <c r="V982" s="73">
        <f t="shared" si="222"/>
        <v>165800.7126309934</v>
      </c>
      <c r="W982" s="73">
        <f t="shared" si="223"/>
        <v>171042.28669736942</v>
      </c>
    </row>
    <row r="983" spans="2:23" ht="15">
      <c r="B983" t="s">
        <v>2029</v>
      </c>
      <c r="C983" t="s">
        <v>1129</v>
      </c>
      <c r="D983" t="s">
        <v>417</v>
      </c>
      <c r="E983" s="54">
        <v>40</v>
      </c>
      <c r="F983" s="45" t="s">
        <v>407</v>
      </c>
      <c r="G983" s="45" t="s">
        <v>408</v>
      </c>
      <c r="H983" s="45" t="s">
        <v>761</v>
      </c>
      <c r="I983" s="53">
        <v>71112.58</v>
      </c>
      <c r="J983" s="58">
        <f t="shared" si="210"/>
        <v>73814.85804</v>
      </c>
      <c r="K983" s="58">
        <f t="shared" si="211"/>
        <v>76250.74835532</v>
      </c>
      <c r="L983" s="74">
        <f t="shared" si="212"/>
        <v>5646.836640060001</v>
      </c>
      <c r="M983" s="74">
        <f t="shared" si="213"/>
        <v>109.24598989920001</v>
      </c>
      <c r="N983" s="74">
        <f t="shared" si="214"/>
        <v>384.0022598277695</v>
      </c>
      <c r="O983" s="74">
        <f t="shared" si="215"/>
        <v>9503.662972650001</v>
      </c>
      <c r="P983" s="39">
        <f t="shared" si="216"/>
        <v>19044</v>
      </c>
      <c r="Q983" s="73">
        <f t="shared" si="217"/>
        <v>5833.18224918198</v>
      </c>
      <c r="R983" s="73">
        <f t="shared" si="218"/>
        <v>112.8511075658736</v>
      </c>
      <c r="S983" s="73">
        <f t="shared" si="219"/>
        <v>384.0022598277695</v>
      </c>
      <c r="T983" s="73">
        <f t="shared" si="220"/>
        <v>9950.72266036926</v>
      </c>
      <c r="U983" s="73">
        <f t="shared" si="221"/>
        <v>19236</v>
      </c>
      <c r="V983" s="73">
        <f t="shared" si="222"/>
        <v>108502.60590243698</v>
      </c>
      <c r="W983" s="73">
        <f t="shared" si="223"/>
        <v>111767.50663226488</v>
      </c>
    </row>
    <row r="984" spans="2:23" ht="15">
      <c r="B984" t="s">
        <v>2030</v>
      </c>
      <c r="C984" t="s">
        <v>1238</v>
      </c>
      <c r="D984" t="s">
        <v>420</v>
      </c>
      <c r="E984" s="54">
        <v>40</v>
      </c>
      <c r="F984" s="45" t="s">
        <v>407</v>
      </c>
      <c r="G984" s="45" t="s">
        <v>408</v>
      </c>
      <c r="H984" s="45" t="s">
        <v>761</v>
      </c>
      <c r="I984" s="53">
        <v>69550.21</v>
      </c>
      <c r="J984" s="58">
        <f t="shared" si="210"/>
        <v>72193.11798000001</v>
      </c>
      <c r="K984" s="58">
        <f t="shared" si="211"/>
        <v>74575.49087334001</v>
      </c>
      <c r="L984" s="74">
        <f t="shared" si="212"/>
        <v>5522.773525470001</v>
      </c>
      <c r="M984" s="74">
        <f t="shared" si="213"/>
        <v>106.84581461040001</v>
      </c>
      <c r="N984" s="74">
        <f t="shared" si="214"/>
        <v>384.0022598277695</v>
      </c>
      <c r="O984" s="74">
        <f t="shared" si="215"/>
        <v>9294.863939925002</v>
      </c>
      <c r="P984" s="39">
        <f t="shared" si="216"/>
        <v>19044</v>
      </c>
      <c r="Q984" s="73">
        <f t="shared" si="217"/>
        <v>5705.02505181051</v>
      </c>
      <c r="R984" s="73">
        <f t="shared" si="218"/>
        <v>110.3717264925432</v>
      </c>
      <c r="S984" s="73">
        <f t="shared" si="219"/>
        <v>384.0022598277695</v>
      </c>
      <c r="T984" s="73">
        <f t="shared" si="220"/>
        <v>9732.101558970871</v>
      </c>
      <c r="U984" s="73">
        <f t="shared" si="221"/>
        <v>19236</v>
      </c>
      <c r="V984" s="73">
        <f t="shared" si="222"/>
        <v>106545.60351983318</v>
      </c>
      <c r="W984" s="73">
        <f t="shared" si="223"/>
        <v>109742.9914704417</v>
      </c>
    </row>
    <row r="985" spans="2:23" ht="15">
      <c r="B985" t="s">
        <v>2031</v>
      </c>
      <c r="C985" t="s">
        <v>1131</v>
      </c>
      <c r="D985" t="s">
        <v>483</v>
      </c>
      <c r="E985" s="54">
        <v>40</v>
      </c>
      <c r="F985" s="45" t="s">
        <v>407</v>
      </c>
      <c r="G985" s="45" t="s">
        <v>408</v>
      </c>
      <c r="H985" s="45" t="s">
        <v>761</v>
      </c>
      <c r="I985" s="53">
        <v>64422</v>
      </c>
      <c r="J985" s="58">
        <f t="shared" si="210"/>
        <v>66870.03600000001</v>
      </c>
      <c r="K985" s="58">
        <f t="shared" si="211"/>
        <v>69076.74718800001</v>
      </c>
      <c r="L985" s="74">
        <f t="shared" si="212"/>
        <v>5115.557754</v>
      </c>
      <c r="M985" s="74">
        <f t="shared" si="213"/>
        <v>98.96765328000001</v>
      </c>
      <c r="N985" s="74">
        <f t="shared" si="214"/>
        <v>384.0022598277695</v>
      </c>
      <c r="O985" s="74">
        <f t="shared" si="215"/>
        <v>8609.517135000002</v>
      </c>
      <c r="P985" s="39">
        <f t="shared" si="216"/>
        <v>19044</v>
      </c>
      <c r="Q985" s="73">
        <f t="shared" si="217"/>
        <v>5284.371159882001</v>
      </c>
      <c r="R985" s="73">
        <f t="shared" si="218"/>
        <v>102.23358583824002</v>
      </c>
      <c r="S985" s="73">
        <f t="shared" si="219"/>
        <v>384.0022598277695</v>
      </c>
      <c r="T985" s="73">
        <f t="shared" si="220"/>
        <v>9014.515508034001</v>
      </c>
      <c r="U985" s="73">
        <f t="shared" si="221"/>
        <v>19236</v>
      </c>
      <c r="V985" s="73">
        <f t="shared" si="222"/>
        <v>100122.08080210778</v>
      </c>
      <c r="W985" s="73">
        <f t="shared" si="223"/>
        <v>103097.86970158202</v>
      </c>
    </row>
    <row r="986" spans="2:23" ht="15">
      <c r="B986" t="s">
        <v>2032</v>
      </c>
      <c r="C986" t="s">
        <v>1291</v>
      </c>
      <c r="D986" t="s">
        <v>417</v>
      </c>
      <c r="E986" s="54">
        <v>40</v>
      </c>
      <c r="F986" s="45" t="s">
        <v>407</v>
      </c>
      <c r="G986" s="45" t="s">
        <v>408</v>
      </c>
      <c r="H986" s="45" t="s">
        <v>761</v>
      </c>
      <c r="I986" s="53">
        <v>73949.13</v>
      </c>
      <c r="J986" s="58">
        <f t="shared" si="210"/>
        <v>76759.19694000001</v>
      </c>
      <c r="K986" s="58">
        <f t="shared" si="211"/>
        <v>79292.25043902</v>
      </c>
      <c r="L986" s="74">
        <f t="shared" si="212"/>
        <v>5872.07856591</v>
      </c>
      <c r="M986" s="74">
        <f t="shared" si="213"/>
        <v>113.60361147120001</v>
      </c>
      <c r="N986" s="74">
        <f t="shared" si="214"/>
        <v>384.0022598277695</v>
      </c>
      <c r="O986" s="74">
        <f t="shared" si="215"/>
        <v>9882.746606025</v>
      </c>
      <c r="P986" s="39">
        <f t="shared" si="216"/>
        <v>19044</v>
      </c>
      <c r="Q986" s="73">
        <f t="shared" si="217"/>
        <v>6065.85715858503</v>
      </c>
      <c r="R986" s="73">
        <f t="shared" si="218"/>
        <v>117.35253064974961</v>
      </c>
      <c r="S986" s="73">
        <f t="shared" si="219"/>
        <v>384.0022598277695</v>
      </c>
      <c r="T986" s="73">
        <f t="shared" si="220"/>
        <v>10347.63868229211</v>
      </c>
      <c r="U986" s="73">
        <f t="shared" si="221"/>
        <v>19236</v>
      </c>
      <c r="V986" s="73">
        <f t="shared" si="222"/>
        <v>112055.62798323398</v>
      </c>
      <c r="W986" s="73">
        <f t="shared" si="223"/>
        <v>115443.10107037466</v>
      </c>
    </row>
    <row r="987" spans="2:23" ht="15">
      <c r="B987" t="s">
        <v>2033</v>
      </c>
      <c r="C987" t="s">
        <v>2034</v>
      </c>
      <c r="D987" t="s">
        <v>483</v>
      </c>
      <c r="E987" s="54">
        <v>40</v>
      </c>
      <c r="F987" s="45" t="s">
        <v>407</v>
      </c>
      <c r="G987" s="45" t="s">
        <v>408</v>
      </c>
      <c r="H987" s="45" t="s">
        <v>761</v>
      </c>
      <c r="I987" s="53">
        <v>72347.45</v>
      </c>
      <c r="J987" s="58">
        <f t="shared" si="210"/>
        <v>75096.6531</v>
      </c>
      <c r="K987" s="58">
        <f t="shared" si="211"/>
        <v>77574.8426523</v>
      </c>
      <c r="L987" s="74">
        <f t="shared" si="212"/>
        <v>5744.893962149999</v>
      </c>
      <c r="M987" s="74">
        <f t="shared" si="213"/>
        <v>111.14304658799999</v>
      </c>
      <c r="N987" s="74">
        <f t="shared" si="214"/>
        <v>384.0022598277695</v>
      </c>
      <c r="O987" s="74">
        <f t="shared" si="215"/>
        <v>9668.694086624999</v>
      </c>
      <c r="P987" s="39">
        <f t="shared" si="216"/>
        <v>19044</v>
      </c>
      <c r="Q987" s="73">
        <f t="shared" si="217"/>
        <v>5934.475462900949</v>
      </c>
      <c r="R987" s="73">
        <f t="shared" si="218"/>
        <v>114.81076712540398</v>
      </c>
      <c r="S987" s="73">
        <f t="shared" si="219"/>
        <v>384.0022598277695</v>
      </c>
      <c r="T987" s="73">
        <f t="shared" si="220"/>
        <v>10123.51696612515</v>
      </c>
      <c r="U987" s="73">
        <f t="shared" si="221"/>
        <v>19236</v>
      </c>
      <c r="V987" s="73">
        <f t="shared" si="222"/>
        <v>110049.38645519076</v>
      </c>
      <c r="W987" s="73">
        <f t="shared" si="223"/>
        <v>113367.64810827927</v>
      </c>
    </row>
    <row r="988" spans="2:23" ht="15">
      <c r="B988" t="s">
        <v>2035</v>
      </c>
      <c r="C988" t="s">
        <v>435</v>
      </c>
      <c r="D988" t="s">
        <v>417</v>
      </c>
      <c r="E988" s="54">
        <v>40</v>
      </c>
      <c r="F988" s="45" t="s">
        <v>407</v>
      </c>
      <c r="G988" s="45" t="s">
        <v>408</v>
      </c>
      <c r="H988" s="45" t="s">
        <v>761</v>
      </c>
      <c r="I988" s="53">
        <v>83348.49</v>
      </c>
      <c r="J988" s="58">
        <f t="shared" si="210"/>
        <v>86515.73262000001</v>
      </c>
      <c r="K988" s="58">
        <f t="shared" si="211"/>
        <v>89370.75179646</v>
      </c>
      <c r="L988" s="74">
        <f t="shared" si="212"/>
        <v>6618.45354543</v>
      </c>
      <c r="M988" s="74">
        <f t="shared" si="213"/>
        <v>128.0432842776</v>
      </c>
      <c r="N988" s="74">
        <f t="shared" si="214"/>
        <v>384.0022598277695</v>
      </c>
      <c r="O988" s="74">
        <f t="shared" si="215"/>
        <v>11138.900574825002</v>
      </c>
      <c r="P988" s="39">
        <f t="shared" si="216"/>
        <v>19044</v>
      </c>
      <c r="Q988" s="73">
        <f t="shared" si="217"/>
        <v>6836.862512429189</v>
      </c>
      <c r="R988" s="73">
        <f t="shared" si="218"/>
        <v>132.2687126587608</v>
      </c>
      <c r="S988" s="73">
        <f t="shared" si="219"/>
        <v>384.0022598277695</v>
      </c>
      <c r="T988" s="73">
        <f t="shared" si="220"/>
        <v>11662.88310943803</v>
      </c>
      <c r="U988" s="73">
        <f t="shared" si="221"/>
        <v>19236</v>
      </c>
      <c r="V988" s="73">
        <f t="shared" si="222"/>
        <v>123829.13228436038</v>
      </c>
      <c r="W988" s="73">
        <f t="shared" si="223"/>
        <v>127622.76839081376</v>
      </c>
    </row>
    <row r="989" spans="2:23" ht="15">
      <c r="B989" t="s">
        <v>2036</v>
      </c>
      <c r="C989" t="s">
        <v>848</v>
      </c>
      <c r="D989" t="s">
        <v>417</v>
      </c>
      <c r="E989" s="54">
        <v>40</v>
      </c>
      <c r="F989" s="45" t="s">
        <v>407</v>
      </c>
      <c r="G989" s="45" t="s">
        <v>408</v>
      </c>
      <c r="H989" s="45" t="s">
        <v>412</v>
      </c>
      <c r="I989" s="53">
        <v>84063.24</v>
      </c>
      <c r="J989" s="58">
        <f t="shared" si="210"/>
        <v>87257.64312000001</v>
      </c>
      <c r="K989" s="58">
        <f t="shared" si="211"/>
        <v>90137.14534296001</v>
      </c>
      <c r="L989" s="74">
        <f t="shared" si="212"/>
        <v>6675.209698680001</v>
      </c>
      <c r="M989" s="74">
        <f t="shared" si="213"/>
        <v>129.1413118176</v>
      </c>
      <c r="N989" s="74">
        <f t="shared" si="214"/>
        <v>384.0022598277695</v>
      </c>
      <c r="O989" s="74">
        <f t="shared" si="215"/>
        <v>11234.421551700001</v>
      </c>
      <c r="P989" s="39">
        <f t="shared" si="216"/>
        <v>19044</v>
      </c>
      <c r="Q989" s="73">
        <f t="shared" si="217"/>
        <v>6895.491618736441</v>
      </c>
      <c r="R989" s="73">
        <f t="shared" si="218"/>
        <v>133.4029751075808</v>
      </c>
      <c r="S989" s="73">
        <f t="shared" si="219"/>
        <v>384.0022598277695</v>
      </c>
      <c r="T989" s="73">
        <f t="shared" si="220"/>
        <v>11762.897467256282</v>
      </c>
      <c r="U989" s="73">
        <f t="shared" si="221"/>
        <v>19236</v>
      </c>
      <c r="V989" s="73">
        <f t="shared" si="222"/>
        <v>124724.41794202538</v>
      </c>
      <c r="W989" s="73">
        <f t="shared" si="223"/>
        <v>128548.93966388807</v>
      </c>
    </row>
    <row r="990" spans="2:23" ht="15">
      <c r="B990" t="s">
        <v>2037</v>
      </c>
      <c r="C990" t="s">
        <v>2038</v>
      </c>
      <c r="D990" t="s">
        <v>1797</v>
      </c>
      <c r="E990" s="54">
        <v>40</v>
      </c>
      <c r="F990" s="45" t="s">
        <v>407</v>
      </c>
      <c r="G990" s="45" t="s">
        <v>408</v>
      </c>
      <c r="H990" s="45" t="s">
        <v>412</v>
      </c>
      <c r="I990" s="53">
        <v>81320.36</v>
      </c>
      <c r="J990" s="58">
        <f t="shared" si="210"/>
        <v>84410.53368000001</v>
      </c>
      <c r="K990" s="58">
        <f t="shared" si="211"/>
        <v>87196.08129144</v>
      </c>
      <c r="L990" s="74">
        <f t="shared" si="212"/>
        <v>6457.40582652</v>
      </c>
      <c r="M990" s="74">
        <f t="shared" si="213"/>
        <v>124.92758984640001</v>
      </c>
      <c r="N990" s="74">
        <f t="shared" si="214"/>
        <v>384.0022598277695</v>
      </c>
      <c r="O990" s="74">
        <f t="shared" si="215"/>
        <v>10867.8562113</v>
      </c>
      <c r="P990" s="39">
        <f t="shared" si="216"/>
        <v>19044</v>
      </c>
      <c r="Q990" s="73">
        <f t="shared" si="217"/>
        <v>6670.5002187951595</v>
      </c>
      <c r="R990" s="73">
        <f t="shared" si="218"/>
        <v>129.0502003113312</v>
      </c>
      <c r="S990" s="73">
        <f t="shared" si="219"/>
        <v>384.0022598277695</v>
      </c>
      <c r="T990" s="73">
        <f t="shared" si="220"/>
        <v>11379.08860853292</v>
      </c>
      <c r="U990" s="73">
        <f t="shared" si="221"/>
        <v>19236</v>
      </c>
      <c r="V990" s="73">
        <f t="shared" si="222"/>
        <v>121288.72556749417</v>
      </c>
      <c r="W990" s="73">
        <f t="shared" si="223"/>
        <v>124994.72257890718</v>
      </c>
    </row>
    <row r="991" spans="2:23" ht="15">
      <c r="B991" t="s">
        <v>2039</v>
      </c>
      <c r="C991" t="s">
        <v>1019</v>
      </c>
      <c r="D991" t="s">
        <v>417</v>
      </c>
      <c r="E991" s="54">
        <v>40</v>
      </c>
      <c r="F991" s="45" t="s">
        <v>407</v>
      </c>
      <c r="G991" s="45" t="s">
        <v>408</v>
      </c>
      <c r="H991" s="45" t="s">
        <v>412</v>
      </c>
      <c r="I991" s="53">
        <v>99089.25</v>
      </c>
      <c r="J991" s="58">
        <f t="shared" si="210"/>
        <v>102854.6415</v>
      </c>
      <c r="K991" s="58">
        <f t="shared" si="211"/>
        <v>106248.84466949999</v>
      </c>
      <c r="L991" s="74">
        <f t="shared" si="212"/>
        <v>7868.38007475</v>
      </c>
      <c r="M991" s="74">
        <f t="shared" si="213"/>
        <v>152.22486942</v>
      </c>
      <c r="N991" s="74">
        <f t="shared" si="214"/>
        <v>384.0022598277695</v>
      </c>
      <c r="O991" s="74">
        <f t="shared" si="215"/>
        <v>13242.535093125</v>
      </c>
      <c r="P991" s="39">
        <f t="shared" si="216"/>
        <v>19044</v>
      </c>
      <c r="Q991" s="73">
        <f t="shared" si="217"/>
        <v>8128.036617216749</v>
      </c>
      <c r="R991" s="73">
        <f t="shared" si="218"/>
        <v>157.24829011085998</v>
      </c>
      <c r="S991" s="73">
        <f t="shared" si="219"/>
        <v>384.0022598277695</v>
      </c>
      <c r="T991" s="73">
        <f t="shared" si="220"/>
        <v>13865.474229369749</v>
      </c>
      <c r="U991" s="73">
        <f t="shared" si="221"/>
        <v>19236</v>
      </c>
      <c r="V991" s="73">
        <f t="shared" si="222"/>
        <v>143545.78379712277</v>
      </c>
      <c r="W991" s="73">
        <f t="shared" si="223"/>
        <v>148019.60606602512</v>
      </c>
    </row>
    <row r="992" spans="2:23" ht="15">
      <c r="B992" t="s">
        <v>2040</v>
      </c>
      <c r="C992" t="s">
        <v>2041</v>
      </c>
      <c r="D992" t="s">
        <v>1797</v>
      </c>
      <c r="E992" s="54">
        <v>40</v>
      </c>
      <c r="F992" s="45" t="s">
        <v>407</v>
      </c>
      <c r="G992" s="45" t="s">
        <v>408</v>
      </c>
      <c r="H992" s="45" t="s">
        <v>412</v>
      </c>
      <c r="I992" s="53">
        <v>97969.68</v>
      </c>
      <c r="J992" s="58">
        <f t="shared" si="210"/>
        <v>101692.52784</v>
      </c>
      <c r="K992" s="58">
        <f t="shared" si="211"/>
        <v>105048.38125872</v>
      </c>
      <c r="L992" s="74">
        <f t="shared" si="212"/>
        <v>7779.478379759999</v>
      </c>
      <c r="M992" s="74">
        <f t="shared" si="213"/>
        <v>150.5049412032</v>
      </c>
      <c r="N992" s="74">
        <f t="shared" si="214"/>
        <v>384.0022598277695</v>
      </c>
      <c r="O992" s="74">
        <f t="shared" si="215"/>
        <v>13092.9129594</v>
      </c>
      <c r="P992" s="39">
        <f t="shared" si="216"/>
        <v>19044</v>
      </c>
      <c r="Q992" s="73">
        <f t="shared" si="217"/>
        <v>8036.2011662920795</v>
      </c>
      <c r="R992" s="73">
        <f t="shared" si="218"/>
        <v>155.4716042629056</v>
      </c>
      <c r="S992" s="73">
        <f t="shared" si="219"/>
        <v>384.0022598277695</v>
      </c>
      <c r="T992" s="73">
        <f t="shared" si="220"/>
        <v>13708.81375426296</v>
      </c>
      <c r="U992" s="73">
        <f t="shared" si="221"/>
        <v>19236</v>
      </c>
      <c r="V992" s="73">
        <f t="shared" si="222"/>
        <v>142143.42638019097</v>
      </c>
      <c r="W992" s="73">
        <f t="shared" si="223"/>
        <v>146568.8700433657</v>
      </c>
    </row>
    <row r="993" spans="2:23" ht="15">
      <c r="B993" t="s">
        <v>2042</v>
      </c>
      <c r="C993" t="s">
        <v>776</v>
      </c>
      <c r="D993" t="s">
        <v>417</v>
      </c>
      <c r="E993" s="54">
        <v>40</v>
      </c>
      <c r="F993" s="45" t="s">
        <v>407</v>
      </c>
      <c r="G993" s="45" t="s">
        <v>408</v>
      </c>
      <c r="H993" s="45" t="s">
        <v>412</v>
      </c>
      <c r="I993" s="53">
        <v>125571.61</v>
      </c>
      <c r="J993" s="58">
        <f t="shared" si="210"/>
        <v>130343.33118000001</v>
      </c>
      <c r="K993" s="58">
        <f t="shared" si="211"/>
        <v>134644.66110894</v>
      </c>
      <c r="L993" s="74">
        <f t="shared" si="212"/>
        <v>9850.77830211</v>
      </c>
      <c r="M993" s="74">
        <f t="shared" si="213"/>
        <v>192.9081301464</v>
      </c>
      <c r="N993" s="74">
        <f t="shared" si="214"/>
        <v>384.0022598277695</v>
      </c>
      <c r="O993" s="74">
        <f t="shared" si="215"/>
        <v>16781.703889425</v>
      </c>
      <c r="P993" s="39">
        <f t="shared" si="216"/>
        <v>19044</v>
      </c>
      <c r="Q993" s="73">
        <f t="shared" si="217"/>
        <v>9913.14758607963</v>
      </c>
      <c r="R993" s="73">
        <f t="shared" si="218"/>
        <v>199.2740984412312</v>
      </c>
      <c r="S993" s="73">
        <f t="shared" si="219"/>
        <v>384.0022598277695</v>
      </c>
      <c r="T993" s="73">
        <f t="shared" si="220"/>
        <v>17571.12827471667</v>
      </c>
      <c r="U993" s="73">
        <f t="shared" si="221"/>
        <v>19236</v>
      </c>
      <c r="V993" s="73">
        <f t="shared" si="222"/>
        <v>176596.72376150917</v>
      </c>
      <c r="W993" s="73">
        <f t="shared" si="223"/>
        <v>181948.21332800528</v>
      </c>
    </row>
    <row r="994" spans="2:23" ht="15">
      <c r="B994" t="s">
        <v>2043</v>
      </c>
      <c r="C994" t="s">
        <v>2044</v>
      </c>
      <c r="D994" t="s">
        <v>2045</v>
      </c>
      <c r="E994" s="54">
        <v>40</v>
      </c>
      <c r="F994" s="45" t="s">
        <v>407</v>
      </c>
      <c r="G994" s="45" t="s">
        <v>408</v>
      </c>
      <c r="H994" s="45" t="s">
        <v>785</v>
      </c>
      <c r="I994" s="53">
        <v>84780.8</v>
      </c>
      <c r="J994" s="58">
        <f t="shared" si="210"/>
        <v>88002.4704</v>
      </c>
      <c r="K994" s="58">
        <f t="shared" si="211"/>
        <v>90906.5519232</v>
      </c>
      <c r="L994" s="74">
        <f t="shared" si="212"/>
        <v>6732.188985600001</v>
      </c>
      <c r="M994" s="74">
        <f t="shared" si="213"/>
        <v>130.243656192</v>
      </c>
      <c r="N994" s="74">
        <f t="shared" si="214"/>
        <v>384.0022598277695</v>
      </c>
      <c r="O994" s="74">
        <f t="shared" si="215"/>
        <v>11330.318064000001</v>
      </c>
      <c r="P994" s="39">
        <f t="shared" si="216"/>
        <v>19044</v>
      </c>
      <c r="Q994" s="73">
        <f t="shared" si="217"/>
        <v>6954.351222124799</v>
      </c>
      <c r="R994" s="73">
        <f t="shared" si="218"/>
        <v>134.54169684633598</v>
      </c>
      <c r="S994" s="73">
        <f t="shared" si="219"/>
        <v>384.0022598277695</v>
      </c>
      <c r="T994" s="73">
        <f t="shared" si="220"/>
        <v>11863.3050259776</v>
      </c>
      <c r="U994" s="73">
        <f t="shared" si="221"/>
        <v>19236</v>
      </c>
      <c r="V994" s="73">
        <f t="shared" si="222"/>
        <v>125623.22336561978</v>
      </c>
      <c r="W994" s="73">
        <f t="shared" si="223"/>
        <v>129478.7521279765</v>
      </c>
    </row>
    <row r="995" spans="2:23" ht="15">
      <c r="B995" t="s">
        <v>2046</v>
      </c>
      <c r="C995" t="s">
        <v>2047</v>
      </c>
      <c r="D995" t="s">
        <v>2048</v>
      </c>
      <c r="E995" s="54">
        <v>40</v>
      </c>
      <c r="F995" s="45" t="s">
        <v>407</v>
      </c>
      <c r="G995" s="45" t="s">
        <v>408</v>
      </c>
      <c r="H995" s="45" t="s">
        <v>785</v>
      </c>
      <c r="I995" s="53">
        <v>74279.52</v>
      </c>
      <c r="J995" s="58">
        <f t="shared" si="210"/>
        <v>77102.14176000001</v>
      </c>
      <c r="K995" s="58">
        <f t="shared" si="211"/>
        <v>79646.51243808001</v>
      </c>
      <c r="L995" s="74">
        <f t="shared" si="212"/>
        <v>5898.313844640001</v>
      </c>
      <c r="M995" s="74">
        <f t="shared" si="213"/>
        <v>114.11116980480001</v>
      </c>
      <c r="N995" s="74">
        <f t="shared" si="214"/>
        <v>384.0022598277695</v>
      </c>
      <c r="O995" s="74">
        <f t="shared" si="215"/>
        <v>9926.900751600002</v>
      </c>
      <c r="P995" s="39">
        <f t="shared" si="216"/>
        <v>19044</v>
      </c>
      <c r="Q995" s="73">
        <f t="shared" si="217"/>
        <v>6092.958201513121</v>
      </c>
      <c r="R995" s="73">
        <f t="shared" si="218"/>
        <v>117.87683840835841</v>
      </c>
      <c r="S995" s="73">
        <f t="shared" si="219"/>
        <v>384.0022598277695</v>
      </c>
      <c r="T995" s="73">
        <f t="shared" si="220"/>
        <v>10393.869873169442</v>
      </c>
      <c r="U995" s="73">
        <f t="shared" si="221"/>
        <v>19236</v>
      </c>
      <c r="V995" s="73">
        <f t="shared" si="222"/>
        <v>112469.46978587258</v>
      </c>
      <c r="W995" s="73">
        <f t="shared" si="223"/>
        <v>115871.2196109987</v>
      </c>
    </row>
    <row r="996" spans="2:23" ht="15">
      <c r="B996" t="s">
        <v>2049</v>
      </c>
      <c r="C996" t="s">
        <v>2050</v>
      </c>
      <c r="D996" t="s">
        <v>2048</v>
      </c>
      <c r="E996" s="54">
        <v>40</v>
      </c>
      <c r="F996" s="45" t="s">
        <v>407</v>
      </c>
      <c r="G996" s="45" t="s">
        <v>408</v>
      </c>
      <c r="H996" s="45" t="s">
        <v>785</v>
      </c>
      <c r="I996" s="53">
        <v>61571.51</v>
      </c>
      <c r="J996" s="58">
        <f t="shared" si="210"/>
        <v>63911.227380000004</v>
      </c>
      <c r="K996" s="58">
        <f t="shared" si="211"/>
        <v>66020.29788354</v>
      </c>
      <c r="L996" s="74">
        <f t="shared" si="212"/>
        <v>4889.20889457</v>
      </c>
      <c r="M996" s="74">
        <f t="shared" si="213"/>
        <v>94.5886165224</v>
      </c>
      <c r="N996" s="74">
        <f t="shared" si="214"/>
        <v>384.0022598277695</v>
      </c>
      <c r="O996" s="74">
        <f t="shared" si="215"/>
        <v>8228.570525175</v>
      </c>
      <c r="P996" s="39">
        <f t="shared" si="216"/>
        <v>19044</v>
      </c>
      <c r="Q996" s="73">
        <f t="shared" si="217"/>
        <v>5050.55278809081</v>
      </c>
      <c r="R996" s="73">
        <f t="shared" si="218"/>
        <v>97.7100408676392</v>
      </c>
      <c r="S996" s="73">
        <f t="shared" si="219"/>
        <v>384.0022598277695</v>
      </c>
      <c r="T996" s="73">
        <f t="shared" si="220"/>
        <v>8615.64887380197</v>
      </c>
      <c r="U996" s="73">
        <f t="shared" si="221"/>
        <v>19236</v>
      </c>
      <c r="V996" s="73">
        <f t="shared" si="222"/>
        <v>96551.59767609517</v>
      </c>
      <c r="W996" s="73">
        <f t="shared" si="223"/>
        <v>99404.2118461282</v>
      </c>
    </row>
    <row r="997" spans="2:23" ht="15">
      <c r="B997" t="s">
        <v>2051</v>
      </c>
      <c r="C997" t="s">
        <v>2052</v>
      </c>
      <c r="D997" t="s">
        <v>2048</v>
      </c>
      <c r="E997" s="54">
        <v>40</v>
      </c>
      <c r="F997" s="45" t="s">
        <v>407</v>
      </c>
      <c r="G997" s="45" t="s">
        <v>408</v>
      </c>
      <c r="H997" s="45" t="s">
        <v>785</v>
      </c>
      <c r="I997" s="53">
        <v>75198.98</v>
      </c>
      <c r="J997" s="58">
        <f t="shared" si="210"/>
        <v>78056.54123999999</v>
      </c>
      <c r="K997" s="58">
        <f t="shared" si="211"/>
        <v>80632.40710091998</v>
      </c>
      <c r="L997" s="74">
        <f t="shared" si="212"/>
        <v>5971.325404859999</v>
      </c>
      <c r="M997" s="74">
        <f t="shared" si="213"/>
        <v>115.52368103519998</v>
      </c>
      <c r="N997" s="74">
        <f t="shared" si="214"/>
        <v>384.0022598277695</v>
      </c>
      <c r="O997" s="74">
        <f t="shared" si="215"/>
        <v>10049.779684649999</v>
      </c>
      <c r="P997" s="39">
        <f t="shared" si="216"/>
        <v>19044</v>
      </c>
      <c r="Q997" s="73">
        <f t="shared" si="217"/>
        <v>6168.379143220379</v>
      </c>
      <c r="R997" s="73">
        <f t="shared" si="218"/>
        <v>119.33596250936158</v>
      </c>
      <c r="S997" s="73">
        <f t="shared" si="219"/>
        <v>384.0022598277695</v>
      </c>
      <c r="T997" s="73">
        <f t="shared" si="220"/>
        <v>10522.529126670059</v>
      </c>
      <c r="U997" s="73">
        <f t="shared" si="221"/>
        <v>19236</v>
      </c>
      <c r="V997" s="73">
        <f t="shared" si="222"/>
        <v>113621.17227037296</v>
      </c>
      <c r="W997" s="73">
        <f t="shared" si="223"/>
        <v>117062.65359314755</v>
      </c>
    </row>
    <row r="998" spans="2:23" ht="15">
      <c r="B998" t="s">
        <v>2053</v>
      </c>
      <c r="C998" t="s">
        <v>2054</v>
      </c>
      <c r="D998" t="s">
        <v>1564</v>
      </c>
      <c r="E998" s="54">
        <v>40</v>
      </c>
      <c r="F998" s="45" t="s">
        <v>407</v>
      </c>
      <c r="G998" s="45" t="s">
        <v>408</v>
      </c>
      <c r="H998" s="45" t="s">
        <v>785</v>
      </c>
      <c r="I998" s="53">
        <v>59575.95</v>
      </c>
      <c r="J998" s="58">
        <f t="shared" si="210"/>
        <v>61839.8361</v>
      </c>
      <c r="K998" s="58">
        <f t="shared" si="211"/>
        <v>63880.5506913</v>
      </c>
      <c r="L998" s="74">
        <f t="shared" si="212"/>
        <v>4730.74746165</v>
      </c>
      <c r="M998" s="74">
        <f t="shared" si="213"/>
        <v>91.522957428</v>
      </c>
      <c r="N998" s="74">
        <f t="shared" si="214"/>
        <v>384.0022598277695</v>
      </c>
      <c r="O998" s="74">
        <f t="shared" si="215"/>
        <v>7961.878897875</v>
      </c>
      <c r="P998" s="39">
        <f t="shared" si="216"/>
        <v>19044</v>
      </c>
      <c r="Q998" s="73">
        <f t="shared" si="217"/>
        <v>4886.86212788445</v>
      </c>
      <c r="R998" s="73">
        <f t="shared" si="218"/>
        <v>94.54321502312399</v>
      </c>
      <c r="S998" s="73">
        <f t="shared" si="219"/>
        <v>384.0022598277695</v>
      </c>
      <c r="T998" s="73">
        <f t="shared" si="220"/>
        <v>8336.41186521465</v>
      </c>
      <c r="U998" s="73">
        <f t="shared" si="221"/>
        <v>19236</v>
      </c>
      <c r="V998" s="73">
        <f t="shared" si="222"/>
        <v>94051.98767678077</v>
      </c>
      <c r="W998" s="73">
        <f t="shared" si="223"/>
        <v>96818.37015924999</v>
      </c>
    </row>
    <row r="999" spans="2:23" ht="15">
      <c r="B999" t="s">
        <v>2055</v>
      </c>
      <c r="C999" t="s">
        <v>2056</v>
      </c>
      <c r="D999" t="s">
        <v>1564</v>
      </c>
      <c r="E999" s="54">
        <v>40</v>
      </c>
      <c r="F999" s="45" t="s">
        <v>407</v>
      </c>
      <c r="G999" s="45" t="s">
        <v>408</v>
      </c>
      <c r="H999" s="45" t="s">
        <v>785</v>
      </c>
      <c r="I999" s="53">
        <v>64746.18</v>
      </c>
      <c r="J999" s="58">
        <f t="shared" si="210"/>
        <v>67206.53484000001</v>
      </c>
      <c r="K999" s="58">
        <f t="shared" si="211"/>
        <v>69424.35048972</v>
      </c>
      <c r="L999" s="74">
        <f t="shared" si="212"/>
        <v>5141.2999152600005</v>
      </c>
      <c r="M999" s="74">
        <f t="shared" si="213"/>
        <v>99.4656715632</v>
      </c>
      <c r="N999" s="74">
        <f t="shared" si="214"/>
        <v>384.0022598277695</v>
      </c>
      <c r="O999" s="74">
        <f t="shared" si="215"/>
        <v>8652.841360650002</v>
      </c>
      <c r="P999" s="39">
        <f t="shared" si="216"/>
        <v>19044</v>
      </c>
      <c r="Q999" s="73">
        <f t="shared" si="217"/>
        <v>5310.96281246358</v>
      </c>
      <c r="R999" s="73">
        <f t="shared" si="218"/>
        <v>102.7480387247856</v>
      </c>
      <c r="S999" s="73">
        <f t="shared" si="219"/>
        <v>384.0022598277695</v>
      </c>
      <c r="T999" s="73">
        <f t="shared" si="220"/>
        <v>9059.87773890846</v>
      </c>
      <c r="U999" s="73">
        <f t="shared" si="221"/>
        <v>19236</v>
      </c>
      <c r="V999" s="73">
        <f t="shared" si="222"/>
        <v>100528.14404730097</v>
      </c>
      <c r="W999" s="73">
        <f t="shared" si="223"/>
        <v>103517.9413396446</v>
      </c>
    </row>
    <row r="1000" spans="2:23" ht="15">
      <c r="B1000" t="s">
        <v>2057</v>
      </c>
      <c r="C1000" t="s">
        <v>2058</v>
      </c>
      <c r="D1000" t="s">
        <v>446</v>
      </c>
      <c r="E1000" s="54">
        <v>87</v>
      </c>
      <c r="F1000" s="45" t="s">
        <v>407</v>
      </c>
      <c r="G1000" s="45" t="s">
        <v>408</v>
      </c>
      <c r="H1000" s="45" t="s">
        <v>785</v>
      </c>
      <c r="I1000" s="53">
        <v>64634.89</v>
      </c>
      <c r="J1000" s="58">
        <f t="shared" si="210"/>
        <v>67091.01582</v>
      </c>
      <c r="K1000" s="58">
        <f t="shared" si="211"/>
        <v>69305.01934206</v>
      </c>
      <c r="L1000" s="74">
        <f t="shared" si="212"/>
        <v>5132.46271023</v>
      </c>
      <c r="M1000" s="74">
        <f t="shared" si="213"/>
        <v>99.2947034136</v>
      </c>
      <c r="N1000" s="74">
        <f t="shared" si="214"/>
        <v>384.0022598277695</v>
      </c>
      <c r="O1000" s="74">
        <f t="shared" si="215"/>
        <v>8637.968286825</v>
      </c>
      <c r="P1000" s="39">
        <f t="shared" si="216"/>
        <v>19044</v>
      </c>
      <c r="Q1000" s="73">
        <f t="shared" si="217"/>
        <v>5301.83397966759</v>
      </c>
      <c r="R1000" s="73">
        <f t="shared" si="218"/>
        <v>102.57142862624879</v>
      </c>
      <c r="S1000" s="73">
        <f t="shared" si="219"/>
        <v>384.0022598277695</v>
      </c>
      <c r="T1000" s="73">
        <f t="shared" si="220"/>
        <v>9044.30502413883</v>
      </c>
      <c r="U1000" s="73">
        <f t="shared" si="221"/>
        <v>19236</v>
      </c>
      <c r="V1000" s="73">
        <f t="shared" si="222"/>
        <v>100388.74378029637</v>
      </c>
      <c r="W1000" s="73">
        <f t="shared" si="223"/>
        <v>103373.73203432043</v>
      </c>
    </row>
    <row r="1001" spans="2:23" ht="15">
      <c r="B1001" t="s">
        <v>2059</v>
      </c>
      <c r="C1001" t="s">
        <v>1133</v>
      </c>
      <c r="D1001" t="s">
        <v>458</v>
      </c>
      <c r="E1001" s="54">
        <v>35</v>
      </c>
      <c r="F1001" s="45" t="s">
        <v>407</v>
      </c>
      <c r="G1001" s="45" t="s">
        <v>408</v>
      </c>
      <c r="H1001" s="45" t="s">
        <v>412</v>
      </c>
      <c r="I1001" s="53">
        <v>175062.47</v>
      </c>
      <c r="J1001" s="58">
        <f t="shared" si="210"/>
        <v>181714.84386</v>
      </c>
      <c r="K1001" s="58">
        <f t="shared" si="211"/>
        <v>187711.43370737997</v>
      </c>
      <c r="L1001" s="74">
        <f t="shared" si="212"/>
        <v>10595.66523597</v>
      </c>
      <c r="M1001" s="74">
        <f t="shared" si="213"/>
        <v>268.9379689128</v>
      </c>
      <c r="N1001" s="74">
        <f t="shared" si="214"/>
        <v>384.0022598277695</v>
      </c>
      <c r="O1001" s="74">
        <f t="shared" si="215"/>
        <v>23395.786146975</v>
      </c>
      <c r="P1001" s="39">
        <f t="shared" si="216"/>
        <v>19044</v>
      </c>
      <c r="Q1001" s="73">
        <f t="shared" si="217"/>
        <v>10682.61578875701</v>
      </c>
      <c r="R1001" s="73">
        <f t="shared" si="218"/>
        <v>277.81292188692237</v>
      </c>
      <c r="S1001" s="73">
        <f t="shared" si="219"/>
        <v>384.0022598277695</v>
      </c>
      <c r="T1001" s="73">
        <f t="shared" si="220"/>
        <v>24496.342098813086</v>
      </c>
      <c r="U1001" s="73">
        <f t="shared" si="221"/>
        <v>19236</v>
      </c>
      <c r="V1001" s="73">
        <f t="shared" si="222"/>
        <v>235403.23547168556</v>
      </c>
      <c r="W1001" s="73">
        <f t="shared" si="223"/>
        <v>242788.20677666477</v>
      </c>
    </row>
    <row r="1002" spans="2:23" ht="15">
      <c r="B1002" t="s">
        <v>2060</v>
      </c>
      <c r="C1002" t="s">
        <v>469</v>
      </c>
      <c r="D1002" t="s">
        <v>417</v>
      </c>
      <c r="E1002" s="54">
        <v>40</v>
      </c>
      <c r="F1002" s="45" t="s">
        <v>407</v>
      </c>
      <c r="G1002" s="45" t="s">
        <v>408</v>
      </c>
      <c r="H1002" s="45" t="s">
        <v>412</v>
      </c>
      <c r="I1002" s="53">
        <v>104406.28</v>
      </c>
      <c r="J1002" s="58">
        <f t="shared" si="210"/>
        <v>108373.71864</v>
      </c>
      <c r="K1002" s="58">
        <f t="shared" si="211"/>
        <v>111950.05135512</v>
      </c>
      <c r="L1002" s="74">
        <f t="shared" si="212"/>
        <v>8290.58947596</v>
      </c>
      <c r="M1002" s="74">
        <f t="shared" si="213"/>
        <v>160.39310358720002</v>
      </c>
      <c r="N1002" s="74">
        <f t="shared" si="214"/>
        <v>384.0022598277695</v>
      </c>
      <c r="O1002" s="74">
        <f t="shared" si="215"/>
        <v>13953.116274900001</v>
      </c>
      <c r="P1002" s="39">
        <f t="shared" si="216"/>
        <v>19044</v>
      </c>
      <c r="Q1002" s="73">
        <f t="shared" si="217"/>
        <v>8564.178928666679</v>
      </c>
      <c r="R1002" s="73">
        <f t="shared" si="218"/>
        <v>165.6860760055776</v>
      </c>
      <c r="S1002" s="73">
        <f t="shared" si="219"/>
        <v>384.0022598277695</v>
      </c>
      <c r="T1002" s="73">
        <f t="shared" si="220"/>
        <v>14609.48170184316</v>
      </c>
      <c r="U1002" s="73">
        <f t="shared" si="221"/>
        <v>19236</v>
      </c>
      <c r="V1002" s="73">
        <f t="shared" si="222"/>
        <v>150205.81975427497</v>
      </c>
      <c r="W1002" s="73">
        <f t="shared" si="223"/>
        <v>154909.40032146318</v>
      </c>
    </row>
    <row r="1003" spans="2:23" ht="15">
      <c r="B1003" t="s">
        <v>2061</v>
      </c>
      <c r="C1003" t="s">
        <v>471</v>
      </c>
      <c r="D1003" t="s">
        <v>417</v>
      </c>
      <c r="E1003" s="54">
        <v>40</v>
      </c>
      <c r="F1003" s="45" t="s">
        <v>407</v>
      </c>
      <c r="G1003" s="45" t="s">
        <v>408</v>
      </c>
      <c r="H1003" s="45" t="s">
        <v>412</v>
      </c>
      <c r="I1003" s="53">
        <v>116856.44</v>
      </c>
      <c r="J1003" s="58">
        <f t="shared" si="210"/>
        <v>121296.98472000001</v>
      </c>
      <c r="K1003" s="58">
        <f t="shared" si="211"/>
        <v>125299.78521576</v>
      </c>
      <c r="L1003" s="74">
        <f t="shared" si="212"/>
        <v>9279.219331080001</v>
      </c>
      <c r="M1003" s="74">
        <f t="shared" si="213"/>
        <v>179.51953738560002</v>
      </c>
      <c r="N1003" s="74">
        <f t="shared" si="214"/>
        <v>384.0022598277695</v>
      </c>
      <c r="O1003" s="74">
        <f t="shared" si="215"/>
        <v>15616.986782700002</v>
      </c>
      <c r="P1003" s="39">
        <f t="shared" si="216"/>
        <v>19044</v>
      </c>
      <c r="Q1003" s="73">
        <f t="shared" si="217"/>
        <v>9585.43356900564</v>
      </c>
      <c r="R1003" s="73">
        <f t="shared" si="218"/>
        <v>185.4436821193248</v>
      </c>
      <c r="S1003" s="73">
        <f t="shared" si="219"/>
        <v>384.0022598277695</v>
      </c>
      <c r="T1003" s="73">
        <f t="shared" si="220"/>
        <v>16351.62197065668</v>
      </c>
      <c r="U1003" s="73">
        <f t="shared" si="221"/>
        <v>19236</v>
      </c>
      <c r="V1003" s="73">
        <f t="shared" si="222"/>
        <v>165800.7126309934</v>
      </c>
      <c r="W1003" s="73">
        <f t="shared" si="223"/>
        <v>171042.28669736942</v>
      </c>
    </row>
    <row r="1004" spans="2:23" ht="15">
      <c r="B1004" t="s">
        <v>2062</v>
      </c>
      <c r="C1004" t="s">
        <v>513</v>
      </c>
      <c r="D1004" t="s">
        <v>417</v>
      </c>
      <c r="E1004" s="54">
        <v>40</v>
      </c>
      <c r="F1004" s="45" t="s">
        <v>407</v>
      </c>
      <c r="G1004" s="45" t="s">
        <v>408</v>
      </c>
      <c r="H1004" s="45" t="s">
        <v>412</v>
      </c>
      <c r="I1004" s="53">
        <v>137012.22</v>
      </c>
      <c r="J1004" s="58">
        <f t="shared" si="210"/>
        <v>142218.68436</v>
      </c>
      <c r="K1004" s="58">
        <f t="shared" si="211"/>
        <v>146911.90094388</v>
      </c>
      <c r="L1004" s="74">
        <f t="shared" si="212"/>
        <v>10022.97092322</v>
      </c>
      <c r="M1004" s="74">
        <f t="shared" si="213"/>
        <v>210.48365285280002</v>
      </c>
      <c r="N1004" s="74">
        <f t="shared" si="214"/>
        <v>384.0022598277695</v>
      </c>
      <c r="O1004" s="74">
        <f t="shared" si="215"/>
        <v>18310.65561135</v>
      </c>
      <c r="P1004" s="39">
        <f t="shared" si="216"/>
        <v>19044</v>
      </c>
      <c r="Q1004" s="73">
        <f t="shared" si="217"/>
        <v>10091.02256368626</v>
      </c>
      <c r="R1004" s="73">
        <f t="shared" si="218"/>
        <v>217.4296133969424</v>
      </c>
      <c r="S1004" s="73">
        <f t="shared" si="219"/>
        <v>384.0022598277695</v>
      </c>
      <c r="T1004" s="73">
        <f t="shared" si="220"/>
        <v>19172.00307317634</v>
      </c>
      <c r="U1004" s="73">
        <f t="shared" si="221"/>
        <v>19236</v>
      </c>
      <c r="V1004" s="73">
        <f t="shared" si="222"/>
        <v>190190.7968072506</v>
      </c>
      <c r="W1004" s="73">
        <f t="shared" si="223"/>
        <v>196012.35845396732</v>
      </c>
    </row>
    <row r="1005" spans="2:23" ht="15">
      <c r="B1005" t="s">
        <v>2063</v>
      </c>
      <c r="C1005" t="s">
        <v>922</v>
      </c>
      <c r="D1005" t="s">
        <v>417</v>
      </c>
      <c r="E1005" s="54">
        <v>40</v>
      </c>
      <c r="F1005" s="45" t="s">
        <v>407</v>
      </c>
      <c r="G1005" s="45" t="s">
        <v>408</v>
      </c>
      <c r="H1005" s="45" t="s">
        <v>412</v>
      </c>
      <c r="I1005" s="53">
        <v>149716</v>
      </c>
      <c r="J1005" s="58">
        <f t="shared" si="210"/>
        <v>155405.208</v>
      </c>
      <c r="K1005" s="58">
        <f t="shared" si="211"/>
        <v>160533.579864</v>
      </c>
      <c r="L1005" s="74">
        <f t="shared" si="212"/>
        <v>10214.175516000001</v>
      </c>
      <c r="M1005" s="74">
        <f t="shared" si="213"/>
        <v>229.99970784</v>
      </c>
      <c r="N1005" s="74">
        <f t="shared" si="214"/>
        <v>384.0022598277695</v>
      </c>
      <c r="O1005" s="74">
        <f t="shared" si="215"/>
        <v>20008.420530000003</v>
      </c>
      <c r="P1005" s="39">
        <f t="shared" si="216"/>
        <v>19044</v>
      </c>
      <c r="Q1005" s="73">
        <f t="shared" si="217"/>
        <v>10288.536908028</v>
      </c>
      <c r="R1005" s="73">
        <f t="shared" si="218"/>
        <v>237.58969819872</v>
      </c>
      <c r="S1005" s="73">
        <f t="shared" si="219"/>
        <v>384.0022598277695</v>
      </c>
      <c r="T1005" s="73">
        <f t="shared" si="220"/>
        <v>20949.632172252</v>
      </c>
      <c r="U1005" s="73">
        <f t="shared" si="221"/>
        <v>19236</v>
      </c>
      <c r="V1005" s="73">
        <f t="shared" si="222"/>
        <v>205285.80601366778</v>
      </c>
      <c r="W1005" s="73">
        <f t="shared" si="223"/>
        <v>211629.3409023065</v>
      </c>
    </row>
    <row r="1006" spans="2:23" ht="15">
      <c r="B1006" t="s">
        <v>2064</v>
      </c>
      <c r="C1006" t="s">
        <v>2065</v>
      </c>
      <c r="D1006" t="s">
        <v>458</v>
      </c>
      <c r="E1006" s="54">
        <v>35</v>
      </c>
      <c r="F1006" s="45" t="s">
        <v>407</v>
      </c>
      <c r="G1006" s="45" t="s">
        <v>408</v>
      </c>
      <c r="H1006" s="45" t="s">
        <v>412</v>
      </c>
      <c r="I1006" s="53">
        <v>102801.92</v>
      </c>
      <c r="J1006" s="58">
        <f t="shared" si="210"/>
        <v>106708.39296</v>
      </c>
      <c r="K1006" s="58">
        <f t="shared" si="211"/>
        <v>110229.76992767998</v>
      </c>
      <c r="L1006" s="74">
        <f t="shared" si="212"/>
        <v>8163.19206144</v>
      </c>
      <c r="M1006" s="74">
        <f t="shared" si="213"/>
        <v>157.9284215808</v>
      </c>
      <c r="N1006" s="74">
        <f t="shared" si="214"/>
        <v>384.0022598277695</v>
      </c>
      <c r="O1006" s="74">
        <f t="shared" si="215"/>
        <v>13738.7055936</v>
      </c>
      <c r="P1006" s="39">
        <f t="shared" si="216"/>
        <v>19044</v>
      </c>
      <c r="Q1006" s="73">
        <f t="shared" si="217"/>
        <v>8432.577399467518</v>
      </c>
      <c r="R1006" s="73">
        <f t="shared" si="218"/>
        <v>163.14005949296637</v>
      </c>
      <c r="S1006" s="73">
        <f t="shared" si="219"/>
        <v>384.0022598277695</v>
      </c>
      <c r="T1006" s="73">
        <f t="shared" si="220"/>
        <v>14384.984975562238</v>
      </c>
      <c r="U1006" s="73">
        <f t="shared" si="221"/>
        <v>19236</v>
      </c>
      <c r="V1006" s="73">
        <f t="shared" si="222"/>
        <v>148196.22129644855</v>
      </c>
      <c r="W1006" s="73">
        <f t="shared" si="223"/>
        <v>152830.47462203048</v>
      </c>
    </row>
    <row r="1007" spans="2:23" ht="15">
      <c r="B1007" t="s">
        <v>2066</v>
      </c>
      <c r="C1007" t="s">
        <v>1501</v>
      </c>
      <c r="D1007" t="s">
        <v>474</v>
      </c>
      <c r="E1007" s="54">
        <v>35</v>
      </c>
      <c r="F1007" s="45" t="s">
        <v>407</v>
      </c>
      <c r="G1007" s="45" t="s">
        <v>408</v>
      </c>
      <c r="H1007" s="45" t="s">
        <v>412</v>
      </c>
      <c r="I1007" s="53">
        <v>79621.01</v>
      </c>
      <c r="J1007" s="58">
        <f t="shared" si="210"/>
        <v>82646.60837999999</v>
      </c>
      <c r="K1007" s="58">
        <f t="shared" si="211"/>
        <v>85373.94645653998</v>
      </c>
      <c r="L1007" s="74">
        <f t="shared" si="212"/>
        <v>6322.465541069999</v>
      </c>
      <c r="M1007" s="74">
        <f t="shared" si="213"/>
        <v>122.31698040239998</v>
      </c>
      <c r="N1007" s="74">
        <f t="shared" si="214"/>
        <v>384.0022598277695</v>
      </c>
      <c r="O1007" s="74">
        <f t="shared" si="215"/>
        <v>10640.750828925</v>
      </c>
      <c r="P1007" s="39">
        <f t="shared" si="216"/>
        <v>19044</v>
      </c>
      <c r="Q1007" s="73">
        <f t="shared" si="217"/>
        <v>6531.106903925309</v>
      </c>
      <c r="R1007" s="73">
        <f t="shared" si="218"/>
        <v>126.35344075567917</v>
      </c>
      <c r="S1007" s="73">
        <f t="shared" si="219"/>
        <v>384.0022598277695</v>
      </c>
      <c r="T1007" s="73">
        <f t="shared" si="220"/>
        <v>11141.300012578467</v>
      </c>
      <c r="U1007" s="73">
        <f t="shared" si="221"/>
        <v>19236</v>
      </c>
      <c r="V1007" s="73">
        <f t="shared" si="222"/>
        <v>119160.14399022516</v>
      </c>
      <c r="W1007" s="73">
        <f t="shared" si="223"/>
        <v>122792.70907362721</v>
      </c>
    </row>
    <row r="1008" spans="2:23" ht="15">
      <c r="B1008" t="s">
        <v>2067</v>
      </c>
      <c r="C1008" t="s">
        <v>460</v>
      </c>
      <c r="D1008" t="s">
        <v>417</v>
      </c>
      <c r="E1008" s="54">
        <v>40</v>
      </c>
      <c r="F1008" s="45" t="s">
        <v>407</v>
      </c>
      <c r="G1008" s="45" t="s">
        <v>408</v>
      </c>
      <c r="H1008" s="45" t="s">
        <v>412</v>
      </c>
      <c r="I1008" s="53">
        <v>71961.26</v>
      </c>
      <c r="J1008" s="58">
        <f t="shared" si="210"/>
        <v>74695.78788</v>
      </c>
      <c r="K1008" s="58">
        <f t="shared" si="211"/>
        <v>77160.74888004</v>
      </c>
      <c r="L1008" s="74">
        <f t="shared" si="212"/>
        <v>5714.227772820001</v>
      </c>
      <c r="M1008" s="74">
        <f t="shared" si="213"/>
        <v>110.54976606240001</v>
      </c>
      <c r="N1008" s="74">
        <f t="shared" si="214"/>
        <v>384.0022598277695</v>
      </c>
      <c r="O1008" s="74">
        <f t="shared" si="215"/>
        <v>9617.082689550001</v>
      </c>
      <c r="P1008" s="39">
        <f t="shared" si="216"/>
        <v>19044</v>
      </c>
      <c r="Q1008" s="73">
        <f t="shared" si="217"/>
        <v>5902.79728932306</v>
      </c>
      <c r="R1008" s="73">
        <f t="shared" si="218"/>
        <v>114.1979083424592</v>
      </c>
      <c r="S1008" s="73">
        <f t="shared" si="219"/>
        <v>384.0022598277695</v>
      </c>
      <c r="T1008" s="73">
        <f t="shared" si="220"/>
        <v>10069.47772884522</v>
      </c>
      <c r="U1008" s="73">
        <f t="shared" si="221"/>
        <v>19236</v>
      </c>
      <c r="V1008" s="73">
        <f t="shared" si="222"/>
        <v>109565.65036826018</v>
      </c>
      <c r="W1008" s="73">
        <f t="shared" si="223"/>
        <v>112867.22406637852</v>
      </c>
    </row>
    <row r="1009" spans="2:23" ht="15">
      <c r="B1009" t="s">
        <v>2068</v>
      </c>
      <c r="C1009" t="s">
        <v>460</v>
      </c>
      <c r="D1009" t="s">
        <v>417</v>
      </c>
      <c r="E1009" s="54">
        <v>40</v>
      </c>
      <c r="F1009" s="45" t="s">
        <v>407</v>
      </c>
      <c r="G1009" s="45" t="s">
        <v>408</v>
      </c>
      <c r="H1009" s="45" t="s">
        <v>412</v>
      </c>
      <c r="I1009" s="53">
        <v>71961.26</v>
      </c>
      <c r="J1009" s="58">
        <f t="shared" si="210"/>
        <v>74695.78788</v>
      </c>
      <c r="K1009" s="58">
        <f t="shared" si="211"/>
        <v>77160.74888004</v>
      </c>
      <c r="L1009" s="74">
        <f t="shared" si="212"/>
        <v>5714.227772820001</v>
      </c>
      <c r="M1009" s="74">
        <f t="shared" si="213"/>
        <v>110.54976606240001</v>
      </c>
      <c r="N1009" s="74">
        <f t="shared" si="214"/>
        <v>384.0022598277695</v>
      </c>
      <c r="O1009" s="74">
        <f t="shared" si="215"/>
        <v>9617.082689550001</v>
      </c>
      <c r="P1009" s="39">
        <f t="shared" si="216"/>
        <v>19044</v>
      </c>
      <c r="Q1009" s="73">
        <f t="shared" si="217"/>
        <v>5902.79728932306</v>
      </c>
      <c r="R1009" s="73">
        <f t="shared" si="218"/>
        <v>114.1979083424592</v>
      </c>
      <c r="S1009" s="73">
        <f t="shared" si="219"/>
        <v>384.0022598277695</v>
      </c>
      <c r="T1009" s="73">
        <f t="shared" si="220"/>
        <v>10069.47772884522</v>
      </c>
      <c r="U1009" s="73">
        <f t="shared" si="221"/>
        <v>19236</v>
      </c>
      <c r="V1009" s="73">
        <f t="shared" si="222"/>
        <v>109565.65036826018</v>
      </c>
      <c r="W1009" s="73">
        <f t="shared" si="223"/>
        <v>112867.22406637852</v>
      </c>
    </row>
    <row r="1010" spans="2:23" ht="15">
      <c r="B1010" t="s">
        <v>2069</v>
      </c>
      <c r="C1010" t="s">
        <v>464</v>
      </c>
      <c r="D1010" t="s">
        <v>417</v>
      </c>
      <c r="E1010" s="54">
        <v>40</v>
      </c>
      <c r="F1010" s="45" t="s">
        <v>407</v>
      </c>
      <c r="G1010" s="45" t="s">
        <v>408</v>
      </c>
      <c r="H1010" s="45" t="s">
        <v>412</v>
      </c>
      <c r="I1010" s="53">
        <v>86498.28</v>
      </c>
      <c r="J1010" s="58">
        <f t="shared" si="210"/>
        <v>89785.21464</v>
      </c>
      <c r="K1010" s="58">
        <f t="shared" si="211"/>
        <v>92748.12672312</v>
      </c>
      <c r="L1010" s="74">
        <f t="shared" si="212"/>
        <v>6868.56891996</v>
      </c>
      <c r="M1010" s="74">
        <f t="shared" si="213"/>
        <v>132.8821176672</v>
      </c>
      <c r="N1010" s="74">
        <f t="shared" si="214"/>
        <v>384.0022598277695</v>
      </c>
      <c r="O1010" s="74">
        <f t="shared" si="215"/>
        <v>11559.846384900002</v>
      </c>
      <c r="P1010" s="39">
        <f t="shared" si="216"/>
        <v>19044</v>
      </c>
      <c r="Q1010" s="73">
        <f t="shared" si="217"/>
        <v>7095.23169431868</v>
      </c>
      <c r="R1010" s="73">
        <f t="shared" si="218"/>
        <v>137.2672275502176</v>
      </c>
      <c r="S1010" s="73">
        <f t="shared" si="219"/>
        <v>384.0022598277695</v>
      </c>
      <c r="T1010" s="73">
        <f t="shared" si="220"/>
        <v>12103.63053736716</v>
      </c>
      <c r="U1010" s="73">
        <f t="shared" si="221"/>
        <v>19236</v>
      </c>
      <c r="V1010" s="73">
        <f t="shared" si="222"/>
        <v>127774.51432235498</v>
      </c>
      <c r="W1010" s="73">
        <f t="shared" si="223"/>
        <v>131704.25844218384</v>
      </c>
    </row>
    <row r="1011" spans="2:23" ht="15">
      <c r="B1011" t="s">
        <v>2070</v>
      </c>
      <c r="C1011" t="s">
        <v>464</v>
      </c>
      <c r="D1011" t="s">
        <v>417</v>
      </c>
      <c r="E1011" s="54">
        <v>40</v>
      </c>
      <c r="F1011" s="45" t="s">
        <v>407</v>
      </c>
      <c r="G1011" s="45" t="s">
        <v>408</v>
      </c>
      <c r="H1011" s="45" t="s">
        <v>412</v>
      </c>
      <c r="I1011" s="53">
        <v>86498.28</v>
      </c>
      <c r="J1011" s="58">
        <f t="shared" si="210"/>
        <v>89785.21464</v>
      </c>
      <c r="K1011" s="58">
        <f t="shared" si="211"/>
        <v>92748.12672312</v>
      </c>
      <c r="L1011" s="74">
        <f t="shared" si="212"/>
        <v>6868.56891996</v>
      </c>
      <c r="M1011" s="74">
        <f t="shared" si="213"/>
        <v>132.8821176672</v>
      </c>
      <c r="N1011" s="74">
        <f t="shared" si="214"/>
        <v>384.0022598277695</v>
      </c>
      <c r="O1011" s="74">
        <f t="shared" si="215"/>
        <v>11559.846384900002</v>
      </c>
      <c r="P1011" s="39">
        <f t="shared" si="216"/>
        <v>19044</v>
      </c>
      <c r="Q1011" s="73">
        <f t="shared" si="217"/>
        <v>7095.23169431868</v>
      </c>
      <c r="R1011" s="73">
        <f t="shared" si="218"/>
        <v>137.2672275502176</v>
      </c>
      <c r="S1011" s="73">
        <f t="shared" si="219"/>
        <v>384.0022598277695</v>
      </c>
      <c r="T1011" s="73">
        <f t="shared" si="220"/>
        <v>12103.63053736716</v>
      </c>
      <c r="U1011" s="73">
        <f t="shared" si="221"/>
        <v>19236</v>
      </c>
      <c r="V1011" s="73">
        <f t="shared" si="222"/>
        <v>127774.51432235498</v>
      </c>
      <c r="W1011" s="73">
        <f t="shared" si="223"/>
        <v>131704.25844218384</v>
      </c>
    </row>
    <row r="1012" spans="2:23" ht="15">
      <c r="B1012" t="s">
        <v>2071</v>
      </c>
      <c r="C1012" t="s">
        <v>471</v>
      </c>
      <c r="D1012" t="s">
        <v>417</v>
      </c>
      <c r="E1012" s="54">
        <v>40</v>
      </c>
      <c r="F1012" s="45" t="s">
        <v>407</v>
      </c>
      <c r="G1012" s="45" t="s">
        <v>408</v>
      </c>
      <c r="H1012" s="45" t="s">
        <v>412</v>
      </c>
      <c r="I1012" s="53">
        <v>116856.44</v>
      </c>
      <c r="J1012" s="58">
        <f t="shared" si="210"/>
        <v>121296.98472000001</v>
      </c>
      <c r="K1012" s="58">
        <f t="shared" si="211"/>
        <v>125299.78521576</v>
      </c>
      <c r="L1012" s="74">
        <f t="shared" si="212"/>
        <v>9279.219331080001</v>
      </c>
      <c r="M1012" s="74">
        <f t="shared" si="213"/>
        <v>179.51953738560002</v>
      </c>
      <c r="N1012" s="74">
        <f t="shared" si="214"/>
        <v>384.0022598277695</v>
      </c>
      <c r="O1012" s="74">
        <f t="shared" si="215"/>
        <v>15616.986782700002</v>
      </c>
      <c r="P1012" s="39">
        <f t="shared" si="216"/>
        <v>19044</v>
      </c>
      <c r="Q1012" s="73">
        <f t="shared" si="217"/>
        <v>9585.43356900564</v>
      </c>
      <c r="R1012" s="73">
        <f t="shared" si="218"/>
        <v>185.4436821193248</v>
      </c>
      <c r="S1012" s="73">
        <f t="shared" si="219"/>
        <v>384.0022598277695</v>
      </c>
      <c r="T1012" s="73">
        <f t="shared" si="220"/>
        <v>16351.62197065668</v>
      </c>
      <c r="U1012" s="73">
        <f t="shared" si="221"/>
        <v>19236</v>
      </c>
      <c r="V1012" s="73">
        <f t="shared" si="222"/>
        <v>165800.7126309934</v>
      </c>
      <c r="W1012" s="73">
        <f t="shared" si="223"/>
        <v>171042.28669736942</v>
      </c>
    </row>
    <row r="1013" spans="2:23" ht="15">
      <c r="B1013" t="s">
        <v>2072</v>
      </c>
      <c r="C1013" t="s">
        <v>469</v>
      </c>
      <c r="D1013" t="s">
        <v>417</v>
      </c>
      <c r="E1013" s="54">
        <v>40</v>
      </c>
      <c r="F1013" s="45" t="s">
        <v>407</v>
      </c>
      <c r="G1013" s="45" t="s">
        <v>408</v>
      </c>
      <c r="H1013" s="45" t="s">
        <v>412</v>
      </c>
      <c r="I1013" s="53">
        <v>104406.28</v>
      </c>
      <c r="J1013" s="58">
        <f t="shared" si="210"/>
        <v>108373.71864</v>
      </c>
      <c r="K1013" s="58">
        <f t="shared" si="211"/>
        <v>111950.05135512</v>
      </c>
      <c r="L1013" s="74">
        <f t="shared" si="212"/>
        <v>8290.58947596</v>
      </c>
      <c r="M1013" s="74">
        <f t="shared" si="213"/>
        <v>160.39310358720002</v>
      </c>
      <c r="N1013" s="74">
        <f t="shared" si="214"/>
        <v>384.0022598277695</v>
      </c>
      <c r="O1013" s="74">
        <f t="shared" si="215"/>
        <v>13953.116274900001</v>
      </c>
      <c r="P1013" s="39">
        <f t="shared" si="216"/>
        <v>19044</v>
      </c>
      <c r="Q1013" s="73">
        <f t="shared" si="217"/>
        <v>8564.178928666679</v>
      </c>
      <c r="R1013" s="73">
        <f t="shared" si="218"/>
        <v>165.6860760055776</v>
      </c>
      <c r="S1013" s="73">
        <f t="shared" si="219"/>
        <v>384.0022598277695</v>
      </c>
      <c r="T1013" s="73">
        <f t="shared" si="220"/>
        <v>14609.48170184316</v>
      </c>
      <c r="U1013" s="73">
        <f t="shared" si="221"/>
        <v>19236</v>
      </c>
      <c r="V1013" s="73">
        <f t="shared" si="222"/>
        <v>150205.81975427497</v>
      </c>
      <c r="W1013" s="73">
        <f t="shared" si="223"/>
        <v>154909.40032146318</v>
      </c>
    </row>
    <row r="1014" spans="2:23" ht="15">
      <c r="B1014" t="s">
        <v>2073</v>
      </c>
      <c r="C1014" t="s">
        <v>469</v>
      </c>
      <c r="D1014" t="s">
        <v>417</v>
      </c>
      <c r="E1014" s="54">
        <v>40</v>
      </c>
      <c r="F1014" s="45" t="s">
        <v>407</v>
      </c>
      <c r="G1014" s="45" t="s">
        <v>408</v>
      </c>
      <c r="H1014" s="45" t="s">
        <v>412</v>
      </c>
      <c r="I1014" s="53">
        <v>104406.28</v>
      </c>
      <c r="J1014" s="58">
        <f t="shared" si="210"/>
        <v>108373.71864</v>
      </c>
      <c r="K1014" s="58">
        <f t="shared" si="211"/>
        <v>111950.05135512</v>
      </c>
      <c r="L1014" s="74">
        <f t="shared" si="212"/>
        <v>8290.58947596</v>
      </c>
      <c r="M1014" s="74">
        <f t="shared" si="213"/>
        <v>160.39310358720002</v>
      </c>
      <c r="N1014" s="74">
        <f t="shared" si="214"/>
        <v>384.0022598277695</v>
      </c>
      <c r="O1014" s="74">
        <f t="shared" si="215"/>
        <v>13953.116274900001</v>
      </c>
      <c r="P1014" s="39">
        <f t="shared" si="216"/>
        <v>19044</v>
      </c>
      <c r="Q1014" s="73">
        <f t="shared" si="217"/>
        <v>8564.178928666679</v>
      </c>
      <c r="R1014" s="73">
        <f t="shared" si="218"/>
        <v>165.6860760055776</v>
      </c>
      <c r="S1014" s="73">
        <f t="shared" si="219"/>
        <v>384.0022598277695</v>
      </c>
      <c r="T1014" s="73">
        <f t="shared" si="220"/>
        <v>14609.48170184316</v>
      </c>
      <c r="U1014" s="73">
        <f t="shared" si="221"/>
        <v>19236</v>
      </c>
      <c r="V1014" s="73">
        <f t="shared" si="222"/>
        <v>150205.81975427497</v>
      </c>
      <c r="W1014" s="73">
        <f t="shared" si="223"/>
        <v>154909.40032146318</v>
      </c>
    </row>
    <row r="1015" spans="2:23" ht="15">
      <c r="B1015" t="s">
        <v>2074</v>
      </c>
      <c r="C1015" t="s">
        <v>1501</v>
      </c>
      <c r="D1015" t="s">
        <v>417</v>
      </c>
      <c r="E1015" s="54">
        <v>40</v>
      </c>
      <c r="F1015" s="45" t="s">
        <v>407</v>
      </c>
      <c r="G1015" s="45" t="s">
        <v>408</v>
      </c>
      <c r="H1015" s="45" t="s">
        <v>412</v>
      </c>
      <c r="I1015" s="53">
        <v>79621.01</v>
      </c>
      <c r="J1015" s="58">
        <f t="shared" si="210"/>
        <v>82646.60837999999</v>
      </c>
      <c r="K1015" s="58">
        <f t="shared" si="211"/>
        <v>85373.94645653998</v>
      </c>
      <c r="L1015" s="74">
        <f t="shared" si="212"/>
        <v>6322.465541069999</v>
      </c>
      <c r="M1015" s="74">
        <f t="shared" si="213"/>
        <v>122.31698040239998</v>
      </c>
      <c r="N1015" s="74">
        <f t="shared" si="214"/>
        <v>384.0022598277695</v>
      </c>
      <c r="O1015" s="74">
        <f t="shared" si="215"/>
        <v>10640.750828925</v>
      </c>
      <c r="P1015" s="39">
        <f t="shared" si="216"/>
        <v>19044</v>
      </c>
      <c r="Q1015" s="73">
        <f t="shared" si="217"/>
        <v>6531.106903925309</v>
      </c>
      <c r="R1015" s="73">
        <f t="shared" si="218"/>
        <v>126.35344075567917</v>
      </c>
      <c r="S1015" s="73">
        <f t="shared" si="219"/>
        <v>384.0022598277695</v>
      </c>
      <c r="T1015" s="73">
        <f t="shared" si="220"/>
        <v>11141.300012578467</v>
      </c>
      <c r="U1015" s="73">
        <f t="shared" si="221"/>
        <v>19236</v>
      </c>
      <c r="V1015" s="73">
        <f t="shared" si="222"/>
        <v>119160.14399022516</v>
      </c>
      <c r="W1015" s="73">
        <f t="shared" si="223"/>
        <v>122792.70907362721</v>
      </c>
    </row>
    <row r="1016" spans="2:23" ht="15">
      <c r="B1016" t="s">
        <v>2075</v>
      </c>
      <c r="C1016" t="s">
        <v>848</v>
      </c>
      <c r="D1016" t="s">
        <v>417</v>
      </c>
      <c r="E1016" s="54">
        <v>40</v>
      </c>
      <c r="F1016" s="45" t="s">
        <v>407</v>
      </c>
      <c r="G1016" s="45" t="s">
        <v>408</v>
      </c>
      <c r="H1016" s="45" t="s">
        <v>412</v>
      </c>
      <c r="I1016" s="53">
        <v>84063.24</v>
      </c>
      <c r="J1016" s="58">
        <f t="shared" si="210"/>
        <v>87257.64312000001</v>
      </c>
      <c r="K1016" s="58">
        <f t="shared" si="211"/>
        <v>90137.14534296001</v>
      </c>
      <c r="L1016" s="74">
        <f t="shared" si="212"/>
        <v>6675.209698680001</v>
      </c>
      <c r="M1016" s="74">
        <f t="shared" si="213"/>
        <v>129.1413118176</v>
      </c>
      <c r="N1016" s="74">
        <f t="shared" si="214"/>
        <v>384.0022598277695</v>
      </c>
      <c r="O1016" s="74">
        <f t="shared" si="215"/>
        <v>11234.421551700001</v>
      </c>
      <c r="P1016" s="39">
        <f t="shared" si="216"/>
        <v>19044</v>
      </c>
      <c r="Q1016" s="73">
        <f t="shared" si="217"/>
        <v>6895.491618736441</v>
      </c>
      <c r="R1016" s="73">
        <f t="shared" si="218"/>
        <v>133.4029751075808</v>
      </c>
      <c r="S1016" s="73">
        <f t="shared" si="219"/>
        <v>384.0022598277695</v>
      </c>
      <c r="T1016" s="73">
        <f t="shared" si="220"/>
        <v>11762.897467256282</v>
      </c>
      <c r="U1016" s="73">
        <f t="shared" si="221"/>
        <v>19236</v>
      </c>
      <c r="V1016" s="73">
        <f t="shared" si="222"/>
        <v>124724.41794202538</v>
      </c>
      <c r="W1016" s="73">
        <f t="shared" si="223"/>
        <v>128548.93966388807</v>
      </c>
    </row>
    <row r="1017" spans="2:23" ht="15">
      <c r="B1017" t="s">
        <v>2076</v>
      </c>
      <c r="C1017" t="s">
        <v>1117</v>
      </c>
      <c r="D1017" t="s">
        <v>417</v>
      </c>
      <c r="E1017" s="54">
        <v>40</v>
      </c>
      <c r="F1017" s="45" t="s">
        <v>407</v>
      </c>
      <c r="G1017" s="45" t="s">
        <v>408</v>
      </c>
      <c r="H1017" s="45" t="s">
        <v>412</v>
      </c>
      <c r="I1017" s="53">
        <v>93933.73</v>
      </c>
      <c r="J1017" s="58">
        <f t="shared" si="210"/>
        <v>97503.21174</v>
      </c>
      <c r="K1017" s="58">
        <f t="shared" si="211"/>
        <v>100720.81772741998</v>
      </c>
      <c r="L1017" s="74">
        <f t="shared" si="212"/>
        <v>7458.9956981099995</v>
      </c>
      <c r="M1017" s="74">
        <f t="shared" si="213"/>
        <v>144.3047533752</v>
      </c>
      <c r="N1017" s="74">
        <f t="shared" si="214"/>
        <v>384.0022598277695</v>
      </c>
      <c r="O1017" s="74">
        <f t="shared" si="215"/>
        <v>12553.538511525001</v>
      </c>
      <c r="P1017" s="39">
        <f t="shared" si="216"/>
        <v>19044</v>
      </c>
      <c r="Q1017" s="73">
        <f t="shared" si="217"/>
        <v>7705.142556147629</v>
      </c>
      <c r="R1017" s="73">
        <f t="shared" si="218"/>
        <v>149.06681023658157</v>
      </c>
      <c r="S1017" s="73">
        <f t="shared" si="219"/>
        <v>384.0022598277695</v>
      </c>
      <c r="T1017" s="73">
        <f t="shared" si="220"/>
        <v>13144.066713428309</v>
      </c>
      <c r="U1017" s="73">
        <f t="shared" si="221"/>
        <v>19236</v>
      </c>
      <c r="V1017" s="73">
        <f t="shared" si="222"/>
        <v>137088.05296283797</v>
      </c>
      <c r="W1017" s="73">
        <f t="shared" si="223"/>
        <v>141339.09606706028</v>
      </c>
    </row>
    <row r="1018" spans="2:23" ht="15">
      <c r="B1018" t="s">
        <v>2077</v>
      </c>
      <c r="C1018" t="s">
        <v>1754</v>
      </c>
      <c r="D1018" t="s">
        <v>511</v>
      </c>
      <c r="E1018" s="54">
        <v>35</v>
      </c>
      <c r="F1018" s="45" t="s">
        <v>407</v>
      </c>
      <c r="G1018" s="45" t="s">
        <v>408</v>
      </c>
      <c r="H1018" s="45" t="s">
        <v>412</v>
      </c>
      <c r="I1018" s="53">
        <v>79365.65</v>
      </c>
      <c r="J1018" s="58">
        <f t="shared" si="210"/>
        <v>82381.5447</v>
      </c>
      <c r="K1018" s="58">
        <f t="shared" si="211"/>
        <v>85100.1356751</v>
      </c>
      <c r="L1018" s="74">
        <f t="shared" si="212"/>
        <v>6302.18816955</v>
      </c>
      <c r="M1018" s="74">
        <f t="shared" si="213"/>
        <v>121.92468615599999</v>
      </c>
      <c r="N1018" s="74">
        <f t="shared" si="214"/>
        <v>384.0022598277695</v>
      </c>
      <c r="O1018" s="74">
        <f t="shared" si="215"/>
        <v>10606.623880125</v>
      </c>
      <c r="P1018" s="39">
        <f t="shared" si="216"/>
        <v>19044</v>
      </c>
      <c r="Q1018" s="73">
        <f t="shared" si="217"/>
        <v>6510.16037914515</v>
      </c>
      <c r="R1018" s="73">
        <f t="shared" si="218"/>
        <v>125.948200799148</v>
      </c>
      <c r="S1018" s="73">
        <f t="shared" si="219"/>
        <v>384.0022598277695</v>
      </c>
      <c r="T1018" s="73">
        <f t="shared" si="220"/>
        <v>11105.56770560055</v>
      </c>
      <c r="U1018" s="73">
        <f t="shared" si="221"/>
        <v>19236</v>
      </c>
      <c r="V1018" s="73">
        <f t="shared" si="222"/>
        <v>118840.28369565877</v>
      </c>
      <c r="W1018" s="73">
        <f t="shared" si="223"/>
        <v>122461.81422047262</v>
      </c>
    </row>
    <row r="1019" spans="2:23" ht="15">
      <c r="B1019" t="s">
        <v>2078</v>
      </c>
      <c r="C1019" t="s">
        <v>2079</v>
      </c>
      <c r="D1019" t="s">
        <v>1529</v>
      </c>
      <c r="E1019" s="54">
        <v>40</v>
      </c>
      <c r="F1019" s="45" t="s">
        <v>407</v>
      </c>
      <c r="G1019" s="45" t="s">
        <v>408</v>
      </c>
      <c r="H1019" s="45" t="s">
        <v>785</v>
      </c>
      <c r="I1019" s="53">
        <v>67114.42</v>
      </c>
      <c r="J1019" s="58">
        <f t="shared" si="210"/>
        <v>69664.76796</v>
      </c>
      <c r="K1019" s="58">
        <f t="shared" si="211"/>
        <v>71963.70530268</v>
      </c>
      <c r="L1019" s="74">
        <f t="shared" si="212"/>
        <v>5329.35474894</v>
      </c>
      <c r="M1019" s="74">
        <f t="shared" si="213"/>
        <v>103.1038565808</v>
      </c>
      <c r="N1019" s="74">
        <f t="shared" si="214"/>
        <v>384.0022598277695</v>
      </c>
      <c r="O1019" s="74">
        <f t="shared" si="215"/>
        <v>8969.33887485</v>
      </c>
      <c r="P1019" s="39">
        <f t="shared" si="216"/>
        <v>19044</v>
      </c>
      <c r="Q1019" s="73">
        <f t="shared" si="217"/>
        <v>5505.22345565502</v>
      </c>
      <c r="R1019" s="73">
        <f t="shared" si="218"/>
        <v>106.5062838479664</v>
      </c>
      <c r="S1019" s="73">
        <f t="shared" si="219"/>
        <v>384.0022598277695</v>
      </c>
      <c r="T1019" s="73">
        <f t="shared" si="220"/>
        <v>9391.26354199974</v>
      </c>
      <c r="U1019" s="73">
        <f t="shared" si="221"/>
        <v>19236</v>
      </c>
      <c r="V1019" s="73">
        <f t="shared" si="222"/>
        <v>103494.56770019856</v>
      </c>
      <c r="W1019" s="73">
        <f t="shared" si="223"/>
        <v>106586.7008440105</v>
      </c>
    </row>
    <row r="1020" spans="2:23" ht="15">
      <c r="B1020" t="s">
        <v>2080</v>
      </c>
      <c r="C1020" t="s">
        <v>513</v>
      </c>
      <c r="D1020" t="s">
        <v>417</v>
      </c>
      <c r="E1020" s="54">
        <v>40</v>
      </c>
      <c r="F1020" s="45" t="s">
        <v>407</v>
      </c>
      <c r="G1020" s="45" t="s">
        <v>408</v>
      </c>
      <c r="H1020" s="45" t="s">
        <v>412</v>
      </c>
      <c r="I1020" s="53">
        <v>137012.22</v>
      </c>
      <c r="J1020" s="58">
        <f t="shared" si="210"/>
        <v>142218.68436</v>
      </c>
      <c r="K1020" s="58">
        <f t="shared" si="211"/>
        <v>146911.90094388</v>
      </c>
      <c r="L1020" s="74">
        <f t="shared" si="212"/>
        <v>10022.97092322</v>
      </c>
      <c r="M1020" s="74">
        <f t="shared" si="213"/>
        <v>210.48365285280002</v>
      </c>
      <c r="N1020" s="74">
        <f t="shared" si="214"/>
        <v>384.0022598277695</v>
      </c>
      <c r="O1020" s="74">
        <f t="shared" si="215"/>
        <v>18310.65561135</v>
      </c>
      <c r="P1020" s="39">
        <f t="shared" si="216"/>
        <v>19044</v>
      </c>
      <c r="Q1020" s="73">
        <f t="shared" si="217"/>
        <v>10091.02256368626</v>
      </c>
      <c r="R1020" s="73">
        <f t="shared" si="218"/>
        <v>217.4296133969424</v>
      </c>
      <c r="S1020" s="73">
        <f t="shared" si="219"/>
        <v>384.0022598277695</v>
      </c>
      <c r="T1020" s="73">
        <f t="shared" si="220"/>
        <v>19172.00307317634</v>
      </c>
      <c r="U1020" s="73">
        <f t="shared" si="221"/>
        <v>19236</v>
      </c>
      <c r="V1020" s="73">
        <f t="shared" si="222"/>
        <v>190190.7968072506</v>
      </c>
      <c r="W1020" s="73">
        <f t="shared" si="223"/>
        <v>196012.35845396732</v>
      </c>
    </row>
    <row r="1021" spans="2:23" ht="15">
      <c r="B1021" t="s">
        <v>2081</v>
      </c>
      <c r="C1021" t="s">
        <v>1160</v>
      </c>
      <c r="D1021" t="s">
        <v>511</v>
      </c>
      <c r="E1021" s="54">
        <v>35</v>
      </c>
      <c r="F1021" s="45" t="s">
        <v>407</v>
      </c>
      <c r="G1021" s="45" t="s">
        <v>408</v>
      </c>
      <c r="H1021" s="45" t="s">
        <v>412</v>
      </c>
      <c r="I1021" s="53">
        <v>69132.47</v>
      </c>
      <c r="J1021" s="58">
        <f t="shared" si="210"/>
        <v>71759.50386</v>
      </c>
      <c r="K1021" s="58">
        <f t="shared" si="211"/>
        <v>74127.56748737999</v>
      </c>
      <c r="L1021" s="74">
        <f t="shared" si="212"/>
        <v>5489.602045289999</v>
      </c>
      <c r="M1021" s="74">
        <f t="shared" si="213"/>
        <v>106.20406571279999</v>
      </c>
      <c r="N1021" s="74">
        <f t="shared" si="214"/>
        <v>384.0022598277695</v>
      </c>
      <c r="O1021" s="74">
        <f t="shared" si="215"/>
        <v>9239.036121975</v>
      </c>
      <c r="P1021" s="39">
        <f t="shared" si="216"/>
        <v>19044</v>
      </c>
      <c r="Q1021" s="73">
        <f t="shared" si="217"/>
        <v>5670.758912784569</v>
      </c>
      <c r="R1021" s="73">
        <f t="shared" si="218"/>
        <v>109.70879988132238</v>
      </c>
      <c r="S1021" s="73">
        <f t="shared" si="219"/>
        <v>384.0022598277695</v>
      </c>
      <c r="T1021" s="73">
        <f t="shared" si="220"/>
        <v>9673.647557103088</v>
      </c>
      <c r="U1021" s="73">
        <f t="shared" si="221"/>
        <v>19236</v>
      </c>
      <c r="V1021" s="73">
        <f t="shared" si="222"/>
        <v>106022.34835280557</v>
      </c>
      <c r="W1021" s="73">
        <f t="shared" si="223"/>
        <v>109201.68501697673</v>
      </c>
    </row>
    <row r="1022" spans="2:23" ht="15">
      <c r="B1022" t="s">
        <v>2082</v>
      </c>
      <c r="C1022" t="s">
        <v>510</v>
      </c>
      <c r="D1022" t="s">
        <v>511</v>
      </c>
      <c r="E1022" s="54">
        <v>35</v>
      </c>
      <c r="F1022" s="45" t="s">
        <v>407</v>
      </c>
      <c r="G1022" s="45" t="s">
        <v>408</v>
      </c>
      <c r="H1022" s="45" t="s">
        <v>412</v>
      </c>
      <c r="I1022" s="53">
        <v>58654.33</v>
      </c>
      <c r="J1022" s="58">
        <f t="shared" si="210"/>
        <v>60883.194540000004</v>
      </c>
      <c r="K1022" s="58">
        <f t="shared" si="211"/>
        <v>62892.33995982</v>
      </c>
      <c r="L1022" s="74">
        <f t="shared" si="212"/>
        <v>4657.56438231</v>
      </c>
      <c r="M1022" s="74">
        <f t="shared" si="213"/>
        <v>90.10712791920001</v>
      </c>
      <c r="N1022" s="74">
        <f t="shared" si="214"/>
        <v>384.0022598277695</v>
      </c>
      <c r="O1022" s="74">
        <f t="shared" si="215"/>
        <v>7838.711297025001</v>
      </c>
      <c r="P1022" s="39">
        <f t="shared" si="216"/>
        <v>19044</v>
      </c>
      <c r="Q1022" s="73">
        <f t="shared" si="217"/>
        <v>4811.26400692623</v>
      </c>
      <c r="R1022" s="73">
        <f t="shared" si="218"/>
        <v>93.0806631405336</v>
      </c>
      <c r="S1022" s="73">
        <f t="shared" si="219"/>
        <v>384.0022598277695</v>
      </c>
      <c r="T1022" s="73">
        <f t="shared" si="220"/>
        <v>8207.45036475651</v>
      </c>
      <c r="U1022" s="73">
        <f t="shared" si="221"/>
        <v>19236</v>
      </c>
      <c r="V1022" s="73">
        <f t="shared" si="222"/>
        <v>92897.57960708198</v>
      </c>
      <c r="W1022" s="73">
        <f t="shared" si="223"/>
        <v>95624.13725447105</v>
      </c>
    </row>
    <row r="1023" spans="2:23" ht="15">
      <c r="B1023" t="s">
        <v>2083</v>
      </c>
      <c r="C1023" t="s">
        <v>1195</v>
      </c>
      <c r="D1023" t="s">
        <v>417</v>
      </c>
      <c r="E1023" s="54">
        <v>40</v>
      </c>
      <c r="F1023" s="45" t="s">
        <v>407</v>
      </c>
      <c r="G1023" s="45" t="s">
        <v>408</v>
      </c>
      <c r="H1023" s="45" t="s">
        <v>412</v>
      </c>
      <c r="I1023" s="53">
        <v>161624.84</v>
      </c>
      <c r="J1023" s="58">
        <f t="shared" si="210"/>
        <v>167766.58392</v>
      </c>
      <c r="K1023" s="58">
        <f t="shared" si="211"/>
        <v>173302.88118936</v>
      </c>
      <c r="L1023" s="74">
        <f t="shared" si="212"/>
        <v>10393.41546684</v>
      </c>
      <c r="M1023" s="74">
        <f t="shared" si="213"/>
        <v>248.2945442016</v>
      </c>
      <c r="N1023" s="74">
        <f t="shared" si="214"/>
        <v>384.0022598277695</v>
      </c>
      <c r="O1023" s="74">
        <f t="shared" si="215"/>
        <v>21599.947679700002</v>
      </c>
      <c r="P1023" s="39">
        <f t="shared" si="216"/>
        <v>19044</v>
      </c>
      <c r="Q1023" s="73">
        <f t="shared" si="217"/>
        <v>10473.69177724572</v>
      </c>
      <c r="R1023" s="73">
        <f t="shared" si="218"/>
        <v>256.4882641602528</v>
      </c>
      <c r="S1023" s="73">
        <f t="shared" si="219"/>
        <v>384.0022598277695</v>
      </c>
      <c r="T1023" s="73">
        <f t="shared" si="220"/>
        <v>22616.02599521148</v>
      </c>
      <c r="U1023" s="73">
        <f t="shared" si="221"/>
        <v>19236</v>
      </c>
      <c r="V1023" s="73">
        <f t="shared" si="222"/>
        <v>219436.2438705694</v>
      </c>
      <c r="W1023" s="73">
        <f t="shared" si="223"/>
        <v>226269.08948580522</v>
      </c>
    </row>
    <row r="1024" spans="2:23" ht="15">
      <c r="B1024" t="s">
        <v>2084</v>
      </c>
      <c r="C1024" t="s">
        <v>1165</v>
      </c>
      <c r="D1024" t="s">
        <v>417</v>
      </c>
      <c r="E1024" s="54">
        <v>40</v>
      </c>
      <c r="F1024" s="45" t="s">
        <v>407</v>
      </c>
      <c r="G1024" s="45" t="s">
        <v>408</v>
      </c>
      <c r="H1024" s="45" t="s">
        <v>785</v>
      </c>
      <c r="I1024" s="53">
        <v>39140.4</v>
      </c>
      <c r="J1024" s="58">
        <f t="shared" si="210"/>
        <v>40627.7352</v>
      </c>
      <c r="K1024" s="58">
        <f t="shared" si="211"/>
        <v>41968.4504616</v>
      </c>
      <c r="L1024" s="74">
        <f t="shared" si="212"/>
        <v>3108.0217428</v>
      </c>
      <c r="M1024" s="74">
        <f t="shared" si="213"/>
        <v>60.129048096000005</v>
      </c>
      <c r="N1024" s="74">
        <f t="shared" si="214"/>
        <v>384.0022598277695</v>
      </c>
      <c r="O1024" s="74">
        <f t="shared" si="215"/>
        <v>5230.820907</v>
      </c>
      <c r="P1024" s="39">
        <f t="shared" si="216"/>
        <v>19044</v>
      </c>
      <c r="Q1024" s="73">
        <f t="shared" si="217"/>
        <v>3210.5864603123996</v>
      </c>
      <c r="R1024" s="73">
        <f t="shared" si="218"/>
        <v>62.113306683168</v>
      </c>
      <c r="S1024" s="73">
        <f t="shared" si="219"/>
        <v>384.0022598277695</v>
      </c>
      <c r="T1024" s="73">
        <f t="shared" si="220"/>
        <v>5476.8827852388</v>
      </c>
      <c r="U1024" s="73">
        <f t="shared" si="221"/>
        <v>19236</v>
      </c>
      <c r="V1024" s="73">
        <f t="shared" si="222"/>
        <v>68454.70915772377</v>
      </c>
      <c r="W1024" s="73">
        <f t="shared" si="223"/>
        <v>70338.03527366213</v>
      </c>
    </row>
    <row r="1025" spans="2:23" ht="15">
      <c r="B1025" t="s">
        <v>2085</v>
      </c>
      <c r="C1025" t="s">
        <v>510</v>
      </c>
      <c r="D1025" t="s">
        <v>511</v>
      </c>
      <c r="E1025" s="54">
        <v>35</v>
      </c>
      <c r="F1025" s="45" t="s">
        <v>407</v>
      </c>
      <c r="G1025" s="45" t="s">
        <v>408</v>
      </c>
      <c r="H1025" s="45" t="s">
        <v>412</v>
      </c>
      <c r="I1025" s="53">
        <v>58654.33</v>
      </c>
      <c r="J1025" s="58">
        <f t="shared" si="210"/>
        <v>60883.194540000004</v>
      </c>
      <c r="K1025" s="58">
        <f t="shared" si="211"/>
        <v>62892.33995982</v>
      </c>
      <c r="L1025" s="74">
        <f t="shared" si="212"/>
        <v>4657.56438231</v>
      </c>
      <c r="M1025" s="74">
        <f t="shared" si="213"/>
        <v>90.10712791920001</v>
      </c>
      <c r="N1025" s="74">
        <f t="shared" si="214"/>
        <v>384.0022598277695</v>
      </c>
      <c r="O1025" s="74">
        <f t="shared" si="215"/>
        <v>7838.711297025001</v>
      </c>
      <c r="P1025" s="39">
        <f t="shared" si="216"/>
        <v>19044</v>
      </c>
      <c r="Q1025" s="73">
        <f t="shared" si="217"/>
        <v>4811.26400692623</v>
      </c>
      <c r="R1025" s="73">
        <f t="shared" si="218"/>
        <v>93.0806631405336</v>
      </c>
      <c r="S1025" s="73">
        <f t="shared" si="219"/>
        <v>384.0022598277695</v>
      </c>
      <c r="T1025" s="73">
        <f t="shared" si="220"/>
        <v>8207.45036475651</v>
      </c>
      <c r="U1025" s="73">
        <f t="shared" si="221"/>
        <v>19236</v>
      </c>
      <c r="V1025" s="73">
        <f t="shared" si="222"/>
        <v>92897.57960708198</v>
      </c>
      <c r="W1025" s="73">
        <f t="shared" si="223"/>
        <v>95624.13725447105</v>
      </c>
    </row>
    <row r="1026" spans="2:23" ht="15">
      <c r="B1026" t="s">
        <v>2086</v>
      </c>
      <c r="C1026" t="s">
        <v>1160</v>
      </c>
      <c r="D1026" t="s">
        <v>511</v>
      </c>
      <c r="E1026" s="54">
        <v>35</v>
      </c>
      <c r="F1026" s="45" t="s">
        <v>407</v>
      </c>
      <c r="G1026" s="45" t="s">
        <v>408</v>
      </c>
      <c r="H1026" s="45" t="s">
        <v>412</v>
      </c>
      <c r="I1026" s="53">
        <v>69132.47</v>
      </c>
      <c r="J1026" s="58">
        <f t="shared" si="210"/>
        <v>71759.50386</v>
      </c>
      <c r="K1026" s="58">
        <f t="shared" si="211"/>
        <v>74127.56748737999</v>
      </c>
      <c r="L1026" s="74">
        <f t="shared" si="212"/>
        <v>5489.602045289999</v>
      </c>
      <c r="M1026" s="74">
        <f t="shared" si="213"/>
        <v>106.20406571279999</v>
      </c>
      <c r="N1026" s="74">
        <f t="shared" si="214"/>
        <v>384.0022598277695</v>
      </c>
      <c r="O1026" s="74">
        <f t="shared" si="215"/>
        <v>9239.036121975</v>
      </c>
      <c r="P1026" s="39">
        <f t="shared" si="216"/>
        <v>19044</v>
      </c>
      <c r="Q1026" s="73">
        <f t="shared" si="217"/>
        <v>5670.758912784569</v>
      </c>
      <c r="R1026" s="73">
        <f t="shared" si="218"/>
        <v>109.70879988132238</v>
      </c>
      <c r="S1026" s="73">
        <f t="shared" si="219"/>
        <v>384.0022598277695</v>
      </c>
      <c r="T1026" s="73">
        <f t="shared" si="220"/>
        <v>9673.647557103088</v>
      </c>
      <c r="U1026" s="73">
        <f t="shared" si="221"/>
        <v>19236</v>
      </c>
      <c r="V1026" s="73">
        <f t="shared" si="222"/>
        <v>106022.34835280557</v>
      </c>
      <c r="W1026" s="73">
        <f t="shared" si="223"/>
        <v>109201.68501697673</v>
      </c>
    </row>
    <row r="1027" spans="2:23" ht="15">
      <c r="B1027" t="s">
        <v>2087</v>
      </c>
      <c r="C1027" t="s">
        <v>510</v>
      </c>
      <c r="D1027" t="s">
        <v>511</v>
      </c>
      <c r="E1027" s="54">
        <v>35</v>
      </c>
      <c r="F1027" s="45" t="s">
        <v>407</v>
      </c>
      <c r="G1027" s="45" t="s">
        <v>408</v>
      </c>
      <c r="H1027" s="45" t="s">
        <v>412</v>
      </c>
      <c r="I1027" s="53">
        <v>58654.33</v>
      </c>
      <c r="J1027" s="58">
        <f t="shared" si="210"/>
        <v>60883.194540000004</v>
      </c>
      <c r="K1027" s="58">
        <f t="shared" si="211"/>
        <v>62892.33995982</v>
      </c>
      <c r="L1027" s="74">
        <f t="shared" si="212"/>
        <v>4657.56438231</v>
      </c>
      <c r="M1027" s="74">
        <f t="shared" si="213"/>
        <v>90.10712791920001</v>
      </c>
      <c r="N1027" s="74">
        <f t="shared" si="214"/>
        <v>384.0022598277695</v>
      </c>
      <c r="O1027" s="74">
        <f t="shared" si="215"/>
        <v>7838.711297025001</v>
      </c>
      <c r="P1027" s="39">
        <f t="shared" si="216"/>
        <v>19044</v>
      </c>
      <c r="Q1027" s="73">
        <f t="shared" si="217"/>
        <v>4811.26400692623</v>
      </c>
      <c r="R1027" s="73">
        <f t="shared" si="218"/>
        <v>93.0806631405336</v>
      </c>
      <c r="S1027" s="73">
        <f t="shared" si="219"/>
        <v>384.0022598277695</v>
      </c>
      <c r="T1027" s="73">
        <f t="shared" si="220"/>
        <v>8207.45036475651</v>
      </c>
      <c r="U1027" s="73">
        <f t="shared" si="221"/>
        <v>19236</v>
      </c>
      <c r="V1027" s="73">
        <f t="shared" si="222"/>
        <v>92897.57960708198</v>
      </c>
      <c r="W1027" s="73">
        <f t="shared" si="223"/>
        <v>95624.13725447105</v>
      </c>
    </row>
    <row r="1028" spans="2:23" ht="15">
      <c r="B1028" t="s">
        <v>2088</v>
      </c>
      <c r="C1028" t="s">
        <v>510</v>
      </c>
      <c r="D1028" t="s">
        <v>511</v>
      </c>
      <c r="E1028" s="54">
        <v>35</v>
      </c>
      <c r="F1028" s="45" t="s">
        <v>407</v>
      </c>
      <c r="G1028" s="45" t="s">
        <v>408</v>
      </c>
      <c r="H1028" s="45" t="s">
        <v>412</v>
      </c>
      <c r="I1028" s="53">
        <v>58654.33</v>
      </c>
      <c r="J1028" s="58">
        <f t="shared" si="210"/>
        <v>60883.194540000004</v>
      </c>
      <c r="K1028" s="58">
        <f t="shared" si="211"/>
        <v>62892.33995982</v>
      </c>
      <c r="L1028" s="74">
        <f t="shared" si="212"/>
        <v>4657.56438231</v>
      </c>
      <c r="M1028" s="74">
        <f t="shared" si="213"/>
        <v>90.10712791920001</v>
      </c>
      <c r="N1028" s="74">
        <f t="shared" si="214"/>
        <v>384.0022598277695</v>
      </c>
      <c r="O1028" s="74">
        <f t="shared" si="215"/>
        <v>7838.711297025001</v>
      </c>
      <c r="P1028" s="39">
        <f t="shared" si="216"/>
        <v>19044</v>
      </c>
      <c r="Q1028" s="73">
        <f t="shared" si="217"/>
        <v>4811.26400692623</v>
      </c>
      <c r="R1028" s="73">
        <f t="shared" si="218"/>
        <v>93.0806631405336</v>
      </c>
      <c r="S1028" s="73">
        <f t="shared" si="219"/>
        <v>384.0022598277695</v>
      </c>
      <c r="T1028" s="73">
        <f t="shared" si="220"/>
        <v>8207.45036475651</v>
      </c>
      <c r="U1028" s="73">
        <f t="shared" si="221"/>
        <v>19236</v>
      </c>
      <c r="V1028" s="73">
        <f t="shared" si="222"/>
        <v>92897.57960708198</v>
      </c>
      <c r="W1028" s="73">
        <f t="shared" si="223"/>
        <v>95624.13725447105</v>
      </c>
    </row>
    <row r="1029" spans="2:23" ht="15">
      <c r="B1029" t="s">
        <v>2089</v>
      </c>
      <c r="C1029" t="s">
        <v>523</v>
      </c>
      <c r="D1029" t="s">
        <v>511</v>
      </c>
      <c r="E1029" s="54">
        <v>35</v>
      </c>
      <c r="F1029" s="45" t="s">
        <v>407</v>
      </c>
      <c r="G1029" s="45" t="s">
        <v>408</v>
      </c>
      <c r="H1029" s="45" t="s">
        <v>412</v>
      </c>
      <c r="I1029" s="53">
        <v>52100.29</v>
      </c>
      <c r="J1029" s="58">
        <f t="shared" si="210"/>
        <v>54080.10102</v>
      </c>
      <c r="K1029" s="58">
        <f t="shared" si="211"/>
        <v>55864.74435366</v>
      </c>
      <c r="L1029" s="74">
        <f t="shared" si="212"/>
        <v>4137.12772803</v>
      </c>
      <c r="M1029" s="74">
        <f t="shared" si="213"/>
        <v>80.0385495096</v>
      </c>
      <c r="N1029" s="74">
        <f t="shared" si="214"/>
        <v>384.0022598277695</v>
      </c>
      <c r="O1029" s="74">
        <f t="shared" si="215"/>
        <v>6962.813006325</v>
      </c>
      <c r="P1029" s="39">
        <f t="shared" si="216"/>
        <v>19044</v>
      </c>
      <c r="Q1029" s="73">
        <f t="shared" si="217"/>
        <v>4273.65294305499</v>
      </c>
      <c r="R1029" s="73">
        <f t="shared" si="218"/>
        <v>82.67982164341679</v>
      </c>
      <c r="S1029" s="73">
        <f t="shared" si="219"/>
        <v>384.0022598277695</v>
      </c>
      <c r="T1029" s="73">
        <f t="shared" si="220"/>
        <v>7290.34913815263</v>
      </c>
      <c r="U1029" s="73">
        <f t="shared" si="221"/>
        <v>19236</v>
      </c>
      <c r="V1029" s="73">
        <f t="shared" si="222"/>
        <v>84688.08256369237</v>
      </c>
      <c r="W1029" s="73">
        <f t="shared" si="223"/>
        <v>87131.42851633881</v>
      </c>
    </row>
    <row r="1030" spans="2:23" ht="15">
      <c r="B1030" t="s">
        <v>2090</v>
      </c>
      <c r="C1030" t="s">
        <v>609</v>
      </c>
      <c r="D1030" t="s">
        <v>797</v>
      </c>
      <c r="E1030" s="54">
        <v>40</v>
      </c>
      <c r="F1030" s="45" t="s">
        <v>407</v>
      </c>
      <c r="G1030" s="45" t="s">
        <v>408</v>
      </c>
      <c r="H1030" s="45" t="s">
        <v>412</v>
      </c>
      <c r="I1030" s="53">
        <v>60849.79</v>
      </c>
      <c r="J1030" s="58">
        <f t="shared" si="210"/>
        <v>63162.08202</v>
      </c>
      <c r="K1030" s="58">
        <f t="shared" si="211"/>
        <v>65246.43072665999</v>
      </c>
      <c r="L1030" s="74">
        <f t="shared" si="212"/>
        <v>4831.89927453</v>
      </c>
      <c r="M1030" s="74">
        <f t="shared" si="213"/>
        <v>93.4798813896</v>
      </c>
      <c r="N1030" s="74">
        <f t="shared" si="214"/>
        <v>384.0022598277695</v>
      </c>
      <c r="O1030" s="74">
        <f t="shared" si="215"/>
        <v>8132.118060075</v>
      </c>
      <c r="P1030" s="39">
        <f t="shared" si="216"/>
        <v>19044</v>
      </c>
      <c r="Q1030" s="73">
        <f t="shared" si="217"/>
        <v>4991.351950589489</v>
      </c>
      <c r="R1030" s="73">
        <f t="shared" si="218"/>
        <v>96.56471747545679</v>
      </c>
      <c r="S1030" s="73">
        <f t="shared" si="219"/>
        <v>384.0022598277695</v>
      </c>
      <c r="T1030" s="73">
        <f t="shared" si="220"/>
        <v>8514.65920982913</v>
      </c>
      <c r="U1030" s="73">
        <f t="shared" si="221"/>
        <v>19236</v>
      </c>
      <c r="V1030" s="73">
        <f t="shared" si="222"/>
        <v>95647.58149582238</v>
      </c>
      <c r="W1030" s="73">
        <f t="shared" si="223"/>
        <v>98469.00886438185</v>
      </c>
    </row>
    <row r="1031" spans="2:23" ht="15">
      <c r="B1031" t="s">
        <v>2091</v>
      </c>
      <c r="C1031" t="s">
        <v>1229</v>
      </c>
      <c r="D1031" t="s">
        <v>511</v>
      </c>
      <c r="E1031" s="54">
        <v>35</v>
      </c>
      <c r="F1031" s="45" t="s">
        <v>407</v>
      </c>
      <c r="G1031" s="45" t="s">
        <v>408</v>
      </c>
      <c r="H1031" s="45" t="s">
        <v>412</v>
      </c>
      <c r="I1031" s="53">
        <v>61759.15</v>
      </c>
      <c r="J1031" s="58">
        <f t="shared" si="210"/>
        <v>64105.99770000001</v>
      </c>
      <c r="K1031" s="58">
        <f t="shared" si="211"/>
        <v>66221.4956241</v>
      </c>
      <c r="L1031" s="74">
        <f t="shared" si="212"/>
        <v>4904.10882405</v>
      </c>
      <c r="M1031" s="74">
        <f t="shared" si="213"/>
        <v>94.876876596</v>
      </c>
      <c r="N1031" s="74">
        <f t="shared" si="214"/>
        <v>384.0022598277695</v>
      </c>
      <c r="O1031" s="74">
        <f t="shared" si="215"/>
        <v>8253.647203875002</v>
      </c>
      <c r="P1031" s="39">
        <f t="shared" si="216"/>
        <v>19044</v>
      </c>
      <c r="Q1031" s="73">
        <f t="shared" si="217"/>
        <v>5065.94441524365</v>
      </c>
      <c r="R1031" s="73">
        <f t="shared" si="218"/>
        <v>98.007813523668</v>
      </c>
      <c r="S1031" s="73">
        <f t="shared" si="219"/>
        <v>384.0022598277695</v>
      </c>
      <c r="T1031" s="73">
        <f t="shared" si="220"/>
        <v>8641.905178945051</v>
      </c>
      <c r="U1031" s="73">
        <f t="shared" si="221"/>
        <v>19236</v>
      </c>
      <c r="V1031" s="73">
        <f t="shared" si="222"/>
        <v>96786.63286434878</v>
      </c>
      <c r="W1031" s="73">
        <f t="shared" si="223"/>
        <v>99647.35529164014</v>
      </c>
    </row>
    <row r="1032" spans="2:23" ht="15">
      <c r="B1032" t="s">
        <v>2092</v>
      </c>
      <c r="C1032" t="s">
        <v>510</v>
      </c>
      <c r="D1032" t="s">
        <v>511</v>
      </c>
      <c r="E1032" s="54">
        <v>35</v>
      </c>
      <c r="F1032" s="45" t="s">
        <v>407</v>
      </c>
      <c r="G1032" s="45" t="s">
        <v>408</v>
      </c>
      <c r="H1032" s="45" t="s">
        <v>412</v>
      </c>
      <c r="I1032" s="53">
        <v>58654.33</v>
      </c>
      <c r="J1032" s="58">
        <f t="shared" si="210"/>
        <v>60883.194540000004</v>
      </c>
      <c r="K1032" s="58">
        <f t="shared" si="211"/>
        <v>62892.33995982</v>
      </c>
      <c r="L1032" s="74">
        <f t="shared" si="212"/>
        <v>4657.56438231</v>
      </c>
      <c r="M1032" s="74">
        <f t="shared" si="213"/>
        <v>90.10712791920001</v>
      </c>
      <c r="N1032" s="74">
        <f t="shared" si="214"/>
        <v>384.0022598277695</v>
      </c>
      <c r="O1032" s="74">
        <f t="shared" si="215"/>
        <v>7838.711297025001</v>
      </c>
      <c r="P1032" s="39">
        <f t="shared" si="216"/>
        <v>19044</v>
      </c>
      <c r="Q1032" s="73">
        <f t="shared" si="217"/>
        <v>4811.26400692623</v>
      </c>
      <c r="R1032" s="73">
        <f t="shared" si="218"/>
        <v>93.0806631405336</v>
      </c>
      <c r="S1032" s="73">
        <f t="shared" si="219"/>
        <v>384.0022598277695</v>
      </c>
      <c r="T1032" s="73">
        <f t="shared" si="220"/>
        <v>8207.45036475651</v>
      </c>
      <c r="U1032" s="73">
        <f t="shared" si="221"/>
        <v>19236</v>
      </c>
      <c r="V1032" s="73">
        <f t="shared" si="222"/>
        <v>92897.57960708198</v>
      </c>
      <c r="W1032" s="73">
        <f t="shared" si="223"/>
        <v>95624.13725447105</v>
      </c>
    </row>
    <row r="1033" spans="2:23" ht="15">
      <c r="B1033" t="s">
        <v>2093</v>
      </c>
      <c r="C1033" t="s">
        <v>932</v>
      </c>
      <c r="D1033" t="s">
        <v>518</v>
      </c>
      <c r="E1033" s="54">
        <v>40</v>
      </c>
      <c r="F1033" s="45" t="s">
        <v>407</v>
      </c>
      <c r="G1033" s="45" t="s">
        <v>408</v>
      </c>
      <c r="H1033" s="45" t="s">
        <v>412</v>
      </c>
      <c r="I1033" s="53">
        <v>140355.64</v>
      </c>
      <c r="J1033" s="58">
        <f t="shared" si="210"/>
        <v>145689.15432000003</v>
      </c>
      <c r="K1033" s="58">
        <f t="shared" si="211"/>
        <v>150496.89641256002</v>
      </c>
      <c r="L1033" s="74">
        <f t="shared" si="212"/>
        <v>10073.29273764</v>
      </c>
      <c r="M1033" s="74">
        <f t="shared" si="213"/>
        <v>215.61994839360005</v>
      </c>
      <c r="N1033" s="74">
        <f t="shared" si="214"/>
        <v>384.0022598277695</v>
      </c>
      <c r="O1033" s="74">
        <f t="shared" si="215"/>
        <v>18757.478618700003</v>
      </c>
      <c r="P1033" s="39">
        <f t="shared" si="216"/>
        <v>19044</v>
      </c>
      <c r="Q1033" s="73">
        <f t="shared" si="217"/>
        <v>10143.004997982121</v>
      </c>
      <c r="R1033" s="73">
        <f t="shared" si="218"/>
        <v>222.73540669058883</v>
      </c>
      <c r="S1033" s="73">
        <f t="shared" si="219"/>
        <v>384.0022598277695</v>
      </c>
      <c r="T1033" s="73">
        <f t="shared" si="220"/>
        <v>19639.844981839084</v>
      </c>
      <c r="U1033" s="73">
        <f t="shared" si="221"/>
        <v>19236</v>
      </c>
      <c r="V1033" s="73">
        <f t="shared" si="222"/>
        <v>194163.5478845614</v>
      </c>
      <c r="W1033" s="73">
        <f t="shared" si="223"/>
        <v>200122.48405889957</v>
      </c>
    </row>
    <row r="1034" spans="2:23" ht="15">
      <c r="B1034" t="s">
        <v>2094</v>
      </c>
      <c r="C1034" t="s">
        <v>924</v>
      </c>
      <c r="D1034" t="s">
        <v>417</v>
      </c>
      <c r="E1034" s="54">
        <v>40</v>
      </c>
      <c r="F1034" s="45" t="s">
        <v>407</v>
      </c>
      <c r="G1034" s="45" t="s">
        <v>408</v>
      </c>
      <c r="H1034" s="45" t="s">
        <v>412</v>
      </c>
      <c r="I1034" s="53">
        <v>129194.36</v>
      </c>
      <c r="J1034" s="58">
        <f aca="true" t="shared" si="224" ref="J1034:J1097">I1034*(1+$F$1)</f>
        <v>134103.74568</v>
      </c>
      <c r="K1034" s="58">
        <f aca="true" t="shared" si="225" ref="K1034:K1097">J1034*(1+$F$2)</f>
        <v>138529.16928744</v>
      </c>
      <c r="L1034" s="74">
        <f aca="true" t="shared" si="226" ref="L1034:L1097">IF(J1034-$L$2&lt;0,J1034*$I$3,($L$2*$I$3)+(J1034-$L$2)*$I$4)</f>
        <v>9905.30431236</v>
      </c>
      <c r="M1034" s="74">
        <f aca="true" t="shared" si="227" ref="M1034:M1097">J1034*0.00148</f>
        <v>198.4735436064</v>
      </c>
      <c r="N1034" s="74">
        <f aca="true" t="shared" si="228" ref="N1034:N1097">2080*0.184616471071043</f>
        <v>384.0022598277695</v>
      </c>
      <c r="O1034" s="74">
        <f aca="true" t="shared" si="229" ref="O1034:O1097">J1034*0.12875</f>
        <v>17265.857256299998</v>
      </c>
      <c r="P1034" s="39">
        <f aca="true" t="shared" si="230" ref="P1034:P1097">1587*12</f>
        <v>19044</v>
      </c>
      <c r="Q1034" s="73">
        <f aca="true" t="shared" si="231" ref="Q1034:Q1097">IF(K1034-$L$2&lt;0,K1034*$I$3,($L$2*$I$3)+(K1034-$L$2)*$I$4)</f>
        <v>9969.472954667881</v>
      </c>
      <c r="R1034" s="73">
        <f aca="true" t="shared" si="232" ref="R1034:R1097">K1034*0.00148</f>
        <v>205.02317054541118</v>
      </c>
      <c r="S1034" s="73">
        <f aca="true" t="shared" si="233" ref="S1034:S1097">2080*0.184616471071043</f>
        <v>384.0022598277695</v>
      </c>
      <c r="T1034" s="73">
        <f aca="true" t="shared" si="234" ref="T1034:T1097">K1034*0.1305</f>
        <v>18078.05659201092</v>
      </c>
      <c r="U1034" s="73">
        <f aca="true" t="shared" si="235" ref="U1034:U1097">1603*12</f>
        <v>19236</v>
      </c>
      <c r="V1034" s="73">
        <f aca="true" t="shared" si="236" ref="V1034:V1097">J1034+SUM(L1034:P1034)</f>
        <v>180901.38305209417</v>
      </c>
      <c r="W1034" s="73">
        <f aca="true" t="shared" si="237" ref="W1034:W1097">K1034+SUM(Q1034:U1034)</f>
        <v>186401.72426449196</v>
      </c>
    </row>
    <row r="1035" spans="2:23" ht="15">
      <c r="B1035" t="s">
        <v>2095</v>
      </c>
      <c r="C1035" t="s">
        <v>932</v>
      </c>
      <c r="D1035" t="s">
        <v>518</v>
      </c>
      <c r="E1035" s="54">
        <v>40</v>
      </c>
      <c r="F1035" s="45" t="s">
        <v>407</v>
      </c>
      <c r="G1035" s="45" t="s">
        <v>408</v>
      </c>
      <c r="H1035" s="45" t="s">
        <v>412</v>
      </c>
      <c r="I1035" s="53">
        <v>140355.64</v>
      </c>
      <c r="J1035" s="58">
        <f t="shared" si="224"/>
        <v>145689.15432000003</v>
      </c>
      <c r="K1035" s="58">
        <f t="shared" si="225"/>
        <v>150496.89641256002</v>
      </c>
      <c r="L1035" s="74">
        <f t="shared" si="226"/>
        <v>10073.29273764</v>
      </c>
      <c r="M1035" s="74">
        <f t="shared" si="227"/>
        <v>215.61994839360005</v>
      </c>
      <c r="N1035" s="74">
        <f t="shared" si="228"/>
        <v>384.0022598277695</v>
      </c>
      <c r="O1035" s="74">
        <f t="shared" si="229"/>
        <v>18757.478618700003</v>
      </c>
      <c r="P1035" s="39">
        <f t="shared" si="230"/>
        <v>19044</v>
      </c>
      <c r="Q1035" s="73">
        <f t="shared" si="231"/>
        <v>10143.004997982121</v>
      </c>
      <c r="R1035" s="73">
        <f t="shared" si="232"/>
        <v>222.73540669058883</v>
      </c>
      <c r="S1035" s="73">
        <f t="shared" si="233"/>
        <v>384.0022598277695</v>
      </c>
      <c r="T1035" s="73">
        <f t="shared" si="234"/>
        <v>19639.844981839084</v>
      </c>
      <c r="U1035" s="73">
        <f t="shared" si="235"/>
        <v>19236</v>
      </c>
      <c r="V1035" s="73">
        <f t="shared" si="236"/>
        <v>194163.5478845614</v>
      </c>
      <c r="W1035" s="73">
        <f t="shared" si="237"/>
        <v>200122.48405889957</v>
      </c>
    </row>
    <row r="1036" spans="2:23" ht="15">
      <c r="B1036" t="s">
        <v>2096</v>
      </c>
      <c r="C1036" t="s">
        <v>1883</v>
      </c>
      <c r="D1036" t="s">
        <v>417</v>
      </c>
      <c r="E1036" s="54">
        <v>40</v>
      </c>
      <c r="F1036" s="45" t="s">
        <v>407</v>
      </c>
      <c r="G1036" s="45" t="s">
        <v>408</v>
      </c>
      <c r="H1036" s="45" t="s">
        <v>412</v>
      </c>
      <c r="I1036" s="53">
        <v>132859.17</v>
      </c>
      <c r="J1036" s="58">
        <f t="shared" si="224"/>
        <v>137907.81846</v>
      </c>
      <c r="K1036" s="58">
        <f t="shared" si="225"/>
        <v>142458.77646918</v>
      </c>
      <c r="L1036" s="74">
        <f t="shared" si="226"/>
        <v>9960.463367670001</v>
      </c>
      <c r="M1036" s="74">
        <f t="shared" si="227"/>
        <v>204.1035713208</v>
      </c>
      <c r="N1036" s="74">
        <f t="shared" si="228"/>
        <v>384.0022598277695</v>
      </c>
      <c r="O1036" s="74">
        <f t="shared" si="229"/>
        <v>17755.631626725</v>
      </c>
      <c r="P1036" s="39">
        <f t="shared" si="230"/>
        <v>19044</v>
      </c>
      <c r="Q1036" s="73">
        <f t="shared" si="231"/>
        <v>10026.45225880311</v>
      </c>
      <c r="R1036" s="73">
        <f t="shared" si="232"/>
        <v>210.83898917438643</v>
      </c>
      <c r="S1036" s="73">
        <f t="shared" si="233"/>
        <v>384.0022598277695</v>
      </c>
      <c r="T1036" s="73">
        <f t="shared" si="234"/>
        <v>18590.870329227993</v>
      </c>
      <c r="U1036" s="73">
        <f t="shared" si="235"/>
        <v>19236</v>
      </c>
      <c r="V1036" s="73">
        <f t="shared" si="236"/>
        <v>185256.0192855436</v>
      </c>
      <c r="W1036" s="73">
        <f t="shared" si="237"/>
        <v>190906.94030621328</v>
      </c>
    </row>
    <row r="1037" spans="2:23" ht="15">
      <c r="B1037" t="s">
        <v>2097</v>
      </c>
      <c r="C1037" t="s">
        <v>781</v>
      </c>
      <c r="D1037" t="s">
        <v>417</v>
      </c>
      <c r="E1037" s="54">
        <v>40</v>
      </c>
      <c r="F1037" s="45" t="s">
        <v>407</v>
      </c>
      <c r="G1037" s="45" t="s">
        <v>408</v>
      </c>
      <c r="H1037" s="45" t="s">
        <v>412</v>
      </c>
      <c r="I1037" s="53">
        <v>137350.06</v>
      </c>
      <c r="J1037" s="58">
        <f t="shared" si="224"/>
        <v>142569.36228</v>
      </c>
      <c r="K1037" s="58">
        <f t="shared" si="225"/>
        <v>147274.15123524</v>
      </c>
      <c r="L1037" s="74">
        <f t="shared" si="226"/>
        <v>10028.05575306</v>
      </c>
      <c r="M1037" s="74">
        <f t="shared" si="227"/>
        <v>211.0026561744</v>
      </c>
      <c r="N1037" s="74">
        <f t="shared" si="228"/>
        <v>384.0022598277695</v>
      </c>
      <c r="O1037" s="74">
        <f t="shared" si="229"/>
        <v>18355.80539355</v>
      </c>
      <c r="P1037" s="39">
        <f t="shared" si="230"/>
        <v>19044</v>
      </c>
      <c r="Q1037" s="73">
        <f t="shared" si="231"/>
        <v>10096.27519291098</v>
      </c>
      <c r="R1037" s="73">
        <f t="shared" si="232"/>
        <v>217.96574382815518</v>
      </c>
      <c r="S1037" s="73">
        <f t="shared" si="233"/>
        <v>384.0022598277695</v>
      </c>
      <c r="T1037" s="73">
        <f t="shared" si="234"/>
        <v>19219.27673619882</v>
      </c>
      <c r="U1037" s="73">
        <f t="shared" si="235"/>
        <v>19236</v>
      </c>
      <c r="V1037" s="73">
        <f t="shared" si="236"/>
        <v>190592.22834261216</v>
      </c>
      <c r="W1037" s="73">
        <f t="shared" si="237"/>
        <v>196427.6711680057</v>
      </c>
    </row>
    <row r="1038" spans="2:23" ht="15">
      <c r="B1038" t="s">
        <v>2098</v>
      </c>
      <c r="C1038" t="s">
        <v>513</v>
      </c>
      <c r="D1038" t="s">
        <v>417</v>
      </c>
      <c r="E1038" s="54">
        <v>40</v>
      </c>
      <c r="F1038" s="45" t="s">
        <v>407</v>
      </c>
      <c r="G1038" s="45" t="s">
        <v>408</v>
      </c>
      <c r="H1038" s="45" t="s">
        <v>412</v>
      </c>
      <c r="I1038" s="53">
        <v>137012.22</v>
      </c>
      <c r="J1038" s="58">
        <f t="shared" si="224"/>
        <v>142218.68436</v>
      </c>
      <c r="K1038" s="58">
        <f t="shared" si="225"/>
        <v>146911.90094388</v>
      </c>
      <c r="L1038" s="74">
        <f t="shared" si="226"/>
        <v>10022.97092322</v>
      </c>
      <c r="M1038" s="74">
        <f t="shared" si="227"/>
        <v>210.48365285280002</v>
      </c>
      <c r="N1038" s="74">
        <f t="shared" si="228"/>
        <v>384.0022598277695</v>
      </c>
      <c r="O1038" s="74">
        <f t="shared" si="229"/>
        <v>18310.65561135</v>
      </c>
      <c r="P1038" s="39">
        <f t="shared" si="230"/>
        <v>19044</v>
      </c>
      <c r="Q1038" s="73">
        <f t="shared" si="231"/>
        <v>10091.02256368626</v>
      </c>
      <c r="R1038" s="73">
        <f t="shared" si="232"/>
        <v>217.4296133969424</v>
      </c>
      <c r="S1038" s="73">
        <f t="shared" si="233"/>
        <v>384.0022598277695</v>
      </c>
      <c r="T1038" s="73">
        <f t="shared" si="234"/>
        <v>19172.00307317634</v>
      </c>
      <c r="U1038" s="73">
        <f t="shared" si="235"/>
        <v>19236</v>
      </c>
      <c r="V1038" s="73">
        <f t="shared" si="236"/>
        <v>190190.7968072506</v>
      </c>
      <c r="W1038" s="73">
        <f t="shared" si="237"/>
        <v>196012.35845396732</v>
      </c>
    </row>
    <row r="1039" spans="2:23" ht="15">
      <c r="B1039" t="s">
        <v>2099</v>
      </c>
      <c r="C1039" t="s">
        <v>1200</v>
      </c>
      <c r="D1039" t="s">
        <v>417</v>
      </c>
      <c r="E1039" s="54">
        <v>40</v>
      </c>
      <c r="F1039" s="45" t="s">
        <v>407</v>
      </c>
      <c r="G1039" s="45" t="s">
        <v>408</v>
      </c>
      <c r="H1039" s="45" t="s">
        <v>412</v>
      </c>
      <c r="I1039" s="53">
        <v>147649.28</v>
      </c>
      <c r="J1039" s="58">
        <f t="shared" si="224"/>
        <v>153259.95264</v>
      </c>
      <c r="K1039" s="58">
        <f t="shared" si="225"/>
        <v>158317.53107712</v>
      </c>
      <c r="L1039" s="74">
        <f t="shared" si="226"/>
        <v>10183.06931328</v>
      </c>
      <c r="M1039" s="74">
        <f t="shared" si="227"/>
        <v>226.8247299072</v>
      </c>
      <c r="N1039" s="74">
        <f t="shared" si="228"/>
        <v>384.0022598277695</v>
      </c>
      <c r="O1039" s="74">
        <f t="shared" si="229"/>
        <v>19732.2189024</v>
      </c>
      <c r="P1039" s="39">
        <f t="shared" si="230"/>
        <v>19044</v>
      </c>
      <c r="Q1039" s="73">
        <f t="shared" si="231"/>
        <v>10256.40420061824</v>
      </c>
      <c r="R1039" s="73">
        <f t="shared" si="232"/>
        <v>234.30994599413756</v>
      </c>
      <c r="S1039" s="73">
        <f t="shared" si="233"/>
        <v>384.0022598277695</v>
      </c>
      <c r="T1039" s="73">
        <f t="shared" si="234"/>
        <v>20660.43780556416</v>
      </c>
      <c r="U1039" s="73">
        <f t="shared" si="235"/>
        <v>19236</v>
      </c>
      <c r="V1039" s="73">
        <f t="shared" si="236"/>
        <v>202830.06784541497</v>
      </c>
      <c r="W1039" s="73">
        <f t="shared" si="237"/>
        <v>209088.6852891243</v>
      </c>
    </row>
    <row r="1040" spans="2:23" ht="15">
      <c r="B1040" t="s">
        <v>2100</v>
      </c>
      <c r="C1040" t="s">
        <v>615</v>
      </c>
      <c r="D1040" t="s">
        <v>495</v>
      </c>
      <c r="E1040" s="54">
        <v>40</v>
      </c>
      <c r="F1040" s="45" t="s">
        <v>407</v>
      </c>
      <c r="G1040" s="45" t="s">
        <v>408</v>
      </c>
      <c r="H1040" s="45" t="s">
        <v>412</v>
      </c>
      <c r="I1040" s="53">
        <v>62120.16</v>
      </c>
      <c r="J1040" s="58">
        <f t="shared" si="224"/>
        <v>64480.72608000001</v>
      </c>
      <c r="K1040" s="58">
        <f t="shared" si="225"/>
        <v>66608.59004064</v>
      </c>
      <c r="L1040" s="74">
        <f t="shared" si="226"/>
        <v>4932.77554512</v>
      </c>
      <c r="M1040" s="74">
        <f t="shared" si="227"/>
        <v>95.43147459840002</v>
      </c>
      <c r="N1040" s="74">
        <f t="shared" si="228"/>
        <v>384.0022598277695</v>
      </c>
      <c r="O1040" s="74">
        <f t="shared" si="229"/>
        <v>8301.893482800002</v>
      </c>
      <c r="P1040" s="39">
        <f t="shared" si="230"/>
        <v>19044</v>
      </c>
      <c r="Q1040" s="73">
        <f t="shared" si="231"/>
        <v>5095.55713810896</v>
      </c>
      <c r="R1040" s="73">
        <f t="shared" si="232"/>
        <v>98.5807132601472</v>
      </c>
      <c r="S1040" s="73">
        <f t="shared" si="233"/>
        <v>384.0022598277695</v>
      </c>
      <c r="T1040" s="73">
        <f t="shared" si="234"/>
        <v>8692.42100030352</v>
      </c>
      <c r="U1040" s="73">
        <f t="shared" si="235"/>
        <v>19236</v>
      </c>
      <c r="V1040" s="73">
        <f t="shared" si="236"/>
        <v>97238.82884234618</v>
      </c>
      <c r="W1040" s="73">
        <f t="shared" si="237"/>
        <v>100115.1511521404</v>
      </c>
    </row>
    <row r="1041" spans="2:23" ht="15">
      <c r="B1041" t="s">
        <v>2101</v>
      </c>
      <c r="C1041" t="s">
        <v>471</v>
      </c>
      <c r="D1041" t="s">
        <v>417</v>
      </c>
      <c r="E1041" s="54">
        <v>40</v>
      </c>
      <c r="F1041" s="45" t="s">
        <v>407</v>
      </c>
      <c r="G1041" s="45" t="s">
        <v>408</v>
      </c>
      <c r="H1041" s="45" t="s">
        <v>412</v>
      </c>
      <c r="I1041" s="53">
        <v>116856.44</v>
      </c>
      <c r="J1041" s="58">
        <f t="shared" si="224"/>
        <v>121296.98472000001</v>
      </c>
      <c r="K1041" s="58">
        <f t="shared" si="225"/>
        <v>125299.78521576</v>
      </c>
      <c r="L1041" s="74">
        <f t="shared" si="226"/>
        <v>9279.219331080001</v>
      </c>
      <c r="M1041" s="74">
        <f t="shared" si="227"/>
        <v>179.51953738560002</v>
      </c>
      <c r="N1041" s="74">
        <f t="shared" si="228"/>
        <v>384.0022598277695</v>
      </c>
      <c r="O1041" s="74">
        <f t="shared" si="229"/>
        <v>15616.986782700002</v>
      </c>
      <c r="P1041" s="39">
        <f t="shared" si="230"/>
        <v>19044</v>
      </c>
      <c r="Q1041" s="73">
        <f t="shared" si="231"/>
        <v>9585.43356900564</v>
      </c>
      <c r="R1041" s="73">
        <f t="shared" si="232"/>
        <v>185.4436821193248</v>
      </c>
      <c r="S1041" s="73">
        <f t="shared" si="233"/>
        <v>384.0022598277695</v>
      </c>
      <c r="T1041" s="73">
        <f t="shared" si="234"/>
        <v>16351.62197065668</v>
      </c>
      <c r="U1041" s="73">
        <f t="shared" si="235"/>
        <v>19236</v>
      </c>
      <c r="V1041" s="73">
        <f t="shared" si="236"/>
        <v>165800.7126309934</v>
      </c>
      <c r="W1041" s="73">
        <f t="shared" si="237"/>
        <v>171042.28669736942</v>
      </c>
    </row>
    <row r="1042" spans="2:23" ht="15">
      <c r="B1042" t="s">
        <v>2102</v>
      </c>
      <c r="C1042" t="s">
        <v>776</v>
      </c>
      <c r="D1042" t="s">
        <v>417</v>
      </c>
      <c r="E1042" s="54">
        <v>40</v>
      </c>
      <c r="F1042" s="45" t="s">
        <v>407</v>
      </c>
      <c r="G1042" s="45" t="s">
        <v>408</v>
      </c>
      <c r="H1042" s="45" t="s">
        <v>412</v>
      </c>
      <c r="I1042" s="53">
        <v>125571.61</v>
      </c>
      <c r="J1042" s="58">
        <f t="shared" si="224"/>
        <v>130343.33118000001</v>
      </c>
      <c r="K1042" s="58">
        <f t="shared" si="225"/>
        <v>134644.66110894</v>
      </c>
      <c r="L1042" s="74">
        <f t="shared" si="226"/>
        <v>9850.77830211</v>
      </c>
      <c r="M1042" s="74">
        <f t="shared" si="227"/>
        <v>192.9081301464</v>
      </c>
      <c r="N1042" s="74">
        <f t="shared" si="228"/>
        <v>384.0022598277695</v>
      </c>
      <c r="O1042" s="74">
        <f t="shared" si="229"/>
        <v>16781.703889425</v>
      </c>
      <c r="P1042" s="39">
        <f t="shared" si="230"/>
        <v>19044</v>
      </c>
      <c r="Q1042" s="73">
        <f t="shared" si="231"/>
        <v>9913.14758607963</v>
      </c>
      <c r="R1042" s="73">
        <f t="shared" si="232"/>
        <v>199.2740984412312</v>
      </c>
      <c r="S1042" s="73">
        <f t="shared" si="233"/>
        <v>384.0022598277695</v>
      </c>
      <c r="T1042" s="73">
        <f t="shared" si="234"/>
        <v>17571.12827471667</v>
      </c>
      <c r="U1042" s="73">
        <f t="shared" si="235"/>
        <v>19236</v>
      </c>
      <c r="V1042" s="73">
        <f t="shared" si="236"/>
        <v>176596.72376150917</v>
      </c>
      <c r="W1042" s="73">
        <f t="shared" si="237"/>
        <v>181948.21332800528</v>
      </c>
    </row>
    <row r="1043" spans="2:23" ht="15">
      <c r="B1043" t="s">
        <v>2103</v>
      </c>
      <c r="C1043" t="s">
        <v>2104</v>
      </c>
      <c r="D1043" t="s">
        <v>1053</v>
      </c>
      <c r="E1043" s="54">
        <v>40</v>
      </c>
      <c r="F1043" s="45" t="s">
        <v>407</v>
      </c>
      <c r="G1043" s="45" t="s">
        <v>408</v>
      </c>
      <c r="H1043" s="45" t="s">
        <v>412</v>
      </c>
      <c r="I1043" s="53">
        <v>109601.26</v>
      </c>
      <c r="J1043" s="58">
        <f t="shared" si="224"/>
        <v>113766.10788</v>
      </c>
      <c r="K1043" s="58">
        <f t="shared" si="225"/>
        <v>117520.38944003999</v>
      </c>
      <c r="L1043" s="74">
        <f t="shared" si="226"/>
        <v>8703.10725282</v>
      </c>
      <c r="M1043" s="74">
        <f t="shared" si="227"/>
        <v>168.3738396624</v>
      </c>
      <c r="N1043" s="74">
        <f t="shared" si="228"/>
        <v>384.0022598277695</v>
      </c>
      <c r="O1043" s="74">
        <f t="shared" si="229"/>
        <v>14647.38638955</v>
      </c>
      <c r="P1043" s="39">
        <f t="shared" si="230"/>
        <v>19044</v>
      </c>
      <c r="Q1043" s="73">
        <f t="shared" si="231"/>
        <v>8990.30979216306</v>
      </c>
      <c r="R1043" s="73">
        <f t="shared" si="232"/>
        <v>173.93017637125917</v>
      </c>
      <c r="S1043" s="73">
        <f t="shared" si="233"/>
        <v>384.0022598277695</v>
      </c>
      <c r="T1043" s="73">
        <f t="shared" si="234"/>
        <v>15336.41082192522</v>
      </c>
      <c r="U1043" s="73">
        <f t="shared" si="235"/>
        <v>19236</v>
      </c>
      <c r="V1043" s="73">
        <f t="shared" si="236"/>
        <v>156712.97762186016</v>
      </c>
      <c r="W1043" s="73">
        <f t="shared" si="237"/>
        <v>161641.0424903273</v>
      </c>
    </row>
    <row r="1044" spans="2:23" ht="15">
      <c r="B1044" t="s">
        <v>2105</v>
      </c>
      <c r="C1044" t="s">
        <v>2106</v>
      </c>
      <c r="D1044" t="s">
        <v>719</v>
      </c>
      <c r="E1044" s="54">
        <v>40</v>
      </c>
      <c r="F1044" s="45" t="s">
        <v>407</v>
      </c>
      <c r="G1044" s="45" t="s">
        <v>408</v>
      </c>
      <c r="H1044" s="45" t="s">
        <v>412</v>
      </c>
      <c r="I1044" s="53">
        <v>131505.59</v>
      </c>
      <c r="J1044" s="58">
        <f t="shared" si="224"/>
        <v>136502.80242</v>
      </c>
      <c r="K1044" s="58">
        <f t="shared" si="225"/>
        <v>141007.39489986</v>
      </c>
      <c r="L1044" s="74">
        <f t="shared" si="226"/>
        <v>9940.09063509</v>
      </c>
      <c r="M1044" s="74">
        <f t="shared" si="227"/>
        <v>202.02414758159998</v>
      </c>
      <c r="N1044" s="74">
        <f t="shared" si="228"/>
        <v>384.0022598277695</v>
      </c>
      <c r="O1044" s="74">
        <f t="shared" si="229"/>
        <v>17574.735811575</v>
      </c>
      <c r="P1044" s="39">
        <f t="shared" si="230"/>
        <v>19044</v>
      </c>
      <c r="Q1044" s="73">
        <f t="shared" si="231"/>
        <v>10005.40722604797</v>
      </c>
      <c r="R1044" s="73">
        <f t="shared" si="232"/>
        <v>208.6909444517928</v>
      </c>
      <c r="S1044" s="73">
        <f t="shared" si="233"/>
        <v>384.0022598277695</v>
      </c>
      <c r="T1044" s="73">
        <f t="shared" si="234"/>
        <v>18401.46503443173</v>
      </c>
      <c r="U1044" s="73">
        <f t="shared" si="235"/>
        <v>19236</v>
      </c>
      <c r="V1044" s="73">
        <f t="shared" si="236"/>
        <v>183647.65527407435</v>
      </c>
      <c r="W1044" s="73">
        <f t="shared" si="237"/>
        <v>189242.96036461927</v>
      </c>
    </row>
    <row r="1045" spans="2:23" ht="15">
      <c r="B1045" t="s">
        <v>2107</v>
      </c>
      <c r="C1045" t="s">
        <v>1105</v>
      </c>
      <c r="D1045" t="s">
        <v>1106</v>
      </c>
      <c r="E1045" s="54">
        <v>40</v>
      </c>
      <c r="F1045" s="45" t="s">
        <v>407</v>
      </c>
      <c r="G1045" s="45" t="s">
        <v>408</v>
      </c>
      <c r="H1045" s="45" t="s">
        <v>412</v>
      </c>
      <c r="I1045" s="53">
        <v>140843.79</v>
      </c>
      <c r="J1045" s="58">
        <f t="shared" si="224"/>
        <v>146195.85402</v>
      </c>
      <c r="K1045" s="58">
        <f t="shared" si="225"/>
        <v>151020.31720266</v>
      </c>
      <c r="L1045" s="74">
        <f t="shared" si="226"/>
        <v>10080.63988329</v>
      </c>
      <c r="M1045" s="74">
        <f t="shared" si="227"/>
        <v>216.3698639496</v>
      </c>
      <c r="N1045" s="74">
        <f t="shared" si="228"/>
        <v>384.0022598277695</v>
      </c>
      <c r="O1045" s="74">
        <f t="shared" si="229"/>
        <v>18822.716205075</v>
      </c>
      <c r="P1045" s="39">
        <f t="shared" si="230"/>
        <v>19044</v>
      </c>
      <c r="Q1045" s="73">
        <f t="shared" si="231"/>
        <v>10150.594599438571</v>
      </c>
      <c r="R1045" s="73">
        <f t="shared" si="232"/>
        <v>223.51006945993677</v>
      </c>
      <c r="S1045" s="73">
        <f t="shared" si="233"/>
        <v>384.0022598277695</v>
      </c>
      <c r="T1045" s="73">
        <f t="shared" si="234"/>
        <v>19708.15139494713</v>
      </c>
      <c r="U1045" s="73">
        <f t="shared" si="235"/>
        <v>19236</v>
      </c>
      <c r="V1045" s="73">
        <f t="shared" si="236"/>
        <v>194743.58223214236</v>
      </c>
      <c r="W1045" s="73">
        <f t="shared" si="237"/>
        <v>200722.5755263334</v>
      </c>
    </row>
    <row r="1046" spans="2:23" ht="15">
      <c r="B1046" t="s">
        <v>2108</v>
      </c>
      <c r="C1046" t="s">
        <v>2109</v>
      </c>
      <c r="D1046" t="s">
        <v>420</v>
      </c>
      <c r="E1046" s="54">
        <v>40</v>
      </c>
      <c r="F1046" s="45" t="s">
        <v>407</v>
      </c>
      <c r="G1046" s="45" t="s">
        <v>408</v>
      </c>
      <c r="H1046" s="45" t="s">
        <v>785</v>
      </c>
      <c r="I1046" s="53">
        <v>67077.05</v>
      </c>
      <c r="J1046" s="58">
        <f t="shared" si="224"/>
        <v>69625.9779</v>
      </c>
      <c r="K1046" s="58">
        <f t="shared" si="225"/>
        <v>71923.6351707</v>
      </c>
      <c r="L1046" s="74">
        <f t="shared" si="226"/>
        <v>5326.38730935</v>
      </c>
      <c r="M1046" s="74">
        <f t="shared" si="227"/>
        <v>103.046447292</v>
      </c>
      <c r="N1046" s="74">
        <f t="shared" si="228"/>
        <v>384.0022598277695</v>
      </c>
      <c r="O1046" s="74">
        <f t="shared" si="229"/>
        <v>8964.344654625</v>
      </c>
      <c r="P1046" s="39">
        <f t="shared" si="230"/>
        <v>19044</v>
      </c>
      <c r="Q1046" s="73">
        <f t="shared" si="231"/>
        <v>5502.15809055855</v>
      </c>
      <c r="R1046" s="73">
        <f t="shared" si="232"/>
        <v>106.446980052636</v>
      </c>
      <c r="S1046" s="73">
        <f t="shared" si="233"/>
        <v>384.0022598277695</v>
      </c>
      <c r="T1046" s="73">
        <f t="shared" si="234"/>
        <v>9386.03438977635</v>
      </c>
      <c r="U1046" s="73">
        <f t="shared" si="235"/>
        <v>19236</v>
      </c>
      <c r="V1046" s="73">
        <f t="shared" si="236"/>
        <v>103447.75857109478</v>
      </c>
      <c r="W1046" s="73">
        <f t="shared" si="237"/>
        <v>106538.27689091531</v>
      </c>
    </row>
    <row r="1047" spans="2:23" ht="15">
      <c r="B1047" t="s">
        <v>2110</v>
      </c>
      <c r="C1047" t="s">
        <v>2111</v>
      </c>
      <c r="D1047" t="s">
        <v>1091</v>
      </c>
      <c r="E1047" s="54">
        <v>40.16</v>
      </c>
      <c r="F1047" s="45" t="s">
        <v>407</v>
      </c>
      <c r="G1047" s="45" t="s">
        <v>408</v>
      </c>
      <c r="H1047" s="45" t="s">
        <v>785</v>
      </c>
      <c r="I1047" s="53">
        <v>102749.5</v>
      </c>
      <c r="J1047" s="58">
        <f t="shared" si="224"/>
        <v>106653.981</v>
      </c>
      <c r="K1047" s="58">
        <f t="shared" si="225"/>
        <v>110173.562373</v>
      </c>
      <c r="L1047" s="74">
        <f t="shared" si="226"/>
        <v>8159.0295465</v>
      </c>
      <c r="M1047" s="74">
        <f t="shared" si="227"/>
        <v>157.84789188</v>
      </c>
      <c r="N1047" s="74">
        <f t="shared" si="228"/>
        <v>384.0022598277695</v>
      </c>
      <c r="O1047" s="74">
        <f t="shared" si="229"/>
        <v>13731.70005375</v>
      </c>
      <c r="P1047" s="39">
        <f t="shared" si="230"/>
        <v>19044</v>
      </c>
      <c r="Q1047" s="73">
        <f t="shared" si="231"/>
        <v>8428.2775215345</v>
      </c>
      <c r="R1047" s="73">
        <f t="shared" si="232"/>
        <v>163.05687231203999</v>
      </c>
      <c r="S1047" s="73">
        <f t="shared" si="233"/>
        <v>384.0022598277695</v>
      </c>
      <c r="T1047" s="73">
        <f t="shared" si="234"/>
        <v>14377.649889676499</v>
      </c>
      <c r="U1047" s="73">
        <f t="shared" si="235"/>
        <v>19236</v>
      </c>
      <c r="V1047" s="73">
        <f t="shared" si="236"/>
        <v>148130.56075195776</v>
      </c>
      <c r="W1047" s="73">
        <f t="shared" si="237"/>
        <v>152762.54891635082</v>
      </c>
    </row>
    <row r="1048" spans="2:23" ht="15">
      <c r="B1048" t="s">
        <v>2112</v>
      </c>
      <c r="C1048" t="s">
        <v>1898</v>
      </c>
      <c r="D1048" t="s">
        <v>1091</v>
      </c>
      <c r="E1048" s="54">
        <v>40.16</v>
      </c>
      <c r="F1048" s="45" t="s">
        <v>407</v>
      </c>
      <c r="G1048" s="45" t="s">
        <v>408</v>
      </c>
      <c r="H1048" s="45" t="s">
        <v>412</v>
      </c>
      <c r="I1048" s="53">
        <v>95786.7</v>
      </c>
      <c r="J1048" s="58">
        <f t="shared" si="224"/>
        <v>99426.5946</v>
      </c>
      <c r="K1048" s="58">
        <f t="shared" si="225"/>
        <v>102707.67222179999</v>
      </c>
      <c r="L1048" s="74">
        <f t="shared" si="226"/>
        <v>7606.1344868999995</v>
      </c>
      <c r="M1048" s="74">
        <f t="shared" si="227"/>
        <v>147.15136000799998</v>
      </c>
      <c r="N1048" s="74">
        <f t="shared" si="228"/>
        <v>384.0022598277695</v>
      </c>
      <c r="O1048" s="74">
        <f t="shared" si="229"/>
        <v>12801.17405475</v>
      </c>
      <c r="P1048" s="39">
        <f t="shared" si="230"/>
        <v>19044</v>
      </c>
      <c r="Q1048" s="73">
        <f t="shared" si="231"/>
        <v>7857.136924967699</v>
      </c>
      <c r="R1048" s="73">
        <f t="shared" si="232"/>
        <v>152.007354888264</v>
      </c>
      <c r="S1048" s="73">
        <f t="shared" si="233"/>
        <v>384.0022598277695</v>
      </c>
      <c r="T1048" s="73">
        <f t="shared" si="234"/>
        <v>13403.3512249449</v>
      </c>
      <c r="U1048" s="73">
        <f t="shared" si="235"/>
        <v>19236</v>
      </c>
      <c r="V1048" s="73">
        <f t="shared" si="236"/>
        <v>139409.05676148576</v>
      </c>
      <c r="W1048" s="73">
        <f t="shared" si="237"/>
        <v>143740.16998642863</v>
      </c>
    </row>
    <row r="1049" spans="2:23" ht="15">
      <c r="B1049" t="s">
        <v>2113</v>
      </c>
      <c r="C1049" t="s">
        <v>2114</v>
      </c>
      <c r="D1049" t="s">
        <v>879</v>
      </c>
      <c r="E1049" s="54">
        <v>87</v>
      </c>
      <c r="F1049" s="45" t="s">
        <v>407</v>
      </c>
      <c r="G1049" s="45" t="s">
        <v>408</v>
      </c>
      <c r="H1049" s="45" t="s">
        <v>785</v>
      </c>
      <c r="I1049" s="53">
        <v>76340.98</v>
      </c>
      <c r="J1049" s="58">
        <f t="shared" si="224"/>
        <v>79241.93724</v>
      </c>
      <c r="K1049" s="58">
        <f t="shared" si="225"/>
        <v>81856.92116891999</v>
      </c>
      <c r="L1049" s="74">
        <f t="shared" si="226"/>
        <v>6062.0081988599995</v>
      </c>
      <c r="M1049" s="74">
        <f t="shared" si="227"/>
        <v>117.2780671152</v>
      </c>
      <c r="N1049" s="74">
        <f t="shared" si="228"/>
        <v>384.0022598277695</v>
      </c>
      <c r="O1049" s="74">
        <f t="shared" si="229"/>
        <v>10202.39941965</v>
      </c>
      <c r="P1049" s="39">
        <f t="shared" si="230"/>
        <v>19044</v>
      </c>
      <c r="Q1049" s="73">
        <f t="shared" si="231"/>
        <v>6262.054469422379</v>
      </c>
      <c r="R1049" s="73">
        <f t="shared" si="232"/>
        <v>121.14824333000158</v>
      </c>
      <c r="S1049" s="73">
        <f t="shared" si="233"/>
        <v>384.0022598277695</v>
      </c>
      <c r="T1049" s="73">
        <f t="shared" si="234"/>
        <v>10682.328212544058</v>
      </c>
      <c r="U1049" s="73">
        <f t="shared" si="235"/>
        <v>19236</v>
      </c>
      <c r="V1049" s="73">
        <f t="shared" si="236"/>
        <v>115051.62518545297</v>
      </c>
      <c r="W1049" s="73">
        <f t="shared" si="237"/>
        <v>118542.4543540442</v>
      </c>
    </row>
    <row r="1050" spans="2:23" ht="15">
      <c r="B1050" t="s">
        <v>2115</v>
      </c>
      <c r="C1050" t="s">
        <v>2116</v>
      </c>
      <c r="D1050" t="s">
        <v>879</v>
      </c>
      <c r="E1050" s="54">
        <v>87</v>
      </c>
      <c r="F1050" s="45" t="s">
        <v>407</v>
      </c>
      <c r="G1050" s="45" t="s">
        <v>408</v>
      </c>
      <c r="H1050" s="45" t="s">
        <v>785</v>
      </c>
      <c r="I1050" s="53">
        <v>93920.06</v>
      </c>
      <c r="J1050" s="58">
        <f t="shared" si="224"/>
        <v>97489.02228</v>
      </c>
      <c r="K1050" s="58">
        <f t="shared" si="225"/>
        <v>100706.16001523999</v>
      </c>
      <c r="L1050" s="74">
        <f t="shared" si="226"/>
        <v>7457.91020442</v>
      </c>
      <c r="M1050" s="74">
        <f t="shared" si="227"/>
        <v>144.28375297440002</v>
      </c>
      <c r="N1050" s="74">
        <f t="shared" si="228"/>
        <v>384.0022598277695</v>
      </c>
      <c r="O1050" s="74">
        <f t="shared" si="229"/>
        <v>12551.711618550002</v>
      </c>
      <c r="P1050" s="39">
        <f t="shared" si="230"/>
        <v>19044</v>
      </c>
      <c r="Q1050" s="73">
        <f t="shared" si="231"/>
        <v>7704.0212411658595</v>
      </c>
      <c r="R1050" s="73">
        <f t="shared" si="232"/>
        <v>149.04511682255517</v>
      </c>
      <c r="S1050" s="73">
        <f t="shared" si="233"/>
        <v>384.0022598277695</v>
      </c>
      <c r="T1050" s="73">
        <f t="shared" si="234"/>
        <v>13142.15388198882</v>
      </c>
      <c r="U1050" s="73">
        <f t="shared" si="235"/>
        <v>19236</v>
      </c>
      <c r="V1050" s="73">
        <f t="shared" si="236"/>
        <v>137070.93011577218</v>
      </c>
      <c r="W1050" s="73">
        <f t="shared" si="237"/>
        <v>141321.382515045</v>
      </c>
    </row>
    <row r="1051" spans="2:23" ht="15">
      <c r="B1051" t="s">
        <v>2117</v>
      </c>
      <c r="C1051" t="s">
        <v>924</v>
      </c>
      <c r="D1051" t="s">
        <v>417</v>
      </c>
      <c r="E1051" s="54">
        <v>40</v>
      </c>
      <c r="F1051" s="45" t="s">
        <v>407</v>
      </c>
      <c r="G1051" s="45" t="s">
        <v>408</v>
      </c>
      <c r="H1051" s="45" t="s">
        <v>785</v>
      </c>
      <c r="I1051" s="53">
        <v>129194.36</v>
      </c>
      <c r="J1051" s="58">
        <f t="shared" si="224"/>
        <v>134103.74568</v>
      </c>
      <c r="K1051" s="58">
        <f t="shared" si="225"/>
        <v>138529.16928744</v>
      </c>
      <c r="L1051" s="74">
        <f t="shared" si="226"/>
        <v>9905.30431236</v>
      </c>
      <c r="M1051" s="74">
        <f t="shared" si="227"/>
        <v>198.4735436064</v>
      </c>
      <c r="N1051" s="74">
        <f t="shared" si="228"/>
        <v>384.0022598277695</v>
      </c>
      <c r="O1051" s="74">
        <f t="shared" si="229"/>
        <v>17265.857256299998</v>
      </c>
      <c r="P1051" s="39">
        <f t="shared" si="230"/>
        <v>19044</v>
      </c>
      <c r="Q1051" s="73">
        <f t="shared" si="231"/>
        <v>9969.472954667881</v>
      </c>
      <c r="R1051" s="73">
        <f t="shared" si="232"/>
        <v>205.02317054541118</v>
      </c>
      <c r="S1051" s="73">
        <f t="shared" si="233"/>
        <v>384.0022598277695</v>
      </c>
      <c r="T1051" s="73">
        <f t="shared" si="234"/>
        <v>18078.05659201092</v>
      </c>
      <c r="U1051" s="73">
        <f t="shared" si="235"/>
        <v>19236</v>
      </c>
      <c r="V1051" s="73">
        <f t="shared" si="236"/>
        <v>180901.38305209417</v>
      </c>
      <c r="W1051" s="73">
        <f t="shared" si="237"/>
        <v>186401.72426449196</v>
      </c>
    </row>
    <row r="1052" spans="2:23" ht="15">
      <c r="B1052" t="s">
        <v>2118</v>
      </c>
      <c r="C1052" t="s">
        <v>1115</v>
      </c>
      <c r="D1052" t="s">
        <v>483</v>
      </c>
      <c r="E1052" s="54">
        <v>40</v>
      </c>
      <c r="F1052" s="45" t="s">
        <v>407</v>
      </c>
      <c r="G1052" s="45" t="s">
        <v>408</v>
      </c>
      <c r="H1052" s="45" t="s">
        <v>785</v>
      </c>
      <c r="I1052" s="53">
        <v>79376.18</v>
      </c>
      <c r="J1052" s="58">
        <f t="shared" si="224"/>
        <v>82392.47484</v>
      </c>
      <c r="K1052" s="58">
        <f t="shared" si="225"/>
        <v>85111.42650971998</v>
      </c>
      <c r="L1052" s="74">
        <f t="shared" si="226"/>
        <v>6303.024325259999</v>
      </c>
      <c r="M1052" s="74">
        <f t="shared" si="227"/>
        <v>121.94086276319999</v>
      </c>
      <c r="N1052" s="74">
        <f t="shared" si="228"/>
        <v>384.0022598277695</v>
      </c>
      <c r="O1052" s="74">
        <f t="shared" si="229"/>
        <v>10608.03113565</v>
      </c>
      <c r="P1052" s="39">
        <f t="shared" si="230"/>
        <v>19044</v>
      </c>
      <c r="Q1052" s="73">
        <f t="shared" si="231"/>
        <v>6511.024127993578</v>
      </c>
      <c r="R1052" s="73">
        <f t="shared" si="232"/>
        <v>125.96491123438557</v>
      </c>
      <c r="S1052" s="73">
        <f t="shared" si="233"/>
        <v>384.0022598277695</v>
      </c>
      <c r="T1052" s="73">
        <f t="shared" si="234"/>
        <v>11107.041159518458</v>
      </c>
      <c r="U1052" s="73">
        <f t="shared" si="235"/>
        <v>19236</v>
      </c>
      <c r="V1052" s="73">
        <f t="shared" si="236"/>
        <v>118853.47342350097</v>
      </c>
      <c r="W1052" s="73">
        <f t="shared" si="237"/>
        <v>122475.45896829417</v>
      </c>
    </row>
    <row r="1053" spans="2:23" ht="15">
      <c r="B1053" t="s">
        <v>2119</v>
      </c>
      <c r="C1053" t="s">
        <v>1119</v>
      </c>
      <c r="D1053" t="s">
        <v>483</v>
      </c>
      <c r="E1053" s="54">
        <v>40</v>
      </c>
      <c r="F1053" s="45" t="s">
        <v>407</v>
      </c>
      <c r="G1053" s="45" t="s">
        <v>408</v>
      </c>
      <c r="H1053" s="45" t="s">
        <v>785</v>
      </c>
      <c r="I1053" s="53">
        <v>92395</v>
      </c>
      <c r="J1053" s="58">
        <f t="shared" si="224"/>
        <v>95906.01000000001</v>
      </c>
      <c r="K1053" s="58">
        <f t="shared" si="225"/>
        <v>99070.90833</v>
      </c>
      <c r="L1053" s="74">
        <f t="shared" si="226"/>
        <v>7336.809765000001</v>
      </c>
      <c r="M1053" s="74">
        <f t="shared" si="227"/>
        <v>141.94089480000002</v>
      </c>
      <c r="N1053" s="74">
        <f t="shared" si="228"/>
        <v>384.0022598277695</v>
      </c>
      <c r="O1053" s="74">
        <f t="shared" si="229"/>
        <v>12347.898787500002</v>
      </c>
      <c r="P1053" s="39">
        <f t="shared" si="230"/>
        <v>19044</v>
      </c>
      <c r="Q1053" s="73">
        <f t="shared" si="231"/>
        <v>7578.924487245</v>
      </c>
      <c r="R1053" s="73">
        <f t="shared" si="232"/>
        <v>146.6249443284</v>
      </c>
      <c r="S1053" s="73">
        <f t="shared" si="233"/>
        <v>384.0022598277695</v>
      </c>
      <c r="T1053" s="73">
        <f t="shared" si="234"/>
        <v>12928.753537065002</v>
      </c>
      <c r="U1053" s="73">
        <f t="shared" si="235"/>
        <v>19236</v>
      </c>
      <c r="V1053" s="73">
        <f t="shared" si="236"/>
        <v>135160.6617071278</v>
      </c>
      <c r="W1053" s="73">
        <f t="shared" si="237"/>
        <v>139345.21355846617</v>
      </c>
    </row>
    <row r="1054" spans="2:23" ht="15">
      <c r="B1054" t="s">
        <v>2120</v>
      </c>
      <c r="C1054" t="s">
        <v>2121</v>
      </c>
      <c r="D1054" t="s">
        <v>483</v>
      </c>
      <c r="E1054" s="54">
        <v>40</v>
      </c>
      <c r="F1054" s="45" t="s">
        <v>407</v>
      </c>
      <c r="G1054" s="45" t="s">
        <v>408</v>
      </c>
      <c r="H1054" s="45" t="s">
        <v>785</v>
      </c>
      <c r="I1054" s="53">
        <v>91945.93</v>
      </c>
      <c r="J1054" s="58">
        <f t="shared" si="224"/>
        <v>95439.87534</v>
      </c>
      <c r="K1054" s="58">
        <f t="shared" si="225"/>
        <v>98589.39122621999</v>
      </c>
      <c r="L1054" s="74">
        <f t="shared" si="226"/>
        <v>7301.15046351</v>
      </c>
      <c r="M1054" s="74">
        <f t="shared" si="227"/>
        <v>141.2510155032</v>
      </c>
      <c r="N1054" s="74">
        <f t="shared" si="228"/>
        <v>384.0022598277695</v>
      </c>
      <c r="O1054" s="74">
        <f t="shared" si="229"/>
        <v>12287.883950025</v>
      </c>
      <c r="P1054" s="39">
        <f t="shared" si="230"/>
        <v>19044</v>
      </c>
      <c r="Q1054" s="73">
        <f t="shared" si="231"/>
        <v>7542.088428805829</v>
      </c>
      <c r="R1054" s="73">
        <f t="shared" si="232"/>
        <v>145.91229901480557</v>
      </c>
      <c r="S1054" s="73">
        <f t="shared" si="233"/>
        <v>384.0022598277695</v>
      </c>
      <c r="T1054" s="73">
        <f t="shared" si="234"/>
        <v>12865.91555502171</v>
      </c>
      <c r="U1054" s="73">
        <f t="shared" si="235"/>
        <v>19236</v>
      </c>
      <c r="V1054" s="73">
        <f t="shared" si="236"/>
        <v>134598.16302886597</v>
      </c>
      <c r="W1054" s="73">
        <f t="shared" si="237"/>
        <v>138763.3097688901</v>
      </c>
    </row>
    <row r="1055" spans="2:23" ht="15">
      <c r="B1055" t="s">
        <v>2122</v>
      </c>
      <c r="C1055" t="s">
        <v>2123</v>
      </c>
      <c r="D1055" t="s">
        <v>458</v>
      </c>
      <c r="E1055" s="54">
        <v>40</v>
      </c>
      <c r="F1055" s="45" t="s">
        <v>407</v>
      </c>
      <c r="G1055" s="45" t="s">
        <v>408</v>
      </c>
      <c r="H1055" s="45" t="s">
        <v>412</v>
      </c>
      <c r="I1055" s="53">
        <v>114647.1</v>
      </c>
      <c r="J1055" s="58">
        <f t="shared" si="224"/>
        <v>119003.68980000001</v>
      </c>
      <c r="K1055" s="58">
        <f t="shared" si="225"/>
        <v>122930.8115634</v>
      </c>
      <c r="L1055" s="74">
        <f t="shared" si="226"/>
        <v>9103.782269700001</v>
      </c>
      <c r="M1055" s="74">
        <f t="shared" si="227"/>
        <v>176.12546090400002</v>
      </c>
      <c r="N1055" s="74">
        <f t="shared" si="228"/>
        <v>384.0022598277695</v>
      </c>
      <c r="O1055" s="74">
        <f t="shared" si="229"/>
        <v>15321.725061750001</v>
      </c>
      <c r="P1055" s="39">
        <f t="shared" si="230"/>
        <v>19044</v>
      </c>
      <c r="Q1055" s="73">
        <f t="shared" si="231"/>
        <v>9404.207084600099</v>
      </c>
      <c r="R1055" s="73">
        <f t="shared" si="232"/>
        <v>181.937601113832</v>
      </c>
      <c r="S1055" s="73">
        <f t="shared" si="233"/>
        <v>384.0022598277695</v>
      </c>
      <c r="T1055" s="73">
        <f t="shared" si="234"/>
        <v>16042.470909023701</v>
      </c>
      <c r="U1055" s="73">
        <f t="shared" si="235"/>
        <v>19236</v>
      </c>
      <c r="V1055" s="73">
        <f t="shared" si="236"/>
        <v>163033.32485218177</v>
      </c>
      <c r="W1055" s="73">
        <f t="shared" si="237"/>
        <v>168179.4294179654</v>
      </c>
    </row>
    <row r="1056" spans="2:23" ht="15">
      <c r="B1056" t="s">
        <v>2124</v>
      </c>
      <c r="C1056" t="s">
        <v>932</v>
      </c>
      <c r="D1056" t="s">
        <v>518</v>
      </c>
      <c r="E1056" s="54">
        <v>40</v>
      </c>
      <c r="F1056" s="45" t="s">
        <v>407</v>
      </c>
      <c r="G1056" s="45" t="s">
        <v>408</v>
      </c>
      <c r="H1056" s="45" t="s">
        <v>412</v>
      </c>
      <c r="I1056" s="53">
        <v>140355.64</v>
      </c>
      <c r="J1056" s="58">
        <f t="shared" si="224"/>
        <v>145689.15432000003</v>
      </c>
      <c r="K1056" s="58">
        <f t="shared" si="225"/>
        <v>150496.89641256002</v>
      </c>
      <c r="L1056" s="74">
        <f t="shared" si="226"/>
        <v>10073.29273764</v>
      </c>
      <c r="M1056" s="74">
        <f t="shared" si="227"/>
        <v>215.61994839360005</v>
      </c>
      <c r="N1056" s="74">
        <f t="shared" si="228"/>
        <v>384.0022598277695</v>
      </c>
      <c r="O1056" s="74">
        <f t="shared" si="229"/>
        <v>18757.478618700003</v>
      </c>
      <c r="P1056" s="39">
        <f t="shared" si="230"/>
        <v>19044</v>
      </c>
      <c r="Q1056" s="73">
        <f t="shared" si="231"/>
        <v>10143.004997982121</v>
      </c>
      <c r="R1056" s="73">
        <f t="shared" si="232"/>
        <v>222.73540669058883</v>
      </c>
      <c r="S1056" s="73">
        <f t="shared" si="233"/>
        <v>384.0022598277695</v>
      </c>
      <c r="T1056" s="73">
        <f t="shared" si="234"/>
        <v>19639.844981839084</v>
      </c>
      <c r="U1056" s="73">
        <f t="shared" si="235"/>
        <v>19236</v>
      </c>
      <c r="V1056" s="73">
        <f t="shared" si="236"/>
        <v>194163.5478845614</v>
      </c>
      <c r="W1056" s="73">
        <f t="shared" si="237"/>
        <v>200122.48405889957</v>
      </c>
    </row>
    <row r="1057" spans="2:23" ht="15">
      <c r="B1057" t="s">
        <v>2125</v>
      </c>
      <c r="C1057" t="s">
        <v>476</v>
      </c>
      <c r="D1057" t="s">
        <v>458</v>
      </c>
      <c r="E1057" s="54">
        <v>35</v>
      </c>
      <c r="F1057" s="45" t="s">
        <v>407</v>
      </c>
      <c r="G1057" s="45" t="s">
        <v>408</v>
      </c>
      <c r="H1057" s="45" t="s">
        <v>412</v>
      </c>
      <c r="I1057" s="53">
        <v>90127.65</v>
      </c>
      <c r="J1057" s="58">
        <f t="shared" si="224"/>
        <v>93552.5007</v>
      </c>
      <c r="K1057" s="58">
        <f t="shared" si="225"/>
        <v>96639.7332231</v>
      </c>
      <c r="L1057" s="74">
        <f t="shared" si="226"/>
        <v>7156.76630355</v>
      </c>
      <c r="M1057" s="74">
        <f t="shared" si="227"/>
        <v>138.457701036</v>
      </c>
      <c r="N1057" s="74">
        <f t="shared" si="228"/>
        <v>384.0022598277695</v>
      </c>
      <c r="O1057" s="74">
        <f t="shared" si="229"/>
        <v>12044.884465125</v>
      </c>
      <c r="P1057" s="39">
        <f t="shared" si="230"/>
        <v>19044</v>
      </c>
      <c r="Q1057" s="73">
        <f t="shared" si="231"/>
        <v>7392.93959156715</v>
      </c>
      <c r="R1057" s="73">
        <f t="shared" si="232"/>
        <v>143.026805170188</v>
      </c>
      <c r="S1057" s="73">
        <f t="shared" si="233"/>
        <v>384.0022598277695</v>
      </c>
      <c r="T1057" s="73">
        <f t="shared" si="234"/>
        <v>12611.48518561455</v>
      </c>
      <c r="U1057" s="73">
        <f t="shared" si="235"/>
        <v>19236</v>
      </c>
      <c r="V1057" s="73">
        <f t="shared" si="236"/>
        <v>132320.61142953878</v>
      </c>
      <c r="W1057" s="73">
        <f t="shared" si="237"/>
        <v>136407.18706527966</v>
      </c>
    </row>
    <row r="1058" spans="2:23" ht="15">
      <c r="B1058" t="s">
        <v>2126</v>
      </c>
      <c r="C1058" t="s">
        <v>1520</v>
      </c>
      <c r="D1058" t="s">
        <v>417</v>
      </c>
      <c r="E1058" s="54">
        <v>40</v>
      </c>
      <c r="F1058" s="45" t="s">
        <v>407</v>
      </c>
      <c r="G1058" s="45" t="s">
        <v>408</v>
      </c>
      <c r="H1058" s="45" t="s">
        <v>412</v>
      </c>
      <c r="I1058" s="53">
        <v>47317.71</v>
      </c>
      <c r="J1058" s="58">
        <f t="shared" si="224"/>
        <v>49115.78298</v>
      </c>
      <c r="K1058" s="58">
        <f t="shared" si="225"/>
        <v>50736.60381834</v>
      </c>
      <c r="L1058" s="74">
        <f t="shared" si="226"/>
        <v>3757.3573979700004</v>
      </c>
      <c r="M1058" s="74">
        <f t="shared" si="227"/>
        <v>72.6913588104</v>
      </c>
      <c r="N1058" s="74">
        <f t="shared" si="228"/>
        <v>384.0022598277695</v>
      </c>
      <c r="O1058" s="74">
        <f t="shared" si="229"/>
        <v>6323.657058675</v>
      </c>
      <c r="P1058" s="39">
        <f t="shared" si="230"/>
        <v>19044</v>
      </c>
      <c r="Q1058" s="73">
        <f t="shared" si="231"/>
        <v>3881.35019210301</v>
      </c>
      <c r="R1058" s="73">
        <f t="shared" si="232"/>
        <v>75.0901736511432</v>
      </c>
      <c r="S1058" s="73">
        <f t="shared" si="233"/>
        <v>384.0022598277695</v>
      </c>
      <c r="T1058" s="73">
        <f t="shared" si="234"/>
        <v>6621.1267982933705</v>
      </c>
      <c r="U1058" s="73">
        <f t="shared" si="235"/>
        <v>19236</v>
      </c>
      <c r="V1058" s="73">
        <f t="shared" si="236"/>
        <v>78697.49105528317</v>
      </c>
      <c r="W1058" s="73">
        <f t="shared" si="237"/>
        <v>80934.1732422153</v>
      </c>
    </row>
    <row r="1059" spans="2:23" ht="15">
      <c r="B1059" t="s">
        <v>2127</v>
      </c>
      <c r="C1059" t="s">
        <v>2128</v>
      </c>
      <c r="D1059" t="s">
        <v>483</v>
      </c>
      <c r="E1059" s="54">
        <v>40</v>
      </c>
      <c r="F1059" s="45" t="s">
        <v>407</v>
      </c>
      <c r="G1059" s="45" t="s">
        <v>408</v>
      </c>
      <c r="H1059" s="45" t="s">
        <v>412</v>
      </c>
      <c r="I1059" s="53">
        <v>47329.73</v>
      </c>
      <c r="J1059" s="58">
        <f t="shared" si="224"/>
        <v>49128.25974</v>
      </c>
      <c r="K1059" s="58">
        <f t="shared" si="225"/>
        <v>50749.49231142</v>
      </c>
      <c r="L1059" s="74">
        <f t="shared" si="226"/>
        <v>3758.31187011</v>
      </c>
      <c r="M1059" s="74">
        <f t="shared" si="227"/>
        <v>72.7098244152</v>
      </c>
      <c r="N1059" s="74">
        <f t="shared" si="228"/>
        <v>384.0022598277695</v>
      </c>
      <c r="O1059" s="74">
        <f t="shared" si="229"/>
        <v>6325.263441525</v>
      </c>
      <c r="P1059" s="39">
        <f t="shared" si="230"/>
        <v>19044</v>
      </c>
      <c r="Q1059" s="73">
        <f t="shared" si="231"/>
        <v>3882.33616182363</v>
      </c>
      <c r="R1059" s="73">
        <f t="shared" si="232"/>
        <v>75.1092486209016</v>
      </c>
      <c r="S1059" s="73">
        <f t="shared" si="233"/>
        <v>384.0022598277695</v>
      </c>
      <c r="T1059" s="73">
        <f t="shared" si="234"/>
        <v>6622.80874664031</v>
      </c>
      <c r="U1059" s="73">
        <f t="shared" si="235"/>
        <v>19236</v>
      </c>
      <c r="V1059" s="73">
        <f t="shared" si="236"/>
        <v>78712.54713587798</v>
      </c>
      <c r="W1059" s="73">
        <f t="shared" si="237"/>
        <v>80949.7487283326</v>
      </c>
    </row>
    <row r="1060" spans="2:23" ht="15">
      <c r="B1060" t="s">
        <v>2129</v>
      </c>
      <c r="C1060" t="s">
        <v>2130</v>
      </c>
      <c r="D1060" t="s">
        <v>423</v>
      </c>
      <c r="E1060" s="54">
        <v>40</v>
      </c>
      <c r="F1060" s="45" t="s">
        <v>407</v>
      </c>
      <c r="G1060" s="45" t="s">
        <v>408</v>
      </c>
      <c r="H1060" s="45" t="s">
        <v>412</v>
      </c>
      <c r="I1060" s="53">
        <v>47329.73</v>
      </c>
      <c r="J1060" s="58">
        <f t="shared" si="224"/>
        <v>49128.25974</v>
      </c>
      <c r="K1060" s="58">
        <f t="shared" si="225"/>
        <v>50749.49231142</v>
      </c>
      <c r="L1060" s="74">
        <f t="shared" si="226"/>
        <v>3758.31187011</v>
      </c>
      <c r="M1060" s="74">
        <f t="shared" si="227"/>
        <v>72.7098244152</v>
      </c>
      <c r="N1060" s="74">
        <f t="shared" si="228"/>
        <v>384.0022598277695</v>
      </c>
      <c r="O1060" s="74">
        <f t="shared" si="229"/>
        <v>6325.263441525</v>
      </c>
      <c r="P1060" s="39">
        <f t="shared" si="230"/>
        <v>19044</v>
      </c>
      <c r="Q1060" s="73">
        <f t="shared" si="231"/>
        <v>3882.33616182363</v>
      </c>
      <c r="R1060" s="73">
        <f t="shared" si="232"/>
        <v>75.1092486209016</v>
      </c>
      <c r="S1060" s="73">
        <f t="shared" si="233"/>
        <v>384.0022598277695</v>
      </c>
      <c r="T1060" s="73">
        <f t="shared" si="234"/>
        <v>6622.80874664031</v>
      </c>
      <c r="U1060" s="73">
        <f t="shared" si="235"/>
        <v>19236</v>
      </c>
      <c r="V1060" s="73">
        <f t="shared" si="236"/>
        <v>78712.54713587798</v>
      </c>
      <c r="W1060" s="73">
        <f t="shared" si="237"/>
        <v>80949.7487283326</v>
      </c>
    </row>
    <row r="1061" spans="2:23" ht="15">
      <c r="B1061" t="s">
        <v>2131</v>
      </c>
      <c r="C1061" t="s">
        <v>2132</v>
      </c>
      <c r="D1061" t="s">
        <v>486</v>
      </c>
      <c r="E1061" s="54">
        <v>40</v>
      </c>
      <c r="F1061" s="45" t="s">
        <v>407</v>
      </c>
      <c r="G1061" s="45" t="s">
        <v>408</v>
      </c>
      <c r="H1061" s="45" t="s">
        <v>412</v>
      </c>
      <c r="I1061" s="53">
        <v>52255.58</v>
      </c>
      <c r="J1061" s="58">
        <f t="shared" si="224"/>
        <v>54241.29204</v>
      </c>
      <c r="K1061" s="58">
        <f t="shared" si="225"/>
        <v>56031.254677319994</v>
      </c>
      <c r="L1061" s="74">
        <f t="shared" si="226"/>
        <v>4149.45884106</v>
      </c>
      <c r="M1061" s="74">
        <f t="shared" si="227"/>
        <v>80.27711221919999</v>
      </c>
      <c r="N1061" s="74">
        <f t="shared" si="228"/>
        <v>384.0022598277695</v>
      </c>
      <c r="O1061" s="74">
        <f t="shared" si="229"/>
        <v>6983.56635015</v>
      </c>
      <c r="P1061" s="39">
        <f t="shared" si="230"/>
        <v>19044</v>
      </c>
      <c r="Q1061" s="73">
        <f t="shared" si="231"/>
        <v>4286.390982814979</v>
      </c>
      <c r="R1061" s="73">
        <f t="shared" si="232"/>
        <v>82.9262569224336</v>
      </c>
      <c r="S1061" s="73">
        <f t="shared" si="233"/>
        <v>384.0022598277695</v>
      </c>
      <c r="T1061" s="73">
        <f t="shared" si="234"/>
        <v>7312.07873539026</v>
      </c>
      <c r="U1061" s="73">
        <f t="shared" si="235"/>
        <v>19236</v>
      </c>
      <c r="V1061" s="73">
        <f t="shared" si="236"/>
        <v>84882.59660325697</v>
      </c>
      <c r="W1061" s="73">
        <f t="shared" si="237"/>
        <v>87332.65291227543</v>
      </c>
    </row>
    <row r="1062" spans="2:23" ht="15">
      <c r="B1062" t="s">
        <v>2133</v>
      </c>
      <c r="C1062" t="s">
        <v>2134</v>
      </c>
      <c r="D1062" t="s">
        <v>546</v>
      </c>
      <c r="E1062" s="54">
        <v>40</v>
      </c>
      <c r="F1062" s="45" t="s">
        <v>407</v>
      </c>
      <c r="G1062" s="45" t="s">
        <v>408</v>
      </c>
      <c r="H1062" s="45" t="s">
        <v>412</v>
      </c>
      <c r="I1062" s="53">
        <v>44817.14</v>
      </c>
      <c r="J1062" s="58">
        <f t="shared" si="224"/>
        <v>46520.19132</v>
      </c>
      <c r="K1062" s="58">
        <f t="shared" si="225"/>
        <v>48055.357633559994</v>
      </c>
      <c r="L1062" s="74">
        <f t="shared" si="226"/>
        <v>3558.79463598</v>
      </c>
      <c r="M1062" s="74">
        <f t="shared" si="227"/>
        <v>68.84988315359999</v>
      </c>
      <c r="N1062" s="74">
        <f t="shared" si="228"/>
        <v>384.0022598277695</v>
      </c>
      <c r="O1062" s="74">
        <f t="shared" si="229"/>
        <v>5989.47463245</v>
      </c>
      <c r="P1062" s="39">
        <f t="shared" si="230"/>
        <v>19044</v>
      </c>
      <c r="Q1062" s="73">
        <f t="shared" si="231"/>
        <v>3676.2348589673393</v>
      </c>
      <c r="R1062" s="73">
        <f t="shared" si="232"/>
        <v>71.12192929766879</v>
      </c>
      <c r="S1062" s="73">
        <f t="shared" si="233"/>
        <v>384.0022598277695</v>
      </c>
      <c r="T1062" s="73">
        <f t="shared" si="234"/>
        <v>6271.22417117958</v>
      </c>
      <c r="U1062" s="73">
        <f t="shared" si="235"/>
        <v>19236</v>
      </c>
      <c r="V1062" s="73">
        <f t="shared" si="236"/>
        <v>75565.31273141137</v>
      </c>
      <c r="W1062" s="73">
        <f t="shared" si="237"/>
        <v>77693.94085283235</v>
      </c>
    </row>
    <row r="1063" spans="2:23" ht="15">
      <c r="B1063" t="s">
        <v>2135</v>
      </c>
      <c r="C1063" t="s">
        <v>2136</v>
      </c>
      <c r="D1063" t="s">
        <v>2137</v>
      </c>
      <c r="E1063" s="54">
        <v>40</v>
      </c>
      <c r="F1063" s="45" t="s">
        <v>407</v>
      </c>
      <c r="G1063" s="45" t="s">
        <v>408</v>
      </c>
      <c r="H1063" s="45" t="s">
        <v>412</v>
      </c>
      <c r="I1063" s="53">
        <v>47329.73</v>
      </c>
      <c r="J1063" s="58">
        <f t="shared" si="224"/>
        <v>49128.25974</v>
      </c>
      <c r="K1063" s="58">
        <f t="shared" si="225"/>
        <v>50749.49231142</v>
      </c>
      <c r="L1063" s="74">
        <f t="shared" si="226"/>
        <v>3758.31187011</v>
      </c>
      <c r="M1063" s="74">
        <f t="shared" si="227"/>
        <v>72.7098244152</v>
      </c>
      <c r="N1063" s="74">
        <f t="shared" si="228"/>
        <v>384.0022598277695</v>
      </c>
      <c r="O1063" s="74">
        <f t="shared" si="229"/>
        <v>6325.263441525</v>
      </c>
      <c r="P1063" s="39">
        <f t="shared" si="230"/>
        <v>19044</v>
      </c>
      <c r="Q1063" s="73">
        <f t="shared" si="231"/>
        <v>3882.33616182363</v>
      </c>
      <c r="R1063" s="73">
        <f t="shared" si="232"/>
        <v>75.1092486209016</v>
      </c>
      <c r="S1063" s="73">
        <f t="shared" si="233"/>
        <v>384.0022598277695</v>
      </c>
      <c r="T1063" s="73">
        <f t="shared" si="234"/>
        <v>6622.80874664031</v>
      </c>
      <c r="U1063" s="73">
        <f t="shared" si="235"/>
        <v>19236</v>
      </c>
      <c r="V1063" s="73">
        <f t="shared" si="236"/>
        <v>78712.54713587798</v>
      </c>
      <c r="W1063" s="73">
        <f t="shared" si="237"/>
        <v>80949.7487283326</v>
      </c>
    </row>
    <row r="1064" spans="2:23" ht="15">
      <c r="B1064" t="s">
        <v>2138</v>
      </c>
      <c r="C1064" t="s">
        <v>2139</v>
      </c>
      <c r="D1064" t="s">
        <v>543</v>
      </c>
      <c r="E1064" s="54">
        <v>40</v>
      </c>
      <c r="F1064" s="45" t="s">
        <v>407</v>
      </c>
      <c r="G1064" s="45" t="s">
        <v>408</v>
      </c>
      <c r="H1064" s="45" t="s">
        <v>412</v>
      </c>
      <c r="I1064" s="53">
        <v>47329.73</v>
      </c>
      <c r="J1064" s="58">
        <f t="shared" si="224"/>
        <v>49128.25974</v>
      </c>
      <c r="K1064" s="58">
        <f t="shared" si="225"/>
        <v>50749.49231142</v>
      </c>
      <c r="L1064" s="74">
        <f t="shared" si="226"/>
        <v>3758.31187011</v>
      </c>
      <c r="M1064" s="74">
        <f t="shared" si="227"/>
        <v>72.7098244152</v>
      </c>
      <c r="N1064" s="74">
        <f t="shared" si="228"/>
        <v>384.0022598277695</v>
      </c>
      <c r="O1064" s="74">
        <f t="shared" si="229"/>
        <v>6325.263441525</v>
      </c>
      <c r="P1064" s="39">
        <f t="shared" si="230"/>
        <v>19044</v>
      </c>
      <c r="Q1064" s="73">
        <f t="shared" si="231"/>
        <v>3882.33616182363</v>
      </c>
      <c r="R1064" s="73">
        <f t="shared" si="232"/>
        <v>75.1092486209016</v>
      </c>
      <c r="S1064" s="73">
        <f t="shared" si="233"/>
        <v>384.0022598277695</v>
      </c>
      <c r="T1064" s="73">
        <f t="shared" si="234"/>
        <v>6622.80874664031</v>
      </c>
      <c r="U1064" s="73">
        <f t="shared" si="235"/>
        <v>19236</v>
      </c>
      <c r="V1064" s="73">
        <f t="shared" si="236"/>
        <v>78712.54713587798</v>
      </c>
      <c r="W1064" s="73">
        <f t="shared" si="237"/>
        <v>80949.7487283326</v>
      </c>
    </row>
    <row r="1065" spans="2:23" ht="15">
      <c r="B1065" t="s">
        <v>2140</v>
      </c>
      <c r="C1065" t="s">
        <v>2141</v>
      </c>
      <c r="D1065" t="s">
        <v>561</v>
      </c>
      <c r="E1065" s="54">
        <v>40</v>
      </c>
      <c r="F1065" s="45" t="s">
        <v>407</v>
      </c>
      <c r="G1065" s="45" t="s">
        <v>408</v>
      </c>
      <c r="H1065" s="45" t="s">
        <v>412</v>
      </c>
      <c r="I1065" s="53">
        <v>47329.73</v>
      </c>
      <c r="J1065" s="58">
        <f t="shared" si="224"/>
        <v>49128.25974</v>
      </c>
      <c r="K1065" s="58">
        <f t="shared" si="225"/>
        <v>50749.49231142</v>
      </c>
      <c r="L1065" s="74">
        <f t="shared" si="226"/>
        <v>3758.31187011</v>
      </c>
      <c r="M1065" s="74">
        <f t="shared" si="227"/>
        <v>72.7098244152</v>
      </c>
      <c r="N1065" s="74">
        <f t="shared" si="228"/>
        <v>384.0022598277695</v>
      </c>
      <c r="O1065" s="74">
        <f t="shared" si="229"/>
        <v>6325.263441525</v>
      </c>
      <c r="P1065" s="39">
        <f t="shared" si="230"/>
        <v>19044</v>
      </c>
      <c r="Q1065" s="73">
        <f t="shared" si="231"/>
        <v>3882.33616182363</v>
      </c>
      <c r="R1065" s="73">
        <f t="shared" si="232"/>
        <v>75.1092486209016</v>
      </c>
      <c r="S1065" s="73">
        <f t="shared" si="233"/>
        <v>384.0022598277695</v>
      </c>
      <c r="T1065" s="73">
        <f t="shared" si="234"/>
        <v>6622.80874664031</v>
      </c>
      <c r="U1065" s="73">
        <f t="shared" si="235"/>
        <v>19236</v>
      </c>
      <c r="V1065" s="73">
        <f t="shared" si="236"/>
        <v>78712.54713587798</v>
      </c>
      <c r="W1065" s="73">
        <f t="shared" si="237"/>
        <v>80949.7487283326</v>
      </c>
    </row>
    <row r="1066" spans="2:23" ht="15">
      <c r="B1066" t="s">
        <v>2142</v>
      </c>
      <c r="C1066" t="s">
        <v>2143</v>
      </c>
      <c r="D1066" t="s">
        <v>446</v>
      </c>
      <c r="E1066" s="54">
        <v>87</v>
      </c>
      <c r="F1066" s="45" t="s">
        <v>407</v>
      </c>
      <c r="G1066" s="45" t="s">
        <v>408</v>
      </c>
      <c r="H1066" s="45" t="s">
        <v>412</v>
      </c>
      <c r="I1066" s="53">
        <v>47507.21</v>
      </c>
      <c r="J1066" s="58">
        <f t="shared" si="224"/>
        <v>49312.48398</v>
      </c>
      <c r="K1066" s="58">
        <f t="shared" si="225"/>
        <v>50939.79595133999</v>
      </c>
      <c r="L1066" s="74">
        <f t="shared" si="226"/>
        <v>3772.4050244699997</v>
      </c>
      <c r="M1066" s="74">
        <f t="shared" si="227"/>
        <v>72.9824762904</v>
      </c>
      <c r="N1066" s="74">
        <f t="shared" si="228"/>
        <v>384.0022598277695</v>
      </c>
      <c r="O1066" s="74">
        <f t="shared" si="229"/>
        <v>6348.982312425</v>
      </c>
      <c r="P1066" s="39">
        <f t="shared" si="230"/>
        <v>19044</v>
      </c>
      <c r="Q1066" s="73">
        <f t="shared" si="231"/>
        <v>3896.894390277509</v>
      </c>
      <c r="R1066" s="73">
        <f t="shared" si="232"/>
        <v>75.39089800798318</v>
      </c>
      <c r="S1066" s="73">
        <f t="shared" si="233"/>
        <v>384.0022598277695</v>
      </c>
      <c r="T1066" s="73">
        <f t="shared" si="234"/>
        <v>6647.643371649869</v>
      </c>
      <c r="U1066" s="73">
        <f t="shared" si="235"/>
        <v>19236</v>
      </c>
      <c r="V1066" s="73">
        <f t="shared" si="236"/>
        <v>78934.85605301317</v>
      </c>
      <c r="W1066" s="73">
        <f t="shared" si="237"/>
        <v>81179.72687110312</v>
      </c>
    </row>
    <row r="1067" spans="2:23" ht="15">
      <c r="B1067" t="s">
        <v>2144</v>
      </c>
      <c r="C1067" t="s">
        <v>2145</v>
      </c>
      <c r="D1067" t="s">
        <v>699</v>
      </c>
      <c r="E1067" s="54">
        <v>40</v>
      </c>
      <c r="F1067" s="45" t="s">
        <v>407</v>
      </c>
      <c r="G1067" s="45" t="s">
        <v>408</v>
      </c>
      <c r="H1067" s="45" t="s">
        <v>412</v>
      </c>
      <c r="I1067" s="53">
        <v>47329.73</v>
      </c>
      <c r="J1067" s="58">
        <f t="shared" si="224"/>
        <v>49128.25974</v>
      </c>
      <c r="K1067" s="58">
        <f t="shared" si="225"/>
        <v>50749.49231142</v>
      </c>
      <c r="L1067" s="74">
        <f t="shared" si="226"/>
        <v>3758.31187011</v>
      </c>
      <c r="M1067" s="74">
        <f t="shared" si="227"/>
        <v>72.7098244152</v>
      </c>
      <c r="N1067" s="74">
        <f t="shared" si="228"/>
        <v>384.0022598277695</v>
      </c>
      <c r="O1067" s="74">
        <f t="shared" si="229"/>
        <v>6325.263441525</v>
      </c>
      <c r="P1067" s="39">
        <f t="shared" si="230"/>
        <v>19044</v>
      </c>
      <c r="Q1067" s="73">
        <f t="shared" si="231"/>
        <v>3882.33616182363</v>
      </c>
      <c r="R1067" s="73">
        <f t="shared" si="232"/>
        <v>75.1092486209016</v>
      </c>
      <c r="S1067" s="73">
        <f t="shared" si="233"/>
        <v>384.0022598277695</v>
      </c>
      <c r="T1067" s="73">
        <f t="shared" si="234"/>
        <v>6622.80874664031</v>
      </c>
      <c r="U1067" s="73">
        <f t="shared" si="235"/>
        <v>19236</v>
      </c>
      <c r="V1067" s="73">
        <f t="shared" si="236"/>
        <v>78712.54713587798</v>
      </c>
      <c r="W1067" s="73">
        <f t="shared" si="237"/>
        <v>80949.7487283326</v>
      </c>
    </row>
    <row r="1068" spans="2:23" ht="15">
      <c r="B1068" t="s">
        <v>2146</v>
      </c>
      <c r="C1068" t="s">
        <v>2147</v>
      </c>
      <c r="D1068" t="s">
        <v>511</v>
      </c>
      <c r="E1068" s="54">
        <v>35</v>
      </c>
      <c r="F1068" s="45" t="s">
        <v>407</v>
      </c>
      <c r="G1068" s="45" t="s">
        <v>408</v>
      </c>
      <c r="H1068" s="45" t="s">
        <v>412</v>
      </c>
      <c r="I1068" s="53">
        <v>46066.2</v>
      </c>
      <c r="J1068" s="58">
        <f t="shared" si="224"/>
        <v>47816.715599999996</v>
      </c>
      <c r="K1068" s="58">
        <f t="shared" si="225"/>
        <v>49394.66721479999</v>
      </c>
      <c r="L1068" s="74">
        <f t="shared" si="226"/>
        <v>3657.9787433999995</v>
      </c>
      <c r="M1068" s="74">
        <f t="shared" si="227"/>
        <v>70.76873908799999</v>
      </c>
      <c r="N1068" s="74">
        <f t="shared" si="228"/>
        <v>384.0022598277695</v>
      </c>
      <c r="O1068" s="74">
        <f t="shared" si="229"/>
        <v>6156.4021335</v>
      </c>
      <c r="P1068" s="39">
        <f t="shared" si="230"/>
        <v>19044</v>
      </c>
      <c r="Q1068" s="73">
        <f t="shared" si="231"/>
        <v>3778.6920419321996</v>
      </c>
      <c r="R1068" s="73">
        <f t="shared" si="232"/>
        <v>73.104107477904</v>
      </c>
      <c r="S1068" s="73">
        <f t="shared" si="233"/>
        <v>384.0022598277695</v>
      </c>
      <c r="T1068" s="73">
        <f t="shared" si="234"/>
        <v>6446.004071531399</v>
      </c>
      <c r="U1068" s="73">
        <f t="shared" si="235"/>
        <v>19236</v>
      </c>
      <c r="V1068" s="73">
        <f t="shared" si="236"/>
        <v>77129.86747581576</v>
      </c>
      <c r="W1068" s="73">
        <f t="shared" si="237"/>
        <v>79312.46969556926</v>
      </c>
    </row>
    <row r="1069" spans="2:23" ht="15">
      <c r="B1069" t="s">
        <v>2148</v>
      </c>
      <c r="C1069" t="s">
        <v>845</v>
      </c>
      <c r="D1069" t="s">
        <v>417</v>
      </c>
      <c r="E1069" s="54">
        <v>40</v>
      </c>
      <c r="F1069" s="45" t="s">
        <v>407</v>
      </c>
      <c r="G1069" s="45" t="s">
        <v>408</v>
      </c>
      <c r="H1069" s="45" t="s">
        <v>412</v>
      </c>
      <c r="I1069" s="53">
        <v>54518.62</v>
      </c>
      <c r="J1069" s="58">
        <f t="shared" si="224"/>
        <v>56590.327560000005</v>
      </c>
      <c r="K1069" s="58">
        <f t="shared" si="225"/>
        <v>58457.80836948</v>
      </c>
      <c r="L1069" s="74">
        <f t="shared" si="226"/>
        <v>4329.16005834</v>
      </c>
      <c r="M1069" s="74">
        <f t="shared" si="227"/>
        <v>83.7536847888</v>
      </c>
      <c r="N1069" s="74">
        <f t="shared" si="228"/>
        <v>384.0022598277695</v>
      </c>
      <c r="O1069" s="74">
        <f t="shared" si="229"/>
        <v>7286.004673350001</v>
      </c>
      <c r="P1069" s="39">
        <f t="shared" si="230"/>
        <v>19044</v>
      </c>
      <c r="Q1069" s="73">
        <f t="shared" si="231"/>
        <v>4472.02234026522</v>
      </c>
      <c r="R1069" s="73">
        <f t="shared" si="232"/>
        <v>86.5175563868304</v>
      </c>
      <c r="S1069" s="73">
        <f t="shared" si="233"/>
        <v>384.0022598277695</v>
      </c>
      <c r="T1069" s="73">
        <f t="shared" si="234"/>
        <v>7628.743992217141</v>
      </c>
      <c r="U1069" s="73">
        <f t="shared" si="235"/>
        <v>19236</v>
      </c>
      <c r="V1069" s="73">
        <f t="shared" si="236"/>
        <v>87717.24823630658</v>
      </c>
      <c r="W1069" s="73">
        <f t="shared" si="237"/>
        <v>90265.09451817696</v>
      </c>
    </row>
    <row r="1070" spans="2:23" ht="15">
      <c r="B1070" t="s">
        <v>2149</v>
      </c>
      <c r="C1070" t="s">
        <v>2150</v>
      </c>
      <c r="D1070" t="s">
        <v>411</v>
      </c>
      <c r="E1070" s="54">
        <v>40</v>
      </c>
      <c r="F1070" s="45" t="s">
        <v>407</v>
      </c>
      <c r="G1070" s="45" t="s">
        <v>408</v>
      </c>
      <c r="H1070" s="45" t="s">
        <v>412</v>
      </c>
      <c r="I1070" s="53">
        <v>59924.94</v>
      </c>
      <c r="J1070" s="58">
        <f t="shared" si="224"/>
        <v>62202.08772</v>
      </c>
      <c r="K1070" s="58">
        <f t="shared" si="225"/>
        <v>64254.75661476</v>
      </c>
      <c r="L1070" s="74">
        <f t="shared" si="226"/>
        <v>4758.45971058</v>
      </c>
      <c r="M1070" s="74">
        <f t="shared" si="227"/>
        <v>92.0590898256</v>
      </c>
      <c r="N1070" s="74">
        <f t="shared" si="228"/>
        <v>384.0022598277695</v>
      </c>
      <c r="O1070" s="74">
        <f t="shared" si="229"/>
        <v>8008.518793950001</v>
      </c>
      <c r="P1070" s="39">
        <f t="shared" si="230"/>
        <v>19044</v>
      </c>
      <c r="Q1070" s="73">
        <f t="shared" si="231"/>
        <v>4915.48888102914</v>
      </c>
      <c r="R1070" s="73">
        <f t="shared" si="232"/>
        <v>95.0970397898448</v>
      </c>
      <c r="S1070" s="73">
        <f t="shared" si="233"/>
        <v>384.0022598277695</v>
      </c>
      <c r="T1070" s="73">
        <f t="shared" si="234"/>
        <v>8385.24573822618</v>
      </c>
      <c r="U1070" s="73">
        <f t="shared" si="235"/>
        <v>19236</v>
      </c>
      <c r="V1070" s="73">
        <f t="shared" si="236"/>
        <v>94489.12757418337</v>
      </c>
      <c r="W1070" s="73">
        <f t="shared" si="237"/>
        <v>97270.59053363293</v>
      </c>
    </row>
    <row r="1071" spans="2:23" ht="15">
      <c r="B1071" t="s">
        <v>2151</v>
      </c>
      <c r="C1071" t="s">
        <v>2152</v>
      </c>
      <c r="D1071" t="s">
        <v>483</v>
      </c>
      <c r="E1071" s="54">
        <v>40</v>
      </c>
      <c r="F1071" s="45" t="s">
        <v>407</v>
      </c>
      <c r="G1071" s="45" t="s">
        <v>408</v>
      </c>
      <c r="H1071" s="45" t="s">
        <v>412</v>
      </c>
      <c r="I1071" s="53">
        <v>52039.39</v>
      </c>
      <c r="J1071" s="58">
        <f t="shared" si="224"/>
        <v>54016.88682</v>
      </c>
      <c r="K1071" s="58">
        <f t="shared" si="225"/>
        <v>55799.44408505999</v>
      </c>
      <c r="L1071" s="74">
        <f t="shared" si="226"/>
        <v>4132.29184173</v>
      </c>
      <c r="M1071" s="74">
        <f t="shared" si="227"/>
        <v>79.9449924936</v>
      </c>
      <c r="N1071" s="74">
        <f t="shared" si="228"/>
        <v>384.0022598277695</v>
      </c>
      <c r="O1071" s="74">
        <f t="shared" si="229"/>
        <v>6954.674178075</v>
      </c>
      <c r="P1071" s="39">
        <f t="shared" si="230"/>
        <v>19044</v>
      </c>
      <c r="Q1071" s="73">
        <f t="shared" si="231"/>
        <v>4268.65747250709</v>
      </c>
      <c r="R1071" s="73">
        <f t="shared" si="232"/>
        <v>82.58317724588879</v>
      </c>
      <c r="S1071" s="73">
        <f t="shared" si="233"/>
        <v>384.0022598277695</v>
      </c>
      <c r="T1071" s="73">
        <f t="shared" si="234"/>
        <v>7281.827453100329</v>
      </c>
      <c r="U1071" s="73">
        <f t="shared" si="235"/>
        <v>19236</v>
      </c>
      <c r="V1071" s="73">
        <f t="shared" si="236"/>
        <v>84611.80009212636</v>
      </c>
      <c r="W1071" s="73">
        <f t="shared" si="237"/>
        <v>87052.51444774106</v>
      </c>
    </row>
    <row r="1072" spans="2:23" ht="15">
      <c r="B1072" t="s">
        <v>2153</v>
      </c>
      <c r="C1072" t="s">
        <v>2154</v>
      </c>
      <c r="D1072" t="s">
        <v>423</v>
      </c>
      <c r="E1072" s="54">
        <v>40</v>
      </c>
      <c r="F1072" s="45" t="s">
        <v>407</v>
      </c>
      <c r="G1072" s="45" t="s">
        <v>408</v>
      </c>
      <c r="H1072" s="45" t="s">
        <v>412</v>
      </c>
      <c r="I1072" s="53">
        <v>59052.38</v>
      </c>
      <c r="J1072" s="58">
        <f t="shared" si="224"/>
        <v>61296.37044</v>
      </c>
      <c r="K1072" s="58">
        <f t="shared" si="225"/>
        <v>63319.15066451999</v>
      </c>
      <c r="L1072" s="74">
        <f t="shared" si="226"/>
        <v>4689.17233866</v>
      </c>
      <c r="M1072" s="74">
        <f t="shared" si="227"/>
        <v>90.7186282512</v>
      </c>
      <c r="N1072" s="74">
        <f t="shared" si="228"/>
        <v>384.0022598277695</v>
      </c>
      <c r="O1072" s="74">
        <f t="shared" si="229"/>
        <v>7891.90769415</v>
      </c>
      <c r="P1072" s="39">
        <f t="shared" si="230"/>
        <v>19044</v>
      </c>
      <c r="Q1072" s="73">
        <f t="shared" si="231"/>
        <v>4843.9150258357795</v>
      </c>
      <c r="R1072" s="73">
        <f t="shared" si="232"/>
        <v>93.71234298348959</v>
      </c>
      <c r="S1072" s="73">
        <f t="shared" si="233"/>
        <v>384.0022598277695</v>
      </c>
      <c r="T1072" s="73">
        <f t="shared" si="234"/>
        <v>8263.149161719859</v>
      </c>
      <c r="U1072" s="73">
        <f t="shared" si="235"/>
        <v>19236</v>
      </c>
      <c r="V1072" s="73">
        <f t="shared" si="236"/>
        <v>93396.17136088897</v>
      </c>
      <c r="W1072" s="73">
        <f t="shared" si="237"/>
        <v>96139.92945488688</v>
      </c>
    </row>
    <row r="1073" spans="2:23" ht="15">
      <c r="B1073" t="s">
        <v>2155</v>
      </c>
      <c r="C1073" t="s">
        <v>2156</v>
      </c>
      <c r="D1073" t="s">
        <v>486</v>
      </c>
      <c r="E1073" s="54">
        <v>40</v>
      </c>
      <c r="F1073" s="45" t="s">
        <v>407</v>
      </c>
      <c r="G1073" s="45" t="s">
        <v>408</v>
      </c>
      <c r="H1073" s="45" t="s">
        <v>412</v>
      </c>
      <c r="I1073" s="53">
        <v>52976.57</v>
      </c>
      <c r="J1073" s="58">
        <f t="shared" si="224"/>
        <v>54989.67966</v>
      </c>
      <c r="K1073" s="58">
        <f t="shared" si="225"/>
        <v>56804.33908878</v>
      </c>
      <c r="L1073" s="74">
        <f t="shared" si="226"/>
        <v>4206.71049399</v>
      </c>
      <c r="M1073" s="74">
        <f t="shared" si="227"/>
        <v>81.3847258968</v>
      </c>
      <c r="N1073" s="74">
        <f t="shared" si="228"/>
        <v>384.0022598277695</v>
      </c>
      <c r="O1073" s="74">
        <f t="shared" si="229"/>
        <v>7079.921256225</v>
      </c>
      <c r="P1073" s="39">
        <f t="shared" si="230"/>
        <v>19044</v>
      </c>
      <c r="Q1073" s="73">
        <f t="shared" si="231"/>
        <v>4345.531940291669</v>
      </c>
      <c r="R1073" s="73">
        <f t="shared" si="232"/>
        <v>84.0704218513944</v>
      </c>
      <c r="S1073" s="73">
        <f t="shared" si="233"/>
        <v>384.0022598277695</v>
      </c>
      <c r="T1073" s="73">
        <f t="shared" si="234"/>
        <v>7412.96625108579</v>
      </c>
      <c r="U1073" s="73">
        <f t="shared" si="235"/>
        <v>19236</v>
      </c>
      <c r="V1073" s="73">
        <f t="shared" si="236"/>
        <v>85785.69839593957</v>
      </c>
      <c r="W1073" s="73">
        <f t="shared" si="237"/>
        <v>88266.90996183662</v>
      </c>
    </row>
    <row r="1074" spans="2:23" ht="15">
      <c r="B1074" t="s">
        <v>2157</v>
      </c>
      <c r="C1074" t="s">
        <v>2158</v>
      </c>
      <c r="D1074" t="s">
        <v>2137</v>
      </c>
      <c r="E1074" s="54">
        <v>40</v>
      </c>
      <c r="F1074" s="45" t="s">
        <v>407</v>
      </c>
      <c r="G1074" s="45" t="s">
        <v>408</v>
      </c>
      <c r="H1074" s="45" t="s">
        <v>412</v>
      </c>
      <c r="I1074" s="53">
        <v>59770.29</v>
      </c>
      <c r="J1074" s="58">
        <f t="shared" si="224"/>
        <v>62041.56102</v>
      </c>
      <c r="K1074" s="58">
        <f t="shared" si="225"/>
        <v>64088.932533659994</v>
      </c>
      <c r="L1074" s="74">
        <f t="shared" si="226"/>
        <v>4746.17941803</v>
      </c>
      <c r="M1074" s="74">
        <f t="shared" si="227"/>
        <v>91.8215103096</v>
      </c>
      <c r="N1074" s="74">
        <f t="shared" si="228"/>
        <v>384.0022598277695</v>
      </c>
      <c r="O1074" s="74">
        <f t="shared" si="229"/>
        <v>7987.850981325</v>
      </c>
      <c r="P1074" s="39">
        <f t="shared" si="230"/>
        <v>19044</v>
      </c>
      <c r="Q1074" s="73">
        <f t="shared" si="231"/>
        <v>4902.80333882499</v>
      </c>
      <c r="R1074" s="73">
        <f t="shared" si="232"/>
        <v>94.8516201498168</v>
      </c>
      <c r="S1074" s="73">
        <f t="shared" si="233"/>
        <v>384.0022598277695</v>
      </c>
      <c r="T1074" s="73">
        <f t="shared" si="234"/>
        <v>8363.60569564263</v>
      </c>
      <c r="U1074" s="73">
        <f t="shared" si="235"/>
        <v>19236</v>
      </c>
      <c r="V1074" s="73">
        <f t="shared" si="236"/>
        <v>94295.41518949237</v>
      </c>
      <c r="W1074" s="73">
        <f t="shared" si="237"/>
        <v>97070.1954481052</v>
      </c>
    </row>
    <row r="1075" spans="2:23" ht="15">
      <c r="B1075" t="s">
        <v>2159</v>
      </c>
      <c r="C1075" t="s">
        <v>2160</v>
      </c>
      <c r="D1075" t="s">
        <v>546</v>
      </c>
      <c r="E1075" s="54">
        <v>40</v>
      </c>
      <c r="F1075" s="45" t="s">
        <v>407</v>
      </c>
      <c r="G1075" s="45" t="s">
        <v>408</v>
      </c>
      <c r="H1075" s="45" t="s">
        <v>412</v>
      </c>
      <c r="I1075" s="53">
        <v>49276.86</v>
      </c>
      <c r="J1075" s="58">
        <f t="shared" si="224"/>
        <v>51149.38068</v>
      </c>
      <c r="K1075" s="58">
        <f t="shared" si="225"/>
        <v>52837.31024244</v>
      </c>
      <c r="L1075" s="74">
        <f t="shared" si="226"/>
        <v>3912.92762202</v>
      </c>
      <c r="M1075" s="74">
        <f t="shared" si="227"/>
        <v>75.7010834064</v>
      </c>
      <c r="N1075" s="74">
        <f t="shared" si="228"/>
        <v>384.0022598277695</v>
      </c>
      <c r="O1075" s="74">
        <f t="shared" si="229"/>
        <v>6585.48276255</v>
      </c>
      <c r="P1075" s="39">
        <f t="shared" si="230"/>
        <v>19044</v>
      </c>
      <c r="Q1075" s="73">
        <f t="shared" si="231"/>
        <v>4042.05423354666</v>
      </c>
      <c r="R1075" s="73">
        <f t="shared" si="232"/>
        <v>78.1992191588112</v>
      </c>
      <c r="S1075" s="73">
        <f t="shared" si="233"/>
        <v>384.0022598277695</v>
      </c>
      <c r="T1075" s="73">
        <f t="shared" si="234"/>
        <v>6895.26898663842</v>
      </c>
      <c r="U1075" s="73">
        <f t="shared" si="235"/>
        <v>19236</v>
      </c>
      <c r="V1075" s="73">
        <f t="shared" si="236"/>
        <v>81151.49440780417</v>
      </c>
      <c r="W1075" s="73">
        <f t="shared" si="237"/>
        <v>83472.83494161165</v>
      </c>
    </row>
    <row r="1076" spans="2:23" ht="15">
      <c r="B1076" t="s">
        <v>2161</v>
      </c>
      <c r="C1076" t="s">
        <v>2162</v>
      </c>
      <c r="D1076" t="s">
        <v>495</v>
      </c>
      <c r="E1076" s="54">
        <v>36</v>
      </c>
      <c r="F1076" s="45" t="s">
        <v>407</v>
      </c>
      <c r="G1076" s="45" t="s">
        <v>408</v>
      </c>
      <c r="H1076" s="45" t="s">
        <v>412</v>
      </c>
      <c r="I1076" s="53">
        <v>51908.07</v>
      </c>
      <c r="J1076" s="58">
        <f t="shared" si="224"/>
        <v>53880.57666</v>
      </c>
      <c r="K1076" s="58">
        <f t="shared" si="225"/>
        <v>55658.63568977999</v>
      </c>
      <c r="L1076" s="74">
        <f t="shared" si="226"/>
        <v>4121.86411449</v>
      </c>
      <c r="M1076" s="74">
        <f t="shared" si="227"/>
        <v>79.74325345679999</v>
      </c>
      <c r="N1076" s="74">
        <f t="shared" si="228"/>
        <v>384.0022598277695</v>
      </c>
      <c r="O1076" s="74">
        <f t="shared" si="229"/>
        <v>6937.124244975</v>
      </c>
      <c r="P1076" s="39">
        <f t="shared" si="230"/>
        <v>19044</v>
      </c>
      <c r="Q1076" s="73">
        <f t="shared" si="231"/>
        <v>4257.88563026817</v>
      </c>
      <c r="R1076" s="73">
        <f t="shared" si="232"/>
        <v>82.37478082087439</v>
      </c>
      <c r="S1076" s="73">
        <f t="shared" si="233"/>
        <v>384.0022598277695</v>
      </c>
      <c r="T1076" s="73">
        <f t="shared" si="234"/>
        <v>7263.451957516289</v>
      </c>
      <c r="U1076" s="73">
        <f t="shared" si="235"/>
        <v>19236</v>
      </c>
      <c r="V1076" s="73">
        <f t="shared" si="236"/>
        <v>84447.31053274957</v>
      </c>
      <c r="W1076" s="73">
        <f t="shared" si="237"/>
        <v>86882.3503182131</v>
      </c>
    </row>
    <row r="1077" spans="2:23" ht="15">
      <c r="B1077" t="s">
        <v>2163</v>
      </c>
      <c r="C1077" t="s">
        <v>2164</v>
      </c>
      <c r="D1077" t="s">
        <v>543</v>
      </c>
      <c r="E1077" s="54">
        <v>40</v>
      </c>
      <c r="F1077" s="45" t="s">
        <v>407</v>
      </c>
      <c r="G1077" s="45" t="s">
        <v>408</v>
      </c>
      <c r="H1077" s="45" t="s">
        <v>412</v>
      </c>
      <c r="I1077" s="53">
        <v>52039.39</v>
      </c>
      <c r="J1077" s="58">
        <f t="shared" si="224"/>
        <v>54016.88682</v>
      </c>
      <c r="K1077" s="58">
        <f t="shared" si="225"/>
        <v>55799.44408505999</v>
      </c>
      <c r="L1077" s="74">
        <f t="shared" si="226"/>
        <v>4132.29184173</v>
      </c>
      <c r="M1077" s="74">
        <f t="shared" si="227"/>
        <v>79.9449924936</v>
      </c>
      <c r="N1077" s="74">
        <f t="shared" si="228"/>
        <v>384.0022598277695</v>
      </c>
      <c r="O1077" s="74">
        <f t="shared" si="229"/>
        <v>6954.674178075</v>
      </c>
      <c r="P1077" s="39">
        <f t="shared" si="230"/>
        <v>19044</v>
      </c>
      <c r="Q1077" s="73">
        <f t="shared" si="231"/>
        <v>4268.65747250709</v>
      </c>
      <c r="R1077" s="73">
        <f t="shared" si="232"/>
        <v>82.58317724588879</v>
      </c>
      <c r="S1077" s="73">
        <f t="shared" si="233"/>
        <v>384.0022598277695</v>
      </c>
      <c r="T1077" s="73">
        <f t="shared" si="234"/>
        <v>7281.827453100329</v>
      </c>
      <c r="U1077" s="73">
        <f t="shared" si="235"/>
        <v>19236</v>
      </c>
      <c r="V1077" s="73">
        <f t="shared" si="236"/>
        <v>84611.80009212636</v>
      </c>
      <c r="W1077" s="73">
        <f t="shared" si="237"/>
        <v>87052.51444774106</v>
      </c>
    </row>
    <row r="1078" spans="2:23" ht="15">
      <c r="B1078" t="s">
        <v>2165</v>
      </c>
      <c r="C1078" t="s">
        <v>2166</v>
      </c>
      <c r="D1078" t="s">
        <v>561</v>
      </c>
      <c r="E1078" s="54">
        <v>40</v>
      </c>
      <c r="F1078" s="45" t="s">
        <v>407</v>
      </c>
      <c r="G1078" s="45" t="s">
        <v>408</v>
      </c>
      <c r="H1078" s="45" t="s">
        <v>412</v>
      </c>
      <c r="I1078" s="53">
        <v>58179.61</v>
      </c>
      <c r="J1078" s="58">
        <f t="shared" si="224"/>
        <v>60390.43518</v>
      </c>
      <c r="K1078" s="58">
        <f t="shared" si="225"/>
        <v>62383.31954093999</v>
      </c>
      <c r="L1078" s="74">
        <f t="shared" si="226"/>
        <v>4619.86829127</v>
      </c>
      <c r="M1078" s="74">
        <f t="shared" si="227"/>
        <v>89.3778440664</v>
      </c>
      <c r="N1078" s="74">
        <f t="shared" si="228"/>
        <v>384.0022598277695</v>
      </c>
      <c r="O1078" s="74">
        <f t="shared" si="229"/>
        <v>7775.268529425</v>
      </c>
      <c r="P1078" s="39">
        <f t="shared" si="230"/>
        <v>19044</v>
      </c>
      <c r="Q1078" s="73">
        <f t="shared" si="231"/>
        <v>4772.3239448819095</v>
      </c>
      <c r="R1078" s="73">
        <f t="shared" si="232"/>
        <v>92.32731292059118</v>
      </c>
      <c r="S1078" s="73">
        <f t="shared" si="233"/>
        <v>384.0022598277695</v>
      </c>
      <c r="T1078" s="73">
        <f t="shared" si="234"/>
        <v>8141.023200092669</v>
      </c>
      <c r="U1078" s="73">
        <f t="shared" si="235"/>
        <v>19236</v>
      </c>
      <c r="V1078" s="73">
        <f t="shared" si="236"/>
        <v>92302.95210458917</v>
      </c>
      <c r="W1078" s="73">
        <f t="shared" si="237"/>
        <v>95008.99625866293</v>
      </c>
    </row>
    <row r="1079" spans="2:23" ht="15">
      <c r="B1079" t="s">
        <v>2167</v>
      </c>
      <c r="C1079" t="s">
        <v>2168</v>
      </c>
      <c r="D1079" t="s">
        <v>446</v>
      </c>
      <c r="E1079" s="54">
        <v>87</v>
      </c>
      <c r="F1079" s="45" t="s">
        <v>407</v>
      </c>
      <c r="G1079" s="45" t="s">
        <v>408</v>
      </c>
      <c r="H1079" s="45" t="s">
        <v>412</v>
      </c>
      <c r="I1079" s="53">
        <v>52234.54</v>
      </c>
      <c r="J1079" s="58">
        <f t="shared" si="224"/>
        <v>54219.452520000006</v>
      </c>
      <c r="K1079" s="58">
        <f t="shared" si="225"/>
        <v>56008.69445316</v>
      </c>
      <c r="L1079" s="74">
        <f t="shared" si="226"/>
        <v>4147.78811778</v>
      </c>
      <c r="M1079" s="74">
        <f t="shared" si="227"/>
        <v>80.24478972960001</v>
      </c>
      <c r="N1079" s="74">
        <f t="shared" si="228"/>
        <v>384.0022598277695</v>
      </c>
      <c r="O1079" s="74">
        <f t="shared" si="229"/>
        <v>6980.754511950001</v>
      </c>
      <c r="P1079" s="39">
        <f t="shared" si="230"/>
        <v>19044</v>
      </c>
      <c r="Q1079" s="73">
        <f t="shared" si="231"/>
        <v>4284.66512566674</v>
      </c>
      <c r="R1079" s="73">
        <f t="shared" si="232"/>
        <v>82.8928677906768</v>
      </c>
      <c r="S1079" s="73">
        <f t="shared" si="233"/>
        <v>384.0022598277695</v>
      </c>
      <c r="T1079" s="73">
        <f t="shared" si="234"/>
        <v>7309.13462613738</v>
      </c>
      <c r="U1079" s="73">
        <f t="shared" si="235"/>
        <v>19236</v>
      </c>
      <c r="V1079" s="73">
        <f t="shared" si="236"/>
        <v>84856.24219928737</v>
      </c>
      <c r="W1079" s="73">
        <f t="shared" si="237"/>
        <v>87305.38933258256</v>
      </c>
    </row>
    <row r="1080" spans="2:23" ht="15">
      <c r="B1080" t="s">
        <v>2169</v>
      </c>
      <c r="C1080" t="s">
        <v>2170</v>
      </c>
      <c r="D1080" t="s">
        <v>699</v>
      </c>
      <c r="E1080" s="54">
        <v>40</v>
      </c>
      <c r="F1080" s="45" t="s">
        <v>407</v>
      </c>
      <c r="G1080" s="45" t="s">
        <v>408</v>
      </c>
      <c r="H1080" s="45" t="s">
        <v>412</v>
      </c>
      <c r="I1080" s="53">
        <v>51673.94</v>
      </c>
      <c r="J1080" s="58">
        <f t="shared" si="224"/>
        <v>53637.54972</v>
      </c>
      <c r="K1080" s="58">
        <f t="shared" si="225"/>
        <v>55407.58886076</v>
      </c>
      <c r="L1080" s="74">
        <f t="shared" si="226"/>
        <v>4103.27255358</v>
      </c>
      <c r="M1080" s="74">
        <f t="shared" si="227"/>
        <v>79.3835735856</v>
      </c>
      <c r="N1080" s="74">
        <f t="shared" si="228"/>
        <v>384.0022598277695</v>
      </c>
      <c r="O1080" s="74">
        <f t="shared" si="229"/>
        <v>6905.83452645</v>
      </c>
      <c r="P1080" s="39">
        <f t="shared" si="230"/>
        <v>19044</v>
      </c>
      <c r="Q1080" s="73">
        <f t="shared" si="231"/>
        <v>4238.68054784814</v>
      </c>
      <c r="R1080" s="73">
        <f t="shared" si="232"/>
        <v>82.0032315139248</v>
      </c>
      <c r="S1080" s="73">
        <f t="shared" si="233"/>
        <v>384.0022598277695</v>
      </c>
      <c r="T1080" s="73">
        <f t="shared" si="234"/>
        <v>7230.69034632918</v>
      </c>
      <c r="U1080" s="73">
        <f t="shared" si="235"/>
        <v>19236</v>
      </c>
      <c r="V1080" s="73">
        <f t="shared" si="236"/>
        <v>84154.04263344337</v>
      </c>
      <c r="W1080" s="73">
        <f t="shared" si="237"/>
        <v>86578.96524627901</v>
      </c>
    </row>
    <row r="1081" spans="2:23" ht="15">
      <c r="B1081" t="s">
        <v>2171</v>
      </c>
      <c r="C1081" t="s">
        <v>2172</v>
      </c>
      <c r="D1081" t="s">
        <v>443</v>
      </c>
      <c r="E1081" s="54">
        <v>40</v>
      </c>
      <c r="F1081" s="45" t="s">
        <v>407</v>
      </c>
      <c r="G1081" s="45" t="s">
        <v>408</v>
      </c>
      <c r="H1081" s="45" t="s">
        <v>412</v>
      </c>
      <c r="I1081" s="53">
        <v>52226.85</v>
      </c>
      <c r="J1081" s="58">
        <f t="shared" si="224"/>
        <v>54211.4703</v>
      </c>
      <c r="K1081" s="58">
        <f t="shared" si="225"/>
        <v>56000.4488199</v>
      </c>
      <c r="L1081" s="74">
        <f t="shared" si="226"/>
        <v>4147.17747795</v>
      </c>
      <c r="M1081" s="74">
        <f t="shared" si="227"/>
        <v>80.232976044</v>
      </c>
      <c r="N1081" s="74">
        <f t="shared" si="228"/>
        <v>384.0022598277695</v>
      </c>
      <c r="O1081" s="74">
        <f t="shared" si="229"/>
        <v>6979.726801125</v>
      </c>
      <c r="P1081" s="39">
        <f t="shared" si="230"/>
        <v>19044</v>
      </c>
      <c r="Q1081" s="73">
        <f t="shared" si="231"/>
        <v>4284.03433472235</v>
      </c>
      <c r="R1081" s="73">
        <f t="shared" si="232"/>
        <v>82.880664253452</v>
      </c>
      <c r="S1081" s="73">
        <f t="shared" si="233"/>
        <v>384.0022598277695</v>
      </c>
      <c r="T1081" s="73">
        <f t="shared" si="234"/>
        <v>7308.05857099695</v>
      </c>
      <c r="U1081" s="73">
        <f t="shared" si="235"/>
        <v>19236</v>
      </c>
      <c r="V1081" s="73">
        <f t="shared" si="236"/>
        <v>84846.60981494677</v>
      </c>
      <c r="W1081" s="73">
        <f t="shared" si="237"/>
        <v>87295.42464970052</v>
      </c>
    </row>
    <row r="1082" spans="2:23" ht="15">
      <c r="B1082" t="s">
        <v>2173</v>
      </c>
      <c r="C1082" t="s">
        <v>967</v>
      </c>
      <c r="D1082" t="s">
        <v>417</v>
      </c>
      <c r="E1082" s="54">
        <v>40</v>
      </c>
      <c r="F1082" s="45" t="s">
        <v>407</v>
      </c>
      <c r="G1082" s="45" t="s">
        <v>408</v>
      </c>
      <c r="H1082" s="45" t="s">
        <v>412</v>
      </c>
      <c r="I1082" s="53">
        <v>62065.65</v>
      </c>
      <c r="J1082" s="58">
        <f t="shared" si="224"/>
        <v>64424.144700000004</v>
      </c>
      <c r="K1082" s="58">
        <f t="shared" si="225"/>
        <v>66550.1414751</v>
      </c>
      <c r="L1082" s="74">
        <f t="shared" si="226"/>
        <v>4928.44706955</v>
      </c>
      <c r="M1082" s="74">
        <f t="shared" si="227"/>
        <v>95.347734156</v>
      </c>
      <c r="N1082" s="74">
        <f t="shared" si="228"/>
        <v>384.0022598277695</v>
      </c>
      <c r="O1082" s="74">
        <f t="shared" si="229"/>
        <v>8294.608630125002</v>
      </c>
      <c r="P1082" s="39">
        <f t="shared" si="230"/>
        <v>19044</v>
      </c>
      <c r="Q1082" s="73">
        <f t="shared" si="231"/>
        <v>5091.08582284515</v>
      </c>
      <c r="R1082" s="73">
        <f t="shared" si="232"/>
        <v>98.49420938314799</v>
      </c>
      <c r="S1082" s="73">
        <f t="shared" si="233"/>
        <v>384.0022598277695</v>
      </c>
      <c r="T1082" s="73">
        <f t="shared" si="234"/>
        <v>8684.79346250055</v>
      </c>
      <c r="U1082" s="73">
        <f t="shared" si="235"/>
        <v>19236</v>
      </c>
      <c r="V1082" s="73">
        <f t="shared" si="236"/>
        <v>97170.55039365878</v>
      </c>
      <c r="W1082" s="73">
        <f t="shared" si="237"/>
        <v>100044.51722965662</v>
      </c>
    </row>
    <row r="1083" spans="2:23" ht="15">
      <c r="B1083" t="s">
        <v>2174</v>
      </c>
      <c r="C1083" t="s">
        <v>2175</v>
      </c>
      <c r="D1083" t="s">
        <v>483</v>
      </c>
      <c r="E1083" s="54">
        <v>40</v>
      </c>
      <c r="F1083" s="45" t="s">
        <v>407</v>
      </c>
      <c r="G1083" s="45" t="s">
        <v>408</v>
      </c>
      <c r="H1083" s="45" t="s">
        <v>412</v>
      </c>
      <c r="I1083" s="53">
        <v>65888.66</v>
      </c>
      <c r="J1083" s="58">
        <f t="shared" si="224"/>
        <v>68392.42908</v>
      </c>
      <c r="K1083" s="58">
        <f t="shared" si="225"/>
        <v>70649.37923964</v>
      </c>
      <c r="L1083" s="74">
        <f t="shared" si="226"/>
        <v>5232.02082462</v>
      </c>
      <c r="M1083" s="74">
        <f t="shared" si="227"/>
        <v>101.2207950384</v>
      </c>
      <c r="N1083" s="74">
        <f t="shared" si="228"/>
        <v>384.0022598277695</v>
      </c>
      <c r="O1083" s="74">
        <f t="shared" si="229"/>
        <v>8805.52524405</v>
      </c>
      <c r="P1083" s="39">
        <f t="shared" si="230"/>
        <v>19044</v>
      </c>
      <c r="Q1083" s="73">
        <f t="shared" si="231"/>
        <v>5404.6775118324595</v>
      </c>
      <c r="R1083" s="73">
        <f t="shared" si="232"/>
        <v>104.56108127466719</v>
      </c>
      <c r="S1083" s="73">
        <f t="shared" si="233"/>
        <v>384.0022598277695</v>
      </c>
      <c r="T1083" s="73">
        <f t="shared" si="234"/>
        <v>9219.74399077302</v>
      </c>
      <c r="U1083" s="73">
        <f t="shared" si="235"/>
        <v>19236</v>
      </c>
      <c r="V1083" s="73">
        <f t="shared" si="236"/>
        <v>101959.19820353617</v>
      </c>
      <c r="W1083" s="73">
        <f t="shared" si="237"/>
        <v>104998.36408334791</v>
      </c>
    </row>
    <row r="1084" spans="2:23" ht="15">
      <c r="B1084" t="s">
        <v>2176</v>
      </c>
      <c r="C1084" t="s">
        <v>2177</v>
      </c>
      <c r="D1084" t="s">
        <v>423</v>
      </c>
      <c r="E1084" s="54">
        <v>40</v>
      </c>
      <c r="F1084" s="45" t="s">
        <v>407</v>
      </c>
      <c r="G1084" s="45" t="s">
        <v>408</v>
      </c>
      <c r="H1084" s="45" t="s">
        <v>412</v>
      </c>
      <c r="I1084" s="53">
        <v>65888.65</v>
      </c>
      <c r="J1084" s="58">
        <f t="shared" si="224"/>
        <v>68392.4187</v>
      </c>
      <c r="K1084" s="58">
        <f t="shared" si="225"/>
        <v>70649.3685171</v>
      </c>
      <c r="L1084" s="74">
        <f t="shared" si="226"/>
        <v>5232.020030549999</v>
      </c>
      <c r="M1084" s="74">
        <f t="shared" si="227"/>
        <v>101.22077967599999</v>
      </c>
      <c r="N1084" s="74">
        <f t="shared" si="228"/>
        <v>384.0022598277695</v>
      </c>
      <c r="O1084" s="74">
        <f t="shared" si="229"/>
        <v>8805.523907625</v>
      </c>
      <c r="P1084" s="39">
        <f t="shared" si="230"/>
        <v>19044</v>
      </c>
      <c r="Q1084" s="73">
        <f t="shared" si="231"/>
        <v>5404.676691558149</v>
      </c>
      <c r="R1084" s="73">
        <f t="shared" si="232"/>
        <v>104.561065405308</v>
      </c>
      <c r="S1084" s="73">
        <f t="shared" si="233"/>
        <v>384.0022598277695</v>
      </c>
      <c r="T1084" s="73">
        <f t="shared" si="234"/>
        <v>9219.74259148155</v>
      </c>
      <c r="U1084" s="73">
        <f t="shared" si="235"/>
        <v>19236</v>
      </c>
      <c r="V1084" s="73">
        <f t="shared" si="236"/>
        <v>101959.18567767876</v>
      </c>
      <c r="W1084" s="73">
        <f t="shared" si="237"/>
        <v>104998.35112537278</v>
      </c>
    </row>
    <row r="1085" spans="2:23" ht="15">
      <c r="B1085" t="s">
        <v>2178</v>
      </c>
      <c r="C1085" t="s">
        <v>2179</v>
      </c>
      <c r="D1085" t="s">
        <v>486</v>
      </c>
      <c r="E1085" s="54">
        <v>40</v>
      </c>
      <c r="F1085" s="45" t="s">
        <v>407</v>
      </c>
      <c r="G1085" s="45" t="s">
        <v>408</v>
      </c>
      <c r="H1085" s="45" t="s">
        <v>412</v>
      </c>
      <c r="I1085" s="53">
        <v>63148.09</v>
      </c>
      <c r="J1085" s="58">
        <f t="shared" si="224"/>
        <v>65547.71742</v>
      </c>
      <c r="K1085" s="58">
        <f t="shared" si="225"/>
        <v>67710.79209486</v>
      </c>
      <c r="L1085" s="74">
        <f t="shared" si="226"/>
        <v>5014.40038263</v>
      </c>
      <c r="M1085" s="74">
        <f t="shared" si="227"/>
        <v>97.0106217816</v>
      </c>
      <c r="N1085" s="74">
        <f t="shared" si="228"/>
        <v>384.0022598277695</v>
      </c>
      <c r="O1085" s="74">
        <f t="shared" si="229"/>
        <v>8439.268617825</v>
      </c>
      <c r="P1085" s="39">
        <f t="shared" si="230"/>
        <v>19044</v>
      </c>
      <c r="Q1085" s="73">
        <f t="shared" si="231"/>
        <v>5179.875595256789</v>
      </c>
      <c r="R1085" s="73">
        <f t="shared" si="232"/>
        <v>100.21197230039279</v>
      </c>
      <c r="S1085" s="73">
        <f t="shared" si="233"/>
        <v>384.0022598277695</v>
      </c>
      <c r="T1085" s="73">
        <f t="shared" si="234"/>
        <v>8836.258368379229</v>
      </c>
      <c r="U1085" s="73">
        <f t="shared" si="235"/>
        <v>19236</v>
      </c>
      <c r="V1085" s="73">
        <f t="shared" si="236"/>
        <v>98526.39930206437</v>
      </c>
      <c r="W1085" s="73">
        <f t="shared" si="237"/>
        <v>101447.14029062417</v>
      </c>
    </row>
    <row r="1086" spans="2:23" ht="15">
      <c r="B1086" t="s">
        <v>2180</v>
      </c>
      <c r="C1086" t="s">
        <v>2181</v>
      </c>
      <c r="D1086" t="s">
        <v>543</v>
      </c>
      <c r="E1086" s="54">
        <v>40</v>
      </c>
      <c r="F1086" s="45" t="s">
        <v>407</v>
      </c>
      <c r="G1086" s="45" t="s">
        <v>408</v>
      </c>
      <c r="H1086" s="45" t="s">
        <v>412</v>
      </c>
      <c r="I1086" s="53">
        <v>57218.16</v>
      </c>
      <c r="J1086" s="58">
        <f t="shared" si="224"/>
        <v>59392.45008</v>
      </c>
      <c r="K1086" s="58">
        <f t="shared" si="225"/>
        <v>61352.40093264</v>
      </c>
      <c r="L1086" s="74">
        <f t="shared" si="226"/>
        <v>4543.52243112</v>
      </c>
      <c r="M1086" s="74">
        <f t="shared" si="227"/>
        <v>87.9008261184</v>
      </c>
      <c r="N1086" s="74">
        <f t="shared" si="228"/>
        <v>384.0022598277695</v>
      </c>
      <c r="O1086" s="74">
        <f t="shared" si="229"/>
        <v>7646.7779478</v>
      </c>
      <c r="P1086" s="39">
        <f t="shared" si="230"/>
        <v>19044</v>
      </c>
      <c r="Q1086" s="73">
        <f t="shared" si="231"/>
        <v>4693.45867134696</v>
      </c>
      <c r="R1086" s="73">
        <f t="shared" si="232"/>
        <v>90.8015533803072</v>
      </c>
      <c r="S1086" s="73">
        <f t="shared" si="233"/>
        <v>384.0022598277695</v>
      </c>
      <c r="T1086" s="73">
        <f t="shared" si="234"/>
        <v>8006.48832170952</v>
      </c>
      <c r="U1086" s="73">
        <f t="shared" si="235"/>
        <v>19236</v>
      </c>
      <c r="V1086" s="73">
        <f t="shared" si="236"/>
        <v>91098.65354486617</v>
      </c>
      <c r="W1086" s="73">
        <f t="shared" si="237"/>
        <v>93763.15173890456</v>
      </c>
    </row>
    <row r="1087" spans="2:23" ht="15">
      <c r="B1087" t="s">
        <v>2182</v>
      </c>
      <c r="C1087" t="s">
        <v>2183</v>
      </c>
      <c r="D1087" t="s">
        <v>546</v>
      </c>
      <c r="E1087" s="54">
        <v>40</v>
      </c>
      <c r="F1087" s="45" t="s">
        <v>407</v>
      </c>
      <c r="G1087" s="45" t="s">
        <v>408</v>
      </c>
      <c r="H1087" s="45" t="s">
        <v>412</v>
      </c>
      <c r="I1087" s="53">
        <v>54180.26</v>
      </c>
      <c r="J1087" s="58">
        <f t="shared" si="224"/>
        <v>56239.10988</v>
      </c>
      <c r="K1087" s="58">
        <f t="shared" si="225"/>
        <v>58095.00050604</v>
      </c>
      <c r="L1087" s="74">
        <f t="shared" si="226"/>
        <v>4302.2919058200005</v>
      </c>
      <c r="M1087" s="74">
        <f t="shared" si="227"/>
        <v>83.2338826224</v>
      </c>
      <c r="N1087" s="74">
        <f t="shared" si="228"/>
        <v>384.0022598277695</v>
      </c>
      <c r="O1087" s="74">
        <f t="shared" si="229"/>
        <v>7240.785397050001</v>
      </c>
      <c r="P1087" s="39">
        <f t="shared" si="230"/>
        <v>19044</v>
      </c>
      <c r="Q1087" s="73">
        <f t="shared" si="231"/>
        <v>4444.26753871206</v>
      </c>
      <c r="R1087" s="73">
        <f t="shared" si="232"/>
        <v>85.9806007489392</v>
      </c>
      <c r="S1087" s="73">
        <f t="shared" si="233"/>
        <v>384.0022598277695</v>
      </c>
      <c r="T1087" s="73">
        <f t="shared" si="234"/>
        <v>7581.39756603822</v>
      </c>
      <c r="U1087" s="73">
        <f t="shared" si="235"/>
        <v>19236</v>
      </c>
      <c r="V1087" s="73">
        <f t="shared" si="236"/>
        <v>87293.42332532018</v>
      </c>
      <c r="W1087" s="73">
        <f t="shared" si="237"/>
        <v>89826.64847136699</v>
      </c>
    </row>
    <row r="1088" spans="2:23" ht="15">
      <c r="B1088" t="s">
        <v>2184</v>
      </c>
      <c r="C1088" t="s">
        <v>2185</v>
      </c>
      <c r="D1088" t="s">
        <v>443</v>
      </c>
      <c r="E1088" s="54">
        <v>40</v>
      </c>
      <c r="F1088" s="45" t="s">
        <v>407</v>
      </c>
      <c r="G1088" s="45" t="s">
        <v>408</v>
      </c>
      <c r="H1088" s="45" t="s">
        <v>412</v>
      </c>
      <c r="I1088" s="53">
        <v>59721.88</v>
      </c>
      <c r="J1088" s="58">
        <f t="shared" si="224"/>
        <v>61991.31144</v>
      </c>
      <c r="K1088" s="58">
        <f t="shared" si="225"/>
        <v>64037.02471751999</v>
      </c>
      <c r="L1088" s="74">
        <f t="shared" si="226"/>
        <v>4742.33532516</v>
      </c>
      <c r="M1088" s="74">
        <f t="shared" si="227"/>
        <v>91.7471409312</v>
      </c>
      <c r="N1088" s="74">
        <f t="shared" si="228"/>
        <v>384.0022598277695</v>
      </c>
      <c r="O1088" s="74">
        <f t="shared" si="229"/>
        <v>7981.3813479</v>
      </c>
      <c r="P1088" s="39">
        <f t="shared" si="230"/>
        <v>19044</v>
      </c>
      <c r="Q1088" s="73">
        <f t="shared" si="231"/>
        <v>4898.832390890279</v>
      </c>
      <c r="R1088" s="73">
        <f t="shared" si="232"/>
        <v>94.77479658192958</v>
      </c>
      <c r="S1088" s="73">
        <f t="shared" si="233"/>
        <v>384.0022598277695</v>
      </c>
      <c r="T1088" s="73">
        <f t="shared" si="234"/>
        <v>8356.831725636359</v>
      </c>
      <c r="U1088" s="73">
        <f t="shared" si="235"/>
        <v>19236</v>
      </c>
      <c r="V1088" s="73">
        <f t="shared" si="236"/>
        <v>94234.77751381896</v>
      </c>
      <c r="W1088" s="73">
        <f t="shared" si="237"/>
        <v>97007.46589045633</v>
      </c>
    </row>
    <row r="1089" spans="2:23" ht="15">
      <c r="B1089" t="s">
        <v>2186</v>
      </c>
      <c r="C1089" t="s">
        <v>2187</v>
      </c>
      <c r="D1089" t="s">
        <v>2137</v>
      </c>
      <c r="E1089" s="54">
        <v>40</v>
      </c>
      <c r="F1089" s="45" t="s">
        <v>407</v>
      </c>
      <c r="G1089" s="45" t="s">
        <v>408</v>
      </c>
      <c r="H1089" s="45" t="s">
        <v>412</v>
      </c>
      <c r="I1089" s="53">
        <v>66694.34</v>
      </c>
      <c r="J1089" s="58">
        <f t="shared" si="224"/>
        <v>69228.72492</v>
      </c>
      <c r="K1089" s="58">
        <f t="shared" si="225"/>
        <v>71513.27284235999</v>
      </c>
      <c r="L1089" s="74">
        <f t="shared" si="226"/>
        <v>5295.99745638</v>
      </c>
      <c r="M1089" s="74">
        <f t="shared" si="227"/>
        <v>102.45851288159999</v>
      </c>
      <c r="N1089" s="74">
        <f t="shared" si="228"/>
        <v>384.0022598277695</v>
      </c>
      <c r="O1089" s="74">
        <f t="shared" si="229"/>
        <v>8913.19833345</v>
      </c>
      <c r="P1089" s="39">
        <f t="shared" si="230"/>
        <v>19044</v>
      </c>
      <c r="Q1089" s="73">
        <f t="shared" si="231"/>
        <v>5470.765372440539</v>
      </c>
      <c r="R1089" s="73">
        <f t="shared" si="232"/>
        <v>105.83964380669279</v>
      </c>
      <c r="S1089" s="73">
        <f t="shared" si="233"/>
        <v>384.0022598277695</v>
      </c>
      <c r="T1089" s="73">
        <f t="shared" si="234"/>
        <v>9332.482105927978</v>
      </c>
      <c r="U1089" s="73">
        <f t="shared" si="235"/>
        <v>19236</v>
      </c>
      <c r="V1089" s="73">
        <f t="shared" si="236"/>
        <v>102968.38148253936</v>
      </c>
      <c r="W1089" s="73">
        <f t="shared" si="237"/>
        <v>106042.36222436297</v>
      </c>
    </row>
    <row r="1090" spans="2:23" ht="15">
      <c r="B1090" t="s">
        <v>2188</v>
      </c>
      <c r="C1090" t="s">
        <v>2189</v>
      </c>
      <c r="D1090" t="s">
        <v>561</v>
      </c>
      <c r="E1090" s="54">
        <v>40</v>
      </c>
      <c r="F1090" s="45" t="s">
        <v>407</v>
      </c>
      <c r="G1090" s="45" t="s">
        <v>408</v>
      </c>
      <c r="H1090" s="45" t="s">
        <v>412</v>
      </c>
      <c r="I1090" s="53">
        <v>62563.91</v>
      </c>
      <c r="J1090" s="58">
        <f t="shared" si="224"/>
        <v>64941.33858</v>
      </c>
      <c r="K1090" s="58">
        <f t="shared" si="225"/>
        <v>67084.40275313999</v>
      </c>
      <c r="L1090" s="74">
        <f t="shared" si="226"/>
        <v>4968.012401370001</v>
      </c>
      <c r="M1090" s="74">
        <f t="shared" si="227"/>
        <v>96.1131810984</v>
      </c>
      <c r="N1090" s="74">
        <f t="shared" si="228"/>
        <v>384.0022598277695</v>
      </c>
      <c r="O1090" s="74">
        <f t="shared" si="229"/>
        <v>8361.197342175</v>
      </c>
      <c r="P1090" s="39">
        <f t="shared" si="230"/>
        <v>19044</v>
      </c>
      <c r="Q1090" s="73">
        <f t="shared" si="231"/>
        <v>5131.956810615209</v>
      </c>
      <c r="R1090" s="73">
        <f t="shared" si="232"/>
        <v>99.28491607464719</v>
      </c>
      <c r="S1090" s="73">
        <f t="shared" si="233"/>
        <v>384.0022598277695</v>
      </c>
      <c r="T1090" s="73">
        <f t="shared" si="234"/>
        <v>8754.51455928477</v>
      </c>
      <c r="U1090" s="73">
        <f t="shared" si="235"/>
        <v>19236</v>
      </c>
      <c r="V1090" s="73">
        <f t="shared" si="236"/>
        <v>97794.66376447117</v>
      </c>
      <c r="W1090" s="73">
        <f t="shared" si="237"/>
        <v>100690.16129894239</v>
      </c>
    </row>
    <row r="1091" spans="2:23" ht="15">
      <c r="B1091" t="s">
        <v>2190</v>
      </c>
      <c r="C1091" t="s">
        <v>2058</v>
      </c>
      <c r="D1091" t="s">
        <v>446</v>
      </c>
      <c r="E1091" s="54">
        <v>87</v>
      </c>
      <c r="F1091" s="45" t="s">
        <v>407</v>
      </c>
      <c r="G1091" s="45" t="s">
        <v>408</v>
      </c>
      <c r="H1091" s="45" t="s">
        <v>412</v>
      </c>
      <c r="I1091" s="53">
        <v>64634.89</v>
      </c>
      <c r="J1091" s="58">
        <f t="shared" si="224"/>
        <v>67091.01582</v>
      </c>
      <c r="K1091" s="58">
        <f t="shared" si="225"/>
        <v>69305.01934206</v>
      </c>
      <c r="L1091" s="74">
        <f t="shared" si="226"/>
        <v>5132.46271023</v>
      </c>
      <c r="M1091" s="74">
        <f t="shared" si="227"/>
        <v>99.2947034136</v>
      </c>
      <c r="N1091" s="74">
        <f t="shared" si="228"/>
        <v>384.0022598277695</v>
      </c>
      <c r="O1091" s="74">
        <f t="shared" si="229"/>
        <v>8637.968286825</v>
      </c>
      <c r="P1091" s="39">
        <f t="shared" si="230"/>
        <v>19044</v>
      </c>
      <c r="Q1091" s="73">
        <f t="shared" si="231"/>
        <v>5301.83397966759</v>
      </c>
      <c r="R1091" s="73">
        <f t="shared" si="232"/>
        <v>102.57142862624879</v>
      </c>
      <c r="S1091" s="73">
        <f t="shared" si="233"/>
        <v>384.0022598277695</v>
      </c>
      <c r="T1091" s="73">
        <f t="shared" si="234"/>
        <v>9044.30502413883</v>
      </c>
      <c r="U1091" s="73">
        <f t="shared" si="235"/>
        <v>19236</v>
      </c>
      <c r="V1091" s="73">
        <f t="shared" si="236"/>
        <v>100388.74378029637</v>
      </c>
      <c r="W1091" s="73">
        <f t="shared" si="237"/>
        <v>103373.73203432043</v>
      </c>
    </row>
    <row r="1092" spans="2:23" ht="15">
      <c r="B1092" t="s">
        <v>2191</v>
      </c>
      <c r="C1092" t="s">
        <v>2192</v>
      </c>
      <c r="D1092" t="s">
        <v>699</v>
      </c>
      <c r="E1092" s="54">
        <v>40</v>
      </c>
      <c r="F1092" s="45" t="s">
        <v>407</v>
      </c>
      <c r="G1092" s="45" t="s">
        <v>408</v>
      </c>
      <c r="H1092" s="45" t="s">
        <v>412</v>
      </c>
      <c r="I1092" s="53">
        <v>58481.98</v>
      </c>
      <c r="J1092" s="58">
        <f t="shared" si="224"/>
        <v>60704.29524000001</v>
      </c>
      <c r="K1092" s="58">
        <f t="shared" si="225"/>
        <v>62707.53698292</v>
      </c>
      <c r="L1092" s="74">
        <f t="shared" si="226"/>
        <v>4643.87858586</v>
      </c>
      <c r="M1092" s="74">
        <f t="shared" si="227"/>
        <v>89.8423569552</v>
      </c>
      <c r="N1092" s="74">
        <f t="shared" si="228"/>
        <v>384.0022598277695</v>
      </c>
      <c r="O1092" s="74">
        <f t="shared" si="229"/>
        <v>7815.678012150001</v>
      </c>
      <c r="P1092" s="39">
        <f t="shared" si="230"/>
        <v>19044</v>
      </c>
      <c r="Q1092" s="73">
        <f t="shared" si="231"/>
        <v>4797.12657919338</v>
      </c>
      <c r="R1092" s="73">
        <f t="shared" si="232"/>
        <v>92.80715473472159</v>
      </c>
      <c r="S1092" s="73">
        <f t="shared" si="233"/>
        <v>384.0022598277695</v>
      </c>
      <c r="T1092" s="73">
        <f t="shared" si="234"/>
        <v>8183.33357627106</v>
      </c>
      <c r="U1092" s="73">
        <f t="shared" si="235"/>
        <v>19236</v>
      </c>
      <c r="V1092" s="73">
        <f t="shared" si="236"/>
        <v>92681.69645479298</v>
      </c>
      <c r="W1092" s="73">
        <f t="shared" si="237"/>
        <v>95400.80655294693</v>
      </c>
    </row>
    <row r="1093" spans="2:23" ht="15">
      <c r="B1093" t="s">
        <v>2193</v>
      </c>
      <c r="C1093" t="s">
        <v>1129</v>
      </c>
      <c r="D1093" t="s">
        <v>417</v>
      </c>
      <c r="E1093" s="54">
        <v>40</v>
      </c>
      <c r="F1093" s="45" t="s">
        <v>407</v>
      </c>
      <c r="G1093" s="45" t="s">
        <v>408</v>
      </c>
      <c r="H1093" s="45" t="s">
        <v>412</v>
      </c>
      <c r="I1093" s="53">
        <v>71112.58</v>
      </c>
      <c r="J1093" s="58">
        <f t="shared" si="224"/>
        <v>73814.85804</v>
      </c>
      <c r="K1093" s="58">
        <f t="shared" si="225"/>
        <v>76250.74835532</v>
      </c>
      <c r="L1093" s="74">
        <f t="shared" si="226"/>
        <v>5646.836640060001</v>
      </c>
      <c r="M1093" s="74">
        <f t="shared" si="227"/>
        <v>109.24598989920001</v>
      </c>
      <c r="N1093" s="74">
        <f t="shared" si="228"/>
        <v>384.0022598277695</v>
      </c>
      <c r="O1093" s="74">
        <f t="shared" si="229"/>
        <v>9503.662972650001</v>
      </c>
      <c r="P1093" s="39">
        <f t="shared" si="230"/>
        <v>19044</v>
      </c>
      <c r="Q1093" s="73">
        <f t="shared" si="231"/>
        <v>5833.18224918198</v>
      </c>
      <c r="R1093" s="73">
        <f t="shared" si="232"/>
        <v>112.8511075658736</v>
      </c>
      <c r="S1093" s="73">
        <f t="shared" si="233"/>
        <v>384.0022598277695</v>
      </c>
      <c r="T1093" s="73">
        <f t="shared" si="234"/>
        <v>9950.72266036926</v>
      </c>
      <c r="U1093" s="73">
        <f t="shared" si="235"/>
        <v>19236</v>
      </c>
      <c r="V1093" s="73">
        <f t="shared" si="236"/>
        <v>108502.60590243698</v>
      </c>
      <c r="W1093" s="73">
        <f t="shared" si="237"/>
        <v>111767.50663226488</v>
      </c>
    </row>
    <row r="1094" spans="2:23" ht="15">
      <c r="B1094" t="s">
        <v>2194</v>
      </c>
      <c r="C1094" t="s">
        <v>2195</v>
      </c>
      <c r="D1094" t="s">
        <v>423</v>
      </c>
      <c r="E1094" s="54">
        <v>40</v>
      </c>
      <c r="F1094" s="45" t="s">
        <v>407</v>
      </c>
      <c r="G1094" s="45" t="s">
        <v>408</v>
      </c>
      <c r="H1094" s="45" t="s">
        <v>412</v>
      </c>
      <c r="I1094" s="53">
        <v>64422</v>
      </c>
      <c r="J1094" s="58">
        <f t="shared" si="224"/>
        <v>66870.03600000001</v>
      </c>
      <c r="K1094" s="58">
        <f t="shared" si="225"/>
        <v>69076.74718800001</v>
      </c>
      <c r="L1094" s="74">
        <f t="shared" si="226"/>
        <v>5115.557754</v>
      </c>
      <c r="M1094" s="74">
        <f t="shared" si="227"/>
        <v>98.96765328000001</v>
      </c>
      <c r="N1094" s="74">
        <f t="shared" si="228"/>
        <v>384.0022598277695</v>
      </c>
      <c r="O1094" s="74">
        <f t="shared" si="229"/>
        <v>8609.517135000002</v>
      </c>
      <c r="P1094" s="39">
        <f t="shared" si="230"/>
        <v>19044</v>
      </c>
      <c r="Q1094" s="73">
        <f t="shared" si="231"/>
        <v>5284.371159882001</v>
      </c>
      <c r="R1094" s="73">
        <f t="shared" si="232"/>
        <v>102.23358583824002</v>
      </c>
      <c r="S1094" s="73">
        <f t="shared" si="233"/>
        <v>384.0022598277695</v>
      </c>
      <c r="T1094" s="73">
        <f t="shared" si="234"/>
        <v>9014.515508034001</v>
      </c>
      <c r="U1094" s="73">
        <f t="shared" si="235"/>
        <v>19236</v>
      </c>
      <c r="V1094" s="73">
        <f t="shared" si="236"/>
        <v>100122.08080210778</v>
      </c>
      <c r="W1094" s="73">
        <f t="shared" si="237"/>
        <v>103097.86970158202</v>
      </c>
    </row>
    <row r="1095" spans="2:23" ht="15">
      <c r="B1095" t="s">
        <v>2196</v>
      </c>
      <c r="C1095" t="s">
        <v>2197</v>
      </c>
      <c r="D1095" t="s">
        <v>486</v>
      </c>
      <c r="E1095" s="54">
        <v>40</v>
      </c>
      <c r="F1095" s="45" t="s">
        <v>407</v>
      </c>
      <c r="G1095" s="45" t="s">
        <v>408</v>
      </c>
      <c r="H1095" s="45" t="s">
        <v>412</v>
      </c>
      <c r="I1095" s="53">
        <v>63366.4</v>
      </c>
      <c r="J1095" s="58">
        <f t="shared" si="224"/>
        <v>65774.3232</v>
      </c>
      <c r="K1095" s="58">
        <f t="shared" si="225"/>
        <v>67944.8758656</v>
      </c>
      <c r="L1095" s="74">
        <f t="shared" si="226"/>
        <v>5031.7357248</v>
      </c>
      <c r="M1095" s="74">
        <f t="shared" si="227"/>
        <v>97.345998336</v>
      </c>
      <c r="N1095" s="74">
        <f t="shared" si="228"/>
        <v>384.0022598277695</v>
      </c>
      <c r="O1095" s="74">
        <f t="shared" si="229"/>
        <v>8468.444112</v>
      </c>
      <c r="P1095" s="39">
        <f t="shared" si="230"/>
        <v>19044</v>
      </c>
      <c r="Q1095" s="73">
        <f t="shared" si="231"/>
        <v>5197.783003718399</v>
      </c>
      <c r="R1095" s="73">
        <f t="shared" si="232"/>
        <v>100.558416281088</v>
      </c>
      <c r="S1095" s="73">
        <f t="shared" si="233"/>
        <v>384.0022598277695</v>
      </c>
      <c r="T1095" s="73">
        <f t="shared" si="234"/>
        <v>8866.8063004608</v>
      </c>
      <c r="U1095" s="73">
        <f t="shared" si="235"/>
        <v>19236</v>
      </c>
      <c r="V1095" s="73">
        <f t="shared" si="236"/>
        <v>98799.85129496377</v>
      </c>
      <c r="W1095" s="73">
        <f t="shared" si="237"/>
        <v>101730.02584588806</v>
      </c>
    </row>
    <row r="1096" spans="2:23" ht="15">
      <c r="B1096" t="s">
        <v>2198</v>
      </c>
      <c r="C1096" t="s">
        <v>2199</v>
      </c>
      <c r="D1096" t="s">
        <v>495</v>
      </c>
      <c r="E1096" s="54">
        <v>40</v>
      </c>
      <c r="F1096" s="45" t="s">
        <v>407</v>
      </c>
      <c r="G1096" s="45" t="s">
        <v>408</v>
      </c>
      <c r="H1096" s="45" t="s">
        <v>412</v>
      </c>
      <c r="I1096" s="53">
        <v>64398.99</v>
      </c>
      <c r="J1096" s="58">
        <f t="shared" si="224"/>
        <v>66846.15162</v>
      </c>
      <c r="K1096" s="58">
        <f t="shared" si="225"/>
        <v>69052.07462346</v>
      </c>
      <c r="L1096" s="74">
        <f t="shared" si="226"/>
        <v>5113.73059893</v>
      </c>
      <c r="M1096" s="74">
        <f t="shared" si="227"/>
        <v>98.9323043976</v>
      </c>
      <c r="N1096" s="74">
        <f t="shared" si="228"/>
        <v>384.0022598277695</v>
      </c>
      <c r="O1096" s="74">
        <f t="shared" si="229"/>
        <v>8606.442021075001</v>
      </c>
      <c r="P1096" s="39">
        <f t="shared" si="230"/>
        <v>19044</v>
      </c>
      <c r="Q1096" s="73">
        <f t="shared" si="231"/>
        <v>5282.483708694689</v>
      </c>
      <c r="R1096" s="73">
        <f t="shared" si="232"/>
        <v>102.19707044272079</v>
      </c>
      <c r="S1096" s="73">
        <f t="shared" si="233"/>
        <v>384.0022598277695</v>
      </c>
      <c r="T1096" s="73">
        <f t="shared" si="234"/>
        <v>9011.29573836153</v>
      </c>
      <c r="U1096" s="73">
        <f t="shared" si="235"/>
        <v>19236</v>
      </c>
      <c r="V1096" s="73">
        <f t="shared" si="236"/>
        <v>100093.25880423037</v>
      </c>
      <c r="W1096" s="73">
        <f t="shared" si="237"/>
        <v>103068.05340078671</v>
      </c>
    </row>
    <row r="1097" spans="2:23" ht="15">
      <c r="B1097" t="s">
        <v>2200</v>
      </c>
      <c r="C1097" t="s">
        <v>2201</v>
      </c>
      <c r="D1097" t="s">
        <v>546</v>
      </c>
      <c r="E1097" s="54">
        <v>40</v>
      </c>
      <c r="F1097" s="45" t="s">
        <v>407</v>
      </c>
      <c r="G1097" s="45" t="s">
        <v>408</v>
      </c>
      <c r="H1097" s="45" t="s">
        <v>412</v>
      </c>
      <c r="I1097" s="53">
        <v>61001.82</v>
      </c>
      <c r="J1097" s="58">
        <f t="shared" si="224"/>
        <v>63319.88916</v>
      </c>
      <c r="K1097" s="58">
        <f t="shared" si="225"/>
        <v>65409.445502279996</v>
      </c>
      <c r="L1097" s="74">
        <f t="shared" si="226"/>
        <v>4843.9715207399995</v>
      </c>
      <c r="M1097" s="74">
        <f t="shared" si="227"/>
        <v>93.7134359568</v>
      </c>
      <c r="N1097" s="74">
        <f t="shared" si="228"/>
        <v>384.0022598277695</v>
      </c>
      <c r="O1097" s="74">
        <f t="shared" si="229"/>
        <v>8152.43572935</v>
      </c>
      <c r="P1097" s="39">
        <f t="shared" si="230"/>
        <v>19044</v>
      </c>
      <c r="Q1097" s="73">
        <f t="shared" si="231"/>
        <v>5003.8225809244195</v>
      </c>
      <c r="R1097" s="73">
        <f t="shared" si="232"/>
        <v>96.80597934337439</v>
      </c>
      <c r="S1097" s="73">
        <f t="shared" si="233"/>
        <v>384.0022598277695</v>
      </c>
      <c r="T1097" s="73">
        <f t="shared" si="234"/>
        <v>8535.93263804754</v>
      </c>
      <c r="U1097" s="73">
        <f t="shared" si="235"/>
        <v>19236</v>
      </c>
      <c r="V1097" s="73">
        <f t="shared" si="236"/>
        <v>95838.01210587457</v>
      </c>
      <c r="W1097" s="73">
        <f t="shared" si="237"/>
        <v>98666.00896042309</v>
      </c>
    </row>
    <row r="1098" spans="2:23" ht="15">
      <c r="B1098" t="s">
        <v>2202</v>
      </c>
      <c r="C1098" t="s">
        <v>2203</v>
      </c>
      <c r="D1098" t="s">
        <v>699</v>
      </c>
      <c r="E1098" s="54">
        <v>40</v>
      </c>
      <c r="F1098" s="45" t="s">
        <v>407</v>
      </c>
      <c r="G1098" s="45" t="s">
        <v>408</v>
      </c>
      <c r="H1098" s="45" t="s">
        <v>412</v>
      </c>
      <c r="I1098" s="53">
        <v>64422</v>
      </c>
      <c r="J1098" s="58">
        <f aca="true" t="shared" si="238" ref="J1098:J1161">I1098*(1+$F$1)</f>
        <v>66870.03600000001</v>
      </c>
      <c r="K1098" s="58">
        <f aca="true" t="shared" si="239" ref="K1098:K1161">J1098*(1+$F$2)</f>
        <v>69076.74718800001</v>
      </c>
      <c r="L1098" s="74">
        <f aca="true" t="shared" si="240" ref="L1098:L1161">IF(J1098-$L$2&lt;0,J1098*$I$3,($L$2*$I$3)+(J1098-$L$2)*$I$4)</f>
        <v>5115.557754</v>
      </c>
      <c r="M1098" s="74">
        <f aca="true" t="shared" si="241" ref="M1098:M1161">J1098*0.00148</f>
        <v>98.96765328000001</v>
      </c>
      <c r="N1098" s="74">
        <f aca="true" t="shared" si="242" ref="N1098:N1161">2080*0.184616471071043</f>
        <v>384.0022598277695</v>
      </c>
      <c r="O1098" s="74">
        <f aca="true" t="shared" si="243" ref="O1098:O1161">J1098*0.12875</f>
        <v>8609.517135000002</v>
      </c>
      <c r="P1098" s="39">
        <f aca="true" t="shared" si="244" ref="P1098:P1161">1587*12</f>
        <v>19044</v>
      </c>
      <c r="Q1098" s="73">
        <f aca="true" t="shared" si="245" ref="Q1098:Q1161">IF(K1098-$L$2&lt;0,K1098*$I$3,($L$2*$I$3)+(K1098-$L$2)*$I$4)</f>
        <v>5284.371159882001</v>
      </c>
      <c r="R1098" s="73">
        <f aca="true" t="shared" si="246" ref="R1098:R1161">K1098*0.00148</f>
        <v>102.23358583824002</v>
      </c>
      <c r="S1098" s="73">
        <f aca="true" t="shared" si="247" ref="S1098:S1161">2080*0.184616471071043</f>
        <v>384.0022598277695</v>
      </c>
      <c r="T1098" s="73">
        <f aca="true" t="shared" si="248" ref="T1098:T1161">K1098*0.1305</f>
        <v>9014.515508034001</v>
      </c>
      <c r="U1098" s="73">
        <f aca="true" t="shared" si="249" ref="U1098:U1161">1603*12</f>
        <v>19236</v>
      </c>
      <c r="V1098" s="73">
        <f aca="true" t="shared" si="250" ref="V1098:V1161">J1098+SUM(L1098:P1098)</f>
        <v>100122.08080210778</v>
      </c>
      <c r="W1098" s="73">
        <f aca="true" t="shared" si="251" ref="W1098:W1161">K1098+SUM(Q1098:U1098)</f>
        <v>103097.86970158202</v>
      </c>
    </row>
    <row r="1099" spans="2:23" ht="15">
      <c r="B1099" t="s">
        <v>2204</v>
      </c>
      <c r="C1099" t="s">
        <v>510</v>
      </c>
      <c r="D1099" t="s">
        <v>511</v>
      </c>
      <c r="E1099" s="54">
        <v>35</v>
      </c>
      <c r="F1099" s="45" t="s">
        <v>407</v>
      </c>
      <c r="G1099" s="45" t="s">
        <v>408</v>
      </c>
      <c r="H1099" s="45" t="s">
        <v>412</v>
      </c>
      <c r="I1099" s="53">
        <v>58654.33</v>
      </c>
      <c r="J1099" s="58">
        <f t="shared" si="238"/>
        <v>60883.194540000004</v>
      </c>
      <c r="K1099" s="58">
        <f t="shared" si="239"/>
        <v>62892.33995982</v>
      </c>
      <c r="L1099" s="74">
        <f t="shared" si="240"/>
        <v>4657.56438231</v>
      </c>
      <c r="M1099" s="74">
        <f t="shared" si="241"/>
        <v>90.10712791920001</v>
      </c>
      <c r="N1099" s="74">
        <f t="shared" si="242"/>
        <v>384.0022598277695</v>
      </c>
      <c r="O1099" s="74">
        <f t="shared" si="243"/>
        <v>7838.711297025001</v>
      </c>
      <c r="P1099" s="39">
        <f t="shared" si="244"/>
        <v>19044</v>
      </c>
      <c r="Q1099" s="73">
        <f t="shared" si="245"/>
        <v>4811.26400692623</v>
      </c>
      <c r="R1099" s="73">
        <f t="shared" si="246"/>
        <v>93.0806631405336</v>
      </c>
      <c r="S1099" s="73">
        <f t="shared" si="247"/>
        <v>384.0022598277695</v>
      </c>
      <c r="T1099" s="73">
        <f t="shared" si="248"/>
        <v>8207.45036475651</v>
      </c>
      <c r="U1099" s="73">
        <f t="shared" si="249"/>
        <v>19236</v>
      </c>
      <c r="V1099" s="73">
        <f t="shared" si="250"/>
        <v>92897.57960708198</v>
      </c>
      <c r="W1099" s="73">
        <f t="shared" si="251"/>
        <v>95624.13725447105</v>
      </c>
    </row>
    <row r="1100" spans="2:23" ht="15">
      <c r="B1100" t="s">
        <v>2205</v>
      </c>
      <c r="C1100" t="s">
        <v>821</v>
      </c>
      <c r="D1100" t="s">
        <v>417</v>
      </c>
      <c r="E1100" s="54">
        <v>40</v>
      </c>
      <c r="F1100" s="45" t="s">
        <v>407</v>
      </c>
      <c r="G1100" s="45" t="s">
        <v>408</v>
      </c>
      <c r="H1100" s="45" t="s">
        <v>761</v>
      </c>
      <c r="I1100" s="53">
        <v>110947.93</v>
      </c>
      <c r="J1100" s="58">
        <f t="shared" si="238"/>
        <v>115163.95134</v>
      </c>
      <c r="K1100" s="58">
        <f t="shared" si="239"/>
        <v>118964.36173421999</v>
      </c>
      <c r="L1100" s="74">
        <f t="shared" si="240"/>
        <v>8810.04227751</v>
      </c>
      <c r="M1100" s="74">
        <f t="shared" si="241"/>
        <v>170.4426479832</v>
      </c>
      <c r="N1100" s="74">
        <f t="shared" si="242"/>
        <v>384.0022598277695</v>
      </c>
      <c r="O1100" s="74">
        <f t="shared" si="243"/>
        <v>14827.358735025</v>
      </c>
      <c r="P1100" s="39">
        <f t="shared" si="244"/>
        <v>19044</v>
      </c>
      <c r="Q1100" s="73">
        <f t="shared" si="245"/>
        <v>9100.773672667829</v>
      </c>
      <c r="R1100" s="73">
        <f t="shared" si="246"/>
        <v>176.06725536664558</v>
      </c>
      <c r="S1100" s="73">
        <f t="shared" si="247"/>
        <v>384.0022598277695</v>
      </c>
      <c r="T1100" s="73">
        <f t="shared" si="248"/>
        <v>15524.849206315708</v>
      </c>
      <c r="U1100" s="73">
        <f t="shared" si="249"/>
        <v>19236</v>
      </c>
      <c r="V1100" s="73">
        <f t="shared" si="250"/>
        <v>158399.79726034598</v>
      </c>
      <c r="W1100" s="73">
        <f t="shared" si="251"/>
        <v>163386.05412839795</v>
      </c>
    </row>
    <row r="1101" spans="2:23" ht="15">
      <c r="B1101" t="s">
        <v>2206</v>
      </c>
      <c r="C1101" t="s">
        <v>2207</v>
      </c>
      <c r="D1101" t="s">
        <v>543</v>
      </c>
      <c r="E1101" s="54">
        <v>40</v>
      </c>
      <c r="F1101" s="45" t="s">
        <v>407</v>
      </c>
      <c r="G1101" s="45" t="s">
        <v>408</v>
      </c>
      <c r="H1101" s="45" t="s">
        <v>761</v>
      </c>
      <c r="I1101" s="53">
        <v>83036.87</v>
      </c>
      <c r="J1101" s="58">
        <f t="shared" si="238"/>
        <v>86192.27106</v>
      </c>
      <c r="K1101" s="58">
        <f t="shared" si="239"/>
        <v>89036.61600498</v>
      </c>
      <c r="L1101" s="74">
        <f t="shared" si="240"/>
        <v>6593.70873609</v>
      </c>
      <c r="M1101" s="74">
        <f t="shared" si="241"/>
        <v>127.5645611688</v>
      </c>
      <c r="N1101" s="74">
        <f t="shared" si="242"/>
        <v>384.0022598277695</v>
      </c>
      <c r="O1101" s="74">
        <f t="shared" si="243"/>
        <v>11097.254898975</v>
      </c>
      <c r="P1101" s="39">
        <f t="shared" si="244"/>
        <v>19044</v>
      </c>
      <c r="Q1101" s="73">
        <f t="shared" si="245"/>
        <v>6811.30112438097</v>
      </c>
      <c r="R1101" s="73">
        <f t="shared" si="246"/>
        <v>131.7741916873704</v>
      </c>
      <c r="S1101" s="73">
        <f t="shared" si="247"/>
        <v>384.0022598277695</v>
      </c>
      <c r="T1101" s="73">
        <f t="shared" si="248"/>
        <v>11619.27838864989</v>
      </c>
      <c r="U1101" s="73">
        <f t="shared" si="249"/>
        <v>19236</v>
      </c>
      <c r="V1101" s="73">
        <f t="shared" si="250"/>
        <v>123438.80151606156</v>
      </c>
      <c r="W1101" s="73">
        <f t="shared" si="251"/>
        <v>127218.971969526</v>
      </c>
    </row>
    <row r="1102" spans="2:23" ht="15">
      <c r="B1102" t="s">
        <v>2208</v>
      </c>
      <c r="C1102" t="s">
        <v>2209</v>
      </c>
      <c r="D1102" t="s">
        <v>417</v>
      </c>
      <c r="E1102" s="54">
        <v>40</v>
      </c>
      <c r="F1102" s="45" t="s">
        <v>407</v>
      </c>
      <c r="G1102" s="45" t="s">
        <v>408</v>
      </c>
      <c r="H1102" s="45" t="s">
        <v>761</v>
      </c>
      <c r="I1102" s="53">
        <v>38222.91</v>
      </c>
      <c r="J1102" s="58">
        <f t="shared" si="238"/>
        <v>39675.380580000005</v>
      </c>
      <c r="K1102" s="58">
        <f t="shared" si="239"/>
        <v>40984.66813914</v>
      </c>
      <c r="L1102" s="74">
        <f t="shared" si="240"/>
        <v>3035.1666143700004</v>
      </c>
      <c r="M1102" s="74">
        <f t="shared" si="241"/>
        <v>58.71956325840001</v>
      </c>
      <c r="N1102" s="74">
        <f t="shared" si="242"/>
        <v>384.0022598277695</v>
      </c>
      <c r="O1102" s="74">
        <f t="shared" si="243"/>
        <v>5108.205249675001</v>
      </c>
      <c r="P1102" s="39">
        <f t="shared" si="244"/>
        <v>19044</v>
      </c>
      <c r="Q1102" s="73">
        <f t="shared" si="245"/>
        <v>3135.3271126442096</v>
      </c>
      <c r="R1102" s="73">
        <f t="shared" si="246"/>
        <v>60.6573088459272</v>
      </c>
      <c r="S1102" s="73">
        <f t="shared" si="247"/>
        <v>384.0022598277695</v>
      </c>
      <c r="T1102" s="73">
        <f t="shared" si="248"/>
        <v>5348.49919215777</v>
      </c>
      <c r="U1102" s="73">
        <f t="shared" si="249"/>
        <v>19236</v>
      </c>
      <c r="V1102" s="73">
        <f t="shared" si="250"/>
        <v>67305.47426713118</v>
      </c>
      <c r="W1102" s="73">
        <f t="shared" si="251"/>
        <v>69149.15401261568</v>
      </c>
    </row>
    <row r="1103" spans="2:23" ht="15">
      <c r="B1103" t="s">
        <v>2210</v>
      </c>
      <c r="C1103" t="s">
        <v>2211</v>
      </c>
      <c r="D1103" t="s">
        <v>543</v>
      </c>
      <c r="E1103" s="54">
        <v>40</v>
      </c>
      <c r="F1103" s="45" t="s">
        <v>407</v>
      </c>
      <c r="G1103" s="45" t="s">
        <v>408</v>
      </c>
      <c r="H1103" s="45" t="s">
        <v>761</v>
      </c>
      <c r="I1103" s="53">
        <v>75689.05</v>
      </c>
      <c r="J1103" s="58">
        <f t="shared" si="238"/>
        <v>78565.2339</v>
      </c>
      <c r="K1103" s="58">
        <f t="shared" si="239"/>
        <v>81157.8866187</v>
      </c>
      <c r="L1103" s="74">
        <f t="shared" si="240"/>
        <v>6010.24039335</v>
      </c>
      <c r="M1103" s="74">
        <f t="shared" si="241"/>
        <v>116.27654617200001</v>
      </c>
      <c r="N1103" s="74">
        <f t="shared" si="242"/>
        <v>384.0022598277695</v>
      </c>
      <c r="O1103" s="74">
        <f t="shared" si="243"/>
        <v>10115.273864625002</v>
      </c>
      <c r="P1103" s="39">
        <f t="shared" si="244"/>
        <v>19044</v>
      </c>
      <c r="Q1103" s="73">
        <f t="shared" si="245"/>
        <v>6208.578326330549</v>
      </c>
      <c r="R1103" s="73">
        <f t="shared" si="246"/>
        <v>120.11367219567599</v>
      </c>
      <c r="S1103" s="73">
        <f t="shared" si="247"/>
        <v>384.0022598277695</v>
      </c>
      <c r="T1103" s="73">
        <f t="shared" si="248"/>
        <v>10591.10420374035</v>
      </c>
      <c r="U1103" s="73">
        <f t="shared" si="249"/>
        <v>19236</v>
      </c>
      <c r="V1103" s="73">
        <f t="shared" si="250"/>
        <v>114235.02696397479</v>
      </c>
      <c r="W1103" s="73">
        <f t="shared" si="251"/>
        <v>117697.68508079434</v>
      </c>
    </row>
    <row r="1104" spans="2:23" ht="15">
      <c r="B1104" t="s">
        <v>2212</v>
      </c>
      <c r="C1104" t="s">
        <v>2209</v>
      </c>
      <c r="D1104" t="s">
        <v>417</v>
      </c>
      <c r="E1104" s="54">
        <v>40</v>
      </c>
      <c r="F1104" s="45" t="s">
        <v>407</v>
      </c>
      <c r="G1104" s="45" t="s">
        <v>408</v>
      </c>
      <c r="H1104" s="45" t="s">
        <v>761</v>
      </c>
      <c r="I1104" s="53">
        <v>38222.91</v>
      </c>
      <c r="J1104" s="58">
        <f t="shared" si="238"/>
        <v>39675.380580000005</v>
      </c>
      <c r="K1104" s="58">
        <f t="shared" si="239"/>
        <v>40984.66813914</v>
      </c>
      <c r="L1104" s="74">
        <f t="shared" si="240"/>
        <v>3035.1666143700004</v>
      </c>
      <c r="M1104" s="74">
        <f t="shared" si="241"/>
        <v>58.71956325840001</v>
      </c>
      <c r="N1104" s="74">
        <f t="shared" si="242"/>
        <v>384.0022598277695</v>
      </c>
      <c r="O1104" s="74">
        <f t="shared" si="243"/>
        <v>5108.205249675001</v>
      </c>
      <c r="P1104" s="39">
        <f t="shared" si="244"/>
        <v>19044</v>
      </c>
      <c r="Q1104" s="73">
        <f t="shared" si="245"/>
        <v>3135.3271126442096</v>
      </c>
      <c r="R1104" s="73">
        <f t="shared" si="246"/>
        <v>60.6573088459272</v>
      </c>
      <c r="S1104" s="73">
        <f t="shared" si="247"/>
        <v>384.0022598277695</v>
      </c>
      <c r="T1104" s="73">
        <f t="shared" si="248"/>
        <v>5348.49919215777</v>
      </c>
      <c r="U1104" s="73">
        <f t="shared" si="249"/>
        <v>19236</v>
      </c>
      <c r="V1104" s="73">
        <f t="shared" si="250"/>
        <v>67305.47426713118</v>
      </c>
      <c r="W1104" s="73">
        <f t="shared" si="251"/>
        <v>69149.15401261568</v>
      </c>
    </row>
    <row r="1105" spans="2:23" ht="15">
      <c r="B1105" t="s">
        <v>2213</v>
      </c>
      <c r="C1105" t="s">
        <v>735</v>
      </c>
      <c r="D1105" t="s">
        <v>474</v>
      </c>
      <c r="E1105" s="54">
        <v>35</v>
      </c>
      <c r="F1105" s="45" t="s">
        <v>407</v>
      </c>
      <c r="G1105" s="45" t="s">
        <v>408</v>
      </c>
      <c r="H1105" s="45" t="s">
        <v>412</v>
      </c>
      <c r="I1105" s="53">
        <v>100172.59</v>
      </c>
      <c r="J1105" s="58">
        <f t="shared" si="238"/>
        <v>103979.14842</v>
      </c>
      <c r="K1105" s="58">
        <f t="shared" si="239"/>
        <v>107410.46031786</v>
      </c>
      <c r="L1105" s="74">
        <f t="shared" si="240"/>
        <v>7954.40485413</v>
      </c>
      <c r="M1105" s="74">
        <f t="shared" si="241"/>
        <v>153.88913966159998</v>
      </c>
      <c r="N1105" s="74">
        <f t="shared" si="242"/>
        <v>384.0022598277695</v>
      </c>
      <c r="O1105" s="74">
        <f t="shared" si="243"/>
        <v>13387.315359075</v>
      </c>
      <c r="P1105" s="39">
        <f t="shared" si="244"/>
        <v>19044</v>
      </c>
      <c r="Q1105" s="73">
        <f t="shared" si="245"/>
        <v>8216.900214316289</v>
      </c>
      <c r="R1105" s="73">
        <f t="shared" si="246"/>
        <v>158.96748127043278</v>
      </c>
      <c r="S1105" s="73">
        <f t="shared" si="247"/>
        <v>384.0022598277695</v>
      </c>
      <c r="T1105" s="73">
        <f t="shared" si="248"/>
        <v>14017.065071480729</v>
      </c>
      <c r="U1105" s="73">
        <f t="shared" si="249"/>
        <v>19236</v>
      </c>
      <c r="V1105" s="73">
        <f t="shared" si="250"/>
        <v>144902.76003269438</v>
      </c>
      <c r="W1105" s="73">
        <f t="shared" si="251"/>
        <v>149423.3953447552</v>
      </c>
    </row>
    <row r="1106" spans="2:23" ht="15">
      <c r="B1106" t="s">
        <v>2214</v>
      </c>
      <c r="C1106" t="s">
        <v>2215</v>
      </c>
      <c r="D1106" t="s">
        <v>543</v>
      </c>
      <c r="E1106" s="54">
        <v>40</v>
      </c>
      <c r="F1106" s="45" t="s">
        <v>407</v>
      </c>
      <c r="G1106" s="45" t="s">
        <v>408</v>
      </c>
      <c r="H1106" s="45" t="s">
        <v>761</v>
      </c>
      <c r="I1106" s="53">
        <v>79121.14</v>
      </c>
      <c r="J1106" s="58">
        <f t="shared" si="238"/>
        <v>82127.74332000001</v>
      </c>
      <c r="K1106" s="58">
        <f t="shared" si="239"/>
        <v>84837.95884956</v>
      </c>
      <c r="L1106" s="74">
        <f t="shared" si="240"/>
        <v>6282.772363980001</v>
      </c>
      <c r="M1106" s="74">
        <f t="shared" si="241"/>
        <v>121.5490601136</v>
      </c>
      <c r="N1106" s="74">
        <f t="shared" si="242"/>
        <v>384.0022598277695</v>
      </c>
      <c r="O1106" s="74">
        <f t="shared" si="243"/>
        <v>10573.946952450002</v>
      </c>
      <c r="P1106" s="39">
        <f t="shared" si="244"/>
        <v>19044</v>
      </c>
      <c r="Q1106" s="73">
        <f t="shared" si="245"/>
        <v>6490.10385199134</v>
      </c>
      <c r="R1106" s="73">
        <f t="shared" si="246"/>
        <v>125.56017909734881</v>
      </c>
      <c r="S1106" s="73">
        <f t="shared" si="247"/>
        <v>384.0022598277695</v>
      </c>
      <c r="T1106" s="73">
        <f t="shared" si="248"/>
        <v>11071.35362986758</v>
      </c>
      <c r="U1106" s="73">
        <f t="shared" si="249"/>
        <v>19236</v>
      </c>
      <c r="V1106" s="73">
        <f t="shared" si="250"/>
        <v>118534.01395637137</v>
      </c>
      <c r="W1106" s="73">
        <f t="shared" si="251"/>
        <v>122144.97877034404</v>
      </c>
    </row>
    <row r="1107" spans="2:23" ht="15">
      <c r="B1107" t="s">
        <v>2216</v>
      </c>
      <c r="C1107" t="s">
        <v>2217</v>
      </c>
      <c r="D1107" t="s">
        <v>543</v>
      </c>
      <c r="E1107" s="54">
        <v>40</v>
      </c>
      <c r="F1107" s="45" t="s">
        <v>407</v>
      </c>
      <c r="G1107" s="45" t="s">
        <v>408</v>
      </c>
      <c r="H1107" s="45" t="s">
        <v>761</v>
      </c>
      <c r="I1107" s="53">
        <v>87070.53</v>
      </c>
      <c r="J1107" s="58">
        <f t="shared" si="238"/>
        <v>90379.21014</v>
      </c>
      <c r="K1107" s="58">
        <f t="shared" si="239"/>
        <v>93361.72407461998</v>
      </c>
      <c r="L1107" s="74">
        <f t="shared" si="240"/>
        <v>6914.00957571</v>
      </c>
      <c r="M1107" s="74">
        <f t="shared" si="241"/>
        <v>133.7612310072</v>
      </c>
      <c r="N1107" s="74">
        <f t="shared" si="242"/>
        <v>384.0022598277695</v>
      </c>
      <c r="O1107" s="74">
        <f t="shared" si="243"/>
        <v>11636.323305525</v>
      </c>
      <c r="P1107" s="39">
        <f t="shared" si="244"/>
        <v>19044</v>
      </c>
      <c r="Q1107" s="73">
        <f t="shared" si="245"/>
        <v>7142.171891708428</v>
      </c>
      <c r="R1107" s="73">
        <f t="shared" si="246"/>
        <v>138.17535163043758</v>
      </c>
      <c r="S1107" s="73">
        <f t="shared" si="247"/>
        <v>384.0022598277695</v>
      </c>
      <c r="T1107" s="73">
        <f t="shared" si="248"/>
        <v>12183.704991737908</v>
      </c>
      <c r="U1107" s="73">
        <f t="shared" si="249"/>
        <v>19236</v>
      </c>
      <c r="V1107" s="73">
        <f t="shared" si="250"/>
        <v>128491.30651206996</v>
      </c>
      <c r="W1107" s="73">
        <f t="shared" si="251"/>
        <v>132445.77856952453</v>
      </c>
    </row>
    <row r="1108" spans="2:23" ht="15">
      <c r="B1108" t="s">
        <v>2218</v>
      </c>
      <c r="C1108" t="s">
        <v>2219</v>
      </c>
      <c r="D1108" t="s">
        <v>543</v>
      </c>
      <c r="E1108" s="54">
        <v>40</v>
      </c>
      <c r="F1108" s="45" t="s">
        <v>407</v>
      </c>
      <c r="G1108" s="45" t="s">
        <v>408</v>
      </c>
      <c r="H1108" s="45" t="s">
        <v>761</v>
      </c>
      <c r="I1108" s="53">
        <v>89160.2</v>
      </c>
      <c r="J1108" s="58">
        <f t="shared" si="238"/>
        <v>92548.2876</v>
      </c>
      <c r="K1108" s="58">
        <f t="shared" si="239"/>
        <v>95602.38109079999</v>
      </c>
      <c r="L1108" s="74">
        <f t="shared" si="240"/>
        <v>7079.944001399999</v>
      </c>
      <c r="M1108" s="74">
        <f t="shared" si="241"/>
        <v>136.971465648</v>
      </c>
      <c r="N1108" s="74">
        <f t="shared" si="242"/>
        <v>384.0022598277695</v>
      </c>
      <c r="O1108" s="74">
        <f t="shared" si="243"/>
        <v>11915.5920285</v>
      </c>
      <c r="P1108" s="39">
        <f t="shared" si="244"/>
        <v>19044</v>
      </c>
      <c r="Q1108" s="73">
        <f t="shared" si="245"/>
        <v>7313.582153446199</v>
      </c>
      <c r="R1108" s="73">
        <f t="shared" si="246"/>
        <v>141.49152401438397</v>
      </c>
      <c r="S1108" s="73">
        <f t="shared" si="247"/>
        <v>384.0022598277695</v>
      </c>
      <c r="T1108" s="73">
        <f t="shared" si="248"/>
        <v>12476.110732349398</v>
      </c>
      <c r="U1108" s="73">
        <f t="shared" si="249"/>
        <v>19236</v>
      </c>
      <c r="V1108" s="73">
        <f t="shared" si="250"/>
        <v>131108.79735537578</v>
      </c>
      <c r="W1108" s="73">
        <f t="shared" si="251"/>
        <v>135153.56776043773</v>
      </c>
    </row>
    <row r="1109" spans="2:23" ht="15">
      <c r="B1109" t="s">
        <v>2220</v>
      </c>
      <c r="C1109" t="s">
        <v>1284</v>
      </c>
      <c r="D1109" t="s">
        <v>725</v>
      </c>
      <c r="E1109" s="54">
        <v>86.67</v>
      </c>
      <c r="F1109" s="45" t="s">
        <v>407</v>
      </c>
      <c r="G1109" s="45" t="s">
        <v>408</v>
      </c>
      <c r="H1109" s="45" t="s">
        <v>761</v>
      </c>
      <c r="I1109" s="53">
        <v>121334.28</v>
      </c>
      <c r="J1109" s="58">
        <f t="shared" si="238"/>
        <v>125944.98264</v>
      </c>
      <c r="K1109" s="58">
        <f t="shared" si="239"/>
        <v>130101.16706712</v>
      </c>
      <c r="L1109" s="74">
        <f t="shared" si="240"/>
        <v>9634.79117196</v>
      </c>
      <c r="M1109" s="74">
        <f t="shared" si="241"/>
        <v>186.3985743072</v>
      </c>
      <c r="N1109" s="74">
        <f t="shared" si="242"/>
        <v>384.0022598277695</v>
      </c>
      <c r="O1109" s="74">
        <f t="shared" si="243"/>
        <v>16215.4165149</v>
      </c>
      <c r="P1109" s="39">
        <f t="shared" si="244"/>
        <v>19044</v>
      </c>
      <c r="Q1109" s="73">
        <f t="shared" si="245"/>
        <v>9847.26692247324</v>
      </c>
      <c r="R1109" s="73">
        <f t="shared" si="246"/>
        <v>192.5497272593376</v>
      </c>
      <c r="S1109" s="73">
        <f t="shared" si="247"/>
        <v>384.0022598277695</v>
      </c>
      <c r="T1109" s="73">
        <f t="shared" si="248"/>
        <v>16978.20230225916</v>
      </c>
      <c r="U1109" s="73">
        <f t="shared" si="249"/>
        <v>19236</v>
      </c>
      <c r="V1109" s="73">
        <f t="shared" si="250"/>
        <v>171409.59116099495</v>
      </c>
      <c r="W1109" s="73">
        <f t="shared" si="251"/>
        <v>176739.18827893952</v>
      </c>
    </row>
    <row r="1110" spans="2:23" ht="15">
      <c r="B1110" t="s">
        <v>2221</v>
      </c>
      <c r="C1110" t="s">
        <v>2222</v>
      </c>
      <c r="D1110" t="s">
        <v>784</v>
      </c>
      <c r="E1110" s="54">
        <v>40</v>
      </c>
      <c r="F1110" s="45" t="s">
        <v>407</v>
      </c>
      <c r="G1110" s="45" t="s">
        <v>408</v>
      </c>
      <c r="H1110" s="45" t="s">
        <v>412</v>
      </c>
      <c r="I1110" s="53">
        <v>70335.26</v>
      </c>
      <c r="J1110" s="58">
        <f t="shared" si="238"/>
        <v>73007.99988</v>
      </c>
      <c r="K1110" s="58">
        <f t="shared" si="239"/>
        <v>75417.26387604</v>
      </c>
      <c r="L1110" s="74">
        <f t="shared" si="240"/>
        <v>5585.11199082</v>
      </c>
      <c r="M1110" s="74">
        <f t="shared" si="241"/>
        <v>108.0518398224</v>
      </c>
      <c r="N1110" s="74">
        <f t="shared" si="242"/>
        <v>384.0022598277695</v>
      </c>
      <c r="O1110" s="74">
        <f t="shared" si="243"/>
        <v>9399.779984550001</v>
      </c>
      <c r="P1110" s="39">
        <f t="shared" si="244"/>
        <v>19044</v>
      </c>
      <c r="Q1110" s="73">
        <f t="shared" si="245"/>
        <v>5769.42068651706</v>
      </c>
      <c r="R1110" s="73">
        <f t="shared" si="246"/>
        <v>111.6175505365392</v>
      </c>
      <c r="S1110" s="73">
        <f t="shared" si="247"/>
        <v>384.0022598277695</v>
      </c>
      <c r="T1110" s="73">
        <f t="shared" si="248"/>
        <v>9841.952935823221</v>
      </c>
      <c r="U1110" s="73">
        <f t="shared" si="249"/>
        <v>19236</v>
      </c>
      <c r="V1110" s="73">
        <f t="shared" si="250"/>
        <v>107528.94595502017</v>
      </c>
      <c r="W1110" s="73">
        <f t="shared" si="251"/>
        <v>110760.25730874459</v>
      </c>
    </row>
    <row r="1111" spans="2:23" ht="15">
      <c r="B1111" t="s">
        <v>2223</v>
      </c>
      <c r="C1111" t="s">
        <v>1113</v>
      </c>
      <c r="D1111" t="s">
        <v>417</v>
      </c>
      <c r="E1111" s="54">
        <v>40</v>
      </c>
      <c r="F1111" s="45" t="s">
        <v>407</v>
      </c>
      <c r="G1111" s="45" t="s">
        <v>408</v>
      </c>
      <c r="H1111" s="45" t="s">
        <v>412</v>
      </c>
      <c r="I1111" s="53">
        <v>78051.67</v>
      </c>
      <c r="J1111" s="58">
        <f t="shared" si="238"/>
        <v>81017.63346</v>
      </c>
      <c r="K1111" s="58">
        <f t="shared" si="239"/>
        <v>83691.21536418</v>
      </c>
      <c r="L1111" s="74">
        <f t="shared" si="240"/>
        <v>6197.84895969</v>
      </c>
      <c r="M1111" s="74">
        <f t="shared" si="241"/>
        <v>119.90609752079999</v>
      </c>
      <c r="N1111" s="74">
        <f t="shared" si="242"/>
        <v>384.0022598277695</v>
      </c>
      <c r="O1111" s="74">
        <f t="shared" si="243"/>
        <v>10431.020307974999</v>
      </c>
      <c r="P1111" s="39">
        <f t="shared" si="244"/>
        <v>19044</v>
      </c>
      <c r="Q1111" s="73">
        <f t="shared" si="245"/>
        <v>6402.377975359769</v>
      </c>
      <c r="R1111" s="73">
        <f t="shared" si="246"/>
        <v>123.86299873898639</v>
      </c>
      <c r="S1111" s="73">
        <f t="shared" si="247"/>
        <v>384.0022598277695</v>
      </c>
      <c r="T1111" s="73">
        <f t="shared" si="248"/>
        <v>10921.70360502549</v>
      </c>
      <c r="U1111" s="73">
        <f t="shared" si="249"/>
        <v>19236</v>
      </c>
      <c r="V1111" s="73">
        <f t="shared" si="250"/>
        <v>117194.41108501356</v>
      </c>
      <c r="W1111" s="73">
        <f t="shared" si="251"/>
        <v>120759.16220313201</v>
      </c>
    </row>
    <row r="1112" spans="2:23" ht="15">
      <c r="B1112" t="s">
        <v>2224</v>
      </c>
      <c r="C1112" t="s">
        <v>1324</v>
      </c>
      <c r="D1112" t="s">
        <v>446</v>
      </c>
      <c r="E1112" s="54">
        <v>87</v>
      </c>
      <c r="F1112" s="45" t="s">
        <v>407</v>
      </c>
      <c r="G1112" s="45" t="s">
        <v>408</v>
      </c>
      <c r="H1112" s="45" t="s">
        <v>412</v>
      </c>
      <c r="I1112" s="53">
        <v>83348.26</v>
      </c>
      <c r="J1112" s="58">
        <f t="shared" si="238"/>
        <v>86515.49388</v>
      </c>
      <c r="K1112" s="58">
        <f t="shared" si="239"/>
        <v>89370.50517803998</v>
      </c>
      <c r="L1112" s="74">
        <f t="shared" si="240"/>
        <v>6618.43528182</v>
      </c>
      <c r="M1112" s="74">
        <f t="shared" si="241"/>
        <v>128.04293094239998</v>
      </c>
      <c r="N1112" s="74">
        <f t="shared" si="242"/>
        <v>384.0022598277695</v>
      </c>
      <c r="O1112" s="74">
        <f t="shared" si="243"/>
        <v>11138.869837049999</v>
      </c>
      <c r="P1112" s="39">
        <f t="shared" si="244"/>
        <v>19044</v>
      </c>
      <c r="Q1112" s="73">
        <f t="shared" si="245"/>
        <v>6836.843646120058</v>
      </c>
      <c r="R1112" s="73">
        <f t="shared" si="246"/>
        <v>132.26834766349916</v>
      </c>
      <c r="S1112" s="73">
        <f t="shared" si="247"/>
        <v>384.0022598277695</v>
      </c>
      <c r="T1112" s="73">
        <f t="shared" si="248"/>
        <v>11662.850925734218</v>
      </c>
      <c r="U1112" s="73">
        <f t="shared" si="249"/>
        <v>19236</v>
      </c>
      <c r="V1112" s="73">
        <f t="shared" si="250"/>
        <v>123828.84418964016</v>
      </c>
      <c r="W1112" s="73">
        <f t="shared" si="251"/>
        <v>127622.47035738552</v>
      </c>
    </row>
    <row r="1113" spans="2:23" ht="15">
      <c r="B1113" t="s">
        <v>2225</v>
      </c>
      <c r="C1113" t="s">
        <v>1311</v>
      </c>
      <c r="D1113" t="s">
        <v>661</v>
      </c>
      <c r="E1113" s="54">
        <v>40</v>
      </c>
      <c r="F1113" s="45" t="s">
        <v>407</v>
      </c>
      <c r="G1113" s="45" t="s">
        <v>408</v>
      </c>
      <c r="H1113" s="45" t="s">
        <v>412</v>
      </c>
      <c r="I1113" s="53">
        <v>83441.74</v>
      </c>
      <c r="J1113" s="58">
        <f t="shared" si="238"/>
        <v>86612.52612000001</v>
      </c>
      <c r="K1113" s="58">
        <f t="shared" si="239"/>
        <v>89470.73948196</v>
      </c>
      <c r="L1113" s="74">
        <f t="shared" si="240"/>
        <v>6625.85824818</v>
      </c>
      <c r="M1113" s="74">
        <f t="shared" si="241"/>
        <v>128.1865386576</v>
      </c>
      <c r="N1113" s="74">
        <f t="shared" si="242"/>
        <v>384.0022598277695</v>
      </c>
      <c r="O1113" s="74">
        <f t="shared" si="243"/>
        <v>11151.362737950001</v>
      </c>
      <c r="P1113" s="39">
        <f t="shared" si="244"/>
        <v>19044</v>
      </c>
      <c r="Q1113" s="73">
        <f t="shared" si="245"/>
        <v>6844.51157036994</v>
      </c>
      <c r="R1113" s="73">
        <f t="shared" si="246"/>
        <v>132.4166944333008</v>
      </c>
      <c r="S1113" s="73">
        <f t="shared" si="247"/>
        <v>384.0022598277695</v>
      </c>
      <c r="T1113" s="73">
        <f t="shared" si="248"/>
        <v>11675.93150239578</v>
      </c>
      <c r="U1113" s="73">
        <f t="shared" si="249"/>
        <v>19236</v>
      </c>
      <c r="V1113" s="73">
        <f t="shared" si="250"/>
        <v>123945.93590461538</v>
      </c>
      <c r="W1113" s="73">
        <f t="shared" si="251"/>
        <v>127743.60150898679</v>
      </c>
    </row>
    <row r="1114" spans="2:23" ht="15">
      <c r="B1114" t="s">
        <v>2226</v>
      </c>
      <c r="C1114" t="s">
        <v>2227</v>
      </c>
      <c r="D1114" t="s">
        <v>561</v>
      </c>
      <c r="E1114" s="54">
        <v>40</v>
      </c>
      <c r="F1114" s="45" t="s">
        <v>407</v>
      </c>
      <c r="G1114" s="45" t="s">
        <v>408</v>
      </c>
      <c r="H1114" s="45" t="s">
        <v>412</v>
      </c>
      <c r="I1114" s="53">
        <v>76055.77</v>
      </c>
      <c r="J1114" s="58">
        <f t="shared" si="238"/>
        <v>78945.88926000001</v>
      </c>
      <c r="K1114" s="58">
        <f t="shared" si="239"/>
        <v>81551.10360558</v>
      </c>
      <c r="L1114" s="74">
        <f t="shared" si="240"/>
        <v>6039.360528390001</v>
      </c>
      <c r="M1114" s="74">
        <f t="shared" si="241"/>
        <v>116.83991610480001</v>
      </c>
      <c r="N1114" s="74">
        <f t="shared" si="242"/>
        <v>384.0022598277695</v>
      </c>
      <c r="O1114" s="74">
        <f t="shared" si="243"/>
        <v>10164.283242225001</v>
      </c>
      <c r="P1114" s="39">
        <f t="shared" si="244"/>
        <v>19044</v>
      </c>
      <c r="Q1114" s="73">
        <f t="shared" si="245"/>
        <v>6238.659425826871</v>
      </c>
      <c r="R1114" s="73">
        <f t="shared" si="246"/>
        <v>120.69563333625841</v>
      </c>
      <c r="S1114" s="73">
        <f t="shared" si="247"/>
        <v>384.0022598277695</v>
      </c>
      <c r="T1114" s="73">
        <f t="shared" si="248"/>
        <v>10642.419020528192</v>
      </c>
      <c r="U1114" s="73">
        <f t="shared" si="249"/>
        <v>19236</v>
      </c>
      <c r="V1114" s="73">
        <f t="shared" si="250"/>
        <v>114694.37520654759</v>
      </c>
      <c r="W1114" s="73">
        <f t="shared" si="251"/>
        <v>118172.87994509909</v>
      </c>
    </row>
    <row r="1115" spans="2:23" ht="15">
      <c r="B1115" t="s">
        <v>2228</v>
      </c>
      <c r="C1115" t="s">
        <v>848</v>
      </c>
      <c r="D1115" t="s">
        <v>417</v>
      </c>
      <c r="E1115" s="54">
        <v>40</v>
      </c>
      <c r="F1115" s="45" t="s">
        <v>407</v>
      </c>
      <c r="G1115" s="45" t="s">
        <v>408</v>
      </c>
      <c r="H1115" s="45" t="s">
        <v>412</v>
      </c>
      <c r="I1115" s="53">
        <v>84063.24</v>
      </c>
      <c r="J1115" s="58">
        <f t="shared" si="238"/>
        <v>87257.64312000001</v>
      </c>
      <c r="K1115" s="58">
        <f t="shared" si="239"/>
        <v>90137.14534296001</v>
      </c>
      <c r="L1115" s="74">
        <f t="shared" si="240"/>
        <v>6675.209698680001</v>
      </c>
      <c r="M1115" s="74">
        <f t="shared" si="241"/>
        <v>129.1413118176</v>
      </c>
      <c r="N1115" s="74">
        <f t="shared" si="242"/>
        <v>384.0022598277695</v>
      </c>
      <c r="O1115" s="74">
        <f t="shared" si="243"/>
        <v>11234.421551700001</v>
      </c>
      <c r="P1115" s="39">
        <f t="shared" si="244"/>
        <v>19044</v>
      </c>
      <c r="Q1115" s="73">
        <f t="shared" si="245"/>
        <v>6895.491618736441</v>
      </c>
      <c r="R1115" s="73">
        <f t="shared" si="246"/>
        <v>133.4029751075808</v>
      </c>
      <c r="S1115" s="73">
        <f t="shared" si="247"/>
        <v>384.0022598277695</v>
      </c>
      <c r="T1115" s="73">
        <f t="shared" si="248"/>
        <v>11762.897467256282</v>
      </c>
      <c r="U1115" s="73">
        <f t="shared" si="249"/>
        <v>19236</v>
      </c>
      <c r="V1115" s="73">
        <f t="shared" si="250"/>
        <v>124724.41794202538</v>
      </c>
      <c r="W1115" s="73">
        <f t="shared" si="251"/>
        <v>128548.93966388807</v>
      </c>
    </row>
    <row r="1116" spans="2:23" ht="15">
      <c r="B1116" t="s">
        <v>2229</v>
      </c>
      <c r="C1116" t="s">
        <v>2230</v>
      </c>
      <c r="D1116" t="s">
        <v>446</v>
      </c>
      <c r="E1116" s="54">
        <v>87</v>
      </c>
      <c r="F1116" s="45" t="s">
        <v>407</v>
      </c>
      <c r="G1116" s="45" t="s">
        <v>408</v>
      </c>
      <c r="H1116" s="45" t="s">
        <v>412</v>
      </c>
      <c r="I1116" s="53">
        <v>84529.33</v>
      </c>
      <c r="J1116" s="58">
        <f t="shared" si="238"/>
        <v>87741.44454000001</v>
      </c>
      <c r="K1116" s="58">
        <f t="shared" si="239"/>
        <v>90636.91220982</v>
      </c>
      <c r="L1116" s="74">
        <f t="shared" si="240"/>
        <v>6712.22050731</v>
      </c>
      <c r="M1116" s="74">
        <f t="shared" si="241"/>
        <v>129.8573379192</v>
      </c>
      <c r="N1116" s="74">
        <f t="shared" si="242"/>
        <v>384.0022598277695</v>
      </c>
      <c r="O1116" s="74">
        <f t="shared" si="243"/>
        <v>11296.710984525002</v>
      </c>
      <c r="P1116" s="39">
        <f t="shared" si="244"/>
        <v>19044</v>
      </c>
      <c r="Q1116" s="73">
        <f t="shared" si="245"/>
        <v>6933.72378405123</v>
      </c>
      <c r="R1116" s="73">
        <f t="shared" si="246"/>
        <v>134.1426300705336</v>
      </c>
      <c r="S1116" s="73">
        <f t="shared" si="247"/>
        <v>384.0022598277695</v>
      </c>
      <c r="T1116" s="73">
        <f t="shared" si="248"/>
        <v>11828.117043381511</v>
      </c>
      <c r="U1116" s="73">
        <f t="shared" si="249"/>
        <v>19236</v>
      </c>
      <c r="V1116" s="73">
        <f t="shared" si="250"/>
        <v>125308.23562958199</v>
      </c>
      <c r="W1116" s="73">
        <f t="shared" si="251"/>
        <v>129152.89792715105</v>
      </c>
    </row>
    <row r="1117" spans="2:23" ht="15">
      <c r="B1117" t="s">
        <v>2231</v>
      </c>
      <c r="C1117" t="s">
        <v>2232</v>
      </c>
      <c r="D1117" t="s">
        <v>661</v>
      </c>
      <c r="E1117" s="54">
        <v>40</v>
      </c>
      <c r="F1117" s="45" t="s">
        <v>407</v>
      </c>
      <c r="G1117" s="45" t="s">
        <v>408</v>
      </c>
      <c r="H1117" s="45" t="s">
        <v>412</v>
      </c>
      <c r="I1117" s="53">
        <v>81664.38</v>
      </c>
      <c r="J1117" s="58">
        <f t="shared" si="238"/>
        <v>84767.62644000001</v>
      </c>
      <c r="K1117" s="58">
        <f t="shared" si="239"/>
        <v>87564.95811252</v>
      </c>
      <c r="L1117" s="74">
        <f t="shared" si="240"/>
        <v>6484.72342266</v>
      </c>
      <c r="M1117" s="74">
        <f t="shared" si="241"/>
        <v>125.45608713120001</v>
      </c>
      <c r="N1117" s="74">
        <f t="shared" si="242"/>
        <v>384.0022598277695</v>
      </c>
      <c r="O1117" s="74">
        <f t="shared" si="243"/>
        <v>10913.831904150002</v>
      </c>
      <c r="P1117" s="39">
        <f t="shared" si="244"/>
        <v>19044</v>
      </c>
      <c r="Q1117" s="73">
        <f t="shared" si="245"/>
        <v>6698.719295607781</v>
      </c>
      <c r="R1117" s="73">
        <f t="shared" si="246"/>
        <v>129.5961380065296</v>
      </c>
      <c r="S1117" s="73">
        <f t="shared" si="247"/>
        <v>384.0022598277695</v>
      </c>
      <c r="T1117" s="73">
        <f t="shared" si="248"/>
        <v>11427.227033683861</v>
      </c>
      <c r="U1117" s="73">
        <f t="shared" si="249"/>
        <v>19236</v>
      </c>
      <c r="V1117" s="73">
        <f t="shared" si="250"/>
        <v>121719.64011376898</v>
      </c>
      <c r="W1117" s="73">
        <f t="shared" si="251"/>
        <v>125440.50283964595</v>
      </c>
    </row>
    <row r="1118" spans="2:23" ht="15">
      <c r="B1118" t="s">
        <v>2233</v>
      </c>
      <c r="C1118" t="s">
        <v>2234</v>
      </c>
      <c r="D1118" t="s">
        <v>561</v>
      </c>
      <c r="E1118" s="54">
        <v>40</v>
      </c>
      <c r="F1118" s="45" t="s">
        <v>407</v>
      </c>
      <c r="G1118" s="45" t="s">
        <v>408</v>
      </c>
      <c r="H1118" s="45" t="s">
        <v>412</v>
      </c>
      <c r="I1118" s="53">
        <v>87070.53</v>
      </c>
      <c r="J1118" s="58">
        <f t="shared" si="238"/>
        <v>90379.21014</v>
      </c>
      <c r="K1118" s="58">
        <f t="shared" si="239"/>
        <v>93361.72407461998</v>
      </c>
      <c r="L1118" s="74">
        <f t="shared" si="240"/>
        <v>6914.00957571</v>
      </c>
      <c r="M1118" s="74">
        <f t="shared" si="241"/>
        <v>133.7612310072</v>
      </c>
      <c r="N1118" s="74">
        <f t="shared" si="242"/>
        <v>384.0022598277695</v>
      </c>
      <c r="O1118" s="74">
        <f t="shared" si="243"/>
        <v>11636.323305525</v>
      </c>
      <c r="P1118" s="39">
        <f t="shared" si="244"/>
        <v>19044</v>
      </c>
      <c r="Q1118" s="73">
        <f t="shared" si="245"/>
        <v>7142.171891708428</v>
      </c>
      <c r="R1118" s="73">
        <f t="shared" si="246"/>
        <v>138.17535163043758</v>
      </c>
      <c r="S1118" s="73">
        <f t="shared" si="247"/>
        <v>384.0022598277695</v>
      </c>
      <c r="T1118" s="73">
        <f t="shared" si="248"/>
        <v>12183.704991737908</v>
      </c>
      <c r="U1118" s="73">
        <f t="shared" si="249"/>
        <v>19236</v>
      </c>
      <c r="V1118" s="73">
        <f t="shared" si="250"/>
        <v>128491.30651206996</v>
      </c>
      <c r="W1118" s="73">
        <f t="shared" si="251"/>
        <v>132445.77856952453</v>
      </c>
    </row>
    <row r="1119" spans="2:23" ht="15">
      <c r="B1119" t="s">
        <v>2235</v>
      </c>
      <c r="C1119" t="s">
        <v>1019</v>
      </c>
      <c r="D1119" t="s">
        <v>417</v>
      </c>
      <c r="E1119" s="54">
        <v>40</v>
      </c>
      <c r="F1119" s="45" t="s">
        <v>407</v>
      </c>
      <c r="G1119" s="45" t="s">
        <v>408</v>
      </c>
      <c r="H1119" s="45" t="s">
        <v>412</v>
      </c>
      <c r="I1119" s="53">
        <v>99089.25</v>
      </c>
      <c r="J1119" s="58">
        <f t="shared" si="238"/>
        <v>102854.6415</v>
      </c>
      <c r="K1119" s="58">
        <f t="shared" si="239"/>
        <v>106248.84466949999</v>
      </c>
      <c r="L1119" s="74">
        <f t="shared" si="240"/>
        <v>7868.38007475</v>
      </c>
      <c r="M1119" s="74">
        <f t="shared" si="241"/>
        <v>152.22486942</v>
      </c>
      <c r="N1119" s="74">
        <f t="shared" si="242"/>
        <v>384.0022598277695</v>
      </c>
      <c r="O1119" s="74">
        <f t="shared" si="243"/>
        <v>13242.535093125</v>
      </c>
      <c r="P1119" s="39">
        <f t="shared" si="244"/>
        <v>19044</v>
      </c>
      <c r="Q1119" s="73">
        <f t="shared" si="245"/>
        <v>8128.036617216749</v>
      </c>
      <c r="R1119" s="73">
        <f t="shared" si="246"/>
        <v>157.24829011085998</v>
      </c>
      <c r="S1119" s="73">
        <f t="shared" si="247"/>
        <v>384.0022598277695</v>
      </c>
      <c r="T1119" s="73">
        <f t="shared" si="248"/>
        <v>13865.474229369749</v>
      </c>
      <c r="U1119" s="73">
        <f t="shared" si="249"/>
        <v>19236</v>
      </c>
      <c r="V1119" s="73">
        <f t="shared" si="250"/>
        <v>143545.78379712277</v>
      </c>
      <c r="W1119" s="73">
        <f t="shared" si="251"/>
        <v>148019.60606602512</v>
      </c>
    </row>
    <row r="1120" spans="2:23" ht="15">
      <c r="B1120" t="s">
        <v>2236</v>
      </c>
      <c r="C1120" t="s">
        <v>1025</v>
      </c>
      <c r="D1120" t="s">
        <v>661</v>
      </c>
      <c r="E1120" s="54">
        <v>40</v>
      </c>
      <c r="F1120" s="45" t="s">
        <v>407</v>
      </c>
      <c r="G1120" s="45" t="s">
        <v>408</v>
      </c>
      <c r="H1120" s="45" t="s">
        <v>412</v>
      </c>
      <c r="I1120" s="53">
        <v>104333.72</v>
      </c>
      <c r="J1120" s="58">
        <f t="shared" si="238"/>
        <v>108298.40136</v>
      </c>
      <c r="K1120" s="58">
        <f t="shared" si="239"/>
        <v>111872.24860487999</v>
      </c>
      <c r="L1120" s="74">
        <f t="shared" si="240"/>
        <v>8284.82770404</v>
      </c>
      <c r="M1120" s="74">
        <f t="shared" si="241"/>
        <v>160.2816340128</v>
      </c>
      <c r="N1120" s="74">
        <f t="shared" si="242"/>
        <v>384.0022598277695</v>
      </c>
      <c r="O1120" s="74">
        <f t="shared" si="243"/>
        <v>13943.419175100002</v>
      </c>
      <c r="P1120" s="39">
        <f t="shared" si="244"/>
        <v>19044</v>
      </c>
      <c r="Q1120" s="73">
        <f t="shared" si="245"/>
        <v>8558.22701827332</v>
      </c>
      <c r="R1120" s="73">
        <f t="shared" si="246"/>
        <v>165.5709279352224</v>
      </c>
      <c r="S1120" s="73">
        <f t="shared" si="247"/>
        <v>384.0022598277695</v>
      </c>
      <c r="T1120" s="73">
        <f t="shared" si="248"/>
        <v>14599.32844293684</v>
      </c>
      <c r="U1120" s="73">
        <f t="shared" si="249"/>
        <v>19236</v>
      </c>
      <c r="V1120" s="73">
        <f t="shared" si="250"/>
        <v>150114.93213298058</v>
      </c>
      <c r="W1120" s="73">
        <f t="shared" si="251"/>
        <v>154815.37725385313</v>
      </c>
    </row>
    <row r="1121" spans="2:23" ht="15">
      <c r="B1121" t="s">
        <v>2237</v>
      </c>
      <c r="C1121" t="s">
        <v>2238</v>
      </c>
      <c r="D1121" t="s">
        <v>561</v>
      </c>
      <c r="E1121" s="54">
        <v>40</v>
      </c>
      <c r="F1121" s="45" t="s">
        <v>407</v>
      </c>
      <c r="G1121" s="45" t="s">
        <v>408</v>
      </c>
      <c r="H1121" s="45" t="s">
        <v>412</v>
      </c>
      <c r="I1121" s="53">
        <v>91945.93</v>
      </c>
      <c r="J1121" s="58">
        <f t="shared" si="238"/>
        <v>95439.87534</v>
      </c>
      <c r="K1121" s="58">
        <f t="shared" si="239"/>
        <v>98589.39122621999</v>
      </c>
      <c r="L1121" s="74">
        <f t="shared" si="240"/>
        <v>7301.15046351</v>
      </c>
      <c r="M1121" s="74">
        <f t="shared" si="241"/>
        <v>141.2510155032</v>
      </c>
      <c r="N1121" s="74">
        <f t="shared" si="242"/>
        <v>384.0022598277695</v>
      </c>
      <c r="O1121" s="74">
        <f t="shared" si="243"/>
        <v>12287.883950025</v>
      </c>
      <c r="P1121" s="39">
        <f t="shared" si="244"/>
        <v>19044</v>
      </c>
      <c r="Q1121" s="73">
        <f t="shared" si="245"/>
        <v>7542.088428805829</v>
      </c>
      <c r="R1121" s="73">
        <f t="shared" si="246"/>
        <v>145.91229901480557</v>
      </c>
      <c r="S1121" s="73">
        <f t="shared" si="247"/>
        <v>384.0022598277695</v>
      </c>
      <c r="T1121" s="73">
        <f t="shared" si="248"/>
        <v>12865.91555502171</v>
      </c>
      <c r="U1121" s="73">
        <f t="shared" si="249"/>
        <v>19236</v>
      </c>
      <c r="V1121" s="73">
        <f t="shared" si="250"/>
        <v>134598.16302886597</v>
      </c>
      <c r="W1121" s="73">
        <f t="shared" si="251"/>
        <v>138763.3097688901</v>
      </c>
    </row>
    <row r="1122" spans="2:23" ht="15">
      <c r="B1122" t="s">
        <v>2239</v>
      </c>
      <c r="C1122" t="s">
        <v>1037</v>
      </c>
      <c r="D1122" t="s">
        <v>443</v>
      </c>
      <c r="E1122" s="54">
        <v>40</v>
      </c>
      <c r="F1122" s="45" t="s">
        <v>407</v>
      </c>
      <c r="G1122" s="45" t="s">
        <v>408</v>
      </c>
      <c r="H1122" s="45" t="s">
        <v>412</v>
      </c>
      <c r="I1122" s="53">
        <v>91945.93</v>
      </c>
      <c r="J1122" s="58">
        <f t="shared" si="238"/>
        <v>95439.87534</v>
      </c>
      <c r="K1122" s="58">
        <f t="shared" si="239"/>
        <v>98589.39122621999</v>
      </c>
      <c r="L1122" s="74">
        <f t="shared" si="240"/>
        <v>7301.15046351</v>
      </c>
      <c r="M1122" s="74">
        <f t="shared" si="241"/>
        <v>141.2510155032</v>
      </c>
      <c r="N1122" s="74">
        <f t="shared" si="242"/>
        <v>384.0022598277695</v>
      </c>
      <c r="O1122" s="74">
        <f t="shared" si="243"/>
        <v>12287.883950025</v>
      </c>
      <c r="P1122" s="39">
        <f t="shared" si="244"/>
        <v>19044</v>
      </c>
      <c r="Q1122" s="73">
        <f t="shared" si="245"/>
        <v>7542.088428805829</v>
      </c>
      <c r="R1122" s="73">
        <f t="shared" si="246"/>
        <v>145.91229901480557</v>
      </c>
      <c r="S1122" s="73">
        <f t="shared" si="247"/>
        <v>384.0022598277695</v>
      </c>
      <c r="T1122" s="73">
        <f t="shared" si="248"/>
        <v>12865.91555502171</v>
      </c>
      <c r="U1122" s="73">
        <f t="shared" si="249"/>
        <v>19236</v>
      </c>
      <c r="V1122" s="73">
        <f t="shared" si="250"/>
        <v>134598.16302886597</v>
      </c>
      <c r="W1122" s="73">
        <f t="shared" si="251"/>
        <v>138763.3097688901</v>
      </c>
    </row>
    <row r="1123" spans="2:23" ht="15">
      <c r="B1123" t="s">
        <v>2240</v>
      </c>
      <c r="C1123" t="s">
        <v>779</v>
      </c>
      <c r="D1123" t="s">
        <v>417</v>
      </c>
      <c r="E1123" s="54">
        <v>40</v>
      </c>
      <c r="F1123" s="45" t="s">
        <v>407</v>
      </c>
      <c r="G1123" s="45" t="s">
        <v>408</v>
      </c>
      <c r="H1123" s="45" t="s">
        <v>412</v>
      </c>
      <c r="I1123" s="53">
        <v>112070.13</v>
      </c>
      <c r="J1123" s="58">
        <f t="shared" si="238"/>
        <v>116328.79494</v>
      </c>
      <c r="K1123" s="58">
        <f t="shared" si="239"/>
        <v>120167.64517301999</v>
      </c>
      <c r="L1123" s="74">
        <f t="shared" si="240"/>
        <v>8899.15281291</v>
      </c>
      <c r="M1123" s="74">
        <f t="shared" si="241"/>
        <v>172.1666165112</v>
      </c>
      <c r="N1123" s="74">
        <f t="shared" si="242"/>
        <v>384.0022598277695</v>
      </c>
      <c r="O1123" s="74">
        <f t="shared" si="243"/>
        <v>14977.332348525002</v>
      </c>
      <c r="P1123" s="39">
        <f t="shared" si="244"/>
        <v>19044</v>
      </c>
      <c r="Q1123" s="73">
        <f t="shared" si="245"/>
        <v>9192.82485573603</v>
      </c>
      <c r="R1123" s="73">
        <f t="shared" si="246"/>
        <v>177.84811485606957</v>
      </c>
      <c r="S1123" s="73">
        <f t="shared" si="247"/>
        <v>384.0022598277695</v>
      </c>
      <c r="T1123" s="73">
        <f t="shared" si="248"/>
        <v>15681.877695079109</v>
      </c>
      <c r="U1123" s="73">
        <f t="shared" si="249"/>
        <v>19236</v>
      </c>
      <c r="V1123" s="73">
        <f t="shared" si="250"/>
        <v>159805.44897777398</v>
      </c>
      <c r="W1123" s="73">
        <f t="shared" si="251"/>
        <v>164840.19809851897</v>
      </c>
    </row>
    <row r="1124" spans="2:23" ht="15">
      <c r="B1124" t="s">
        <v>2241</v>
      </c>
      <c r="C1124" t="s">
        <v>1046</v>
      </c>
      <c r="D1124" t="s">
        <v>661</v>
      </c>
      <c r="E1124" s="54">
        <v>40</v>
      </c>
      <c r="F1124" s="45" t="s">
        <v>407</v>
      </c>
      <c r="G1124" s="45" t="s">
        <v>408</v>
      </c>
      <c r="H1124" s="45" t="s">
        <v>412</v>
      </c>
      <c r="I1124" s="53">
        <v>115515.76</v>
      </c>
      <c r="J1124" s="58">
        <f t="shared" si="238"/>
        <v>119905.35888</v>
      </c>
      <c r="K1124" s="58">
        <f t="shared" si="239"/>
        <v>123862.23572304</v>
      </c>
      <c r="L1124" s="74">
        <f t="shared" si="240"/>
        <v>9172.75995432</v>
      </c>
      <c r="M1124" s="74">
        <f t="shared" si="241"/>
        <v>177.4599311424</v>
      </c>
      <c r="N1124" s="74">
        <f t="shared" si="242"/>
        <v>384.0022598277695</v>
      </c>
      <c r="O1124" s="74">
        <f t="shared" si="243"/>
        <v>15437.8149558</v>
      </c>
      <c r="P1124" s="39">
        <f t="shared" si="244"/>
        <v>19044</v>
      </c>
      <c r="Q1124" s="73">
        <f t="shared" si="245"/>
        <v>9475.46103281256</v>
      </c>
      <c r="R1124" s="73">
        <f t="shared" si="246"/>
        <v>183.31610887009919</v>
      </c>
      <c r="S1124" s="73">
        <f t="shared" si="247"/>
        <v>384.0022598277695</v>
      </c>
      <c r="T1124" s="73">
        <f t="shared" si="248"/>
        <v>16164.02176185672</v>
      </c>
      <c r="U1124" s="73">
        <f t="shared" si="249"/>
        <v>19236</v>
      </c>
      <c r="V1124" s="73">
        <f t="shared" si="250"/>
        <v>164121.39598109017</v>
      </c>
      <c r="W1124" s="73">
        <f t="shared" si="251"/>
        <v>169305.03688640715</v>
      </c>
    </row>
    <row r="1125" spans="2:23" ht="15">
      <c r="B1125" t="s">
        <v>2242</v>
      </c>
      <c r="C1125" t="s">
        <v>2243</v>
      </c>
      <c r="D1125" t="s">
        <v>1499</v>
      </c>
      <c r="E1125" s="54">
        <v>40</v>
      </c>
      <c r="F1125" s="45" t="s">
        <v>407</v>
      </c>
      <c r="G1125" s="45" t="s">
        <v>408</v>
      </c>
      <c r="H1125" s="45" t="s">
        <v>785</v>
      </c>
      <c r="I1125" s="53">
        <v>69714.91</v>
      </c>
      <c r="J1125" s="58">
        <f t="shared" si="238"/>
        <v>72364.07658000001</v>
      </c>
      <c r="K1125" s="58">
        <f t="shared" si="239"/>
        <v>74752.09110714</v>
      </c>
      <c r="L1125" s="74">
        <f t="shared" si="240"/>
        <v>5535.851858370001</v>
      </c>
      <c r="M1125" s="74">
        <f t="shared" si="241"/>
        <v>107.09883333840001</v>
      </c>
      <c r="N1125" s="74">
        <f t="shared" si="242"/>
        <v>384.0022598277695</v>
      </c>
      <c r="O1125" s="74">
        <f t="shared" si="243"/>
        <v>9316.874859675001</v>
      </c>
      <c r="P1125" s="39">
        <f t="shared" si="244"/>
        <v>19044</v>
      </c>
      <c r="Q1125" s="73">
        <f t="shared" si="245"/>
        <v>5718.53496969621</v>
      </c>
      <c r="R1125" s="73">
        <f t="shared" si="246"/>
        <v>110.6330948385672</v>
      </c>
      <c r="S1125" s="73">
        <f t="shared" si="247"/>
        <v>384.0022598277695</v>
      </c>
      <c r="T1125" s="73">
        <f t="shared" si="248"/>
        <v>9755.14788948177</v>
      </c>
      <c r="U1125" s="73">
        <f t="shared" si="249"/>
        <v>19236</v>
      </c>
      <c r="V1125" s="73">
        <f t="shared" si="250"/>
        <v>106751.90439121118</v>
      </c>
      <c r="W1125" s="73">
        <f t="shared" si="251"/>
        <v>109956.40932098433</v>
      </c>
    </row>
    <row r="1126" spans="2:23" ht="15">
      <c r="B1126" t="s">
        <v>2244</v>
      </c>
      <c r="C1126" t="s">
        <v>2245</v>
      </c>
      <c r="D1126" t="s">
        <v>1499</v>
      </c>
      <c r="E1126" s="54">
        <v>40</v>
      </c>
      <c r="F1126" s="45" t="s">
        <v>407</v>
      </c>
      <c r="G1126" s="45" t="s">
        <v>408</v>
      </c>
      <c r="H1126" s="45" t="s">
        <v>785</v>
      </c>
      <c r="I1126" s="53">
        <v>63348.67</v>
      </c>
      <c r="J1126" s="58">
        <f t="shared" si="238"/>
        <v>65755.91946</v>
      </c>
      <c r="K1126" s="58">
        <f t="shared" si="239"/>
        <v>67925.86480218</v>
      </c>
      <c r="L1126" s="74">
        <f t="shared" si="240"/>
        <v>5030.32783869</v>
      </c>
      <c r="M1126" s="74">
        <f t="shared" si="241"/>
        <v>97.3187608008</v>
      </c>
      <c r="N1126" s="74">
        <f t="shared" si="242"/>
        <v>384.0022598277695</v>
      </c>
      <c r="O1126" s="74">
        <f t="shared" si="243"/>
        <v>8466.074630475001</v>
      </c>
      <c r="P1126" s="39">
        <f t="shared" si="244"/>
        <v>19044</v>
      </c>
      <c r="Q1126" s="73">
        <f t="shared" si="245"/>
        <v>5196.32865736677</v>
      </c>
      <c r="R1126" s="73">
        <f t="shared" si="246"/>
        <v>100.5302799072264</v>
      </c>
      <c r="S1126" s="73">
        <f t="shared" si="247"/>
        <v>384.0022598277695</v>
      </c>
      <c r="T1126" s="73">
        <f t="shared" si="248"/>
        <v>8864.32535668449</v>
      </c>
      <c r="U1126" s="73">
        <f t="shared" si="249"/>
        <v>19236</v>
      </c>
      <c r="V1126" s="73">
        <f t="shared" si="250"/>
        <v>98777.64294979358</v>
      </c>
      <c r="W1126" s="73">
        <f t="shared" si="251"/>
        <v>101707.05135596625</v>
      </c>
    </row>
    <row r="1127" spans="2:23" ht="15">
      <c r="B1127" t="s">
        <v>2246</v>
      </c>
      <c r="C1127" t="s">
        <v>1115</v>
      </c>
      <c r="D1127" t="s">
        <v>483</v>
      </c>
      <c r="E1127" s="54">
        <v>40</v>
      </c>
      <c r="F1127" s="45" t="s">
        <v>407</v>
      </c>
      <c r="G1127" s="45" t="s">
        <v>408</v>
      </c>
      <c r="H1127" s="45" t="s">
        <v>761</v>
      </c>
      <c r="I1127" s="53">
        <v>79376.18</v>
      </c>
      <c r="J1127" s="58">
        <f t="shared" si="238"/>
        <v>82392.47484</v>
      </c>
      <c r="K1127" s="58">
        <f t="shared" si="239"/>
        <v>85111.42650971998</v>
      </c>
      <c r="L1127" s="74">
        <f t="shared" si="240"/>
        <v>6303.024325259999</v>
      </c>
      <c r="M1127" s="74">
        <f t="shared" si="241"/>
        <v>121.94086276319999</v>
      </c>
      <c r="N1127" s="74">
        <f t="shared" si="242"/>
        <v>384.0022598277695</v>
      </c>
      <c r="O1127" s="74">
        <f t="shared" si="243"/>
        <v>10608.03113565</v>
      </c>
      <c r="P1127" s="39">
        <f t="shared" si="244"/>
        <v>19044</v>
      </c>
      <c r="Q1127" s="73">
        <f t="shared" si="245"/>
        <v>6511.024127993578</v>
      </c>
      <c r="R1127" s="73">
        <f t="shared" si="246"/>
        <v>125.96491123438557</v>
      </c>
      <c r="S1127" s="73">
        <f t="shared" si="247"/>
        <v>384.0022598277695</v>
      </c>
      <c r="T1127" s="73">
        <f t="shared" si="248"/>
        <v>11107.041159518458</v>
      </c>
      <c r="U1127" s="73">
        <f t="shared" si="249"/>
        <v>19236</v>
      </c>
      <c r="V1127" s="73">
        <f t="shared" si="250"/>
        <v>118853.47342350097</v>
      </c>
      <c r="W1127" s="73">
        <f t="shared" si="251"/>
        <v>122475.45896829417</v>
      </c>
    </row>
    <row r="1128" spans="2:23" ht="15">
      <c r="B1128" t="s">
        <v>2247</v>
      </c>
      <c r="C1128" t="s">
        <v>1119</v>
      </c>
      <c r="D1128" t="s">
        <v>483</v>
      </c>
      <c r="E1128" s="54">
        <v>40</v>
      </c>
      <c r="F1128" s="45" t="s">
        <v>407</v>
      </c>
      <c r="G1128" s="45" t="s">
        <v>408</v>
      </c>
      <c r="H1128" s="45" t="s">
        <v>761</v>
      </c>
      <c r="I1128" s="53">
        <v>92395</v>
      </c>
      <c r="J1128" s="58">
        <f t="shared" si="238"/>
        <v>95906.01000000001</v>
      </c>
      <c r="K1128" s="58">
        <f t="shared" si="239"/>
        <v>99070.90833</v>
      </c>
      <c r="L1128" s="74">
        <f t="shared" si="240"/>
        <v>7336.809765000001</v>
      </c>
      <c r="M1128" s="74">
        <f t="shared" si="241"/>
        <v>141.94089480000002</v>
      </c>
      <c r="N1128" s="74">
        <f t="shared" si="242"/>
        <v>384.0022598277695</v>
      </c>
      <c r="O1128" s="74">
        <f t="shared" si="243"/>
        <v>12347.898787500002</v>
      </c>
      <c r="P1128" s="39">
        <f t="shared" si="244"/>
        <v>19044</v>
      </c>
      <c r="Q1128" s="73">
        <f t="shared" si="245"/>
        <v>7578.924487245</v>
      </c>
      <c r="R1128" s="73">
        <f t="shared" si="246"/>
        <v>146.6249443284</v>
      </c>
      <c r="S1128" s="73">
        <f t="shared" si="247"/>
        <v>384.0022598277695</v>
      </c>
      <c r="T1128" s="73">
        <f t="shared" si="248"/>
        <v>12928.753537065002</v>
      </c>
      <c r="U1128" s="73">
        <f t="shared" si="249"/>
        <v>19236</v>
      </c>
      <c r="V1128" s="73">
        <f t="shared" si="250"/>
        <v>135160.6617071278</v>
      </c>
      <c r="W1128" s="73">
        <f t="shared" si="251"/>
        <v>139345.21355846617</v>
      </c>
    </row>
    <row r="1129" spans="2:23" ht="15">
      <c r="B1129" t="s">
        <v>2248</v>
      </c>
      <c r="C1129" t="s">
        <v>876</v>
      </c>
      <c r="D1129" t="s">
        <v>483</v>
      </c>
      <c r="E1129" s="54">
        <v>40</v>
      </c>
      <c r="F1129" s="45" t="s">
        <v>407</v>
      </c>
      <c r="G1129" s="45" t="s">
        <v>408</v>
      </c>
      <c r="H1129" s="45" t="s">
        <v>761</v>
      </c>
      <c r="I1129" s="53">
        <v>105273.54</v>
      </c>
      <c r="J1129" s="58">
        <f t="shared" si="238"/>
        <v>109273.93452</v>
      </c>
      <c r="K1129" s="58">
        <f t="shared" si="239"/>
        <v>112879.97435915998</v>
      </c>
      <c r="L1129" s="74">
        <f t="shared" si="240"/>
        <v>8359.45599078</v>
      </c>
      <c r="M1129" s="74">
        <f t="shared" si="241"/>
        <v>161.72542308959999</v>
      </c>
      <c r="N1129" s="74">
        <f t="shared" si="242"/>
        <v>384.0022598277695</v>
      </c>
      <c r="O1129" s="74">
        <f t="shared" si="243"/>
        <v>14069.01906945</v>
      </c>
      <c r="P1129" s="39">
        <f t="shared" si="244"/>
        <v>19044</v>
      </c>
      <c r="Q1129" s="73">
        <f t="shared" si="245"/>
        <v>8635.318038475738</v>
      </c>
      <c r="R1129" s="73">
        <f t="shared" si="246"/>
        <v>167.06236205155676</v>
      </c>
      <c r="S1129" s="73">
        <f t="shared" si="247"/>
        <v>384.0022598277695</v>
      </c>
      <c r="T1129" s="73">
        <f t="shared" si="248"/>
        <v>14730.836653870378</v>
      </c>
      <c r="U1129" s="73">
        <f t="shared" si="249"/>
        <v>19236</v>
      </c>
      <c r="V1129" s="73">
        <f t="shared" si="250"/>
        <v>151292.13726314736</v>
      </c>
      <c r="W1129" s="73">
        <f t="shared" si="251"/>
        <v>156033.19367338542</v>
      </c>
    </row>
    <row r="1130" spans="2:23" ht="15">
      <c r="B1130" t="s">
        <v>2249</v>
      </c>
      <c r="C1130" t="s">
        <v>863</v>
      </c>
      <c r="D1130" t="s">
        <v>839</v>
      </c>
      <c r="E1130" s="54">
        <v>40</v>
      </c>
      <c r="F1130" s="45" t="s">
        <v>407</v>
      </c>
      <c r="G1130" s="45" t="s">
        <v>408</v>
      </c>
      <c r="H1130" s="45" t="s">
        <v>412</v>
      </c>
      <c r="I1130" s="53">
        <v>69004.37</v>
      </c>
      <c r="J1130" s="58">
        <f t="shared" si="238"/>
        <v>71626.53606</v>
      </c>
      <c r="K1130" s="58">
        <f t="shared" si="239"/>
        <v>73990.21174998</v>
      </c>
      <c r="L1130" s="74">
        <f t="shared" si="240"/>
        <v>5479.4300085899995</v>
      </c>
      <c r="M1130" s="74">
        <f t="shared" si="241"/>
        <v>106.0072733688</v>
      </c>
      <c r="N1130" s="74">
        <f t="shared" si="242"/>
        <v>384.0022598277695</v>
      </c>
      <c r="O1130" s="74">
        <f t="shared" si="243"/>
        <v>9221.916517725</v>
      </c>
      <c r="P1130" s="39">
        <f t="shared" si="244"/>
        <v>19044</v>
      </c>
      <c r="Q1130" s="73">
        <f t="shared" si="245"/>
        <v>5660.25119887347</v>
      </c>
      <c r="R1130" s="73">
        <f t="shared" si="246"/>
        <v>109.50551338997039</v>
      </c>
      <c r="S1130" s="73">
        <f t="shared" si="247"/>
        <v>384.0022598277695</v>
      </c>
      <c r="T1130" s="73">
        <f t="shared" si="248"/>
        <v>9655.72263337239</v>
      </c>
      <c r="U1130" s="73">
        <f t="shared" si="249"/>
        <v>19236</v>
      </c>
      <c r="V1130" s="73">
        <f t="shared" si="250"/>
        <v>105861.89211951157</v>
      </c>
      <c r="W1130" s="73">
        <f t="shared" si="251"/>
        <v>109035.6933554436</v>
      </c>
    </row>
    <row r="1131" spans="2:23" ht="15">
      <c r="B1131" t="s">
        <v>2250</v>
      </c>
      <c r="C1131" t="s">
        <v>1501</v>
      </c>
      <c r="D1131" t="s">
        <v>417</v>
      </c>
      <c r="E1131" s="54">
        <v>40</v>
      </c>
      <c r="F1131" s="45" t="s">
        <v>407</v>
      </c>
      <c r="G1131" s="45" t="s">
        <v>408</v>
      </c>
      <c r="H1131" s="45" t="s">
        <v>412</v>
      </c>
      <c r="I1131" s="53">
        <v>79621.01</v>
      </c>
      <c r="J1131" s="58">
        <f t="shared" si="238"/>
        <v>82646.60837999999</v>
      </c>
      <c r="K1131" s="58">
        <f t="shared" si="239"/>
        <v>85373.94645653998</v>
      </c>
      <c r="L1131" s="74">
        <f t="shared" si="240"/>
        <v>6322.465541069999</v>
      </c>
      <c r="M1131" s="74">
        <f t="shared" si="241"/>
        <v>122.31698040239998</v>
      </c>
      <c r="N1131" s="74">
        <f t="shared" si="242"/>
        <v>384.0022598277695</v>
      </c>
      <c r="O1131" s="74">
        <f t="shared" si="243"/>
        <v>10640.750828925</v>
      </c>
      <c r="P1131" s="39">
        <f t="shared" si="244"/>
        <v>19044</v>
      </c>
      <c r="Q1131" s="73">
        <f t="shared" si="245"/>
        <v>6531.106903925309</v>
      </c>
      <c r="R1131" s="73">
        <f t="shared" si="246"/>
        <v>126.35344075567917</v>
      </c>
      <c r="S1131" s="73">
        <f t="shared" si="247"/>
        <v>384.0022598277695</v>
      </c>
      <c r="T1131" s="73">
        <f t="shared" si="248"/>
        <v>11141.300012578467</v>
      </c>
      <c r="U1131" s="73">
        <f t="shared" si="249"/>
        <v>19236</v>
      </c>
      <c r="V1131" s="73">
        <f t="shared" si="250"/>
        <v>119160.14399022516</v>
      </c>
      <c r="W1131" s="73">
        <f t="shared" si="251"/>
        <v>122792.70907362721</v>
      </c>
    </row>
    <row r="1132" spans="2:23" ht="15">
      <c r="B1132" t="s">
        <v>2251</v>
      </c>
      <c r="C1132" t="s">
        <v>1659</v>
      </c>
      <c r="D1132" t="s">
        <v>801</v>
      </c>
      <c r="E1132" s="54">
        <v>40</v>
      </c>
      <c r="F1132" s="45" t="s">
        <v>407</v>
      </c>
      <c r="G1132" s="45" t="s">
        <v>408</v>
      </c>
      <c r="H1132" s="45" t="s">
        <v>412</v>
      </c>
      <c r="I1132" s="53">
        <v>81882.68</v>
      </c>
      <c r="J1132" s="58">
        <f t="shared" si="238"/>
        <v>84994.22184</v>
      </c>
      <c r="K1132" s="58">
        <f t="shared" si="239"/>
        <v>87799.03116072</v>
      </c>
      <c r="L1132" s="74">
        <f t="shared" si="240"/>
        <v>6502.05797076</v>
      </c>
      <c r="M1132" s="74">
        <f t="shared" si="241"/>
        <v>125.7914483232</v>
      </c>
      <c r="N1132" s="74">
        <f t="shared" si="242"/>
        <v>384.0022598277695</v>
      </c>
      <c r="O1132" s="74">
        <f t="shared" si="243"/>
        <v>10943.0060619</v>
      </c>
      <c r="P1132" s="39">
        <f t="shared" si="244"/>
        <v>19044</v>
      </c>
      <c r="Q1132" s="73">
        <f t="shared" si="245"/>
        <v>6716.62588379508</v>
      </c>
      <c r="R1132" s="73">
        <f t="shared" si="246"/>
        <v>129.9425661178656</v>
      </c>
      <c r="S1132" s="73">
        <f t="shared" si="247"/>
        <v>384.0022598277695</v>
      </c>
      <c r="T1132" s="73">
        <f t="shared" si="248"/>
        <v>11457.77356647396</v>
      </c>
      <c r="U1132" s="73">
        <f t="shared" si="249"/>
        <v>19236</v>
      </c>
      <c r="V1132" s="73">
        <f t="shared" si="250"/>
        <v>121993.07958081097</v>
      </c>
      <c r="W1132" s="73">
        <f t="shared" si="251"/>
        <v>125723.37543693467</v>
      </c>
    </row>
    <row r="1133" spans="2:23" ht="15">
      <c r="B1133" t="s">
        <v>2252</v>
      </c>
      <c r="C1133" t="s">
        <v>1600</v>
      </c>
      <c r="D1133" t="s">
        <v>661</v>
      </c>
      <c r="E1133" s="54">
        <v>40</v>
      </c>
      <c r="F1133" s="45" t="s">
        <v>407</v>
      </c>
      <c r="G1133" s="45" t="s">
        <v>408</v>
      </c>
      <c r="H1133" s="45" t="s">
        <v>412</v>
      </c>
      <c r="I1133" s="53">
        <v>85877.12</v>
      </c>
      <c r="J1133" s="58">
        <f t="shared" si="238"/>
        <v>89140.45056</v>
      </c>
      <c r="K1133" s="58">
        <f t="shared" si="239"/>
        <v>92082.08542847999</v>
      </c>
      <c r="L1133" s="74">
        <f t="shared" si="240"/>
        <v>6819.24446784</v>
      </c>
      <c r="M1133" s="74">
        <f t="shared" si="241"/>
        <v>131.9278668288</v>
      </c>
      <c r="N1133" s="74">
        <f t="shared" si="242"/>
        <v>384.0022598277695</v>
      </c>
      <c r="O1133" s="74">
        <f t="shared" si="243"/>
        <v>11476.8330096</v>
      </c>
      <c r="P1133" s="39">
        <f t="shared" si="244"/>
        <v>19044</v>
      </c>
      <c r="Q1133" s="73">
        <f t="shared" si="245"/>
        <v>7044.279535278719</v>
      </c>
      <c r="R1133" s="73">
        <f t="shared" si="246"/>
        <v>136.28148643415037</v>
      </c>
      <c r="S1133" s="73">
        <f t="shared" si="247"/>
        <v>384.0022598277695</v>
      </c>
      <c r="T1133" s="73">
        <f t="shared" si="248"/>
        <v>12016.712148416638</v>
      </c>
      <c r="U1133" s="73">
        <f t="shared" si="249"/>
        <v>19236</v>
      </c>
      <c r="V1133" s="73">
        <f t="shared" si="250"/>
        <v>126996.45816409656</v>
      </c>
      <c r="W1133" s="73">
        <f t="shared" si="251"/>
        <v>130899.36085843726</v>
      </c>
    </row>
    <row r="1134" spans="2:23" ht="15">
      <c r="B1134" t="s">
        <v>2253</v>
      </c>
      <c r="C1134" t="s">
        <v>1662</v>
      </c>
      <c r="D1134" t="s">
        <v>658</v>
      </c>
      <c r="E1134" s="54">
        <v>40</v>
      </c>
      <c r="F1134" s="45" t="s">
        <v>407</v>
      </c>
      <c r="G1134" s="45" t="s">
        <v>408</v>
      </c>
      <c r="H1134" s="45" t="s">
        <v>412</v>
      </c>
      <c r="I1134" s="53">
        <v>77881.11</v>
      </c>
      <c r="J1134" s="58">
        <f t="shared" si="238"/>
        <v>80840.59218</v>
      </c>
      <c r="K1134" s="58">
        <f t="shared" si="239"/>
        <v>83508.33172194</v>
      </c>
      <c r="L1134" s="74">
        <f t="shared" si="240"/>
        <v>6184.30530177</v>
      </c>
      <c r="M1134" s="74">
        <f t="shared" si="241"/>
        <v>119.6440764264</v>
      </c>
      <c r="N1134" s="74">
        <f t="shared" si="242"/>
        <v>384.0022598277695</v>
      </c>
      <c r="O1134" s="74">
        <f t="shared" si="243"/>
        <v>10408.226243175</v>
      </c>
      <c r="P1134" s="39">
        <f t="shared" si="244"/>
        <v>19044</v>
      </c>
      <c r="Q1134" s="73">
        <f t="shared" si="245"/>
        <v>6388.38737672841</v>
      </c>
      <c r="R1134" s="73">
        <f t="shared" si="246"/>
        <v>123.5923309484712</v>
      </c>
      <c r="S1134" s="73">
        <f t="shared" si="247"/>
        <v>384.0022598277695</v>
      </c>
      <c r="T1134" s="73">
        <f t="shared" si="248"/>
        <v>10897.83728971317</v>
      </c>
      <c r="U1134" s="73">
        <f t="shared" si="249"/>
        <v>19236</v>
      </c>
      <c r="V1134" s="73">
        <f t="shared" si="250"/>
        <v>116980.77006119917</v>
      </c>
      <c r="W1134" s="73">
        <f t="shared" si="251"/>
        <v>120538.15097915783</v>
      </c>
    </row>
    <row r="1135" spans="2:23" ht="15">
      <c r="B1135" t="s">
        <v>2254</v>
      </c>
      <c r="C1135" t="s">
        <v>1664</v>
      </c>
      <c r="D1135" t="s">
        <v>420</v>
      </c>
      <c r="E1135" s="54">
        <v>40</v>
      </c>
      <c r="F1135" s="45" t="s">
        <v>407</v>
      </c>
      <c r="G1135" s="45" t="s">
        <v>408</v>
      </c>
      <c r="H1135" s="45" t="s">
        <v>412</v>
      </c>
      <c r="I1135" s="53">
        <v>80004.2</v>
      </c>
      <c r="J1135" s="58">
        <f t="shared" si="238"/>
        <v>83044.3596</v>
      </c>
      <c r="K1135" s="58">
        <f t="shared" si="239"/>
        <v>85784.8234668</v>
      </c>
      <c r="L1135" s="74">
        <f t="shared" si="240"/>
        <v>6352.8935094</v>
      </c>
      <c r="M1135" s="74">
        <f t="shared" si="241"/>
        <v>122.90565220799999</v>
      </c>
      <c r="N1135" s="74">
        <f t="shared" si="242"/>
        <v>384.0022598277695</v>
      </c>
      <c r="O1135" s="74">
        <f t="shared" si="243"/>
        <v>10691.9612985</v>
      </c>
      <c r="P1135" s="39">
        <f t="shared" si="244"/>
        <v>19044</v>
      </c>
      <c r="Q1135" s="73">
        <f t="shared" si="245"/>
        <v>6562.5389952102</v>
      </c>
      <c r="R1135" s="73">
        <f t="shared" si="246"/>
        <v>126.96153873086399</v>
      </c>
      <c r="S1135" s="73">
        <f t="shared" si="247"/>
        <v>384.0022598277695</v>
      </c>
      <c r="T1135" s="73">
        <f t="shared" si="248"/>
        <v>11194.9194624174</v>
      </c>
      <c r="U1135" s="73">
        <f t="shared" si="249"/>
        <v>19236</v>
      </c>
      <c r="V1135" s="73">
        <f t="shared" si="250"/>
        <v>119640.12231993576</v>
      </c>
      <c r="W1135" s="73">
        <f t="shared" si="251"/>
        <v>123289.24572298623</v>
      </c>
    </row>
    <row r="1136" spans="2:23" ht="15">
      <c r="B1136" t="s">
        <v>2255</v>
      </c>
      <c r="C1136" t="s">
        <v>1662</v>
      </c>
      <c r="D1136" t="s">
        <v>807</v>
      </c>
      <c r="E1136" s="54">
        <v>40</v>
      </c>
      <c r="F1136" s="45" t="s">
        <v>407</v>
      </c>
      <c r="G1136" s="45" t="s">
        <v>408</v>
      </c>
      <c r="H1136" s="45" t="s">
        <v>412</v>
      </c>
      <c r="I1136" s="53">
        <v>77881.11</v>
      </c>
      <c r="J1136" s="58">
        <f t="shared" si="238"/>
        <v>80840.59218</v>
      </c>
      <c r="K1136" s="58">
        <f t="shared" si="239"/>
        <v>83508.33172194</v>
      </c>
      <c r="L1136" s="74">
        <f t="shared" si="240"/>
        <v>6184.30530177</v>
      </c>
      <c r="M1136" s="74">
        <f t="shared" si="241"/>
        <v>119.6440764264</v>
      </c>
      <c r="N1136" s="74">
        <f t="shared" si="242"/>
        <v>384.0022598277695</v>
      </c>
      <c r="O1136" s="74">
        <f t="shared" si="243"/>
        <v>10408.226243175</v>
      </c>
      <c r="P1136" s="39">
        <f t="shared" si="244"/>
        <v>19044</v>
      </c>
      <c r="Q1136" s="73">
        <f t="shared" si="245"/>
        <v>6388.38737672841</v>
      </c>
      <c r="R1136" s="73">
        <f t="shared" si="246"/>
        <v>123.5923309484712</v>
      </c>
      <c r="S1136" s="73">
        <f t="shared" si="247"/>
        <v>384.0022598277695</v>
      </c>
      <c r="T1136" s="73">
        <f t="shared" si="248"/>
        <v>10897.83728971317</v>
      </c>
      <c r="U1136" s="73">
        <f t="shared" si="249"/>
        <v>19236</v>
      </c>
      <c r="V1136" s="73">
        <f t="shared" si="250"/>
        <v>116980.77006119917</v>
      </c>
      <c r="W1136" s="73">
        <f t="shared" si="251"/>
        <v>120538.15097915783</v>
      </c>
    </row>
    <row r="1137" spans="2:23" ht="15">
      <c r="B1137" t="s">
        <v>2256</v>
      </c>
      <c r="C1137" t="s">
        <v>2257</v>
      </c>
      <c r="D1137" t="s">
        <v>839</v>
      </c>
      <c r="E1137" s="54">
        <v>40</v>
      </c>
      <c r="F1137" s="45" t="s">
        <v>407</v>
      </c>
      <c r="G1137" s="45" t="s">
        <v>408</v>
      </c>
      <c r="H1137" s="45" t="s">
        <v>412</v>
      </c>
      <c r="I1137" s="53">
        <v>81986.32</v>
      </c>
      <c r="J1137" s="58">
        <f t="shared" si="238"/>
        <v>85101.80016000001</v>
      </c>
      <c r="K1137" s="58">
        <f t="shared" si="239"/>
        <v>87910.15956528</v>
      </c>
      <c r="L1137" s="74">
        <f t="shared" si="240"/>
        <v>6510.2877122400005</v>
      </c>
      <c r="M1137" s="74">
        <f t="shared" si="241"/>
        <v>125.95066423680002</v>
      </c>
      <c r="N1137" s="74">
        <f t="shared" si="242"/>
        <v>384.0022598277695</v>
      </c>
      <c r="O1137" s="74">
        <f t="shared" si="243"/>
        <v>10956.856770600001</v>
      </c>
      <c r="P1137" s="39">
        <f t="shared" si="244"/>
        <v>19044</v>
      </c>
      <c r="Q1137" s="73">
        <f t="shared" si="245"/>
        <v>6725.12720674392</v>
      </c>
      <c r="R1137" s="73">
        <f t="shared" si="246"/>
        <v>130.1070361566144</v>
      </c>
      <c r="S1137" s="73">
        <f t="shared" si="247"/>
        <v>384.0022598277695</v>
      </c>
      <c r="T1137" s="73">
        <f t="shared" si="248"/>
        <v>11472.275823269041</v>
      </c>
      <c r="U1137" s="73">
        <f t="shared" si="249"/>
        <v>19236</v>
      </c>
      <c r="V1137" s="73">
        <f t="shared" si="250"/>
        <v>122122.89756690458</v>
      </c>
      <c r="W1137" s="73">
        <f t="shared" si="251"/>
        <v>125857.67189127735</v>
      </c>
    </row>
    <row r="1138" spans="2:23" ht="15">
      <c r="B1138" t="s">
        <v>2258</v>
      </c>
      <c r="C1138" t="s">
        <v>427</v>
      </c>
      <c r="D1138" t="s">
        <v>417</v>
      </c>
      <c r="E1138" s="54">
        <v>40</v>
      </c>
      <c r="F1138" s="45" t="s">
        <v>407</v>
      </c>
      <c r="G1138" s="45" t="s">
        <v>408</v>
      </c>
      <c r="H1138" s="45" t="s">
        <v>412</v>
      </c>
      <c r="I1138" s="53">
        <v>94300.96</v>
      </c>
      <c r="J1138" s="58">
        <f t="shared" si="238"/>
        <v>97884.39648000001</v>
      </c>
      <c r="K1138" s="58">
        <f t="shared" si="239"/>
        <v>101114.58156384001</v>
      </c>
      <c r="L1138" s="74">
        <f t="shared" si="240"/>
        <v>7488.15633072</v>
      </c>
      <c r="M1138" s="74">
        <f t="shared" si="241"/>
        <v>144.86890679040002</v>
      </c>
      <c r="N1138" s="74">
        <f t="shared" si="242"/>
        <v>384.0022598277695</v>
      </c>
      <c r="O1138" s="74">
        <f t="shared" si="243"/>
        <v>12602.616046800002</v>
      </c>
      <c r="P1138" s="39">
        <f t="shared" si="244"/>
        <v>19044</v>
      </c>
      <c r="Q1138" s="73">
        <f t="shared" si="245"/>
        <v>7735.265489633761</v>
      </c>
      <c r="R1138" s="73">
        <f t="shared" si="246"/>
        <v>149.64958071448322</v>
      </c>
      <c r="S1138" s="73">
        <f t="shared" si="247"/>
        <v>384.0022598277695</v>
      </c>
      <c r="T1138" s="73">
        <f t="shared" si="248"/>
        <v>13195.452894081121</v>
      </c>
      <c r="U1138" s="73">
        <f t="shared" si="249"/>
        <v>19236</v>
      </c>
      <c r="V1138" s="73">
        <f t="shared" si="250"/>
        <v>137548.04002413817</v>
      </c>
      <c r="W1138" s="73">
        <f t="shared" si="251"/>
        <v>141814.95178809715</v>
      </c>
    </row>
    <row r="1139" spans="2:23" ht="15">
      <c r="B1139" t="s">
        <v>2259</v>
      </c>
      <c r="C1139" t="s">
        <v>800</v>
      </c>
      <c r="D1139" t="s">
        <v>801</v>
      </c>
      <c r="E1139" s="54">
        <v>40</v>
      </c>
      <c r="F1139" s="45" t="s">
        <v>407</v>
      </c>
      <c r="G1139" s="45" t="s">
        <v>408</v>
      </c>
      <c r="H1139" s="45" t="s">
        <v>412</v>
      </c>
      <c r="I1139" s="53">
        <v>101885.29</v>
      </c>
      <c r="J1139" s="58">
        <f t="shared" si="238"/>
        <v>105756.93102</v>
      </c>
      <c r="K1139" s="58">
        <f t="shared" si="239"/>
        <v>109246.90974366</v>
      </c>
      <c r="L1139" s="74">
        <f t="shared" si="240"/>
        <v>8090.40522303</v>
      </c>
      <c r="M1139" s="74">
        <f t="shared" si="241"/>
        <v>156.5202579096</v>
      </c>
      <c r="N1139" s="74">
        <f t="shared" si="242"/>
        <v>384.0022598277695</v>
      </c>
      <c r="O1139" s="74">
        <f t="shared" si="243"/>
        <v>13616.204868825002</v>
      </c>
      <c r="P1139" s="39">
        <f t="shared" si="244"/>
        <v>19044</v>
      </c>
      <c r="Q1139" s="73">
        <f t="shared" si="245"/>
        <v>8357.38859538999</v>
      </c>
      <c r="R1139" s="73">
        <f t="shared" si="246"/>
        <v>161.6854264206168</v>
      </c>
      <c r="S1139" s="73">
        <f t="shared" si="247"/>
        <v>384.0022598277695</v>
      </c>
      <c r="T1139" s="73">
        <f t="shared" si="248"/>
        <v>14256.72172154763</v>
      </c>
      <c r="U1139" s="73">
        <f t="shared" si="249"/>
        <v>19236</v>
      </c>
      <c r="V1139" s="73">
        <f t="shared" si="250"/>
        <v>147048.06362959236</v>
      </c>
      <c r="W1139" s="73">
        <f t="shared" si="251"/>
        <v>151642.70774684602</v>
      </c>
    </row>
    <row r="1140" spans="2:23" ht="15">
      <c r="B1140" t="s">
        <v>2260</v>
      </c>
      <c r="C1140" t="s">
        <v>803</v>
      </c>
      <c r="D1140" t="s">
        <v>661</v>
      </c>
      <c r="E1140" s="54">
        <v>40</v>
      </c>
      <c r="F1140" s="45" t="s">
        <v>407</v>
      </c>
      <c r="G1140" s="45" t="s">
        <v>408</v>
      </c>
      <c r="H1140" s="45" t="s">
        <v>412</v>
      </c>
      <c r="I1140" s="53">
        <v>87686.58</v>
      </c>
      <c r="J1140" s="58">
        <f t="shared" si="238"/>
        <v>91018.67004000001</v>
      </c>
      <c r="K1140" s="58">
        <f t="shared" si="239"/>
        <v>94022.28615132</v>
      </c>
      <c r="L1140" s="74">
        <f t="shared" si="240"/>
        <v>6962.928258060001</v>
      </c>
      <c r="M1140" s="74">
        <f t="shared" si="241"/>
        <v>134.70763165920002</v>
      </c>
      <c r="N1140" s="74">
        <f t="shared" si="242"/>
        <v>384.0022598277695</v>
      </c>
      <c r="O1140" s="74">
        <f t="shared" si="243"/>
        <v>11718.653767650001</v>
      </c>
      <c r="P1140" s="39">
        <f t="shared" si="244"/>
        <v>19044</v>
      </c>
      <c r="Q1140" s="73">
        <f t="shared" si="245"/>
        <v>7192.70489057598</v>
      </c>
      <c r="R1140" s="73">
        <f t="shared" si="246"/>
        <v>139.1529835039536</v>
      </c>
      <c r="S1140" s="73">
        <f t="shared" si="247"/>
        <v>384.0022598277695</v>
      </c>
      <c r="T1140" s="73">
        <f t="shared" si="248"/>
        <v>12269.908342747261</v>
      </c>
      <c r="U1140" s="73">
        <f t="shared" si="249"/>
        <v>19236</v>
      </c>
      <c r="V1140" s="73">
        <f t="shared" si="250"/>
        <v>129262.96195719698</v>
      </c>
      <c r="W1140" s="73">
        <f t="shared" si="251"/>
        <v>133244.05462797498</v>
      </c>
    </row>
    <row r="1141" spans="2:23" ht="15">
      <c r="B1141" t="s">
        <v>2261</v>
      </c>
      <c r="C1141" t="s">
        <v>806</v>
      </c>
      <c r="D1141" t="s">
        <v>658</v>
      </c>
      <c r="E1141" s="54">
        <v>40</v>
      </c>
      <c r="F1141" s="45" t="s">
        <v>407</v>
      </c>
      <c r="G1141" s="45" t="s">
        <v>408</v>
      </c>
      <c r="H1141" s="45" t="s">
        <v>412</v>
      </c>
      <c r="I1141" s="53">
        <v>91531.5</v>
      </c>
      <c r="J1141" s="58">
        <f t="shared" si="238"/>
        <v>95009.697</v>
      </c>
      <c r="K1141" s="58">
        <f t="shared" si="239"/>
        <v>98145.01700099999</v>
      </c>
      <c r="L1141" s="74">
        <f t="shared" si="240"/>
        <v>7268.241820499999</v>
      </c>
      <c r="M1141" s="74">
        <f t="shared" si="241"/>
        <v>140.61435156</v>
      </c>
      <c r="N1141" s="74">
        <f t="shared" si="242"/>
        <v>384.0022598277695</v>
      </c>
      <c r="O1141" s="74">
        <f t="shared" si="243"/>
        <v>12232.49848875</v>
      </c>
      <c r="P1141" s="39">
        <f t="shared" si="244"/>
        <v>19044</v>
      </c>
      <c r="Q1141" s="73">
        <f t="shared" si="245"/>
        <v>7508.093800576498</v>
      </c>
      <c r="R1141" s="73">
        <f t="shared" si="246"/>
        <v>145.25462516147996</v>
      </c>
      <c r="S1141" s="73">
        <f t="shared" si="247"/>
        <v>384.0022598277695</v>
      </c>
      <c r="T1141" s="73">
        <f t="shared" si="248"/>
        <v>12807.924718630498</v>
      </c>
      <c r="U1141" s="73">
        <f t="shared" si="249"/>
        <v>19236</v>
      </c>
      <c r="V1141" s="73">
        <f t="shared" si="250"/>
        <v>134079.05392063776</v>
      </c>
      <c r="W1141" s="73">
        <f t="shared" si="251"/>
        <v>138226.29240519623</v>
      </c>
    </row>
    <row r="1142" spans="2:23" ht="15">
      <c r="B1142" t="s">
        <v>2262</v>
      </c>
      <c r="C1142" t="s">
        <v>429</v>
      </c>
      <c r="D1142" t="s">
        <v>420</v>
      </c>
      <c r="E1142" s="54">
        <v>40</v>
      </c>
      <c r="F1142" s="45" t="s">
        <v>407</v>
      </c>
      <c r="G1142" s="45" t="s">
        <v>408</v>
      </c>
      <c r="H1142" s="45" t="s">
        <v>412</v>
      </c>
      <c r="I1142" s="53">
        <v>87686.58</v>
      </c>
      <c r="J1142" s="58">
        <f t="shared" si="238"/>
        <v>91018.67004000001</v>
      </c>
      <c r="K1142" s="58">
        <f t="shared" si="239"/>
        <v>94022.28615132</v>
      </c>
      <c r="L1142" s="74">
        <f t="shared" si="240"/>
        <v>6962.928258060001</v>
      </c>
      <c r="M1142" s="74">
        <f t="shared" si="241"/>
        <v>134.70763165920002</v>
      </c>
      <c r="N1142" s="74">
        <f t="shared" si="242"/>
        <v>384.0022598277695</v>
      </c>
      <c r="O1142" s="74">
        <f t="shared" si="243"/>
        <v>11718.653767650001</v>
      </c>
      <c r="P1142" s="39">
        <f t="shared" si="244"/>
        <v>19044</v>
      </c>
      <c r="Q1142" s="73">
        <f t="shared" si="245"/>
        <v>7192.70489057598</v>
      </c>
      <c r="R1142" s="73">
        <f t="shared" si="246"/>
        <v>139.1529835039536</v>
      </c>
      <c r="S1142" s="73">
        <f t="shared" si="247"/>
        <v>384.0022598277695</v>
      </c>
      <c r="T1142" s="73">
        <f t="shared" si="248"/>
        <v>12269.908342747261</v>
      </c>
      <c r="U1142" s="73">
        <f t="shared" si="249"/>
        <v>19236</v>
      </c>
      <c r="V1142" s="73">
        <f t="shared" si="250"/>
        <v>129262.96195719698</v>
      </c>
      <c r="W1142" s="73">
        <f t="shared" si="251"/>
        <v>133244.05462797498</v>
      </c>
    </row>
    <row r="1143" spans="2:23" ht="15">
      <c r="B1143" t="s">
        <v>2263</v>
      </c>
      <c r="C1143" t="s">
        <v>800</v>
      </c>
      <c r="D1143" t="s">
        <v>801</v>
      </c>
      <c r="E1143" s="54">
        <v>40</v>
      </c>
      <c r="F1143" s="45" t="s">
        <v>407</v>
      </c>
      <c r="G1143" s="45" t="s">
        <v>408</v>
      </c>
      <c r="H1143" s="45" t="s">
        <v>412</v>
      </c>
      <c r="I1143" s="53">
        <v>101885.29</v>
      </c>
      <c r="J1143" s="58">
        <f t="shared" si="238"/>
        <v>105756.93102</v>
      </c>
      <c r="K1143" s="58">
        <f t="shared" si="239"/>
        <v>109246.90974366</v>
      </c>
      <c r="L1143" s="74">
        <f t="shared" si="240"/>
        <v>8090.40522303</v>
      </c>
      <c r="M1143" s="74">
        <f t="shared" si="241"/>
        <v>156.5202579096</v>
      </c>
      <c r="N1143" s="74">
        <f t="shared" si="242"/>
        <v>384.0022598277695</v>
      </c>
      <c r="O1143" s="74">
        <f t="shared" si="243"/>
        <v>13616.204868825002</v>
      </c>
      <c r="P1143" s="39">
        <f t="shared" si="244"/>
        <v>19044</v>
      </c>
      <c r="Q1143" s="73">
        <f t="shared" si="245"/>
        <v>8357.38859538999</v>
      </c>
      <c r="R1143" s="73">
        <f t="shared" si="246"/>
        <v>161.6854264206168</v>
      </c>
      <c r="S1143" s="73">
        <f t="shared" si="247"/>
        <v>384.0022598277695</v>
      </c>
      <c r="T1143" s="73">
        <f t="shared" si="248"/>
        <v>14256.72172154763</v>
      </c>
      <c r="U1143" s="73">
        <f t="shared" si="249"/>
        <v>19236</v>
      </c>
      <c r="V1143" s="73">
        <f t="shared" si="250"/>
        <v>147048.06362959236</v>
      </c>
      <c r="W1143" s="73">
        <f t="shared" si="251"/>
        <v>151642.70774684602</v>
      </c>
    </row>
    <row r="1144" spans="2:23" ht="15">
      <c r="B1144" t="s">
        <v>2264</v>
      </c>
      <c r="C1144" t="s">
        <v>2265</v>
      </c>
      <c r="D1144" t="s">
        <v>446</v>
      </c>
      <c r="E1144" s="54">
        <v>87</v>
      </c>
      <c r="F1144" s="45" t="s">
        <v>407</v>
      </c>
      <c r="G1144" s="45" t="s">
        <v>408</v>
      </c>
      <c r="H1144" s="45" t="s">
        <v>412</v>
      </c>
      <c r="I1144" s="53">
        <v>98400.56</v>
      </c>
      <c r="J1144" s="58">
        <f t="shared" si="238"/>
        <v>102139.78128</v>
      </c>
      <c r="K1144" s="58">
        <f t="shared" si="239"/>
        <v>105510.39406223998</v>
      </c>
      <c r="L1144" s="74">
        <f t="shared" si="240"/>
        <v>7813.69326792</v>
      </c>
      <c r="M1144" s="74">
        <f t="shared" si="241"/>
        <v>151.1668762944</v>
      </c>
      <c r="N1144" s="74">
        <f t="shared" si="242"/>
        <v>384.0022598277695</v>
      </c>
      <c r="O1144" s="74">
        <f t="shared" si="243"/>
        <v>13150.4968398</v>
      </c>
      <c r="P1144" s="39">
        <f t="shared" si="244"/>
        <v>19044</v>
      </c>
      <c r="Q1144" s="73">
        <f t="shared" si="245"/>
        <v>8071.545145761358</v>
      </c>
      <c r="R1144" s="73">
        <f t="shared" si="246"/>
        <v>156.15538321211517</v>
      </c>
      <c r="S1144" s="73">
        <f t="shared" si="247"/>
        <v>384.0022598277695</v>
      </c>
      <c r="T1144" s="73">
        <f t="shared" si="248"/>
        <v>13769.106425122318</v>
      </c>
      <c r="U1144" s="73">
        <f t="shared" si="249"/>
        <v>19236</v>
      </c>
      <c r="V1144" s="73">
        <f t="shared" si="250"/>
        <v>142683.14052384216</v>
      </c>
      <c r="W1144" s="73">
        <f t="shared" si="251"/>
        <v>147127.20327616355</v>
      </c>
    </row>
    <row r="1145" spans="2:23" ht="15">
      <c r="B1145" t="s">
        <v>2266</v>
      </c>
      <c r="C1145" t="s">
        <v>806</v>
      </c>
      <c r="D1145" t="s">
        <v>807</v>
      </c>
      <c r="E1145" s="54">
        <v>40</v>
      </c>
      <c r="F1145" s="45" t="s">
        <v>407</v>
      </c>
      <c r="G1145" s="45" t="s">
        <v>408</v>
      </c>
      <c r="H1145" s="45" t="s">
        <v>412</v>
      </c>
      <c r="I1145" s="53">
        <v>91531.5</v>
      </c>
      <c r="J1145" s="58">
        <f t="shared" si="238"/>
        <v>95009.697</v>
      </c>
      <c r="K1145" s="58">
        <f t="shared" si="239"/>
        <v>98145.01700099999</v>
      </c>
      <c r="L1145" s="74">
        <f t="shared" si="240"/>
        <v>7268.241820499999</v>
      </c>
      <c r="M1145" s="74">
        <f t="shared" si="241"/>
        <v>140.61435156</v>
      </c>
      <c r="N1145" s="74">
        <f t="shared" si="242"/>
        <v>384.0022598277695</v>
      </c>
      <c r="O1145" s="74">
        <f t="shared" si="243"/>
        <v>12232.49848875</v>
      </c>
      <c r="P1145" s="39">
        <f t="shared" si="244"/>
        <v>19044</v>
      </c>
      <c r="Q1145" s="73">
        <f t="shared" si="245"/>
        <v>7508.093800576498</v>
      </c>
      <c r="R1145" s="73">
        <f t="shared" si="246"/>
        <v>145.25462516147996</v>
      </c>
      <c r="S1145" s="73">
        <f t="shared" si="247"/>
        <v>384.0022598277695</v>
      </c>
      <c r="T1145" s="73">
        <f t="shared" si="248"/>
        <v>12807.924718630498</v>
      </c>
      <c r="U1145" s="73">
        <f t="shared" si="249"/>
        <v>19236</v>
      </c>
      <c r="V1145" s="73">
        <f t="shared" si="250"/>
        <v>134079.05392063776</v>
      </c>
      <c r="W1145" s="73">
        <f t="shared" si="251"/>
        <v>138226.29240519623</v>
      </c>
    </row>
    <row r="1146" spans="2:23" ht="15">
      <c r="B1146" t="s">
        <v>2267</v>
      </c>
      <c r="C1146" t="s">
        <v>809</v>
      </c>
      <c r="D1146" t="s">
        <v>417</v>
      </c>
      <c r="E1146" s="54">
        <v>40</v>
      </c>
      <c r="F1146" s="45" t="s">
        <v>407</v>
      </c>
      <c r="G1146" s="45" t="s">
        <v>408</v>
      </c>
      <c r="H1146" s="45" t="s">
        <v>412</v>
      </c>
      <c r="I1146" s="53">
        <v>120165.43</v>
      </c>
      <c r="J1146" s="58">
        <f t="shared" si="238"/>
        <v>124731.71634</v>
      </c>
      <c r="K1146" s="58">
        <f t="shared" si="239"/>
        <v>128847.86297922</v>
      </c>
      <c r="L1146" s="74">
        <f t="shared" si="240"/>
        <v>9541.97630001</v>
      </c>
      <c r="M1146" s="74">
        <f t="shared" si="241"/>
        <v>184.6029401832</v>
      </c>
      <c r="N1146" s="74">
        <f t="shared" si="242"/>
        <v>384.0022598277695</v>
      </c>
      <c r="O1146" s="74">
        <f t="shared" si="243"/>
        <v>16059.208478775001</v>
      </c>
      <c r="P1146" s="39">
        <f t="shared" si="244"/>
        <v>19044</v>
      </c>
      <c r="Q1146" s="73">
        <f t="shared" si="245"/>
        <v>9829.09401319869</v>
      </c>
      <c r="R1146" s="73">
        <f t="shared" si="246"/>
        <v>190.69483720924558</v>
      </c>
      <c r="S1146" s="73">
        <f t="shared" si="247"/>
        <v>384.0022598277695</v>
      </c>
      <c r="T1146" s="73">
        <f t="shared" si="248"/>
        <v>16814.64611878821</v>
      </c>
      <c r="U1146" s="73">
        <f t="shared" si="249"/>
        <v>19236</v>
      </c>
      <c r="V1146" s="73">
        <f t="shared" si="250"/>
        <v>169945.50631879596</v>
      </c>
      <c r="W1146" s="73">
        <f t="shared" si="251"/>
        <v>175302.3002082439</v>
      </c>
    </row>
    <row r="1147" spans="2:23" ht="15">
      <c r="B1147" t="s">
        <v>2268</v>
      </c>
      <c r="C1147" t="s">
        <v>811</v>
      </c>
      <c r="D1147" t="s">
        <v>801</v>
      </c>
      <c r="E1147" s="54">
        <v>40</v>
      </c>
      <c r="F1147" s="45" t="s">
        <v>407</v>
      </c>
      <c r="G1147" s="45" t="s">
        <v>408</v>
      </c>
      <c r="H1147" s="45" t="s">
        <v>412</v>
      </c>
      <c r="I1147" s="53">
        <v>127171.92</v>
      </c>
      <c r="J1147" s="58">
        <f t="shared" si="238"/>
        <v>132004.45296</v>
      </c>
      <c r="K1147" s="58">
        <f t="shared" si="239"/>
        <v>136360.59990767998</v>
      </c>
      <c r="L1147" s="74">
        <f t="shared" si="240"/>
        <v>9874.86456792</v>
      </c>
      <c r="M1147" s="74">
        <f t="shared" si="241"/>
        <v>195.36659038079998</v>
      </c>
      <c r="N1147" s="74">
        <f t="shared" si="242"/>
        <v>384.0022598277695</v>
      </c>
      <c r="O1147" s="74">
        <f t="shared" si="243"/>
        <v>16995.5733186</v>
      </c>
      <c r="P1147" s="39">
        <f t="shared" si="244"/>
        <v>19044</v>
      </c>
      <c r="Q1147" s="73">
        <f t="shared" si="245"/>
        <v>9938.02869866136</v>
      </c>
      <c r="R1147" s="73">
        <f t="shared" si="246"/>
        <v>201.81368786336637</v>
      </c>
      <c r="S1147" s="73">
        <f t="shared" si="247"/>
        <v>384.0022598277695</v>
      </c>
      <c r="T1147" s="73">
        <f t="shared" si="248"/>
        <v>17795.058287952237</v>
      </c>
      <c r="U1147" s="73">
        <f t="shared" si="249"/>
        <v>19236</v>
      </c>
      <c r="V1147" s="73">
        <f t="shared" si="250"/>
        <v>178498.25969672855</v>
      </c>
      <c r="W1147" s="73">
        <f t="shared" si="251"/>
        <v>183915.5028419847</v>
      </c>
    </row>
    <row r="1148" spans="2:23" ht="15">
      <c r="B1148" t="s">
        <v>2269</v>
      </c>
      <c r="C1148" t="s">
        <v>813</v>
      </c>
      <c r="D1148" t="s">
        <v>661</v>
      </c>
      <c r="E1148" s="54">
        <v>40</v>
      </c>
      <c r="F1148" s="45" t="s">
        <v>407</v>
      </c>
      <c r="G1148" s="45" t="s">
        <v>408</v>
      </c>
      <c r="H1148" s="45" t="s">
        <v>412</v>
      </c>
      <c r="I1148" s="53">
        <v>111155.95</v>
      </c>
      <c r="J1148" s="58">
        <f t="shared" si="238"/>
        <v>115379.8761</v>
      </c>
      <c r="K1148" s="58">
        <f t="shared" si="239"/>
        <v>119187.41201129998</v>
      </c>
      <c r="L1148" s="74">
        <f t="shared" si="240"/>
        <v>8826.560521649999</v>
      </c>
      <c r="M1148" s="74">
        <f t="shared" si="241"/>
        <v>170.76221662799998</v>
      </c>
      <c r="N1148" s="74">
        <f t="shared" si="242"/>
        <v>384.0022598277695</v>
      </c>
      <c r="O1148" s="74">
        <f t="shared" si="243"/>
        <v>14855.159047875</v>
      </c>
      <c r="P1148" s="39">
        <f t="shared" si="244"/>
        <v>19044</v>
      </c>
      <c r="Q1148" s="73">
        <f t="shared" si="245"/>
        <v>9117.837018864448</v>
      </c>
      <c r="R1148" s="73">
        <f t="shared" si="246"/>
        <v>176.39736977672396</v>
      </c>
      <c r="S1148" s="73">
        <f t="shared" si="247"/>
        <v>384.0022598277695</v>
      </c>
      <c r="T1148" s="73">
        <f t="shared" si="248"/>
        <v>15553.957267474649</v>
      </c>
      <c r="U1148" s="73">
        <f t="shared" si="249"/>
        <v>19236</v>
      </c>
      <c r="V1148" s="73">
        <f t="shared" si="250"/>
        <v>158660.36014598075</v>
      </c>
      <c r="W1148" s="73">
        <f t="shared" si="251"/>
        <v>163655.60592724357</v>
      </c>
    </row>
    <row r="1149" spans="2:23" ht="15">
      <c r="B1149" t="s">
        <v>2270</v>
      </c>
      <c r="C1149" t="s">
        <v>815</v>
      </c>
      <c r="D1149" t="s">
        <v>658</v>
      </c>
      <c r="E1149" s="54">
        <v>40</v>
      </c>
      <c r="F1149" s="45" t="s">
        <v>407</v>
      </c>
      <c r="G1149" s="45" t="s">
        <v>408</v>
      </c>
      <c r="H1149" s="45" t="s">
        <v>412</v>
      </c>
      <c r="I1149" s="53">
        <v>111155.95</v>
      </c>
      <c r="J1149" s="58">
        <f t="shared" si="238"/>
        <v>115379.8761</v>
      </c>
      <c r="K1149" s="58">
        <f t="shared" si="239"/>
        <v>119187.41201129998</v>
      </c>
      <c r="L1149" s="74">
        <f t="shared" si="240"/>
        <v>8826.560521649999</v>
      </c>
      <c r="M1149" s="74">
        <f t="shared" si="241"/>
        <v>170.76221662799998</v>
      </c>
      <c r="N1149" s="74">
        <f t="shared" si="242"/>
        <v>384.0022598277695</v>
      </c>
      <c r="O1149" s="74">
        <f t="shared" si="243"/>
        <v>14855.159047875</v>
      </c>
      <c r="P1149" s="39">
        <f t="shared" si="244"/>
        <v>19044</v>
      </c>
      <c r="Q1149" s="73">
        <f t="shared" si="245"/>
        <v>9117.837018864448</v>
      </c>
      <c r="R1149" s="73">
        <f t="shared" si="246"/>
        <v>176.39736977672396</v>
      </c>
      <c r="S1149" s="73">
        <f t="shared" si="247"/>
        <v>384.0022598277695</v>
      </c>
      <c r="T1149" s="73">
        <f t="shared" si="248"/>
        <v>15553.957267474649</v>
      </c>
      <c r="U1149" s="73">
        <f t="shared" si="249"/>
        <v>19236</v>
      </c>
      <c r="V1149" s="73">
        <f t="shared" si="250"/>
        <v>158660.36014598075</v>
      </c>
      <c r="W1149" s="73">
        <f t="shared" si="251"/>
        <v>163655.60592724357</v>
      </c>
    </row>
    <row r="1150" spans="2:23" ht="15">
      <c r="B1150" t="s">
        <v>2271</v>
      </c>
      <c r="C1150" t="s">
        <v>817</v>
      </c>
      <c r="D1150" t="s">
        <v>420</v>
      </c>
      <c r="E1150" s="54">
        <v>40</v>
      </c>
      <c r="F1150" s="45" t="s">
        <v>407</v>
      </c>
      <c r="G1150" s="45" t="s">
        <v>408</v>
      </c>
      <c r="H1150" s="45" t="s">
        <v>412</v>
      </c>
      <c r="I1150" s="53">
        <v>111155.95</v>
      </c>
      <c r="J1150" s="58">
        <f t="shared" si="238"/>
        <v>115379.8761</v>
      </c>
      <c r="K1150" s="58">
        <f t="shared" si="239"/>
        <v>119187.41201129998</v>
      </c>
      <c r="L1150" s="74">
        <f t="shared" si="240"/>
        <v>8826.560521649999</v>
      </c>
      <c r="M1150" s="74">
        <f t="shared" si="241"/>
        <v>170.76221662799998</v>
      </c>
      <c r="N1150" s="74">
        <f t="shared" si="242"/>
        <v>384.0022598277695</v>
      </c>
      <c r="O1150" s="74">
        <f t="shared" si="243"/>
        <v>14855.159047875</v>
      </c>
      <c r="P1150" s="39">
        <f t="shared" si="244"/>
        <v>19044</v>
      </c>
      <c r="Q1150" s="73">
        <f t="shared" si="245"/>
        <v>9117.837018864448</v>
      </c>
      <c r="R1150" s="73">
        <f t="shared" si="246"/>
        <v>176.39736977672396</v>
      </c>
      <c r="S1150" s="73">
        <f t="shared" si="247"/>
        <v>384.0022598277695</v>
      </c>
      <c r="T1150" s="73">
        <f t="shared" si="248"/>
        <v>15553.957267474649</v>
      </c>
      <c r="U1150" s="73">
        <f t="shared" si="249"/>
        <v>19236</v>
      </c>
      <c r="V1150" s="73">
        <f t="shared" si="250"/>
        <v>158660.36014598075</v>
      </c>
      <c r="W1150" s="73">
        <f t="shared" si="251"/>
        <v>163655.60592724357</v>
      </c>
    </row>
    <row r="1151" spans="2:23" ht="15">
      <c r="B1151" t="s">
        <v>2272</v>
      </c>
      <c r="C1151" t="s">
        <v>2273</v>
      </c>
      <c r="D1151" t="s">
        <v>710</v>
      </c>
      <c r="E1151" s="54">
        <v>40</v>
      </c>
      <c r="F1151" s="45" t="s">
        <v>407</v>
      </c>
      <c r="G1151" s="45" t="s">
        <v>408</v>
      </c>
      <c r="H1151" s="45" t="s">
        <v>412</v>
      </c>
      <c r="I1151" s="53">
        <v>129411.48</v>
      </c>
      <c r="J1151" s="58">
        <f t="shared" si="238"/>
        <v>134329.11624</v>
      </c>
      <c r="K1151" s="58">
        <f t="shared" si="239"/>
        <v>138761.97707592</v>
      </c>
      <c r="L1151" s="74">
        <f t="shared" si="240"/>
        <v>9908.572185480001</v>
      </c>
      <c r="M1151" s="74">
        <f t="shared" si="241"/>
        <v>198.80709203520001</v>
      </c>
      <c r="N1151" s="74">
        <f t="shared" si="242"/>
        <v>384.0022598277695</v>
      </c>
      <c r="O1151" s="74">
        <f t="shared" si="243"/>
        <v>17294.8737159</v>
      </c>
      <c r="P1151" s="39">
        <f t="shared" si="244"/>
        <v>19044</v>
      </c>
      <c r="Q1151" s="73">
        <f t="shared" si="245"/>
        <v>9972.84866760084</v>
      </c>
      <c r="R1151" s="73">
        <f t="shared" si="246"/>
        <v>205.3677260723616</v>
      </c>
      <c r="S1151" s="73">
        <f t="shared" si="247"/>
        <v>384.0022598277695</v>
      </c>
      <c r="T1151" s="73">
        <f t="shared" si="248"/>
        <v>18108.43800840756</v>
      </c>
      <c r="U1151" s="73">
        <f t="shared" si="249"/>
        <v>19236</v>
      </c>
      <c r="V1151" s="73">
        <f t="shared" si="250"/>
        <v>181159.37149324297</v>
      </c>
      <c r="W1151" s="73">
        <f t="shared" si="251"/>
        <v>186668.63373782852</v>
      </c>
    </row>
    <row r="1152" spans="2:23" ht="15">
      <c r="B1152" t="s">
        <v>2274</v>
      </c>
      <c r="C1152" t="s">
        <v>815</v>
      </c>
      <c r="D1152" t="s">
        <v>807</v>
      </c>
      <c r="E1152" s="54">
        <v>40</v>
      </c>
      <c r="F1152" s="45" t="s">
        <v>407</v>
      </c>
      <c r="G1152" s="45" t="s">
        <v>408</v>
      </c>
      <c r="H1152" s="45" t="s">
        <v>412</v>
      </c>
      <c r="I1152" s="53">
        <v>111155.95</v>
      </c>
      <c r="J1152" s="58">
        <f t="shared" si="238"/>
        <v>115379.8761</v>
      </c>
      <c r="K1152" s="58">
        <f t="shared" si="239"/>
        <v>119187.41201129998</v>
      </c>
      <c r="L1152" s="74">
        <f t="shared" si="240"/>
        <v>8826.560521649999</v>
      </c>
      <c r="M1152" s="74">
        <f t="shared" si="241"/>
        <v>170.76221662799998</v>
      </c>
      <c r="N1152" s="74">
        <f t="shared" si="242"/>
        <v>384.0022598277695</v>
      </c>
      <c r="O1152" s="74">
        <f t="shared" si="243"/>
        <v>14855.159047875</v>
      </c>
      <c r="P1152" s="39">
        <f t="shared" si="244"/>
        <v>19044</v>
      </c>
      <c r="Q1152" s="73">
        <f t="shared" si="245"/>
        <v>9117.837018864448</v>
      </c>
      <c r="R1152" s="73">
        <f t="shared" si="246"/>
        <v>176.39736977672396</v>
      </c>
      <c r="S1152" s="73">
        <f t="shared" si="247"/>
        <v>384.0022598277695</v>
      </c>
      <c r="T1152" s="73">
        <f t="shared" si="248"/>
        <v>15553.957267474649</v>
      </c>
      <c r="U1152" s="73">
        <f t="shared" si="249"/>
        <v>19236</v>
      </c>
      <c r="V1152" s="73">
        <f t="shared" si="250"/>
        <v>158660.36014598075</v>
      </c>
      <c r="W1152" s="73">
        <f t="shared" si="251"/>
        <v>163655.60592724357</v>
      </c>
    </row>
    <row r="1153" spans="2:23" ht="15">
      <c r="B1153" t="s">
        <v>2275</v>
      </c>
      <c r="C1153" t="s">
        <v>469</v>
      </c>
      <c r="D1153" t="s">
        <v>417</v>
      </c>
      <c r="E1153" s="54">
        <v>40</v>
      </c>
      <c r="F1153" s="45" t="s">
        <v>407</v>
      </c>
      <c r="G1153" s="45" t="s">
        <v>408</v>
      </c>
      <c r="H1153" s="45" t="s">
        <v>412</v>
      </c>
      <c r="I1153" s="53">
        <v>104406.28</v>
      </c>
      <c r="J1153" s="58">
        <f t="shared" si="238"/>
        <v>108373.71864</v>
      </c>
      <c r="K1153" s="58">
        <f t="shared" si="239"/>
        <v>111950.05135512</v>
      </c>
      <c r="L1153" s="74">
        <f t="shared" si="240"/>
        <v>8290.58947596</v>
      </c>
      <c r="M1153" s="74">
        <f t="shared" si="241"/>
        <v>160.39310358720002</v>
      </c>
      <c r="N1153" s="74">
        <f t="shared" si="242"/>
        <v>384.0022598277695</v>
      </c>
      <c r="O1153" s="74">
        <f t="shared" si="243"/>
        <v>13953.116274900001</v>
      </c>
      <c r="P1153" s="39">
        <f t="shared" si="244"/>
        <v>19044</v>
      </c>
      <c r="Q1153" s="73">
        <f t="shared" si="245"/>
        <v>8564.178928666679</v>
      </c>
      <c r="R1153" s="73">
        <f t="shared" si="246"/>
        <v>165.6860760055776</v>
      </c>
      <c r="S1153" s="73">
        <f t="shared" si="247"/>
        <v>384.0022598277695</v>
      </c>
      <c r="T1153" s="73">
        <f t="shared" si="248"/>
        <v>14609.48170184316</v>
      </c>
      <c r="U1153" s="73">
        <f t="shared" si="249"/>
        <v>19236</v>
      </c>
      <c r="V1153" s="73">
        <f t="shared" si="250"/>
        <v>150205.81975427497</v>
      </c>
      <c r="W1153" s="73">
        <f t="shared" si="251"/>
        <v>154909.40032146318</v>
      </c>
    </row>
    <row r="1154" spans="2:23" ht="15">
      <c r="B1154" t="s">
        <v>2276</v>
      </c>
      <c r="C1154" t="s">
        <v>824</v>
      </c>
      <c r="D1154" t="s">
        <v>801</v>
      </c>
      <c r="E1154" s="54">
        <v>40</v>
      </c>
      <c r="F1154" s="45" t="s">
        <v>407</v>
      </c>
      <c r="G1154" s="45" t="s">
        <v>408</v>
      </c>
      <c r="H1154" s="45" t="s">
        <v>412</v>
      </c>
      <c r="I1154" s="53">
        <v>113094.64</v>
      </c>
      <c r="J1154" s="58">
        <f t="shared" si="238"/>
        <v>117392.23632</v>
      </c>
      <c r="K1154" s="58">
        <f t="shared" si="239"/>
        <v>121266.18011855999</v>
      </c>
      <c r="L1154" s="74">
        <f t="shared" si="240"/>
        <v>8980.506078479999</v>
      </c>
      <c r="M1154" s="74">
        <f t="shared" si="241"/>
        <v>173.74050975359998</v>
      </c>
      <c r="N1154" s="74">
        <f t="shared" si="242"/>
        <v>384.0022598277695</v>
      </c>
      <c r="O1154" s="74">
        <f t="shared" si="243"/>
        <v>15114.2504262</v>
      </c>
      <c r="P1154" s="39">
        <f t="shared" si="244"/>
        <v>19044</v>
      </c>
      <c r="Q1154" s="73">
        <f t="shared" si="245"/>
        <v>9276.86277906984</v>
      </c>
      <c r="R1154" s="73">
        <f t="shared" si="246"/>
        <v>179.47394657546877</v>
      </c>
      <c r="S1154" s="73">
        <f t="shared" si="247"/>
        <v>384.0022598277695</v>
      </c>
      <c r="T1154" s="73">
        <f t="shared" si="248"/>
        <v>15825.23650547208</v>
      </c>
      <c r="U1154" s="73">
        <f t="shared" si="249"/>
        <v>19236</v>
      </c>
      <c r="V1154" s="73">
        <f t="shared" si="250"/>
        <v>161088.73559426138</v>
      </c>
      <c r="W1154" s="73">
        <f t="shared" si="251"/>
        <v>166167.75560950514</v>
      </c>
    </row>
    <row r="1155" spans="2:23" ht="15">
      <c r="B1155" t="s">
        <v>2277</v>
      </c>
      <c r="C1155" t="s">
        <v>826</v>
      </c>
      <c r="D1155" t="s">
        <v>661</v>
      </c>
      <c r="E1155" s="54">
        <v>40</v>
      </c>
      <c r="F1155" s="45" t="s">
        <v>407</v>
      </c>
      <c r="G1155" s="45" t="s">
        <v>408</v>
      </c>
      <c r="H1155" s="45" t="s">
        <v>412</v>
      </c>
      <c r="I1155" s="53">
        <v>115893.9</v>
      </c>
      <c r="J1155" s="58">
        <f t="shared" si="238"/>
        <v>120297.8682</v>
      </c>
      <c r="K1155" s="58">
        <f t="shared" si="239"/>
        <v>124267.69785059999</v>
      </c>
      <c r="L1155" s="74">
        <f t="shared" si="240"/>
        <v>9202.7869173</v>
      </c>
      <c r="M1155" s="74">
        <f t="shared" si="241"/>
        <v>178.04084493599998</v>
      </c>
      <c r="N1155" s="74">
        <f t="shared" si="242"/>
        <v>384.0022598277695</v>
      </c>
      <c r="O1155" s="74">
        <f t="shared" si="243"/>
        <v>15488.35053075</v>
      </c>
      <c r="P1155" s="39">
        <f t="shared" si="244"/>
        <v>19044</v>
      </c>
      <c r="Q1155" s="73">
        <f t="shared" si="245"/>
        <v>9506.4788855709</v>
      </c>
      <c r="R1155" s="73">
        <f t="shared" si="246"/>
        <v>183.91619281888796</v>
      </c>
      <c r="S1155" s="73">
        <f t="shared" si="247"/>
        <v>384.0022598277695</v>
      </c>
      <c r="T1155" s="73">
        <f t="shared" si="248"/>
        <v>16216.934569503299</v>
      </c>
      <c r="U1155" s="73">
        <f t="shared" si="249"/>
        <v>19236</v>
      </c>
      <c r="V1155" s="73">
        <f t="shared" si="250"/>
        <v>164595.04875281377</v>
      </c>
      <c r="W1155" s="73">
        <f t="shared" si="251"/>
        <v>169795.02975832083</v>
      </c>
    </row>
    <row r="1156" spans="2:23" ht="15">
      <c r="B1156" t="s">
        <v>2278</v>
      </c>
      <c r="C1156" t="s">
        <v>828</v>
      </c>
      <c r="D1156" t="s">
        <v>658</v>
      </c>
      <c r="E1156" s="54">
        <v>40</v>
      </c>
      <c r="F1156" s="45" t="s">
        <v>407</v>
      </c>
      <c r="G1156" s="45" t="s">
        <v>408</v>
      </c>
      <c r="H1156" s="45" t="s">
        <v>412</v>
      </c>
      <c r="I1156" s="53">
        <v>114146.32</v>
      </c>
      <c r="J1156" s="58">
        <f t="shared" si="238"/>
        <v>118483.88016000002</v>
      </c>
      <c r="K1156" s="58">
        <f t="shared" si="239"/>
        <v>122393.84820528001</v>
      </c>
      <c r="L1156" s="74">
        <f t="shared" si="240"/>
        <v>9064.01683224</v>
      </c>
      <c r="M1156" s="74">
        <f t="shared" si="241"/>
        <v>175.35614263680003</v>
      </c>
      <c r="N1156" s="74">
        <f t="shared" si="242"/>
        <v>384.0022598277695</v>
      </c>
      <c r="O1156" s="74">
        <f t="shared" si="243"/>
        <v>15254.799570600002</v>
      </c>
      <c r="P1156" s="39">
        <f t="shared" si="244"/>
        <v>19044</v>
      </c>
      <c r="Q1156" s="73">
        <f t="shared" si="245"/>
        <v>9363.12938770392</v>
      </c>
      <c r="R1156" s="73">
        <f t="shared" si="246"/>
        <v>181.14289534381442</v>
      </c>
      <c r="S1156" s="73">
        <f t="shared" si="247"/>
        <v>384.0022598277695</v>
      </c>
      <c r="T1156" s="73">
        <f t="shared" si="248"/>
        <v>15972.397190789043</v>
      </c>
      <c r="U1156" s="73">
        <f t="shared" si="249"/>
        <v>19236</v>
      </c>
      <c r="V1156" s="73">
        <f t="shared" si="250"/>
        <v>162406.0549653046</v>
      </c>
      <c r="W1156" s="73">
        <f t="shared" si="251"/>
        <v>167530.51993894455</v>
      </c>
    </row>
    <row r="1157" spans="2:23" ht="15">
      <c r="B1157" t="s">
        <v>2279</v>
      </c>
      <c r="C1157" t="s">
        <v>830</v>
      </c>
      <c r="D1157" t="s">
        <v>420</v>
      </c>
      <c r="E1157" s="54">
        <v>40</v>
      </c>
      <c r="F1157" s="45" t="s">
        <v>407</v>
      </c>
      <c r="G1157" s="45" t="s">
        <v>408</v>
      </c>
      <c r="H1157" s="45" t="s">
        <v>412</v>
      </c>
      <c r="I1157" s="53">
        <v>100385.66</v>
      </c>
      <c r="J1157" s="58">
        <f t="shared" si="238"/>
        <v>104200.31508</v>
      </c>
      <c r="K1157" s="58">
        <f t="shared" si="239"/>
        <v>107638.92547763999</v>
      </c>
      <c r="L1157" s="74">
        <f t="shared" si="240"/>
        <v>7971.32410362</v>
      </c>
      <c r="M1157" s="74">
        <f t="shared" si="241"/>
        <v>154.2164663184</v>
      </c>
      <c r="N1157" s="74">
        <f t="shared" si="242"/>
        <v>384.0022598277695</v>
      </c>
      <c r="O1157" s="74">
        <f t="shared" si="243"/>
        <v>13415.79056655</v>
      </c>
      <c r="P1157" s="39">
        <f t="shared" si="244"/>
        <v>19044</v>
      </c>
      <c r="Q1157" s="73">
        <f t="shared" si="245"/>
        <v>8234.37779903946</v>
      </c>
      <c r="R1157" s="73">
        <f t="shared" si="246"/>
        <v>159.30560970690718</v>
      </c>
      <c r="S1157" s="73">
        <f t="shared" si="247"/>
        <v>384.0022598277695</v>
      </c>
      <c r="T1157" s="73">
        <f t="shared" si="248"/>
        <v>14046.87977483202</v>
      </c>
      <c r="U1157" s="73">
        <f t="shared" si="249"/>
        <v>19236</v>
      </c>
      <c r="V1157" s="73">
        <f t="shared" si="250"/>
        <v>145169.6484763162</v>
      </c>
      <c r="W1157" s="73">
        <f t="shared" si="251"/>
        <v>149699.49092104615</v>
      </c>
    </row>
    <row r="1158" spans="2:23" ht="15">
      <c r="B1158" t="s">
        <v>2280</v>
      </c>
      <c r="C1158" t="s">
        <v>824</v>
      </c>
      <c r="D1158" t="s">
        <v>801</v>
      </c>
      <c r="E1158" s="54">
        <v>40</v>
      </c>
      <c r="F1158" s="45" t="s">
        <v>407</v>
      </c>
      <c r="G1158" s="45" t="s">
        <v>408</v>
      </c>
      <c r="H1158" s="45" t="s">
        <v>412</v>
      </c>
      <c r="I1158" s="53">
        <v>113094.64</v>
      </c>
      <c r="J1158" s="58">
        <f t="shared" si="238"/>
        <v>117392.23632</v>
      </c>
      <c r="K1158" s="58">
        <f t="shared" si="239"/>
        <v>121266.18011855999</v>
      </c>
      <c r="L1158" s="74">
        <f t="shared" si="240"/>
        <v>8980.506078479999</v>
      </c>
      <c r="M1158" s="74">
        <f t="shared" si="241"/>
        <v>173.74050975359998</v>
      </c>
      <c r="N1158" s="74">
        <f t="shared" si="242"/>
        <v>384.0022598277695</v>
      </c>
      <c r="O1158" s="74">
        <f t="shared" si="243"/>
        <v>15114.2504262</v>
      </c>
      <c r="P1158" s="39">
        <f t="shared" si="244"/>
        <v>19044</v>
      </c>
      <c r="Q1158" s="73">
        <f t="shared" si="245"/>
        <v>9276.86277906984</v>
      </c>
      <c r="R1158" s="73">
        <f t="shared" si="246"/>
        <v>179.47394657546877</v>
      </c>
      <c r="S1158" s="73">
        <f t="shared" si="247"/>
        <v>384.0022598277695</v>
      </c>
      <c r="T1158" s="73">
        <f t="shared" si="248"/>
        <v>15825.23650547208</v>
      </c>
      <c r="U1158" s="73">
        <f t="shared" si="249"/>
        <v>19236</v>
      </c>
      <c r="V1158" s="73">
        <f t="shared" si="250"/>
        <v>161088.73559426138</v>
      </c>
      <c r="W1158" s="73">
        <f t="shared" si="251"/>
        <v>166167.75560950514</v>
      </c>
    </row>
    <row r="1159" spans="2:23" ht="15">
      <c r="B1159" t="s">
        <v>2281</v>
      </c>
      <c r="C1159" t="s">
        <v>828</v>
      </c>
      <c r="D1159" t="s">
        <v>807</v>
      </c>
      <c r="E1159" s="54">
        <v>40</v>
      </c>
      <c r="F1159" s="45" t="s">
        <v>407</v>
      </c>
      <c r="G1159" s="45" t="s">
        <v>408</v>
      </c>
      <c r="H1159" s="45" t="s">
        <v>412</v>
      </c>
      <c r="I1159" s="53">
        <v>114146.32</v>
      </c>
      <c r="J1159" s="58">
        <f t="shared" si="238"/>
        <v>118483.88016000002</v>
      </c>
      <c r="K1159" s="58">
        <f t="shared" si="239"/>
        <v>122393.84820528001</v>
      </c>
      <c r="L1159" s="74">
        <f t="shared" si="240"/>
        <v>9064.01683224</v>
      </c>
      <c r="M1159" s="74">
        <f t="shared" si="241"/>
        <v>175.35614263680003</v>
      </c>
      <c r="N1159" s="74">
        <f t="shared" si="242"/>
        <v>384.0022598277695</v>
      </c>
      <c r="O1159" s="74">
        <f t="shared" si="243"/>
        <v>15254.799570600002</v>
      </c>
      <c r="P1159" s="39">
        <f t="shared" si="244"/>
        <v>19044</v>
      </c>
      <c r="Q1159" s="73">
        <f t="shared" si="245"/>
        <v>9363.12938770392</v>
      </c>
      <c r="R1159" s="73">
        <f t="shared" si="246"/>
        <v>181.14289534381442</v>
      </c>
      <c r="S1159" s="73">
        <f t="shared" si="247"/>
        <v>384.0022598277695</v>
      </c>
      <c r="T1159" s="73">
        <f t="shared" si="248"/>
        <v>15972.397190789043</v>
      </c>
      <c r="U1159" s="73">
        <f t="shared" si="249"/>
        <v>19236</v>
      </c>
      <c r="V1159" s="73">
        <f t="shared" si="250"/>
        <v>162406.0549653046</v>
      </c>
      <c r="W1159" s="73">
        <f t="shared" si="251"/>
        <v>167530.51993894455</v>
      </c>
    </row>
    <row r="1160" spans="2:23" ht="15">
      <c r="B1160" t="s">
        <v>2282</v>
      </c>
      <c r="C1160" t="s">
        <v>897</v>
      </c>
      <c r="D1160" t="s">
        <v>417</v>
      </c>
      <c r="E1160" s="54">
        <v>40</v>
      </c>
      <c r="F1160" s="45" t="s">
        <v>407</v>
      </c>
      <c r="G1160" s="45" t="s">
        <v>408</v>
      </c>
      <c r="H1160" s="45" t="s">
        <v>412</v>
      </c>
      <c r="I1160" s="53">
        <v>128977.22</v>
      </c>
      <c r="J1160" s="58">
        <f t="shared" si="238"/>
        <v>133878.35436</v>
      </c>
      <c r="K1160" s="58">
        <f t="shared" si="239"/>
        <v>138296.34005387998</v>
      </c>
      <c r="L1160" s="74">
        <f t="shared" si="240"/>
        <v>9902.03613822</v>
      </c>
      <c r="M1160" s="74">
        <f t="shared" si="241"/>
        <v>198.1399644528</v>
      </c>
      <c r="N1160" s="74">
        <f t="shared" si="242"/>
        <v>384.0022598277695</v>
      </c>
      <c r="O1160" s="74">
        <f t="shared" si="243"/>
        <v>17236.83812385</v>
      </c>
      <c r="P1160" s="39">
        <f t="shared" si="244"/>
        <v>19044</v>
      </c>
      <c r="Q1160" s="73">
        <f t="shared" si="245"/>
        <v>9966.09693078126</v>
      </c>
      <c r="R1160" s="73">
        <f t="shared" si="246"/>
        <v>204.67858327974236</v>
      </c>
      <c r="S1160" s="73">
        <f t="shared" si="247"/>
        <v>384.0022598277695</v>
      </c>
      <c r="T1160" s="73">
        <f t="shared" si="248"/>
        <v>18047.672377031337</v>
      </c>
      <c r="U1160" s="73">
        <f t="shared" si="249"/>
        <v>19236</v>
      </c>
      <c r="V1160" s="73">
        <f t="shared" si="250"/>
        <v>180643.37084635056</v>
      </c>
      <c r="W1160" s="73">
        <f t="shared" si="251"/>
        <v>186134.79020480008</v>
      </c>
    </row>
    <row r="1161" spans="2:23" ht="15">
      <c r="B1161" t="s">
        <v>2283</v>
      </c>
      <c r="C1161" t="s">
        <v>464</v>
      </c>
      <c r="D1161" t="s">
        <v>417</v>
      </c>
      <c r="E1161" s="54">
        <v>40</v>
      </c>
      <c r="F1161" s="45" t="s">
        <v>407</v>
      </c>
      <c r="G1161" s="45" t="s">
        <v>408</v>
      </c>
      <c r="H1161" s="45" t="s">
        <v>412</v>
      </c>
      <c r="I1161" s="53">
        <v>86498.28</v>
      </c>
      <c r="J1161" s="58">
        <f t="shared" si="238"/>
        <v>89785.21464</v>
      </c>
      <c r="K1161" s="58">
        <f t="shared" si="239"/>
        <v>92748.12672312</v>
      </c>
      <c r="L1161" s="74">
        <f t="shared" si="240"/>
        <v>6868.56891996</v>
      </c>
      <c r="M1161" s="74">
        <f t="shared" si="241"/>
        <v>132.8821176672</v>
      </c>
      <c r="N1161" s="74">
        <f t="shared" si="242"/>
        <v>384.0022598277695</v>
      </c>
      <c r="O1161" s="74">
        <f t="shared" si="243"/>
        <v>11559.846384900002</v>
      </c>
      <c r="P1161" s="39">
        <f t="shared" si="244"/>
        <v>19044</v>
      </c>
      <c r="Q1161" s="73">
        <f t="shared" si="245"/>
        <v>7095.23169431868</v>
      </c>
      <c r="R1161" s="73">
        <f t="shared" si="246"/>
        <v>137.2672275502176</v>
      </c>
      <c r="S1161" s="73">
        <f t="shared" si="247"/>
        <v>384.0022598277695</v>
      </c>
      <c r="T1161" s="73">
        <f t="shared" si="248"/>
        <v>12103.63053736716</v>
      </c>
      <c r="U1161" s="73">
        <f t="shared" si="249"/>
        <v>19236</v>
      </c>
      <c r="V1161" s="73">
        <f t="shared" si="250"/>
        <v>127774.51432235498</v>
      </c>
      <c r="W1161" s="73">
        <f t="shared" si="251"/>
        <v>131704.25844218384</v>
      </c>
    </row>
    <row r="1162" spans="2:23" ht="15">
      <c r="B1162" t="s">
        <v>2284</v>
      </c>
      <c r="C1162" t="s">
        <v>2285</v>
      </c>
      <c r="D1162" t="s">
        <v>458</v>
      </c>
      <c r="E1162" s="54">
        <v>35</v>
      </c>
      <c r="F1162" s="45" t="s">
        <v>407</v>
      </c>
      <c r="G1162" s="45" t="s">
        <v>408</v>
      </c>
      <c r="H1162" s="45" t="s">
        <v>412</v>
      </c>
      <c r="I1162" s="53">
        <v>109217.47</v>
      </c>
      <c r="J1162" s="58">
        <f aca="true" t="shared" si="252" ref="J1162:J1225">I1162*(1+$F$1)</f>
        <v>113367.73386000001</v>
      </c>
      <c r="K1162" s="58">
        <f aca="true" t="shared" si="253" ref="K1162:K1225">J1162*(1+$F$2)</f>
        <v>117108.86907738</v>
      </c>
      <c r="L1162" s="74">
        <f aca="true" t="shared" si="254" ref="L1162:L1225">IF(J1162-$L$2&lt;0,J1162*$I$3,($L$2*$I$3)+(J1162-$L$2)*$I$4)</f>
        <v>8672.631640290001</v>
      </c>
      <c r="M1162" s="74">
        <f aca="true" t="shared" si="255" ref="M1162:M1225">J1162*0.00148</f>
        <v>167.78424611280002</v>
      </c>
      <c r="N1162" s="74">
        <f aca="true" t="shared" si="256" ref="N1162:N1225">2080*0.184616471071043</f>
        <v>384.0022598277695</v>
      </c>
      <c r="O1162" s="74">
        <f aca="true" t="shared" si="257" ref="O1162:O1225">J1162*0.12875</f>
        <v>14596.095734475002</v>
      </c>
      <c r="P1162" s="39">
        <f aca="true" t="shared" si="258" ref="P1162:P1225">1587*12</f>
        <v>19044</v>
      </c>
      <c r="Q1162" s="73">
        <f aca="true" t="shared" si="259" ref="Q1162:Q1225">IF(K1162-$L$2&lt;0,K1162*$I$3,($L$2*$I$3)+(K1162-$L$2)*$I$4)</f>
        <v>8958.82848441957</v>
      </c>
      <c r="R1162" s="73">
        <f aca="true" t="shared" si="260" ref="R1162:R1225">K1162*0.00148</f>
        <v>173.3211262345224</v>
      </c>
      <c r="S1162" s="73">
        <f aca="true" t="shared" si="261" ref="S1162:S1225">2080*0.184616471071043</f>
        <v>384.0022598277695</v>
      </c>
      <c r="T1162" s="73">
        <f aca="true" t="shared" si="262" ref="T1162:T1225">K1162*0.1305</f>
        <v>15282.707414598091</v>
      </c>
      <c r="U1162" s="73">
        <f aca="true" t="shared" si="263" ref="U1162:U1225">1603*12</f>
        <v>19236</v>
      </c>
      <c r="V1162" s="73">
        <f aca="true" t="shared" si="264" ref="V1162:V1225">J1162+SUM(L1162:P1162)</f>
        <v>156232.24774070558</v>
      </c>
      <c r="W1162" s="73">
        <f aca="true" t="shared" si="265" ref="W1162:W1225">K1162+SUM(Q1162:U1162)</f>
        <v>161143.72836245995</v>
      </c>
    </row>
    <row r="1163" spans="2:23" ht="15">
      <c r="B1163" t="s">
        <v>2286</v>
      </c>
      <c r="C1163" t="s">
        <v>677</v>
      </c>
      <c r="D1163" t="s">
        <v>417</v>
      </c>
      <c r="E1163" s="54">
        <v>40</v>
      </c>
      <c r="F1163" s="45" t="s">
        <v>407</v>
      </c>
      <c r="G1163" s="45" t="s">
        <v>408</v>
      </c>
      <c r="H1163" s="45" t="s">
        <v>412</v>
      </c>
      <c r="I1163" s="53">
        <v>74770.45</v>
      </c>
      <c r="J1163" s="58">
        <f t="shared" si="252"/>
        <v>77611.7271</v>
      </c>
      <c r="K1163" s="58">
        <f t="shared" si="253"/>
        <v>80172.9140943</v>
      </c>
      <c r="L1163" s="74">
        <f t="shared" si="254"/>
        <v>5937.2971231500005</v>
      </c>
      <c r="M1163" s="74">
        <f t="shared" si="255"/>
        <v>114.865356108</v>
      </c>
      <c r="N1163" s="74">
        <f t="shared" si="256"/>
        <v>384.0022598277695</v>
      </c>
      <c r="O1163" s="74">
        <f t="shared" si="257"/>
        <v>9992.509864125</v>
      </c>
      <c r="P1163" s="39">
        <f t="shared" si="258"/>
        <v>19044</v>
      </c>
      <c r="Q1163" s="73">
        <f t="shared" si="259"/>
        <v>6133.22792821395</v>
      </c>
      <c r="R1163" s="73">
        <f t="shared" si="260"/>
        <v>118.655912859564</v>
      </c>
      <c r="S1163" s="73">
        <f t="shared" si="261"/>
        <v>384.0022598277695</v>
      </c>
      <c r="T1163" s="73">
        <f t="shared" si="262"/>
        <v>10462.56528930615</v>
      </c>
      <c r="U1163" s="73">
        <f t="shared" si="263"/>
        <v>19236</v>
      </c>
      <c r="V1163" s="73">
        <f t="shared" si="264"/>
        <v>113084.40170321078</v>
      </c>
      <c r="W1163" s="73">
        <f t="shared" si="265"/>
        <v>116507.36548450743</v>
      </c>
    </row>
    <row r="1164" spans="2:23" ht="15">
      <c r="B1164" t="s">
        <v>2287</v>
      </c>
      <c r="C1164" t="s">
        <v>922</v>
      </c>
      <c r="D1164" t="s">
        <v>417</v>
      </c>
      <c r="E1164" s="54">
        <v>40</v>
      </c>
      <c r="F1164" s="45" t="s">
        <v>407</v>
      </c>
      <c r="G1164" s="45" t="s">
        <v>408</v>
      </c>
      <c r="H1164" s="45" t="s">
        <v>412</v>
      </c>
      <c r="I1164" s="53">
        <v>149716</v>
      </c>
      <c r="J1164" s="58">
        <f t="shared" si="252"/>
        <v>155405.208</v>
      </c>
      <c r="K1164" s="58">
        <f t="shared" si="253"/>
        <v>160533.579864</v>
      </c>
      <c r="L1164" s="74">
        <f t="shared" si="254"/>
        <v>10214.175516000001</v>
      </c>
      <c r="M1164" s="74">
        <f t="shared" si="255"/>
        <v>229.99970784</v>
      </c>
      <c r="N1164" s="74">
        <f t="shared" si="256"/>
        <v>384.0022598277695</v>
      </c>
      <c r="O1164" s="74">
        <f t="shared" si="257"/>
        <v>20008.420530000003</v>
      </c>
      <c r="P1164" s="39">
        <f t="shared" si="258"/>
        <v>19044</v>
      </c>
      <c r="Q1164" s="73">
        <f t="shared" si="259"/>
        <v>10288.536908028</v>
      </c>
      <c r="R1164" s="73">
        <f t="shared" si="260"/>
        <v>237.58969819872</v>
      </c>
      <c r="S1164" s="73">
        <f t="shared" si="261"/>
        <v>384.0022598277695</v>
      </c>
      <c r="T1164" s="73">
        <f t="shared" si="262"/>
        <v>20949.632172252</v>
      </c>
      <c r="U1164" s="73">
        <f t="shared" si="263"/>
        <v>19236</v>
      </c>
      <c r="V1164" s="73">
        <f t="shared" si="264"/>
        <v>205285.80601366778</v>
      </c>
      <c r="W1164" s="73">
        <f t="shared" si="265"/>
        <v>211629.3409023065</v>
      </c>
    </row>
    <row r="1165" spans="2:23" ht="15">
      <c r="B1165" t="s">
        <v>2288</v>
      </c>
      <c r="C1165" t="s">
        <v>513</v>
      </c>
      <c r="D1165" t="s">
        <v>417</v>
      </c>
      <c r="E1165" s="54">
        <v>40</v>
      </c>
      <c r="F1165" s="45" t="s">
        <v>407</v>
      </c>
      <c r="G1165" s="45" t="s">
        <v>408</v>
      </c>
      <c r="H1165" s="45" t="s">
        <v>412</v>
      </c>
      <c r="I1165" s="53">
        <v>137012.22</v>
      </c>
      <c r="J1165" s="58">
        <f t="shared" si="252"/>
        <v>142218.68436</v>
      </c>
      <c r="K1165" s="58">
        <f t="shared" si="253"/>
        <v>146911.90094388</v>
      </c>
      <c r="L1165" s="74">
        <f t="shared" si="254"/>
        <v>10022.97092322</v>
      </c>
      <c r="M1165" s="74">
        <f t="shared" si="255"/>
        <v>210.48365285280002</v>
      </c>
      <c r="N1165" s="74">
        <f t="shared" si="256"/>
        <v>384.0022598277695</v>
      </c>
      <c r="O1165" s="74">
        <f t="shared" si="257"/>
        <v>18310.65561135</v>
      </c>
      <c r="P1165" s="39">
        <f t="shared" si="258"/>
        <v>19044</v>
      </c>
      <c r="Q1165" s="73">
        <f t="shared" si="259"/>
        <v>10091.02256368626</v>
      </c>
      <c r="R1165" s="73">
        <f t="shared" si="260"/>
        <v>217.4296133969424</v>
      </c>
      <c r="S1165" s="73">
        <f t="shared" si="261"/>
        <v>384.0022598277695</v>
      </c>
      <c r="T1165" s="73">
        <f t="shared" si="262"/>
        <v>19172.00307317634</v>
      </c>
      <c r="U1165" s="73">
        <f t="shared" si="263"/>
        <v>19236</v>
      </c>
      <c r="V1165" s="73">
        <f t="shared" si="264"/>
        <v>190190.7968072506</v>
      </c>
      <c r="W1165" s="73">
        <f t="shared" si="265"/>
        <v>196012.35845396732</v>
      </c>
    </row>
    <row r="1166" spans="2:23" ht="15">
      <c r="B1166" t="s">
        <v>2289</v>
      </c>
      <c r="C1166" t="s">
        <v>469</v>
      </c>
      <c r="D1166" t="s">
        <v>417</v>
      </c>
      <c r="E1166" s="54">
        <v>40</v>
      </c>
      <c r="F1166" s="45" t="s">
        <v>407</v>
      </c>
      <c r="G1166" s="45" t="s">
        <v>408</v>
      </c>
      <c r="H1166" s="45" t="s">
        <v>412</v>
      </c>
      <c r="I1166" s="53">
        <v>104406.28</v>
      </c>
      <c r="J1166" s="58">
        <f t="shared" si="252"/>
        <v>108373.71864</v>
      </c>
      <c r="K1166" s="58">
        <f t="shared" si="253"/>
        <v>111950.05135512</v>
      </c>
      <c r="L1166" s="74">
        <f t="shared" si="254"/>
        <v>8290.58947596</v>
      </c>
      <c r="M1166" s="74">
        <f t="shared" si="255"/>
        <v>160.39310358720002</v>
      </c>
      <c r="N1166" s="74">
        <f t="shared" si="256"/>
        <v>384.0022598277695</v>
      </c>
      <c r="O1166" s="74">
        <f t="shared" si="257"/>
        <v>13953.116274900001</v>
      </c>
      <c r="P1166" s="39">
        <f t="shared" si="258"/>
        <v>19044</v>
      </c>
      <c r="Q1166" s="73">
        <f t="shared" si="259"/>
        <v>8564.178928666679</v>
      </c>
      <c r="R1166" s="73">
        <f t="shared" si="260"/>
        <v>165.6860760055776</v>
      </c>
      <c r="S1166" s="73">
        <f t="shared" si="261"/>
        <v>384.0022598277695</v>
      </c>
      <c r="T1166" s="73">
        <f t="shared" si="262"/>
        <v>14609.48170184316</v>
      </c>
      <c r="U1166" s="73">
        <f t="shared" si="263"/>
        <v>19236</v>
      </c>
      <c r="V1166" s="73">
        <f t="shared" si="264"/>
        <v>150205.81975427497</v>
      </c>
      <c r="W1166" s="73">
        <f t="shared" si="265"/>
        <v>154909.40032146318</v>
      </c>
    </row>
    <row r="1167" spans="2:23" ht="15">
      <c r="B1167" t="s">
        <v>2290</v>
      </c>
      <c r="C1167" t="s">
        <v>828</v>
      </c>
      <c r="D1167" t="s">
        <v>773</v>
      </c>
      <c r="E1167" s="54">
        <v>40</v>
      </c>
      <c r="F1167" s="45" t="s">
        <v>407</v>
      </c>
      <c r="G1167" s="45" t="s">
        <v>408</v>
      </c>
      <c r="H1167" s="45" t="s">
        <v>412</v>
      </c>
      <c r="I1167" s="53">
        <v>114146.32</v>
      </c>
      <c r="J1167" s="58">
        <f t="shared" si="252"/>
        <v>118483.88016000002</v>
      </c>
      <c r="K1167" s="58">
        <f t="shared" si="253"/>
        <v>122393.84820528001</v>
      </c>
      <c r="L1167" s="74">
        <f t="shared" si="254"/>
        <v>9064.01683224</v>
      </c>
      <c r="M1167" s="74">
        <f t="shared" si="255"/>
        <v>175.35614263680003</v>
      </c>
      <c r="N1167" s="74">
        <f t="shared" si="256"/>
        <v>384.0022598277695</v>
      </c>
      <c r="O1167" s="74">
        <f t="shared" si="257"/>
        <v>15254.799570600002</v>
      </c>
      <c r="P1167" s="39">
        <f t="shared" si="258"/>
        <v>19044</v>
      </c>
      <c r="Q1167" s="73">
        <f t="shared" si="259"/>
        <v>9363.12938770392</v>
      </c>
      <c r="R1167" s="73">
        <f t="shared" si="260"/>
        <v>181.14289534381442</v>
      </c>
      <c r="S1167" s="73">
        <f t="shared" si="261"/>
        <v>384.0022598277695</v>
      </c>
      <c r="T1167" s="73">
        <f t="shared" si="262"/>
        <v>15972.397190789043</v>
      </c>
      <c r="U1167" s="73">
        <f t="shared" si="263"/>
        <v>19236</v>
      </c>
      <c r="V1167" s="73">
        <f t="shared" si="264"/>
        <v>162406.0549653046</v>
      </c>
      <c r="W1167" s="73">
        <f t="shared" si="265"/>
        <v>167530.51993894455</v>
      </c>
    </row>
    <row r="1168" spans="2:23" ht="15">
      <c r="B1168" t="s">
        <v>2291</v>
      </c>
      <c r="C1168" t="s">
        <v>832</v>
      </c>
      <c r="D1168" t="s">
        <v>446</v>
      </c>
      <c r="E1168" s="54">
        <v>86.67</v>
      </c>
      <c r="F1168" s="45" t="s">
        <v>407</v>
      </c>
      <c r="G1168" s="45" t="s">
        <v>408</v>
      </c>
      <c r="H1168" s="45" t="s">
        <v>412</v>
      </c>
      <c r="I1168" s="53">
        <v>116328.5</v>
      </c>
      <c r="J1168" s="58">
        <f t="shared" si="252"/>
        <v>120748.98300000001</v>
      </c>
      <c r="K1168" s="58">
        <f t="shared" si="253"/>
        <v>124733.699439</v>
      </c>
      <c r="L1168" s="74">
        <f t="shared" si="254"/>
        <v>9237.2971995</v>
      </c>
      <c r="M1168" s="74">
        <f t="shared" si="255"/>
        <v>178.70849484000001</v>
      </c>
      <c r="N1168" s="74">
        <f t="shared" si="256"/>
        <v>384.0022598277695</v>
      </c>
      <c r="O1168" s="74">
        <f t="shared" si="257"/>
        <v>15546.431561250001</v>
      </c>
      <c r="P1168" s="39">
        <f t="shared" si="258"/>
        <v>19044</v>
      </c>
      <c r="Q1168" s="73">
        <f t="shared" si="259"/>
        <v>9542.1280070835</v>
      </c>
      <c r="R1168" s="73">
        <f t="shared" si="260"/>
        <v>184.60587516972</v>
      </c>
      <c r="S1168" s="73">
        <f t="shared" si="261"/>
        <v>384.0022598277695</v>
      </c>
      <c r="T1168" s="73">
        <f t="shared" si="262"/>
        <v>16277.747776789502</v>
      </c>
      <c r="U1168" s="73">
        <f t="shared" si="263"/>
        <v>19236</v>
      </c>
      <c r="V1168" s="73">
        <f t="shared" si="264"/>
        <v>165139.4225154178</v>
      </c>
      <c r="W1168" s="73">
        <f t="shared" si="265"/>
        <v>170358.1833578705</v>
      </c>
    </row>
    <row r="1169" spans="2:23" ht="15">
      <c r="B1169" t="s">
        <v>2292</v>
      </c>
      <c r="C1169" t="s">
        <v>2293</v>
      </c>
      <c r="D1169" t="s">
        <v>719</v>
      </c>
      <c r="E1169" s="54">
        <v>40</v>
      </c>
      <c r="F1169" s="45" t="s">
        <v>407</v>
      </c>
      <c r="G1169" s="45" t="s">
        <v>408</v>
      </c>
      <c r="H1169" s="45" t="s">
        <v>412</v>
      </c>
      <c r="I1169" s="53">
        <v>108264.02</v>
      </c>
      <c r="J1169" s="58">
        <f t="shared" si="252"/>
        <v>112378.05276</v>
      </c>
      <c r="K1169" s="58">
        <f t="shared" si="253"/>
        <v>116086.52850108</v>
      </c>
      <c r="L1169" s="74">
        <f t="shared" si="254"/>
        <v>8596.92103614</v>
      </c>
      <c r="M1169" s="74">
        <f t="shared" si="255"/>
        <v>166.3195180848</v>
      </c>
      <c r="N1169" s="74">
        <f t="shared" si="256"/>
        <v>384.0022598277695</v>
      </c>
      <c r="O1169" s="74">
        <f t="shared" si="257"/>
        <v>14468.67429285</v>
      </c>
      <c r="P1169" s="39">
        <f t="shared" si="258"/>
        <v>19044</v>
      </c>
      <c r="Q1169" s="73">
        <f t="shared" si="259"/>
        <v>8880.61943033262</v>
      </c>
      <c r="R1169" s="73">
        <f t="shared" si="260"/>
        <v>171.8080621815984</v>
      </c>
      <c r="S1169" s="73">
        <f t="shared" si="261"/>
        <v>384.0022598277695</v>
      </c>
      <c r="T1169" s="73">
        <f t="shared" si="262"/>
        <v>15149.29196939094</v>
      </c>
      <c r="U1169" s="73">
        <f t="shared" si="263"/>
        <v>19236</v>
      </c>
      <c r="V1169" s="73">
        <f t="shared" si="264"/>
        <v>155037.96986690257</v>
      </c>
      <c r="W1169" s="73">
        <f t="shared" si="265"/>
        <v>159908.25022281293</v>
      </c>
    </row>
    <row r="1170" spans="2:23" ht="15">
      <c r="B1170" t="s">
        <v>2294</v>
      </c>
      <c r="C1170" t="s">
        <v>830</v>
      </c>
      <c r="D1170" t="s">
        <v>420</v>
      </c>
      <c r="E1170" s="54">
        <v>40</v>
      </c>
      <c r="F1170" s="45" t="s">
        <v>407</v>
      </c>
      <c r="G1170" s="45" t="s">
        <v>408</v>
      </c>
      <c r="H1170" s="45" t="s">
        <v>412</v>
      </c>
      <c r="I1170" s="53">
        <v>100385.66</v>
      </c>
      <c r="J1170" s="58">
        <f t="shared" si="252"/>
        <v>104200.31508</v>
      </c>
      <c r="K1170" s="58">
        <f t="shared" si="253"/>
        <v>107638.92547763999</v>
      </c>
      <c r="L1170" s="74">
        <f t="shared" si="254"/>
        <v>7971.32410362</v>
      </c>
      <c r="M1170" s="74">
        <f t="shared" si="255"/>
        <v>154.2164663184</v>
      </c>
      <c r="N1170" s="74">
        <f t="shared" si="256"/>
        <v>384.0022598277695</v>
      </c>
      <c r="O1170" s="74">
        <f t="shared" si="257"/>
        <v>13415.79056655</v>
      </c>
      <c r="P1170" s="39">
        <f t="shared" si="258"/>
        <v>19044</v>
      </c>
      <c r="Q1170" s="73">
        <f t="shared" si="259"/>
        <v>8234.37779903946</v>
      </c>
      <c r="R1170" s="73">
        <f t="shared" si="260"/>
        <v>159.30560970690718</v>
      </c>
      <c r="S1170" s="73">
        <f t="shared" si="261"/>
        <v>384.0022598277695</v>
      </c>
      <c r="T1170" s="73">
        <f t="shared" si="262"/>
        <v>14046.87977483202</v>
      </c>
      <c r="U1170" s="73">
        <f t="shared" si="263"/>
        <v>19236</v>
      </c>
      <c r="V1170" s="73">
        <f t="shared" si="264"/>
        <v>145169.6484763162</v>
      </c>
      <c r="W1170" s="73">
        <f t="shared" si="265"/>
        <v>149699.49092104615</v>
      </c>
    </row>
    <row r="1171" spans="2:23" ht="15">
      <c r="B1171" t="s">
        <v>2295</v>
      </c>
      <c r="C1171" t="s">
        <v>435</v>
      </c>
      <c r="D1171" t="s">
        <v>417</v>
      </c>
      <c r="E1171" s="54">
        <v>40</v>
      </c>
      <c r="F1171" s="45" t="s">
        <v>407</v>
      </c>
      <c r="G1171" s="45" t="s">
        <v>408</v>
      </c>
      <c r="H1171" s="45" t="s">
        <v>412</v>
      </c>
      <c r="I1171" s="53">
        <v>83348.49</v>
      </c>
      <c r="J1171" s="58">
        <f t="shared" si="252"/>
        <v>86515.73262000001</v>
      </c>
      <c r="K1171" s="58">
        <f t="shared" si="253"/>
        <v>89370.75179646</v>
      </c>
      <c r="L1171" s="74">
        <f t="shared" si="254"/>
        <v>6618.45354543</v>
      </c>
      <c r="M1171" s="74">
        <f t="shared" si="255"/>
        <v>128.0432842776</v>
      </c>
      <c r="N1171" s="74">
        <f t="shared" si="256"/>
        <v>384.0022598277695</v>
      </c>
      <c r="O1171" s="74">
        <f t="shared" si="257"/>
        <v>11138.900574825002</v>
      </c>
      <c r="P1171" s="39">
        <f t="shared" si="258"/>
        <v>19044</v>
      </c>
      <c r="Q1171" s="73">
        <f t="shared" si="259"/>
        <v>6836.862512429189</v>
      </c>
      <c r="R1171" s="73">
        <f t="shared" si="260"/>
        <v>132.2687126587608</v>
      </c>
      <c r="S1171" s="73">
        <f t="shared" si="261"/>
        <v>384.0022598277695</v>
      </c>
      <c r="T1171" s="73">
        <f t="shared" si="262"/>
        <v>11662.88310943803</v>
      </c>
      <c r="U1171" s="73">
        <f t="shared" si="263"/>
        <v>19236</v>
      </c>
      <c r="V1171" s="73">
        <f t="shared" si="264"/>
        <v>123829.13228436038</v>
      </c>
      <c r="W1171" s="73">
        <f t="shared" si="265"/>
        <v>127622.76839081376</v>
      </c>
    </row>
    <row r="1172" spans="2:23" ht="15">
      <c r="B1172" t="s">
        <v>2296</v>
      </c>
      <c r="C1172" t="s">
        <v>714</v>
      </c>
      <c r="D1172" t="s">
        <v>773</v>
      </c>
      <c r="E1172" s="54">
        <v>40</v>
      </c>
      <c r="F1172" s="45" t="s">
        <v>407</v>
      </c>
      <c r="G1172" s="45" t="s">
        <v>408</v>
      </c>
      <c r="H1172" s="45" t="s">
        <v>412</v>
      </c>
      <c r="I1172" s="53">
        <v>93618.21</v>
      </c>
      <c r="J1172" s="58">
        <f t="shared" si="252"/>
        <v>97175.70198000001</v>
      </c>
      <c r="K1172" s="58">
        <f t="shared" si="253"/>
        <v>100382.50014534</v>
      </c>
      <c r="L1172" s="74">
        <f t="shared" si="254"/>
        <v>7433.941201470001</v>
      </c>
      <c r="M1172" s="74">
        <f t="shared" si="255"/>
        <v>143.82003893040002</v>
      </c>
      <c r="N1172" s="74">
        <f t="shared" si="256"/>
        <v>384.0022598277695</v>
      </c>
      <c r="O1172" s="74">
        <f t="shared" si="257"/>
        <v>12511.371629925003</v>
      </c>
      <c r="P1172" s="39">
        <f t="shared" si="258"/>
        <v>19044</v>
      </c>
      <c r="Q1172" s="73">
        <f t="shared" si="259"/>
        <v>7679.26126111851</v>
      </c>
      <c r="R1172" s="73">
        <f t="shared" si="260"/>
        <v>148.5661002151032</v>
      </c>
      <c r="S1172" s="73">
        <f t="shared" si="261"/>
        <v>384.0022598277695</v>
      </c>
      <c r="T1172" s="73">
        <f t="shared" si="262"/>
        <v>13099.91626896687</v>
      </c>
      <c r="U1172" s="73">
        <f t="shared" si="263"/>
        <v>19236</v>
      </c>
      <c r="V1172" s="73">
        <f t="shared" si="264"/>
        <v>136692.83711015317</v>
      </c>
      <c r="W1172" s="73">
        <f t="shared" si="265"/>
        <v>140930.24603546824</v>
      </c>
    </row>
    <row r="1173" spans="2:23" ht="15">
      <c r="B1173" t="s">
        <v>2297</v>
      </c>
      <c r="C1173" t="s">
        <v>425</v>
      </c>
      <c r="D1173" t="s">
        <v>417</v>
      </c>
      <c r="E1173" s="54">
        <v>40</v>
      </c>
      <c r="F1173" s="45" t="s">
        <v>407</v>
      </c>
      <c r="G1173" s="45" t="s">
        <v>408</v>
      </c>
      <c r="H1173" s="45" t="s">
        <v>412</v>
      </c>
      <c r="I1173" s="53">
        <v>73627.46</v>
      </c>
      <c r="J1173" s="58">
        <f t="shared" si="252"/>
        <v>76425.30348</v>
      </c>
      <c r="K1173" s="58">
        <f t="shared" si="253"/>
        <v>78947.33849483999</v>
      </c>
      <c r="L1173" s="74">
        <f t="shared" si="254"/>
        <v>5846.53571622</v>
      </c>
      <c r="M1173" s="74">
        <f t="shared" si="255"/>
        <v>113.1094491504</v>
      </c>
      <c r="N1173" s="74">
        <f t="shared" si="256"/>
        <v>384.0022598277695</v>
      </c>
      <c r="O1173" s="74">
        <f t="shared" si="257"/>
        <v>9839.75782305</v>
      </c>
      <c r="P1173" s="39">
        <f t="shared" si="258"/>
        <v>19044</v>
      </c>
      <c r="Q1173" s="73">
        <f t="shared" si="259"/>
        <v>6039.471394855259</v>
      </c>
      <c r="R1173" s="73">
        <f t="shared" si="260"/>
        <v>116.84206097236319</v>
      </c>
      <c r="S1173" s="73">
        <f t="shared" si="261"/>
        <v>384.0022598277695</v>
      </c>
      <c r="T1173" s="73">
        <f t="shared" si="262"/>
        <v>10302.627673576619</v>
      </c>
      <c r="U1173" s="73">
        <f t="shared" si="263"/>
        <v>19236</v>
      </c>
      <c r="V1173" s="73">
        <f t="shared" si="264"/>
        <v>111652.70872824817</v>
      </c>
      <c r="W1173" s="73">
        <f t="shared" si="265"/>
        <v>115026.281884072</v>
      </c>
    </row>
    <row r="1174" spans="2:23" ht="15">
      <c r="B1174" t="s">
        <v>2298</v>
      </c>
      <c r="C1174" t="s">
        <v>2299</v>
      </c>
      <c r="D1174" t="s">
        <v>773</v>
      </c>
      <c r="E1174" s="54">
        <v>40</v>
      </c>
      <c r="F1174" s="45" t="s">
        <v>407</v>
      </c>
      <c r="G1174" s="45" t="s">
        <v>408</v>
      </c>
      <c r="H1174" s="45" t="s">
        <v>412</v>
      </c>
      <c r="I1174" s="53">
        <v>72532.39</v>
      </c>
      <c r="J1174" s="58">
        <f t="shared" si="252"/>
        <v>75288.62082</v>
      </c>
      <c r="K1174" s="58">
        <f t="shared" si="253"/>
        <v>77773.14530706</v>
      </c>
      <c r="L1174" s="74">
        <f t="shared" si="254"/>
        <v>5759.579492729999</v>
      </c>
      <c r="M1174" s="74">
        <f t="shared" si="255"/>
        <v>111.42715881359999</v>
      </c>
      <c r="N1174" s="74">
        <f t="shared" si="256"/>
        <v>384.0022598277695</v>
      </c>
      <c r="O1174" s="74">
        <f t="shared" si="257"/>
        <v>9693.409930575</v>
      </c>
      <c r="P1174" s="39">
        <f t="shared" si="258"/>
        <v>19044</v>
      </c>
      <c r="Q1174" s="73">
        <f t="shared" si="259"/>
        <v>5949.64561599009</v>
      </c>
      <c r="R1174" s="73">
        <f t="shared" si="260"/>
        <v>115.1042550544488</v>
      </c>
      <c r="S1174" s="73">
        <f t="shared" si="261"/>
        <v>384.0022598277695</v>
      </c>
      <c r="T1174" s="73">
        <f t="shared" si="262"/>
        <v>10149.39546257133</v>
      </c>
      <c r="U1174" s="73">
        <f t="shared" si="263"/>
        <v>19236</v>
      </c>
      <c r="V1174" s="73">
        <f t="shared" si="264"/>
        <v>110281.03966194636</v>
      </c>
      <c r="W1174" s="73">
        <f t="shared" si="265"/>
        <v>113607.29290050364</v>
      </c>
    </row>
    <row r="1175" spans="2:23" ht="15">
      <c r="B1175" t="s">
        <v>2300</v>
      </c>
      <c r="C1175" t="s">
        <v>2301</v>
      </c>
      <c r="D1175" t="s">
        <v>417</v>
      </c>
      <c r="E1175" s="54">
        <v>40</v>
      </c>
      <c r="F1175" s="45" t="s">
        <v>407</v>
      </c>
      <c r="G1175" s="45" t="s">
        <v>408</v>
      </c>
      <c r="H1175" s="45" t="s">
        <v>412</v>
      </c>
      <c r="I1175" s="53">
        <v>115410.28</v>
      </c>
      <c r="J1175" s="58">
        <f t="shared" si="252"/>
        <v>119795.87064000001</v>
      </c>
      <c r="K1175" s="58">
        <f t="shared" si="253"/>
        <v>123749.13437112</v>
      </c>
      <c r="L1175" s="74">
        <f t="shared" si="254"/>
        <v>9164.384103960001</v>
      </c>
      <c r="M1175" s="74">
        <f t="shared" si="255"/>
        <v>177.29788854720002</v>
      </c>
      <c r="N1175" s="74">
        <f t="shared" si="256"/>
        <v>384.0022598277695</v>
      </c>
      <c r="O1175" s="74">
        <f t="shared" si="257"/>
        <v>15423.718344900002</v>
      </c>
      <c r="P1175" s="39">
        <f t="shared" si="258"/>
        <v>19044</v>
      </c>
      <c r="Q1175" s="73">
        <f t="shared" si="259"/>
        <v>9466.80877939068</v>
      </c>
      <c r="R1175" s="73">
        <f t="shared" si="260"/>
        <v>183.1487188692576</v>
      </c>
      <c r="S1175" s="73">
        <f t="shared" si="261"/>
        <v>384.0022598277695</v>
      </c>
      <c r="T1175" s="73">
        <f t="shared" si="262"/>
        <v>16149.26203543116</v>
      </c>
      <c r="U1175" s="73">
        <f t="shared" si="263"/>
        <v>19236</v>
      </c>
      <c r="V1175" s="73">
        <f t="shared" si="264"/>
        <v>163989.27323723497</v>
      </c>
      <c r="W1175" s="73">
        <f t="shared" si="265"/>
        <v>169168.35616463888</v>
      </c>
    </row>
    <row r="1176" spans="2:23" ht="15">
      <c r="B1176" t="s">
        <v>2302</v>
      </c>
      <c r="C1176" t="s">
        <v>755</v>
      </c>
      <c r="D1176" t="s">
        <v>773</v>
      </c>
      <c r="E1176" s="54">
        <v>40</v>
      </c>
      <c r="F1176" s="45" t="s">
        <v>407</v>
      </c>
      <c r="G1176" s="45" t="s">
        <v>408</v>
      </c>
      <c r="H1176" s="45" t="s">
        <v>412</v>
      </c>
      <c r="I1176" s="53">
        <v>121026.97</v>
      </c>
      <c r="J1176" s="58">
        <f t="shared" si="252"/>
        <v>125625.99486</v>
      </c>
      <c r="K1176" s="58">
        <f t="shared" si="253"/>
        <v>129771.65269038</v>
      </c>
      <c r="L1176" s="74">
        <f t="shared" si="254"/>
        <v>9610.38860679</v>
      </c>
      <c r="M1176" s="74">
        <f t="shared" si="255"/>
        <v>185.9264723928</v>
      </c>
      <c r="N1176" s="74">
        <f t="shared" si="256"/>
        <v>384.0022598277695</v>
      </c>
      <c r="O1176" s="74">
        <f t="shared" si="257"/>
        <v>16174.346838225001</v>
      </c>
      <c r="P1176" s="39">
        <f t="shared" si="258"/>
        <v>19044</v>
      </c>
      <c r="Q1176" s="73">
        <f t="shared" si="259"/>
        <v>9842.48896401051</v>
      </c>
      <c r="R1176" s="73">
        <f t="shared" si="260"/>
        <v>192.0620459817624</v>
      </c>
      <c r="S1176" s="73">
        <f t="shared" si="261"/>
        <v>384.0022598277695</v>
      </c>
      <c r="T1176" s="73">
        <f t="shared" si="262"/>
        <v>16935.20067609459</v>
      </c>
      <c r="U1176" s="73">
        <f t="shared" si="263"/>
        <v>19236</v>
      </c>
      <c r="V1176" s="73">
        <f t="shared" si="264"/>
        <v>171024.65903723557</v>
      </c>
      <c r="W1176" s="73">
        <f t="shared" si="265"/>
        <v>176361.40663629462</v>
      </c>
    </row>
    <row r="1177" spans="2:23" ht="15">
      <c r="B1177" t="s">
        <v>2303</v>
      </c>
      <c r="C1177" t="s">
        <v>973</v>
      </c>
      <c r="D1177" t="s">
        <v>417</v>
      </c>
      <c r="E1177" s="54">
        <v>40</v>
      </c>
      <c r="F1177" s="45" t="s">
        <v>407</v>
      </c>
      <c r="G1177" s="45" t="s">
        <v>408</v>
      </c>
      <c r="H1177" s="45" t="s">
        <v>412</v>
      </c>
      <c r="I1177" s="53">
        <v>76892.81</v>
      </c>
      <c r="J1177" s="58">
        <f t="shared" si="252"/>
        <v>79814.73678</v>
      </c>
      <c r="K1177" s="58">
        <f t="shared" si="253"/>
        <v>82448.62309374</v>
      </c>
      <c r="L1177" s="74">
        <f t="shared" si="254"/>
        <v>6105.8273636700005</v>
      </c>
      <c r="M1177" s="74">
        <f t="shared" si="255"/>
        <v>118.12581043440001</v>
      </c>
      <c r="N1177" s="74">
        <f t="shared" si="256"/>
        <v>384.0022598277695</v>
      </c>
      <c r="O1177" s="74">
        <f t="shared" si="257"/>
        <v>10276.147360425</v>
      </c>
      <c r="P1177" s="39">
        <f t="shared" si="258"/>
        <v>19044</v>
      </c>
      <c r="Q1177" s="73">
        <f t="shared" si="259"/>
        <v>6307.319666671109</v>
      </c>
      <c r="R1177" s="73">
        <f t="shared" si="260"/>
        <v>122.02396217873519</v>
      </c>
      <c r="S1177" s="73">
        <f t="shared" si="261"/>
        <v>384.0022598277695</v>
      </c>
      <c r="T1177" s="73">
        <f t="shared" si="262"/>
        <v>10759.54531373307</v>
      </c>
      <c r="U1177" s="73">
        <f t="shared" si="263"/>
        <v>19236</v>
      </c>
      <c r="V1177" s="73">
        <f t="shared" si="264"/>
        <v>115742.83957435717</v>
      </c>
      <c r="W1177" s="73">
        <f t="shared" si="265"/>
        <v>119257.51429615068</v>
      </c>
    </row>
    <row r="1178" spans="2:23" ht="15">
      <c r="B1178" t="s">
        <v>2304</v>
      </c>
      <c r="C1178" t="s">
        <v>425</v>
      </c>
      <c r="D1178" t="s">
        <v>417</v>
      </c>
      <c r="E1178" s="54">
        <v>40</v>
      </c>
      <c r="F1178" s="45" t="s">
        <v>407</v>
      </c>
      <c r="G1178" s="45" t="s">
        <v>408</v>
      </c>
      <c r="H1178" s="45" t="s">
        <v>412</v>
      </c>
      <c r="I1178" s="53">
        <v>73627.46</v>
      </c>
      <c r="J1178" s="58">
        <f t="shared" si="252"/>
        <v>76425.30348</v>
      </c>
      <c r="K1178" s="58">
        <f t="shared" si="253"/>
        <v>78947.33849483999</v>
      </c>
      <c r="L1178" s="74">
        <f t="shared" si="254"/>
        <v>5846.53571622</v>
      </c>
      <c r="M1178" s="74">
        <f t="shared" si="255"/>
        <v>113.1094491504</v>
      </c>
      <c r="N1178" s="74">
        <f t="shared" si="256"/>
        <v>384.0022598277695</v>
      </c>
      <c r="O1178" s="74">
        <f t="shared" si="257"/>
        <v>9839.75782305</v>
      </c>
      <c r="P1178" s="39">
        <f t="shared" si="258"/>
        <v>19044</v>
      </c>
      <c r="Q1178" s="73">
        <f t="shared" si="259"/>
        <v>6039.471394855259</v>
      </c>
      <c r="R1178" s="73">
        <f t="shared" si="260"/>
        <v>116.84206097236319</v>
      </c>
      <c r="S1178" s="73">
        <f t="shared" si="261"/>
        <v>384.0022598277695</v>
      </c>
      <c r="T1178" s="73">
        <f t="shared" si="262"/>
        <v>10302.627673576619</v>
      </c>
      <c r="U1178" s="73">
        <f t="shared" si="263"/>
        <v>19236</v>
      </c>
      <c r="V1178" s="73">
        <f t="shared" si="264"/>
        <v>111652.70872824817</v>
      </c>
      <c r="W1178" s="73">
        <f t="shared" si="265"/>
        <v>115026.281884072</v>
      </c>
    </row>
    <row r="1179" spans="2:23" ht="15">
      <c r="B1179" t="s">
        <v>2305</v>
      </c>
      <c r="C1179" t="s">
        <v>460</v>
      </c>
      <c r="D1179" t="s">
        <v>417</v>
      </c>
      <c r="E1179" s="54">
        <v>40</v>
      </c>
      <c r="F1179" s="45" t="s">
        <v>407</v>
      </c>
      <c r="G1179" s="45" t="s">
        <v>408</v>
      </c>
      <c r="H1179" s="45" t="s">
        <v>412</v>
      </c>
      <c r="I1179" s="53">
        <v>71961.26</v>
      </c>
      <c r="J1179" s="58">
        <f t="shared" si="252"/>
        <v>74695.78788</v>
      </c>
      <c r="K1179" s="58">
        <f t="shared" si="253"/>
        <v>77160.74888004</v>
      </c>
      <c r="L1179" s="74">
        <f t="shared" si="254"/>
        <v>5714.227772820001</v>
      </c>
      <c r="M1179" s="74">
        <f t="shared" si="255"/>
        <v>110.54976606240001</v>
      </c>
      <c r="N1179" s="74">
        <f t="shared" si="256"/>
        <v>384.0022598277695</v>
      </c>
      <c r="O1179" s="74">
        <f t="shared" si="257"/>
        <v>9617.082689550001</v>
      </c>
      <c r="P1179" s="39">
        <f t="shared" si="258"/>
        <v>19044</v>
      </c>
      <c r="Q1179" s="73">
        <f t="shared" si="259"/>
        <v>5902.79728932306</v>
      </c>
      <c r="R1179" s="73">
        <f t="shared" si="260"/>
        <v>114.1979083424592</v>
      </c>
      <c r="S1179" s="73">
        <f t="shared" si="261"/>
        <v>384.0022598277695</v>
      </c>
      <c r="T1179" s="73">
        <f t="shared" si="262"/>
        <v>10069.47772884522</v>
      </c>
      <c r="U1179" s="73">
        <f t="shared" si="263"/>
        <v>19236</v>
      </c>
      <c r="V1179" s="73">
        <f t="shared" si="264"/>
        <v>109565.65036826018</v>
      </c>
      <c r="W1179" s="73">
        <f t="shared" si="265"/>
        <v>112867.22406637852</v>
      </c>
    </row>
    <row r="1180" spans="2:23" ht="15">
      <c r="B1180" t="s">
        <v>2306</v>
      </c>
      <c r="C1180" t="s">
        <v>858</v>
      </c>
      <c r="D1180" t="s">
        <v>511</v>
      </c>
      <c r="E1180" s="54">
        <v>35</v>
      </c>
      <c r="F1180" s="45" t="s">
        <v>407</v>
      </c>
      <c r="G1180" s="45" t="s">
        <v>408</v>
      </c>
      <c r="H1180" s="45" t="s">
        <v>412</v>
      </c>
      <c r="I1180" s="53">
        <v>85336.52</v>
      </c>
      <c r="J1180" s="58">
        <f t="shared" si="252"/>
        <v>88579.30776000001</v>
      </c>
      <c r="K1180" s="58">
        <f t="shared" si="253"/>
        <v>91502.42491608001</v>
      </c>
      <c r="L1180" s="74">
        <f t="shared" si="254"/>
        <v>6776.3170436400005</v>
      </c>
      <c r="M1180" s="74">
        <f t="shared" si="255"/>
        <v>131.0973754848</v>
      </c>
      <c r="N1180" s="74">
        <f t="shared" si="256"/>
        <v>384.0022598277695</v>
      </c>
      <c r="O1180" s="74">
        <f t="shared" si="257"/>
        <v>11404.585874100001</v>
      </c>
      <c r="P1180" s="39">
        <f t="shared" si="258"/>
        <v>19044</v>
      </c>
      <c r="Q1180" s="73">
        <f t="shared" si="259"/>
        <v>6999.935506080121</v>
      </c>
      <c r="R1180" s="73">
        <f t="shared" si="260"/>
        <v>135.4235888757984</v>
      </c>
      <c r="S1180" s="73">
        <f t="shared" si="261"/>
        <v>384.0022598277695</v>
      </c>
      <c r="T1180" s="73">
        <f t="shared" si="262"/>
        <v>11941.066451548442</v>
      </c>
      <c r="U1180" s="73">
        <f t="shared" si="263"/>
        <v>19236</v>
      </c>
      <c r="V1180" s="73">
        <f t="shared" si="264"/>
        <v>126319.31031305259</v>
      </c>
      <c r="W1180" s="73">
        <f t="shared" si="265"/>
        <v>130198.85272241215</v>
      </c>
    </row>
    <row r="1181" spans="2:23" ht="15">
      <c r="B1181" t="s">
        <v>2307</v>
      </c>
      <c r="C1181" t="s">
        <v>2308</v>
      </c>
      <c r="D1181" t="s">
        <v>1516</v>
      </c>
      <c r="E1181" s="54">
        <v>40</v>
      </c>
      <c r="F1181" s="45" t="s">
        <v>407</v>
      </c>
      <c r="G1181" s="45" t="s">
        <v>408</v>
      </c>
      <c r="H1181" s="45" t="s">
        <v>785</v>
      </c>
      <c r="I1181" s="53">
        <v>91945.93</v>
      </c>
      <c r="J1181" s="58">
        <f t="shared" si="252"/>
        <v>95439.87534</v>
      </c>
      <c r="K1181" s="58">
        <f t="shared" si="253"/>
        <v>98589.39122621999</v>
      </c>
      <c r="L1181" s="74">
        <f t="shared" si="254"/>
        <v>7301.15046351</v>
      </c>
      <c r="M1181" s="74">
        <f t="shared" si="255"/>
        <v>141.2510155032</v>
      </c>
      <c r="N1181" s="74">
        <f t="shared" si="256"/>
        <v>384.0022598277695</v>
      </c>
      <c r="O1181" s="74">
        <f t="shared" si="257"/>
        <v>12287.883950025</v>
      </c>
      <c r="P1181" s="39">
        <f t="shared" si="258"/>
        <v>19044</v>
      </c>
      <c r="Q1181" s="73">
        <f t="shared" si="259"/>
        <v>7542.088428805829</v>
      </c>
      <c r="R1181" s="73">
        <f t="shared" si="260"/>
        <v>145.91229901480557</v>
      </c>
      <c r="S1181" s="73">
        <f t="shared" si="261"/>
        <v>384.0022598277695</v>
      </c>
      <c r="T1181" s="73">
        <f t="shared" si="262"/>
        <v>12865.91555502171</v>
      </c>
      <c r="U1181" s="73">
        <f t="shared" si="263"/>
        <v>19236</v>
      </c>
      <c r="V1181" s="73">
        <f t="shared" si="264"/>
        <v>134598.16302886597</v>
      </c>
      <c r="W1181" s="73">
        <f t="shared" si="265"/>
        <v>138763.3097688901</v>
      </c>
    </row>
    <row r="1182" spans="2:23" ht="15">
      <c r="B1182" t="s">
        <v>2309</v>
      </c>
      <c r="C1182" t="s">
        <v>2310</v>
      </c>
      <c r="D1182" t="s">
        <v>1516</v>
      </c>
      <c r="E1182" s="54">
        <v>40</v>
      </c>
      <c r="F1182" s="45" t="s">
        <v>407</v>
      </c>
      <c r="G1182" s="45" t="s">
        <v>408</v>
      </c>
      <c r="H1182" s="45" t="s">
        <v>761</v>
      </c>
      <c r="I1182" s="53">
        <v>72532.39</v>
      </c>
      <c r="J1182" s="58">
        <f t="shared" si="252"/>
        <v>75288.62082</v>
      </c>
      <c r="K1182" s="58">
        <f t="shared" si="253"/>
        <v>77773.14530706</v>
      </c>
      <c r="L1182" s="74">
        <f t="shared" si="254"/>
        <v>5759.579492729999</v>
      </c>
      <c r="M1182" s="74">
        <f t="shared" si="255"/>
        <v>111.42715881359999</v>
      </c>
      <c r="N1182" s="74">
        <f t="shared" si="256"/>
        <v>384.0022598277695</v>
      </c>
      <c r="O1182" s="74">
        <f t="shared" si="257"/>
        <v>9693.409930575</v>
      </c>
      <c r="P1182" s="39">
        <f t="shared" si="258"/>
        <v>19044</v>
      </c>
      <c r="Q1182" s="73">
        <f t="shared" si="259"/>
        <v>5949.64561599009</v>
      </c>
      <c r="R1182" s="73">
        <f t="shared" si="260"/>
        <v>115.1042550544488</v>
      </c>
      <c r="S1182" s="73">
        <f t="shared" si="261"/>
        <v>384.0022598277695</v>
      </c>
      <c r="T1182" s="73">
        <f t="shared" si="262"/>
        <v>10149.39546257133</v>
      </c>
      <c r="U1182" s="73">
        <f t="shared" si="263"/>
        <v>19236</v>
      </c>
      <c r="V1182" s="73">
        <f t="shared" si="264"/>
        <v>110281.03966194636</v>
      </c>
      <c r="W1182" s="73">
        <f t="shared" si="265"/>
        <v>113607.29290050364</v>
      </c>
    </row>
    <row r="1183" spans="2:23" ht="15">
      <c r="B1183" t="s">
        <v>2311</v>
      </c>
      <c r="C1183" t="s">
        <v>2312</v>
      </c>
      <c r="D1183" t="s">
        <v>1516</v>
      </c>
      <c r="E1183" s="54">
        <v>40</v>
      </c>
      <c r="F1183" s="45" t="s">
        <v>407</v>
      </c>
      <c r="G1183" s="45" t="s">
        <v>408</v>
      </c>
      <c r="H1183" s="45" t="s">
        <v>785</v>
      </c>
      <c r="I1183" s="53">
        <v>62912.07</v>
      </c>
      <c r="J1183" s="58">
        <f t="shared" si="252"/>
        <v>65302.72866</v>
      </c>
      <c r="K1183" s="58">
        <f t="shared" si="253"/>
        <v>67457.71870577999</v>
      </c>
      <c r="L1183" s="74">
        <f t="shared" si="254"/>
        <v>4995.65874249</v>
      </c>
      <c r="M1183" s="74">
        <f t="shared" si="255"/>
        <v>96.6480384168</v>
      </c>
      <c r="N1183" s="74">
        <f t="shared" si="256"/>
        <v>384.0022598277695</v>
      </c>
      <c r="O1183" s="74">
        <f t="shared" si="257"/>
        <v>8407.726314975</v>
      </c>
      <c r="P1183" s="39">
        <f t="shared" si="258"/>
        <v>19044</v>
      </c>
      <c r="Q1183" s="73">
        <f t="shared" si="259"/>
        <v>5160.515480992169</v>
      </c>
      <c r="R1183" s="73">
        <f t="shared" si="260"/>
        <v>99.83742368455438</v>
      </c>
      <c r="S1183" s="73">
        <f t="shared" si="261"/>
        <v>384.0022598277695</v>
      </c>
      <c r="T1183" s="73">
        <f t="shared" si="262"/>
        <v>8803.232291104288</v>
      </c>
      <c r="U1183" s="73">
        <f t="shared" si="263"/>
        <v>19236</v>
      </c>
      <c r="V1183" s="73">
        <f t="shared" si="264"/>
        <v>98230.76401570957</v>
      </c>
      <c r="W1183" s="73">
        <f t="shared" si="265"/>
        <v>101141.30616138877</v>
      </c>
    </row>
    <row r="1184" spans="2:23" ht="15">
      <c r="B1184" t="s">
        <v>2313</v>
      </c>
      <c r="C1184" t="s">
        <v>422</v>
      </c>
      <c r="D1184" t="s">
        <v>2002</v>
      </c>
      <c r="E1184" s="54">
        <v>40</v>
      </c>
      <c r="F1184" s="45" t="s">
        <v>407</v>
      </c>
      <c r="G1184" s="45" t="s">
        <v>408</v>
      </c>
      <c r="H1184" s="45" t="s">
        <v>761</v>
      </c>
      <c r="I1184" s="53">
        <v>65126.51</v>
      </c>
      <c r="J1184" s="58">
        <f t="shared" si="252"/>
        <v>67601.31738000001</v>
      </c>
      <c r="K1184" s="58">
        <f t="shared" si="253"/>
        <v>69832.16085354</v>
      </c>
      <c r="L1184" s="74">
        <f t="shared" si="254"/>
        <v>5171.50077957</v>
      </c>
      <c r="M1184" s="74">
        <f t="shared" si="255"/>
        <v>100.04994972240002</v>
      </c>
      <c r="N1184" s="74">
        <f t="shared" si="256"/>
        <v>384.0022598277695</v>
      </c>
      <c r="O1184" s="74">
        <f t="shared" si="257"/>
        <v>8703.669612675001</v>
      </c>
      <c r="P1184" s="39">
        <f t="shared" si="258"/>
        <v>19044</v>
      </c>
      <c r="Q1184" s="73">
        <f t="shared" si="259"/>
        <v>5342.16030529581</v>
      </c>
      <c r="R1184" s="73">
        <f t="shared" si="260"/>
        <v>103.3515980632392</v>
      </c>
      <c r="S1184" s="73">
        <f t="shared" si="261"/>
        <v>384.0022598277695</v>
      </c>
      <c r="T1184" s="73">
        <f t="shared" si="262"/>
        <v>9113.09699138697</v>
      </c>
      <c r="U1184" s="73">
        <f t="shared" si="263"/>
        <v>19236</v>
      </c>
      <c r="V1184" s="73">
        <f t="shared" si="264"/>
        <v>101004.53998179518</v>
      </c>
      <c r="W1184" s="73">
        <f t="shared" si="265"/>
        <v>104010.7720081138</v>
      </c>
    </row>
    <row r="1185" spans="2:23" ht="15">
      <c r="B1185" t="s">
        <v>2314</v>
      </c>
      <c r="C1185" t="s">
        <v>2034</v>
      </c>
      <c r="D1185" t="s">
        <v>483</v>
      </c>
      <c r="E1185" s="54">
        <v>40</v>
      </c>
      <c r="F1185" s="45" t="s">
        <v>407</v>
      </c>
      <c r="G1185" s="45" t="s">
        <v>408</v>
      </c>
      <c r="H1185" s="45" t="s">
        <v>761</v>
      </c>
      <c r="I1185" s="53">
        <v>72347.45</v>
      </c>
      <c r="J1185" s="58">
        <f t="shared" si="252"/>
        <v>75096.6531</v>
      </c>
      <c r="K1185" s="58">
        <f t="shared" si="253"/>
        <v>77574.8426523</v>
      </c>
      <c r="L1185" s="74">
        <f t="shared" si="254"/>
        <v>5744.893962149999</v>
      </c>
      <c r="M1185" s="74">
        <f t="shared" si="255"/>
        <v>111.14304658799999</v>
      </c>
      <c r="N1185" s="74">
        <f t="shared" si="256"/>
        <v>384.0022598277695</v>
      </c>
      <c r="O1185" s="74">
        <f t="shared" si="257"/>
        <v>9668.694086624999</v>
      </c>
      <c r="P1185" s="39">
        <f t="shared" si="258"/>
        <v>19044</v>
      </c>
      <c r="Q1185" s="73">
        <f t="shared" si="259"/>
        <v>5934.475462900949</v>
      </c>
      <c r="R1185" s="73">
        <f t="shared" si="260"/>
        <v>114.81076712540398</v>
      </c>
      <c r="S1185" s="73">
        <f t="shared" si="261"/>
        <v>384.0022598277695</v>
      </c>
      <c r="T1185" s="73">
        <f t="shared" si="262"/>
        <v>10123.51696612515</v>
      </c>
      <c r="U1185" s="73">
        <f t="shared" si="263"/>
        <v>19236</v>
      </c>
      <c r="V1185" s="73">
        <f t="shared" si="264"/>
        <v>110049.38645519076</v>
      </c>
      <c r="W1185" s="73">
        <f t="shared" si="265"/>
        <v>113367.64810827927</v>
      </c>
    </row>
    <row r="1186" spans="2:23" ht="15">
      <c r="B1186" t="s">
        <v>2315</v>
      </c>
      <c r="C1186" t="s">
        <v>2316</v>
      </c>
      <c r="D1186" t="s">
        <v>2002</v>
      </c>
      <c r="E1186" s="54">
        <v>40</v>
      </c>
      <c r="F1186" s="45" t="s">
        <v>407</v>
      </c>
      <c r="G1186" s="45" t="s">
        <v>408</v>
      </c>
      <c r="H1186" s="45" t="s">
        <v>761</v>
      </c>
      <c r="I1186" s="53">
        <v>62474.63</v>
      </c>
      <c r="J1186" s="58">
        <f t="shared" si="252"/>
        <v>64848.66594</v>
      </c>
      <c r="K1186" s="58">
        <f t="shared" si="253"/>
        <v>66988.67191601999</v>
      </c>
      <c r="L1186" s="74">
        <f t="shared" si="254"/>
        <v>4960.92294441</v>
      </c>
      <c r="M1186" s="74">
        <f t="shared" si="255"/>
        <v>95.9760255912</v>
      </c>
      <c r="N1186" s="74">
        <f t="shared" si="256"/>
        <v>384.0022598277695</v>
      </c>
      <c r="O1186" s="74">
        <f t="shared" si="257"/>
        <v>8349.265739775</v>
      </c>
      <c r="P1186" s="39">
        <f t="shared" si="258"/>
        <v>19044</v>
      </c>
      <c r="Q1186" s="73">
        <f t="shared" si="259"/>
        <v>5124.633401575529</v>
      </c>
      <c r="R1186" s="73">
        <f t="shared" si="260"/>
        <v>99.14323443570957</v>
      </c>
      <c r="S1186" s="73">
        <f t="shared" si="261"/>
        <v>384.0022598277695</v>
      </c>
      <c r="T1186" s="73">
        <f t="shared" si="262"/>
        <v>8742.021685040609</v>
      </c>
      <c r="U1186" s="73">
        <f t="shared" si="263"/>
        <v>19236</v>
      </c>
      <c r="V1186" s="73">
        <f t="shared" si="264"/>
        <v>97682.83290960397</v>
      </c>
      <c r="W1186" s="73">
        <f t="shared" si="265"/>
        <v>100574.4724968996</v>
      </c>
    </row>
    <row r="1187" spans="2:23" ht="15">
      <c r="B1187" t="s">
        <v>2317</v>
      </c>
      <c r="C1187" t="s">
        <v>1297</v>
      </c>
      <c r="D1187" t="s">
        <v>556</v>
      </c>
      <c r="E1187" s="54">
        <v>40</v>
      </c>
      <c r="F1187" s="45" t="s">
        <v>407</v>
      </c>
      <c r="G1187" s="45" t="s">
        <v>408</v>
      </c>
      <c r="H1187" s="45" t="s">
        <v>412</v>
      </c>
      <c r="I1187" s="53">
        <v>68686.63</v>
      </c>
      <c r="J1187" s="58">
        <f t="shared" si="252"/>
        <v>71296.72194</v>
      </c>
      <c r="K1187" s="58">
        <f t="shared" si="253"/>
        <v>73649.51376402</v>
      </c>
      <c r="L1187" s="74">
        <f t="shared" si="254"/>
        <v>5454.19922841</v>
      </c>
      <c r="M1187" s="74">
        <f t="shared" si="255"/>
        <v>105.5191484712</v>
      </c>
      <c r="N1187" s="74">
        <f t="shared" si="256"/>
        <v>384.0022598277695</v>
      </c>
      <c r="O1187" s="74">
        <f t="shared" si="257"/>
        <v>9179.452949775</v>
      </c>
      <c r="P1187" s="39">
        <f t="shared" si="258"/>
        <v>19044</v>
      </c>
      <c r="Q1187" s="73">
        <f t="shared" si="259"/>
        <v>5634.187802947529</v>
      </c>
      <c r="R1187" s="73">
        <f t="shared" si="260"/>
        <v>109.0012803707496</v>
      </c>
      <c r="S1187" s="73">
        <f t="shared" si="261"/>
        <v>384.0022598277695</v>
      </c>
      <c r="T1187" s="73">
        <f t="shared" si="262"/>
        <v>9611.26154620461</v>
      </c>
      <c r="U1187" s="73">
        <f t="shared" si="263"/>
        <v>19236</v>
      </c>
      <c r="V1187" s="73">
        <f t="shared" si="264"/>
        <v>105463.89552648398</v>
      </c>
      <c r="W1187" s="73">
        <f t="shared" si="265"/>
        <v>108623.96665337065</v>
      </c>
    </row>
    <row r="1188" spans="2:23" ht="15">
      <c r="B1188" t="s">
        <v>2318</v>
      </c>
      <c r="C1188" t="s">
        <v>1009</v>
      </c>
      <c r="D1188" t="s">
        <v>2002</v>
      </c>
      <c r="E1188" s="54">
        <v>40</v>
      </c>
      <c r="F1188" s="45" t="s">
        <v>407</v>
      </c>
      <c r="G1188" s="45" t="s">
        <v>408</v>
      </c>
      <c r="H1188" s="45" t="s">
        <v>761</v>
      </c>
      <c r="I1188" s="53">
        <v>88196.79</v>
      </c>
      <c r="J1188" s="58">
        <f t="shared" si="252"/>
        <v>91548.26802</v>
      </c>
      <c r="K1188" s="58">
        <f t="shared" si="253"/>
        <v>94569.36086465999</v>
      </c>
      <c r="L1188" s="74">
        <f t="shared" si="254"/>
        <v>7003.44250353</v>
      </c>
      <c r="M1188" s="74">
        <f t="shared" si="255"/>
        <v>135.4914366696</v>
      </c>
      <c r="N1188" s="74">
        <f t="shared" si="256"/>
        <v>384.0022598277695</v>
      </c>
      <c r="O1188" s="74">
        <f t="shared" si="257"/>
        <v>11786.839507575001</v>
      </c>
      <c r="P1188" s="39">
        <f t="shared" si="258"/>
        <v>19044</v>
      </c>
      <c r="Q1188" s="73">
        <f t="shared" si="259"/>
        <v>7234.556106146489</v>
      </c>
      <c r="R1188" s="73">
        <f t="shared" si="260"/>
        <v>139.9626540796968</v>
      </c>
      <c r="S1188" s="73">
        <f t="shared" si="261"/>
        <v>384.0022598277695</v>
      </c>
      <c r="T1188" s="73">
        <f t="shared" si="262"/>
        <v>12341.301592838128</v>
      </c>
      <c r="U1188" s="73">
        <f t="shared" si="263"/>
        <v>19236</v>
      </c>
      <c r="V1188" s="73">
        <f t="shared" si="264"/>
        <v>129902.04372760237</v>
      </c>
      <c r="W1188" s="73">
        <f t="shared" si="265"/>
        <v>133905.18347755208</v>
      </c>
    </row>
    <row r="1189" spans="2:23" ht="15">
      <c r="B1189" t="s">
        <v>2319</v>
      </c>
      <c r="C1189" t="s">
        <v>2320</v>
      </c>
      <c r="D1189" t="s">
        <v>483</v>
      </c>
      <c r="E1189" s="54">
        <v>40</v>
      </c>
      <c r="F1189" s="45" t="s">
        <v>407</v>
      </c>
      <c r="G1189" s="45" t="s">
        <v>408</v>
      </c>
      <c r="H1189" s="45" t="s">
        <v>761</v>
      </c>
      <c r="I1189" s="53">
        <v>84236.56</v>
      </c>
      <c r="J1189" s="58">
        <f t="shared" si="252"/>
        <v>87437.54928</v>
      </c>
      <c r="K1189" s="58">
        <f t="shared" si="253"/>
        <v>90322.98840624</v>
      </c>
      <c r="L1189" s="74">
        <f t="shared" si="254"/>
        <v>6688.97251992</v>
      </c>
      <c r="M1189" s="74">
        <f t="shared" si="255"/>
        <v>129.4075729344</v>
      </c>
      <c r="N1189" s="74">
        <f t="shared" si="256"/>
        <v>384.0022598277695</v>
      </c>
      <c r="O1189" s="74">
        <f t="shared" si="257"/>
        <v>11257.584469800002</v>
      </c>
      <c r="P1189" s="39">
        <f t="shared" si="258"/>
        <v>19044</v>
      </c>
      <c r="Q1189" s="73">
        <f t="shared" si="259"/>
        <v>6909.70861307736</v>
      </c>
      <c r="R1189" s="73">
        <f t="shared" si="260"/>
        <v>133.6780228412352</v>
      </c>
      <c r="S1189" s="73">
        <f t="shared" si="261"/>
        <v>384.0022598277695</v>
      </c>
      <c r="T1189" s="73">
        <f t="shared" si="262"/>
        <v>11787.14998701432</v>
      </c>
      <c r="U1189" s="73">
        <f t="shared" si="263"/>
        <v>19236</v>
      </c>
      <c r="V1189" s="73">
        <f t="shared" si="264"/>
        <v>124941.51610248219</v>
      </c>
      <c r="W1189" s="73">
        <f t="shared" si="265"/>
        <v>128773.52728900067</v>
      </c>
    </row>
    <row r="1190" spans="2:23" ht="15">
      <c r="B1190" t="s">
        <v>2321</v>
      </c>
      <c r="C1190" t="s">
        <v>1329</v>
      </c>
      <c r="D1190" t="s">
        <v>556</v>
      </c>
      <c r="E1190" s="54">
        <v>40</v>
      </c>
      <c r="F1190" s="45" t="s">
        <v>407</v>
      </c>
      <c r="G1190" s="45" t="s">
        <v>408</v>
      </c>
      <c r="H1190" s="45" t="s">
        <v>412</v>
      </c>
      <c r="I1190" s="53">
        <v>89230.68</v>
      </c>
      <c r="J1190" s="58">
        <f t="shared" si="252"/>
        <v>92621.44584</v>
      </c>
      <c r="K1190" s="58">
        <f t="shared" si="253"/>
        <v>95677.95355271999</v>
      </c>
      <c r="L1190" s="74">
        <f t="shared" si="254"/>
        <v>7085.54060676</v>
      </c>
      <c r="M1190" s="74">
        <f t="shared" si="255"/>
        <v>137.0797398432</v>
      </c>
      <c r="N1190" s="74">
        <f t="shared" si="256"/>
        <v>384.0022598277695</v>
      </c>
      <c r="O1190" s="74">
        <f t="shared" si="257"/>
        <v>11925.0111519</v>
      </c>
      <c r="P1190" s="39">
        <f t="shared" si="258"/>
        <v>19044</v>
      </c>
      <c r="Q1190" s="73">
        <f t="shared" si="259"/>
        <v>7319.363446783079</v>
      </c>
      <c r="R1190" s="73">
        <f t="shared" si="260"/>
        <v>141.6033712580256</v>
      </c>
      <c r="S1190" s="73">
        <f t="shared" si="261"/>
        <v>384.0022598277695</v>
      </c>
      <c r="T1190" s="73">
        <f t="shared" si="262"/>
        <v>12485.972938629959</v>
      </c>
      <c r="U1190" s="73">
        <f t="shared" si="263"/>
        <v>19236</v>
      </c>
      <c r="V1190" s="73">
        <f t="shared" si="264"/>
        <v>131197.07959833095</v>
      </c>
      <c r="W1190" s="73">
        <f t="shared" si="265"/>
        <v>135244.89556921882</v>
      </c>
    </row>
    <row r="1191" spans="2:23" ht="15">
      <c r="B1191" t="s">
        <v>2322</v>
      </c>
      <c r="C1191" t="s">
        <v>2323</v>
      </c>
      <c r="D1191" t="s">
        <v>483</v>
      </c>
      <c r="E1191" s="54">
        <v>40</v>
      </c>
      <c r="F1191" s="45" t="s">
        <v>407</v>
      </c>
      <c r="G1191" s="45" t="s">
        <v>408</v>
      </c>
      <c r="H1191" s="45" t="s">
        <v>761</v>
      </c>
      <c r="I1191" s="53">
        <v>87686.58</v>
      </c>
      <c r="J1191" s="58">
        <f t="shared" si="252"/>
        <v>91018.67004000001</v>
      </c>
      <c r="K1191" s="58">
        <f t="shared" si="253"/>
        <v>94022.28615132</v>
      </c>
      <c r="L1191" s="74">
        <f t="shared" si="254"/>
        <v>6962.928258060001</v>
      </c>
      <c r="M1191" s="74">
        <f t="shared" si="255"/>
        <v>134.70763165920002</v>
      </c>
      <c r="N1191" s="74">
        <f t="shared" si="256"/>
        <v>384.0022598277695</v>
      </c>
      <c r="O1191" s="74">
        <f t="shared" si="257"/>
        <v>11718.653767650001</v>
      </c>
      <c r="P1191" s="39">
        <f t="shared" si="258"/>
        <v>19044</v>
      </c>
      <c r="Q1191" s="73">
        <f t="shared" si="259"/>
        <v>7192.70489057598</v>
      </c>
      <c r="R1191" s="73">
        <f t="shared" si="260"/>
        <v>139.1529835039536</v>
      </c>
      <c r="S1191" s="73">
        <f t="shared" si="261"/>
        <v>384.0022598277695</v>
      </c>
      <c r="T1191" s="73">
        <f t="shared" si="262"/>
        <v>12269.908342747261</v>
      </c>
      <c r="U1191" s="73">
        <f t="shared" si="263"/>
        <v>19236</v>
      </c>
      <c r="V1191" s="73">
        <f t="shared" si="264"/>
        <v>129262.96195719698</v>
      </c>
      <c r="W1191" s="73">
        <f t="shared" si="265"/>
        <v>133244.05462797498</v>
      </c>
    </row>
    <row r="1192" spans="2:23" ht="15">
      <c r="B1192" t="s">
        <v>2324</v>
      </c>
      <c r="C1192" t="s">
        <v>2325</v>
      </c>
      <c r="D1192" t="s">
        <v>2002</v>
      </c>
      <c r="E1192" s="54">
        <v>40</v>
      </c>
      <c r="F1192" s="45" t="s">
        <v>407</v>
      </c>
      <c r="G1192" s="45" t="s">
        <v>408</v>
      </c>
      <c r="H1192" s="45" t="s">
        <v>761</v>
      </c>
      <c r="I1192" s="53">
        <v>95860.01</v>
      </c>
      <c r="J1192" s="58">
        <f t="shared" si="252"/>
        <v>99502.69038</v>
      </c>
      <c r="K1192" s="58">
        <f t="shared" si="253"/>
        <v>102786.27916254</v>
      </c>
      <c r="L1192" s="74">
        <f t="shared" si="254"/>
        <v>7611.95581407</v>
      </c>
      <c r="M1192" s="74">
        <f t="shared" si="255"/>
        <v>147.2639817624</v>
      </c>
      <c r="N1192" s="74">
        <f t="shared" si="256"/>
        <v>384.0022598277695</v>
      </c>
      <c r="O1192" s="74">
        <f t="shared" si="257"/>
        <v>12810.971386425</v>
      </c>
      <c r="P1192" s="39">
        <f t="shared" si="258"/>
        <v>19044</v>
      </c>
      <c r="Q1192" s="73">
        <f t="shared" si="259"/>
        <v>7863.15035593431</v>
      </c>
      <c r="R1192" s="73">
        <f t="shared" si="260"/>
        <v>152.12369316055918</v>
      </c>
      <c r="S1192" s="73">
        <f t="shared" si="261"/>
        <v>384.0022598277695</v>
      </c>
      <c r="T1192" s="73">
        <f t="shared" si="262"/>
        <v>13413.60943071147</v>
      </c>
      <c r="U1192" s="73">
        <f t="shared" si="263"/>
        <v>19236</v>
      </c>
      <c r="V1192" s="73">
        <f t="shared" si="264"/>
        <v>139500.88382208516</v>
      </c>
      <c r="W1192" s="73">
        <f t="shared" si="265"/>
        <v>143835.16490217412</v>
      </c>
    </row>
    <row r="1193" spans="2:23" ht="15">
      <c r="B1193" t="s">
        <v>2326</v>
      </c>
      <c r="C1193" t="s">
        <v>2327</v>
      </c>
      <c r="D1193" t="s">
        <v>556</v>
      </c>
      <c r="E1193" s="54">
        <v>40</v>
      </c>
      <c r="F1193" s="45" t="s">
        <v>407</v>
      </c>
      <c r="G1193" s="45" t="s">
        <v>408</v>
      </c>
      <c r="H1193" s="45" t="s">
        <v>412</v>
      </c>
      <c r="I1193" s="53">
        <v>97728.56</v>
      </c>
      <c r="J1193" s="58">
        <f t="shared" si="252"/>
        <v>101442.24528</v>
      </c>
      <c r="K1193" s="58">
        <f t="shared" si="253"/>
        <v>104789.83937424</v>
      </c>
      <c r="L1193" s="74">
        <f t="shared" si="254"/>
        <v>7760.33176392</v>
      </c>
      <c r="M1193" s="74">
        <f t="shared" si="255"/>
        <v>150.1345230144</v>
      </c>
      <c r="N1193" s="74">
        <f t="shared" si="256"/>
        <v>384.0022598277695</v>
      </c>
      <c r="O1193" s="74">
        <f t="shared" si="257"/>
        <v>13060.6890798</v>
      </c>
      <c r="P1193" s="39">
        <f t="shared" si="258"/>
        <v>19044</v>
      </c>
      <c r="Q1193" s="73">
        <f t="shared" si="259"/>
        <v>8016.42271212936</v>
      </c>
      <c r="R1193" s="73">
        <f t="shared" si="260"/>
        <v>155.08896227387518</v>
      </c>
      <c r="S1193" s="73">
        <f t="shared" si="261"/>
        <v>384.0022598277695</v>
      </c>
      <c r="T1193" s="73">
        <f t="shared" si="262"/>
        <v>13675.07403833832</v>
      </c>
      <c r="U1193" s="73">
        <f t="shared" si="263"/>
        <v>19236</v>
      </c>
      <c r="V1193" s="73">
        <f t="shared" si="264"/>
        <v>141841.40290656217</v>
      </c>
      <c r="W1193" s="73">
        <f t="shared" si="265"/>
        <v>146256.4273468093</v>
      </c>
    </row>
    <row r="1194" spans="2:23" ht="15">
      <c r="B1194" t="s">
        <v>2328</v>
      </c>
      <c r="C1194" t="s">
        <v>2329</v>
      </c>
      <c r="D1194" t="s">
        <v>851</v>
      </c>
      <c r="E1194" s="54">
        <v>40</v>
      </c>
      <c r="F1194" s="45" t="s">
        <v>407</v>
      </c>
      <c r="G1194" s="45" t="s">
        <v>408</v>
      </c>
      <c r="H1194" s="45" t="s">
        <v>761</v>
      </c>
      <c r="I1194" s="53">
        <v>110375.22</v>
      </c>
      <c r="J1194" s="58">
        <f t="shared" si="252"/>
        <v>114569.47836000001</v>
      </c>
      <c r="K1194" s="58">
        <f t="shared" si="253"/>
        <v>118350.27114588</v>
      </c>
      <c r="L1194" s="74">
        <f t="shared" si="254"/>
        <v>8764.565094540001</v>
      </c>
      <c r="M1194" s="74">
        <f t="shared" si="255"/>
        <v>169.56282797280002</v>
      </c>
      <c r="N1194" s="74">
        <f t="shared" si="256"/>
        <v>384.0022598277695</v>
      </c>
      <c r="O1194" s="74">
        <f t="shared" si="257"/>
        <v>14750.82033885</v>
      </c>
      <c r="P1194" s="39">
        <f t="shared" si="258"/>
        <v>19044</v>
      </c>
      <c r="Q1194" s="73">
        <f t="shared" si="259"/>
        <v>9053.79574265982</v>
      </c>
      <c r="R1194" s="73">
        <f t="shared" si="260"/>
        <v>175.1584012959024</v>
      </c>
      <c r="S1194" s="73">
        <f t="shared" si="261"/>
        <v>384.0022598277695</v>
      </c>
      <c r="T1194" s="73">
        <f t="shared" si="262"/>
        <v>15444.71038453734</v>
      </c>
      <c r="U1194" s="73">
        <f t="shared" si="263"/>
        <v>19236</v>
      </c>
      <c r="V1194" s="73">
        <f t="shared" si="264"/>
        <v>157682.42888119057</v>
      </c>
      <c r="W1194" s="73">
        <f t="shared" si="265"/>
        <v>162643.93793420083</v>
      </c>
    </row>
    <row r="1195" spans="2:23" ht="15">
      <c r="B1195" t="s">
        <v>2330</v>
      </c>
      <c r="C1195" t="s">
        <v>2331</v>
      </c>
      <c r="D1195" t="s">
        <v>556</v>
      </c>
      <c r="E1195" s="54">
        <v>40</v>
      </c>
      <c r="F1195" s="45" t="s">
        <v>407</v>
      </c>
      <c r="G1195" s="45" t="s">
        <v>408</v>
      </c>
      <c r="H1195" s="45" t="s">
        <v>412</v>
      </c>
      <c r="I1195" s="53">
        <v>113134.56</v>
      </c>
      <c r="J1195" s="58">
        <f t="shared" si="252"/>
        <v>117433.67328</v>
      </c>
      <c r="K1195" s="58">
        <f t="shared" si="253"/>
        <v>121308.98449824</v>
      </c>
      <c r="L1195" s="74">
        <f t="shared" si="254"/>
        <v>8983.67600592</v>
      </c>
      <c r="M1195" s="74">
        <f t="shared" si="255"/>
        <v>173.8018364544</v>
      </c>
      <c r="N1195" s="74">
        <f t="shared" si="256"/>
        <v>384.0022598277695</v>
      </c>
      <c r="O1195" s="74">
        <f t="shared" si="257"/>
        <v>15119.585434800001</v>
      </c>
      <c r="P1195" s="39">
        <f t="shared" si="258"/>
        <v>19044</v>
      </c>
      <c r="Q1195" s="73">
        <f t="shared" si="259"/>
        <v>9280.13731411536</v>
      </c>
      <c r="R1195" s="73">
        <f t="shared" si="260"/>
        <v>179.5372970573952</v>
      </c>
      <c r="S1195" s="73">
        <f t="shared" si="261"/>
        <v>384.0022598277695</v>
      </c>
      <c r="T1195" s="73">
        <f t="shared" si="262"/>
        <v>15830.82247702032</v>
      </c>
      <c r="U1195" s="73">
        <f t="shared" si="263"/>
        <v>19236</v>
      </c>
      <c r="V1195" s="73">
        <f t="shared" si="264"/>
        <v>161138.73881700216</v>
      </c>
      <c r="W1195" s="73">
        <f t="shared" si="265"/>
        <v>166219.48384626085</v>
      </c>
    </row>
    <row r="1196" spans="2:23" ht="15">
      <c r="B1196" t="s">
        <v>2332</v>
      </c>
      <c r="C1196" t="s">
        <v>2333</v>
      </c>
      <c r="D1196" t="s">
        <v>2334</v>
      </c>
      <c r="E1196" s="54">
        <v>40</v>
      </c>
      <c r="F1196" s="45" t="s">
        <v>407</v>
      </c>
      <c r="G1196" s="45" t="s">
        <v>408</v>
      </c>
      <c r="H1196" s="45" t="s">
        <v>761</v>
      </c>
      <c r="I1196" s="53">
        <v>103217.26</v>
      </c>
      <c r="J1196" s="58">
        <f t="shared" si="252"/>
        <v>107139.51587999999</v>
      </c>
      <c r="K1196" s="58">
        <f t="shared" si="253"/>
        <v>110675.11990403998</v>
      </c>
      <c r="L1196" s="74">
        <f t="shared" si="254"/>
        <v>8196.17296482</v>
      </c>
      <c r="M1196" s="74">
        <f t="shared" si="255"/>
        <v>158.5664835024</v>
      </c>
      <c r="N1196" s="74">
        <f t="shared" si="256"/>
        <v>384.0022598277695</v>
      </c>
      <c r="O1196" s="74">
        <f t="shared" si="257"/>
        <v>13794.21266955</v>
      </c>
      <c r="P1196" s="39">
        <f t="shared" si="258"/>
        <v>19044</v>
      </c>
      <c r="Q1196" s="73">
        <f t="shared" si="259"/>
        <v>8466.646672659059</v>
      </c>
      <c r="R1196" s="73">
        <f t="shared" si="260"/>
        <v>163.79917745797917</v>
      </c>
      <c r="S1196" s="73">
        <f t="shared" si="261"/>
        <v>384.0022598277695</v>
      </c>
      <c r="T1196" s="73">
        <f t="shared" si="262"/>
        <v>14443.103147477217</v>
      </c>
      <c r="U1196" s="73">
        <f t="shared" si="263"/>
        <v>19236</v>
      </c>
      <c r="V1196" s="73">
        <f t="shared" si="264"/>
        <v>148716.47025770016</v>
      </c>
      <c r="W1196" s="73">
        <f t="shared" si="265"/>
        <v>153368.671161462</v>
      </c>
    </row>
    <row r="1197" spans="2:23" ht="15">
      <c r="B1197" t="s">
        <v>2335</v>
      </c>
      <c r="C1197" t="s">
        <v>2336</v>
      </c>
      <c r="D1197" t="s">
        <v>498</v>
      </c>
      <c r="E1197" s="54">
        <v>40</v>
      </c>
      <c r="F1197" s="45" t="s">
        <v>407</v>
      </c>
      <c r="G1197" s="45" t="s">
        <v>492</v>
      </c>
      <c r="H1197" s="45" t="s">
        <v>412</v>
      </c>
      <c r="I1197" s="53">
        <v>49711.1</v>
      </c>
      <c r="J1197" s="58">
        <f t="shared" si="252"/>
        <v>51600.1218</v>
      </c>
      <c r="K1197" s="58">
        <f t="shared" si="253"/>
        <v>53302.9258194</v>
      </c>
      <c r="L1197" s="74">
        <f t="shared" si="254"/>
        <v>3947.4093177</v>
      </c>
      <c r="M1197" s="74">
        <f t="shared" si="255"/>
        <v>76.368180264</v>
      </c>
      <c r="N1197" s="74">
        <f t="shared" si="256"/>
        <v>384.0022598277695</v>
      </c>
      <c r="O1197" s="74">
        <f t="shared" si="257"/>
        <v>6643.51568175</v>
      </c>
      <c r="P1197" s="39">
        <f t="shared" si="258"/>
        <v>19044</v>
      </c>
      <c r="Q1197" s="73">
        <f t="shared" si="259"/>
        <v>4077.6738251840998</v>
      </c>
      <c r="R1197" s="73">
        <f t="shared" si="260"/>
        <v>78.88833021271199</v>
      </c>
      <c r="S1197" s="73">
        <f t="shared" si="261"/>
        <v>384.0022598277695</v>
      </c>
      <c r="T1197" s="73">
        <f t="shared" si="262"/>
        <v>6956.031819431701</v>
      </c>
      <c r="U1197" s="73">
        <f t="shared" si="263"/>
        <v>19236</v>
      </c>
      <c r="V1197" s="73">
        <f t="shared" si="264"/>
        <v>81695.41723954177</v>
      </c>
      <c r="W1197" s="73">
        <f t="shared" si="265"/>
        <v>84035.52205405629</v>
      </c>
    </row>
    <row r="1198" spans="2:23" ht="15">
      <c r="B1198" t="s">
        <v>2337</v>
      </c>
      <c r="C1198" t="s">
        <v>577</v>
      </c>
      <c r="D1198" t="s">
        <v>797</v>
      </c>
      <c r="E1198" s="54">
        <v>40</v>
      </c>
      <c r="F1198" s="45" t="s">
        <v>407</v>
      </c>
      <c r="G1198" s="45" t="s">
        <v>408</v>
      </c>
      <c r="H1198" s="45" t="s">
        <v>412</v>
      </c>
      <c r="I1198" s="53">
        <v>54850.83</v>
      </c>
      <c r="J1198" s="58">
        <f t="shared" si="252"/>
        <v>56935.16154</v>
      </c>
      <c r="K1198" s="58">
        <f t="shared" si="253"/>
        <v>58814.02187082</v>
      </c>
      <c r="L1198" s="74">
        <f t="shared" si="254"/>
        <v>4355.53985781</v>
      </c>
      <c r="M1198" s="74">
        <f t="shared" si="255"/>
        <v>84.2640390792</v>
      </c>
      <c r="N1198" s="74">
        <f t="shared" si="256"/>
        <v>384.0022598277695</v>
      </c>
      <c r="O1198" s="74">
        <f t="shared" si="257"/>
        <v>7330.402048275</v>
      </c>
      <c r="P1198" s="39">
        <f t="shared" si="258"/>
        <v>19044</v>
      </c>
      <c r="Q1198" s="73">
        <f t="shared" si="259"/>
        <v>4499.27267311773</v>
      </c>
      <c r="R1198" s="73">
        <f t="shared" si="260"/>
        <v>87.04475236881359</v>
      </c>
      <c r="S1198" s="73">
        <f t="shared" si="261"/>
        <v>384.0022598277695</v>
      </c>
      <c r="T1198" s="73">
        <f t="shared" si="262"/>
        <v>7675.22985414201</v>
      </c>
      <c r="U1198" s="73">
        <f t="shared" si="263"/>
        <v>19236</v>
      </c>
      <c r="V1198" s="73">
        <f t="shared" si="264"/>
        <v>88133.36974499197</v>
      </c>
      <c r="W1198" s="73">
        <f t="shared" si="265"/>
        <v>90695.57141027632</v>
      </c>
    </row>
    <row r="1199" spans="2:23" ht="15">
      <c r="B1199" t="s">
        <v>2338</v>
      </c>
      <c r="C1199" t="s">
        <v>2339</v>
      </c>
      <c r="D1199" t="s">
        <v>797</v>
      </c>
      <c r="E1199" s="54">
        <v>40</v>
      </c>
      <c r="F1199" s="45" t="s">
        <v>407</v>
      </c>
      <c r="G1199" s="45" t="s">
        <v>408</v>
      </c>
      <c r="H1199" s="45" t="s">
        <v>412</v>
      </c>
      <c r="I1199" s="53">
        <v>54184.16</v>
      </c>
      <c r="J1199" s="58">
        <f t="shared" si="252"/>
        <v>56243.15808000001</v>
      </c>
      <c r="K1199" s="58">
        <f t="shared" si="253"/>
        <v>58099.18229664001</v>
      </c>
      <c r="L1199" s="74">
        <f t="shared" si="254"/>
        <v>4302.601593120001</v>
      </c>
      <c r="M1199" s="74">
        <f t="shared" si="255"/>
        <v>83.23987395840001</v>
      </c>
      <c r="N1199" s="74">
        <f t="shared" si="256"/>
        <v>384.0022598277695</v>
      </c>
      <c r="O1199" s="74">
        <f t="shared" si="257"/>
        <v>7241.306602800001</v>
      </c>
      <c r="P1199" s="39">
        <f t="shared" si="258"/>
        <v>19044</v>
      </c>
      <c r="Q1199" s="73">
        <f t="shared" si="259"/>
        <v>4444.5874456929605</v>
      </c>
      <c r="R1199" s="73">
        <f t="shared" si="260"/>
        <v>85.9867897990272</v>
      </c>
      <c r="S1199" s="73">
        <f t="shared" si="261"/>
        <v>384.0022598277695</v>
      </c>
      <c r="T1199" s="73">
        <f t="shared" si="262"/>
        <v>7581.943289711521</v>
      </c>
      <c r="U1199" s="73">
        <f t="shared" si="263"/>
        <v>19236</v>
      </c>
      <c r="V1199" s="73">
        <f t="shared" si="264"/>
        <v>87298.30840970618</v>
      </c>
      <c r="W1199" s="73">
        <f t="shared" si="265"/>
        <v>89831.70208167128</v>
      </c>
    </row>
    <row r="1200" spans="2:23" ht="15">
      <c r="B1200" t="s">
        <v>2340</v>
      </c>
      <c r="C1200" t="s">
        <v>603</v>
      </c>
      <c r="D1200" t="s">
        <v>417</v>
      </c>
      <c r="E1200" s="54">
        <v>40</v>
      </c>
      <c r="F1200" s="45" t="s">
        <v>407</v>
      </c>
      <c r="G1200" s="45" t="s">
        <v>408</v>
      </c>
      <c r="H1200" s="45" t="s">
        <v>412</v>
      </c>
      <c r="I1200" s="53">
        <v>62529.99</v>
      </c>
      <c r="J1200" s="58">
        <f t="shared" si="252"/>
        <v>64906.12962</v>
      </c>
      <c r="K1200" s="58">
        <f t="shared" si="253"/>
        <v>67048.03189746</v>
      </c>
      <c r="L1200" s="74">
        <f t="shared" si="254"/>
        <v>4965.31891593</v>
      </c>
      <c r="M1200" s="74">
        <f t="shared" si="255"/>
        <v>96.0610718376</v>
      </c>
      <c r="N1200" s="74">
        <f t="shared" si="256"/>
        <v>384.0022598277695</v>
      </c>
      <c r="O1200" s="74">
        <f t="shared" si="257"/>
        <v>8356.664188575</v>
      </c>
      <c r="P1200" s="39">
        <f t="shared" si="258"/>
        <v>19044</v>
      </c>
      <c r="Q1200" s="73">
        <f t="shared" si="259"/>
        <v>5129.17444015569</v>
      </c>
      <c r="R1200" s="73">
        <f t="shared" si="260"/>
        <v>99.2310872082408</v>
      </c>
      <c r="S1200" s="73">
        <f t="shared" si="261"/>
        <v>384.0022598277695</v>
      </c>
      <c r="T1200" s="73">
        <f t="shared" si="262"/>
        <v>8749.76816261853</v>
      </c>
      <c r="U1200" s="73">
        <f t="shared" si="263"/>
        <v>19236</v>
      </c>
      <c r="V1200" s="73">
        <f t="shared" si="264"/>
        <v>97752.17605617037</v>
      </c>
      <c r="W1200" s="73">
        <f t="shared" si="265"/>
        <v>100646.20784727023</v>
      </c>
    </row>
    <row r="1201" spans="2:23" ht="15">
      <c r="B1201" t="s">
        <v>2341</v>
      </c>
      <c r="C1201" t="s">
        <v>609</v>
      </c>
      <c r="D1201" t="s">
        <v>797</v>
      </c>
      <c r="E1201" s="54">
        <v>40</v>
      </c>
      <c r="F1201" s="45" t="s">
        <v>407</v>
      </c>
      <c r="G1201" s="45" t="s">
        <v>408</v>
      </c>
      <c r="H1201" s="45" t="s">
        <v>412</v>
      </c>
      <c r="I1201" s="53">
        <v>60849.79</v>
      </c>
      <c r="J1201" s="58">
        <f t="shared" si="252"/>
        <v>63162.08202</v>
      </c>
      <c r="K1201" s="58">
        <f t="shared" si="253"/>
        <v>65246.43072665999</v>
      </c>
      <c r="L1201" s="74">
        <f t="shared" si="254"/>
        <v>4831.89927453</v>
      </c>
      <c r="M1201" s="74">
        <f t="shared" si="255"/>
        <v>93.4798813896</v>
      </c>
      <c r="N1201" s="74">
        <f t="shared" si="256"/>
        <v>384.0022598277695</v>
      </c>
      <c r="O1201" s="74">
        <f t="shared" si="257"/>
        <v>8132.118060075</v>
      </c>
      <c r="P1201" s="39">
        <f t="shared" si="258"/>
        <v>19044</v>
      </c>
      <c r="Q1201" s="73">
        <f t="shared" si="259"/>
        <v>4991.351950589489</v>
      </c>
      <c r="R1201" s="73">
        <f t="shared" si="260"/>
        <v>96.56471747545679</v>
      </c>
      <c r="S1201" s="73">
        <f t="shared" si="261"/>
        <v>384.0022598277695</v>
      </c>
      <c r="T1201" s="73">
        <f t="shared" si="262"/>
        <v>8514.65920982913</v>
      </c>
      <c r="U1201" s="73">
        <f t="shared" si="263"/>
        <v>19236</v>
      </c>
      <c r="V1201" s="73">
        <f t="shared" si="264"/>
        <v>95647.58149582238</v>
      </c>
      <c r="W1201" s="73">
        <f t="shared" si="265"/>
        <v>98469.00886438185</v>
      </c>
    </row>
    <row r="1202" spans="2:23" ht="15">
      <c r="B1202" t="s">
        <v>2342</v>
      </c>
      <c r="C1202" t="s">
        <v>613</v>
      </c>
      <c r="D1202" t="s">
        <v>543</v>
      </c>
      <c r="E1202" s="54">
        <v>40</v>
      </c>
      <c r="F1202" s="45" t="s">
        <v>407</v>
      </c>
      <c r="G1202" s="45" t="s">
        <v>408</v>
      </c>
      <c r="H1202" s="45" t="s">
        <v>412</v>
      </c>
      <c r="I1202" s="53">
        <v>57692.02</v>
      </c>
      <c r="J1202" s="58">
        <f t="shared" si="252"/>
        <v>59884.31676</v>
      </c>
      <c r="K1202" s="58">
        <f t="shared" si="253"/>
        <v>61860.499213079995</v>
      </c>
      <c r="L1202" s="74">
        <f t="shared" si="254"/>
        <v>4581.15023214</v>
      </c>
      <c r="M1202" s="74">
        <f t="shared" si="255"/>
        <v>88.6287888048</v>
      </c>
      <c r="N1202" s="74">
        <f t="shared" si="256"/>
        <v>384.0022598277695</v>
      </c>
      <c r="O1202" s="74">
        <f t="shared" si="257"/>
        <v>7710.105782850001</v>
      </c>
      <c r="P1202" s="39">
        <f t="shared" si="258"/>
        <v>19044</v>
      </c>
      <c r="Q1202" s="73">
        <f t="shared" si="259"/>
        <v>4732.32818980062</v>
      </c>
      <c r="R1202" s="73">
        <f t="shared" si="260"/>
        <v>91.5535388353584</v>
      </c>
      <c r="S1202" s="73">
        <f t="shared" si="261"/>
        <v>384.0022598277695</v>
      </c>
      <c r="T1202" s="73">
        <f t="shared" si="262"/>
        <v>8072.79514730694</v>
      </c>
      <c r="U1202" s="73">
        <f t="shared" si="263"/>
        <v>19236</v>
      </c>
      <c r="V1202" s="73">
        <f t="shared" si="264"/>
        <v>91692.20382362258</v>
      </c>
      <c r="W1202" s="73">
        <f t="shared" si="265"/>
        <v>94377.17834885068</v>
      </c>
    </row>
    <row r="1203" spans="2:23" ht="15">
      <c r="B1203" t="s">
        <v>2343</v>
      </c>
      <c r="C1203" t="s">
        <v>954</v>
      </c>
      <c r="D1203" t="s">
        <v>797</v>
      </c>
      <c r="E1203" s="54">
        <v>40</v>
      </c>
      <c r="F1203" s="45" t="s">
        <v>407</v>
      </c>
      <c r="G1203" s="45" t="s">
        <v>408</v>
      </c>
      <c r="H1203" s="45" t="s">
        <v>412</v>
      </c>
      <c r="I1203" s="53">
        <v>67406.52</v>
      </c>
      <c r="J1203" s="58">
        <f t="shared" si="252"/>
        <v>69967.96776</v>
      </c>
      <c r="K1203" s="58">
        <f t="shared" si="253"/>
        <v>72276.91069608</v>
      </c>
      <c r="L1203" s="74">
        <f t="shared" si="254"/>
        <v>5352.54953364</v>
      </c>
      <c r="M1203" s="74">
        <f t="shared" si="255"/>
        <v>103.5525922848</v>
      </c>
      <c r="N1203" s="74">
        <f t="shared" si="256"/>
        <v>384.0022598277695</v>
      </c>
      <c r="O1203" s="74">
        <f t="shared" si="257"/>
        <v>9008.3758491</v>
      </c>
      <c r="P1203" s="39">
        <f t="shared" si="258"/>
        <v>19044</v>
      </c>
      <c r="Q1203" s="73">
        <f t="shared" si="259"/>
        <v>5529.18366825012</v>
      </c>
      <c r="R1203" s="73">
        <f t="shared" si="260"/>
        <v>106.9698278301984</v>
      </c>
      <c r="S1203" s="73">
        <f t="shared" si="261"/>
        <v>384.0022598277695</v>
      </c>
      <c r="T1203" s="73">
        <f t="shared" si="262"/>
        <v>9432.13684583844</v>
      </c>
      <c r="U1203" s="73">
        <f t="shared" si="263"/>
        <v>19236</v>
      </c>
      <c r="V1203" s="73">
        <f t="shared" si="264"/>
        <v>103860.44799485257</v>
      </c>
      <c r="W1203" s="73">
        <f t="shared" si="265"/>
        <v>106965.20329782652</v>
      </c>
    </row>
    <row r="1204" spans="2:23" ht="15">
      <c r="B1204" t="s">
        <v>2344</v>
      </c>
      <c r="C1204" t="s">
        <v>2345</v>
      </c>
      <c r="D1204" t="s">
        <v>543</v>
      </c>
      <c r="E1204" s="54">
        <v>40</v>
      </c>
      <c r="F1204" s="45" t="s">
        <v>407</v>
      </c>
      <c r="G1204" s="45" t="s">
        <v>408</v>
      </c>
      <c r="H1204" s="45" t="s">
        <v>412</v>
      </c>
      <c r="I1204" s="53">
        <v>61437.61</v>
      </c>
      <c r="J1204" s="58">
        <f t="shared" si="252"/>
        <v>63772.239180000004</v>
      </c>
      <c r="K1204" s="58">
        <f t="shared" si="253"/>
        <v>65876.72307294</v>
      </c>
      <c r="L1204" s="74">
        <f t="shared" si="254"/>
        <v>4878.57629727</v>
      </c>
      <c r="M1204" s="74">
        <f t="shared" si="255"/>
        <v>94.3829139864</v>
      </c>
      <c r="N1204" s="74">
        <f t="shared" si="256"/>
        <v>384.0022598277695</v>
      </c>
      <c r="O1204" s="74">
        <f t="shared" si="257"/>
        <v>8210.675794425</v>
      </c>
      <c r="P1204" s="39">
        <f t="shared" si="258"/>
        <v>19044</v>
      </c>
      <c r="Q1204" s="73">
        <f t="shared" si="259"/>
        <v>5039.56931507991</v>
      </c>
      <c r="R1204" s="73">
        <f t="shared" si="260"/>
        <v>97.4975501479512</v>
      </c>
      <c r="S1204" s="73">
        <f t="shared" si="261"/>
        <v>384.0022598277695</v>
      </c>
      <c r="T1204" s="73">
        <f t="shared" si="262"/>
        <v>8596.91236101867</v>
      </c>
      <c r="U1204" s="73">
        <f t="shared" si="263"/>
        <v>19236</v>
      </c>
      <c r="V1204" s="73">
        <f t="shared" si="264"/>
        <v>96383.87644550917</v>
      </c>
      <c r="W1204" s="73">
        <f t="shared" si="265"/>
        <v>99230.7045590143</v>
      </c>
    </row>
    <row r="1205" spans="2:23" ht="15">
      <c r="B1205" t="s">
        <v>2346</v>
      </c>
      <c r="C1205" t="s">
        <v>1195</v>
      </c>
      <c r="D1205" t="s">
        <v>417</v>
      </c>
      <c r="E1205" s="54">
        <v>40</v>
      </c>
      <c r="F1205" s="45" t="s">
        <v>407</v>
      </c>
      <c r="G1205" s="45" t="s">
        <v>408</v>
      </c>
      <c r="H1205" s="45" t="s">
        <v>412</v>
      </c>
      <c r="I1205" s="53">
        <v>161624.84</v>
      </c>
      <c r="J1205" s="58">
        <f t="shared" si="252"/>
        <v>167766.58392</v>
      </c>
      <c r="K1205" s="58">
        <f t="shared" si="253"/>
        <v>173302.88118936</v>
      </c>
      <c r="L1205" s="74">
        <f t="shared" si="254"/>
        <v>10393.41546684</v>
      </c>
      <c r="M1205" s="74">
        <f t="shared" si="255"/>
        <v>248.2945442016</v>
      </c>
      <c r="N1205" s="74">
        <f t="shared" si="256"/>
        <v>384.0022598277695</v>
      </c>
      <c r="O1205" s="74">
        <f t="shared" si="257"/>
        <v>21599.947679700002</v>
      </c>
      <c r="P1205" s="39">
        <f t="shared" si="258"/>
        <v>19044</v>
      </c>
      <c r="Q1205" s="73">
        <f t="shared" si="259"/>
        <v>10473.69177724572</v>
      </c>
      <c r="R1205" s="73">
        <f t="shared" si="260"/>
        <v>256.4882641602528</v>
      </c>
      <c r="S1205" s="73">
        <f t="shared" si="261"/>
        <v>384.0022598277695</v>
      </c>
      <c r="T1205" s="73">
        <f t="shared" si="262"/>
        <v>22616.02599521148</v>
      </c>
      <c r="U1205" s="73">
        <f t="shared" si="263"/>
        <v>19236</v>
      </c>
      <c r="V1205" s="73">
        <f t="shared" si="264"/>
        <v>219436.2438705694</v>
      </c>
      <c r="W1205" s="73">
        <f t="shared" si="265"/>
        <v>226269.08948580522</v>
      </c>
    </row>
    <row r="1206" spans="2:23" ht="15">
      <c r="B1206" t="s">
        <v>2347</v>
      </c>
      <c r="C1206" t="s">
        <v>904</v>
      </c>
      <c r="D1206" t="s">
        <v>417</v>
      </c>
      <c r="E1206" s="54">
        <v>40</v>
      </c>
      <c r="F1206" s="45" t="s">
        <v>407</v>
      </c>
      <c r="G1206" s="45" t="s">
        <v>408</v>
      </c>
      <c r="H1206" s="45" t="s">
        <v>412</v>
      </c>
      <c r="I1206" s="53">
        <v>150816.89</v>
      </c>
      <c r="J1206" s="58">
        <f t="shared" si="252"/>
        <v>156547.93182000003</v>
      </c>
      <c r="K1206" s="58">
        <f t="shared" si="253"/>
        <v>161714.01357006002</v>
      </c>
      <c r="L1206" s="74">
        <f t="shared" si="254"/>
        <v>10230.745011390001</v>
      </c>
      <c r="M1206" s="74">
        <f t="shared" si="255"/>
        <v>231.69093909360004</v>
      </c>
      <c r="N1206" s="74">
        <f t="shared" si="256"/>
        <v>384.0022598277695</v>
      </c>
      <c r="O1206" s="74">
        <f t="shared" si="257"/>
        <v>20155.546221825003</v>
      </c>
      <c r="P1206" s="39">
        <f t="shared" si="258"/>
        <v>19044</v>
      </c>
      <c r="Q1206" s="73">
        <f t="shared" si="259"/>
        <v>10305.65319676587</v>
      </c>
      <c r="R1206" s="73">
        <f t="shared" si="260"/>
        <v>239.33674008368882</v>
      </c>
      <c r="S1206" s="73">
        <f t="shared" si="261"/>
        <v>384.0022598277695</v>
      </c>
      <c r="T1206" s="73">
        <f t="shared" si="262"/>
        <v>21103.678770892835</v>
      </c>
      <c r="U1206" s="73">
        <f t="shared" si="263"/>
        <v>19236</v>
      </c>
      <c r="V1206" s="73">
        <f t="shared" si="264"/>
        <v>206593.9162521364</v>
      </c>
      <c r="W1206" s="73">
        <f t="shared" si="265"/>
        <v>212982.68453763018</v>
      </c>
    </row>
    <row r="1207" spans="2:23" ht="15">
      <c r="B1207" t="s">
        <v>2348</v>
      </c>
      <c r="C1207" t="s">
        <v>809</v>
      </c>
      <c r="D1207" t="s">
        <v>417</v>
      </c>
      <c r="E1207" s="54">
        <v>40</v>
      </c>
      <c r="F1207" s="45" t="s">
        <v>407</v>
      </c>
      <c r="G1207" s="45" t="s">
        <v>408</v>
      </c>
      <c r="H1207" s="45" t="s">
        <v>412</v>
      </c>
      <c r="I1207" s="53">
        <v>120165.43</v>
      </c>
      <c r="J1207" s="58">
        <f t="shared" si="252"/>
        <v>124731.71634</v>
      </c>
      <c r="K1207" s="58">
        <f t="shared" si="253"/>
        <v>128847.86297922</v>
      </c>
      <c r="L1207" s="74">
        <f t="shared" si="254"/>
        <v>9541.97630001</v>
      </c>
      <c r="M1207" s="74">
        <f t="shared" si="255"/>
        <v>184.6029401832</v>
      </c>
      <c r="N1207" s="74">
        <f t="shared" si="256"/>
        <v>384.0022598277695</v>
      </c>
      <c r="O1207" s="74">
        <f t="shared" si="257"/>
        <v>16059.208478775001</v>
      </c>
      <c r="P1207" s="39">
        <f t="shared" si="258"/>
        <v>19044</v>
      </c>
      <c r="Q1207" s="73">
        <f t="shared" si="259"/>
        <v>9829.09401319869</v>
      </c>
      <c r="R1207" s="73">
        <f t="shared" si="260"/>
        <v>190.69483720924558</v>
      </c>
      <c r="S1207" s="73">
        <f t="shared" si="261"/>
        <v>384.0022598277695</v>
      </c>
      <c r="T1207" s="73">
        <f t="shared" si="262"/>
        <v>16814.64611878821</v>
      </c>
      <c r="U1207" s="73">
        <f t="shared" si="263"/>
        <v>19236</v>
      </c>
      <c r="V1207" s="73">
        <f t="shared" si="264"/>
        <v>169945.50631879596</v>
      </c>
      <c r="W1207" s="73">
        <f t="shared" si="265"/>
        <v>175302.3002082439</v>
      </c>
    </row>
    <row r="1208" spans="2:23" ht="15">
      <c r="B1208" t="s">
        <v>2349</v>
      </c>
      <c r="C1208" t="s">
        <v>924</v>
      </c>
      <c r="D1208" t="s">
        <v>417</v>
      </c>
      <c r="E1208" s="54">
        <v>40</v>
      </c>
      <c r="F1208" s="45" t="s">
        <v>407</v>
      </c>
      <c r="G1208" s="45" t="s">
        <v>408</v>
      </c>
      <c r="H1208" s="45" t="s">
        <v>412</v>
      </c>
      <c r="I1208" s="53">
        <v>129194.36</v>
      </c>
      <c r="J1208" s="58">
        <f t="shared" si="252"/>
        <v>134103.74568</v>
      </c>
      <c r="K1208" s="58">
        <f t="shared" si="253"/>
        <v>138529.16928744</v>
      </c>
      <c r="L1208" s="74">
        <f t="shared" si="254"/>
        <v>9905.30431236</v>
      </c>
      <c r="M1208" s="74">
        <f t="shared" si="255"/>
        <v>198.4735436064</v>
      </c>
      <c r="N1208" s="74">
        <f t="shared" si="256"/>
        <v>384.0022598277695</v>
      </c>
      <c r="O1208" s="74">
        <f t="shared" si="257"/>
        <v>17265.857256299998</v>
      </c>
      <c r="P1208" s="39">
        <f t="shared" si="258"/>
        <v>19044</v>
      </c>
      <c r="Q1208" s="73">
        <f t="shared" si="259"/>
        <v>9969.472954667881</v>
      </c>
      <c r="R1208" s="73">
        <f t="shared" si="260"/>
        <v>205.02317054541118</v>
      </c>
      <c r="S1208" s="73">
        <f t="shared" si="261"/>
        <v>384.0022598277695</v>
      </c>
      <c r="T1208" s="73">
        <f t="shared" si="262"/>
        <v>18078.05659201092</v>
      </c>
      <c r="U1208" s="73">
        <f t="shared" si="263"/>
        <v>19236</v>
      </c>
      <c r="V1208" s="73">
        <f t="shared" si="264"/>
        <v>180901.38305209417</v>
      </c>
      <c r="W1208" s="73">
        <f t="shared" si="265"/>
        <v>186401.72426449196</v>
      </c>
    </row>
    <row r="1209" spans="2:23" ht="15">
      <c r="B1209" t="s">
        <v>2350</v>
      </c>
      <c r="C1209" t="s">
        <v>1440</v>
      </c>
      <c r="D1209" t="s">
        <v>458</v>
      </c>
      <c r="E1209" s="54">
        <v>35</v>
      </c>
      <c r="F1209" s="45" t="s">
        <v>407</v>
      </c>
      <c r="G1209" s="45" t="s">
        <v>408</v>
      </c>
      <c r="H1209" s="45" t="s">
        <v>412</v>
      </c>
      <c r="I1209" s="53">
        <v>196847.46</v>
      </c>
      <c r="J1209" s="58">
        <f t="shared" si="252"/>
        <v>204327.66348</v>
      </c>
      <c r="K1209" s="58">
        <f t="shared" si="253"/>
        <v>211070.47637484</v>
      </c>
      <c r="L1209" s="74">
        <f t="shared" si="254"/>
        <v>10923.55112046</v>
      </c>
      <c r="M1209" s="74">
        <f t="shared" si="255"/>
        <v>302.4049419504</v>
      </c>
      <c r="N1209" s="74">
        <f t="shared" si="256"/>
        <v>384.0022598277695</v>
      </c>
      <c r="O1209" s="74">
        <f t="shared" si="257"/>
        <v>26307.18667305</v>
      </c>
      <c r="P1209" s="39">
        <f t="shared" si="258"/>
        <v>19044</v>
      </c>
      <c r="Q1209" s="73">
        <f t="shared" si="259"/>
        <v>11021.32190743518</v>
      </c>
      <c r="R1209" s="73">
        <f t="shared" si="260"/>
        <v>312.3843050347632</v>
      </c>
      <c r="S1209" s="73">
        <f t="shared" si="261"/>
        <v>384.0022598277695</v>
      </c>
      <c r="T1209" s="73">
        <f t="shared" si="262"/>
        <v>27544.69716691662</v>
      </c>
      <c r="U1209" s="73">
        <f t="shared" si="263"/>
        <v>19236</v>
      </c>
      <c r="V1209" s="73">
        <f t="shared" si="264"/>
        <v>261288.80847528816</v>
      </c>
      <c r="W1209" s="73">
        <f t="shared" si="265"/>
        <v>269568.88201405434</v>
      </c>
    </row>
    <row r="1210" spans="2:23" ht="15">
      <c r="B1210" t="s">
        <v>2351</v>
      </c>
      <c r="C1210" t="s">
        <v>2352</v>
      </c>
      <c r="D1210" t="s">
        <v>2353</v>
      </c>
      <c r="E1210" s="54">
        <v>40</v>
      </c>
      <c r="F1210" s="45" t="s">
        <v>407</v>
      </c>
      <c r="G1210" s="45" t="s">
        <v>408</v>
      </c>
      <c r="H1210" s="45" t="s">
        <v>785</v>
      </c>
      <c r="I1210" s="53">
        <v>76530.71</v>
      </c>
      <c r="J1210" s="58">
        <f t="shared" si="252"/>
        <v>79438.87698000002</v>
      </c>
      <c r="K1210" s="58">
        <f t="shared" si="253"/>
        <v>82060.35992034001</v>
      </c>
      <c r="L1210" s="74">
        <f t="shared" si="254"/>
        <v>6077.074088970001</v>
      </c>
      <c r="M1210" s="74">
        <f t="shared" si="255"/>
        <v>117.56953793040002</v>
      </c>
      <c r="N1210" s="74">
        <f t="shared" si="256"/>
        <v>384.0022598277695</v>
      </c>
      <c r="O1210" s="74">
        <f t="shared" si="257"/>
        <v>10227.755411175001</v>
      </c>
      <c r="P1210" s="39">
        <f t="shared" si="258"/>
        <v>19044</v>
      </c>
      <c r="Q1210" s="73">
        <f t="shared" si="259"/>
        <v>6277.61753390601</v>
      </c>
      <c r="R1210" s="73">
        <f t="shared" si="260"/>
        <v>121.4493326821032</v>
      </c>
      <c r="S1210" s="73">
        <f t="shared" si="261"/>
        <v>384.0022598277695</v>
      </c>
      <c r="T1210" s="73">
        <f t="shared" si="262"/>
        <v>10708.876969604371</v>
      </c>
      <c r="U1210" s="73">
        <f t="shared" si="263"/>
        <v>19236</v>
      </c>
      <c r="V1210" s="73">
        <f t="shared" si="264"/>
        <v>115289.27827790318</v>
      </c>
      <c r="W1210" s="73">
        <f t="shared" si="265"/>
        <v>118788.30601636026</v>
      </c>
    </row>
    <row r="1211" spans="2:23" ht="15">
      <c r="B1211" t="s">
        <v>2354</v>
      </c>
      <c r="C1211" t="s">
        <v>2355</v>
      </c>
      <c r="D1211" t="s">
        <v>1499</v>
      </c>
      <c r="E1211" s="54">
        <v>40</v>
      </c>
      <c r="F1211" s="45" t="s">
        <v>407</v>
      </c>
      <c r="G1211" s="45" t="s">
        <v>408</v>
      </c>
      <c r="H1211" s="45" t="s">
        <v>785</v>
      </c>
      <c r="I1211" s="53">
        <v>43045.89</v>
      </c>
      <c r="J1211" s="58">
        <f t="shared" si="252"/>
        <v>44681.63382</v>
      </c>
      <c r="K1211" s="58">
        <f t="shared" si="253"/>
        <v>46156.12773606</v>
      </c>
      <c r="L1211" s="74">
        <f t="shared" si="254"/>
        <v>3418.14498723</v>
      </c>
      <c r="M1211" s="74">
        <f t="shared" si="255"/>
        <v>66.1288180536</v>
      </c>
      <c r="N1211" s="74">
        <f t="shared" si="256"/>
        <v>384.0022598277695</v>
      </c>
      <c r="O1211" s="74">
        <f t="shared" si="257"/>
        <v>5752.760354325001</v>
      </c>
      <c r="P1211" s="39">
        <f t="shared" si="258"/>
        <v>19044</v>
      </c>
      <c r="Q1211" s="73">
        <f t="shared" si="259"/>
        <v>3530.94377180859</v>
      </c>
      <c r="R1211" s="73">
        <f t="shared" si="260"/>
        <v>68.3110690493688</v>
      </c>
      <c r="S1211" s="73">
        <f t="shared" si="261"/>
        <v>384.0022598277695</v>
      </c>
      <c r="T1211" s="73">
        <f t="shared" si="262"/>
        <v>6023.37466955583</v>
      </c>
      <c r="U1211" s="73">
        <f t="shared" si="263"/>
        <v>19236</v>
      </c>
      <c r="V1211" s="73">
        <f t="shared" si="264"/>
        <v>73346.67023943638</v>
      </c>
      <c r="W1211" s="73">
        <f t="shared" si="265"/>
        <v>75398.75950630156</v>
      </c>
    </row>
    <row r="1212" spans="2:23" ht="15">
      <c r="B1212" t="s">
        <v>2356</v>
      </c>
      <c r="C1212" t="s">
        <v>1432</v>
      </c>
      <c r="D1212" t="s">
        <v>458</v>
      </c>
      <c r="E1212" s="54">
        <v>35</v>
      </c>
      <c r="F1212" s="45" t="s">
        <v>407</v>
      </c>
      <c r="G1212" s="45" t="s">
        <v>408</v>
      </c>
      <c r="H1212" s="45" t="s">
        <v>412</v>
      </c>
      <c r="I1212" s="53">
        <v>167749.03</v>
      </c>
      <c r="J1212" s="58">
        <f t="shared" si="252"/>
        <v>174123.49314</v>
      </c>
      <c r="K1212" s="58">
        <f t="shared" si="253"/>
        <v>179869.56841362</v>
      </c>
      <c r="L1212" s="74">
        <f t="shared" si="254"/>
        <v>10485.59065053</v>
      </c>
      <c r="M1212" s="74">
        <f t="shared" si="255"/>
        <v>257.7027698472</v>
      </c>
      <c r="N1212" s="74">
        <f t="shared" si="256"/>
        <v>384.0022598277695</v>
      </c>
      <c r="O1212" s="74">
        <f t="shared" si="257"/>
        <v>22418.399741775</v>
      </c>
      <c r="P1212" s="39">
        <f t="shared" si="258"/>
        <v>19044</v>
      </c>
      <c r="Q1212" s="73">
        <f t="shared" si="259"/>
        <v>10568.908741997491</v>
      </c>
      <c r="R1212" s="73">
        <f t="shared" si="260"/>
        <v>266.2069612521576</v>
      </c>
      <c r="S1212" s="73">
        <f t="shared" si="261"/>
        <v>384.0022598277695</v>
      </c>
      <c r="T1212" s="73">
        <f t="shared" si="262"/>
        <v>23472.97867797741</v>
      </c>
      <c r="U1212" s="73">
        <f t="shared" si="263"/>
        <v>19236</v>
      </c>
      <c r="V1212" s="73">
        <f t="shared" si="264"/>
        <v>226713.18856197997</v>
      </c>
      <c r="W1212" s="73">
        <f t="shared" si="265"/>
        <v>233797.66505467484</v>
      </c>
    </row>
    <row r="1213" spans="2:23" ht="15">
      <c r="B1213" t="s">
        <v>2357</v>
      </c>
      <c r="C1213" t="s">
        <v>924</v>
      </c>
      <c r="D1213" t="s">
        <v>417</v>
      </c>
      <c r="E1213" s="54">
        <v>40</v>
      </c>
      <c r="F1213" s="45" t="s">
        <v>407</v>
      </c>
      <c r="G1213" s="45" t="s">
        <v>408</v>
      </c>
      <c r="H1213" s="45" t="s">
        <v>412</v>
      </c>
      <c r="I1213" s="53">
        <v>129194.36</v>
      </c>
      <c r="J1213" s="58">
        <f t="shared" si="252"/>
        <v>134103.74568</v>
      </c>
      <c r="K1213" s="58">
        <f t="shared" si="253"/>
        <v>138529.16928744</v>
      </c>
      <c r="L1213" s="74">
        <f t="shared" si="254"/>
        <v>9905.30431236</v>
      </c>
      <c r="M1213" s="74">
        <f t="shared" si="255"/>
        <v>198.4735436064</v>
      </c>
      <c r="N1213" s="74">
        <f t="shared" si="256"/>
        <v>384.0022598277695</v>
      </c>
      <c r="O1213" s="74">
        <f t="shared" si="257"/>
        <v>17265.857256299998</v>
      </c>
      <c r="P1213" s="39">
        <f t="shared" si="258"/>
        <v>19044</v>
      </c>
      <c r="Q1213" s="73">
        <f t="shared" si="259"/>
        <v>9969.472954667881</v>
      </c>
      <c r="R1213" s="73">
        <f t="shared" si="260"/>
        <v>205.02317054541118</v>
      </c>
      <c r="S1213" s="73">
        <f t="shared" si="261"/>
        <v>384.0022598277695</v>
      </c>
      <c r="T1213" s="73">
        <f t="shared" si="262"/>
        <v>18078.05659201092</v>
      </c>
      <c r="U1213" s="73">
        <f t="shared" si="263"/>
        <v>19236</v>
      </c>
      <c r="V1213" s="73">
        <f t="shared" si="264"/>
        <v>180901.38305209417</v>
      </c>
      <c r="W1213" s="73">
        <f t="shared" si="265"/>
        <v>186401.72426449196</v>
      </c>
    </row>
    <row r="1214" spans="2:23" ht="15">
      <c r="B1214" t="s">
        <v>2358</v>
      </c>
      <c r="C1214" t="s">
        <v>513</v>
      </c>
      <c r="D1214" t="s">
        <v>417</v>
      </c>
      <c r="E1214" s="54">
        <v>40</v>
      </c>
      <c r="F1214" s="45" t="s">
        <v>407</v>
      </c>
      <c r="G1214" s="45" t="s">
        <v>408</v>
      </c>
      <c r="H1214" s="45" t="s">
        <v>412</v>
      </c>
      <c r="I1214" s="53">
        <v>137012.22</v>
      </c>
      <c r="J1214" s="58">
        <f t="shared" si="252"/>
        <v>142218.68436</v>
      </c>
      <c r="K1214" s="58">
        <f t="shared" si="253"/>
        <v>146911.90094388</v>
      </c>
      <c r="L1214" s="74">
        <f t="shared" si="254"/>
        <v>10022.97092322</v>
      </c>
      <c r="M1214" s="74">
        <f t="shared" si="255"/>
        <v>210.48365285280002</v>
      </c>
      <c r="N1214" s="74">
        <f t="shared" si="256"/>
        <v>384.0022598277695</v>
      </c>
      <c r="O1214" s="74">
        <f t="shared" si="257"/>
        <v>18310.65561135</v>
      </c>
      <c r="P1214" s="39">
        <f t="shared" si="258"/>
        <v>19044</v>
      </c>
      <c r="Q1214" s="73">
        <f t="shared" si="259"/>
        <v>10091.02256368626</v>
      </c>
      <c r="R1214" s="73">
        <f t="shared" si="260"/>
        <v>217.4296133969424</v>
      </c>
      <c r="S1214" s="73">
        <f t="shared" si="261"/>
        <v>384.0022598277695</v>
      </c>
      <c r="T1214" s="73">
        <f t="shared" si="262"/>
        <v>19172.00307317634</v>
      </c>
      <c r="U1214" s="73">
        <f t="shared" si="263"/>
        <v>19236</v>
      </c>
      <c r="V1214" s="73">
        <f t="shared" si="264"/>
        <v>190190.7968072506</v>
      </c>
      <c r="W1214" s="73">
        <f t="shared" si="265"/>
        <v>196012.35845396732</v>
      </c>
    </row>
    <row r="1215" spans="2:23" ht="15">
      <c r="B1215" t="s">
        <v>2359</v>
      </c>
      <c r="C1215" t="s">
        <v>904</v>
      </c>
      <c r="D1215" t="s">
        <v>417</v>
      </c>
      <c r="E1215" s="54">
        <v>40</v>
      </c>
      <c r="F1215" s="45" t="s">
        <v>407</v>
      </c>
      <c r="G1215" s="45" t="s">
        <v>408</v>
      </c>
      <c r="H1215" s="45" t="s">
        <v>412</v>
      </c>
      <c r="I1215" s="53">
        <v>150816.89</v>
      </c>
      <c r="J1215" s="58">
        <f t="shared" si="252"/>
        <v>156547.93182000003</v>
      </c>
      <c r="K1215" s="58">
        <f t="shared" si="253"/>
        <v>161714.01357006002</v>
      </c>
      <c r="L1215" s="74">
        <f t="shared" si="254"/>
        <v>10230.745011390001</v>
      </c>
      <c r="M1215" s="74">
        <f t="shared" si="255"/>
        <v>231.69093909360004</v>
      </c>
      <c r="N1215" s="74">
        <f t="shared" si="256"/>
        <v>384.0022598277695</v>
      </c>
      <c r="O1215" s="74">
        <f t="shared" si="257"/>
        <v>20155.546221825003</v>
      </c>
      <c r="P1215" s="39">
        <f t="shared" si="258"/>
        <v>19044</v>
      </c>
      <c r="Q1215" s="73">
        <f t="shared" si="259"/>
        <v>10305.65319676587</v>
      </c>
      <c r="R1215" s="73">
        <f t="shared" si="260"/>
        <v>239.33674008368882</v>
      </c>
      <c r="S1215" s="73">
        <f t="shared" si="261"/>
        <v>384.0022598277695</v>
      </c>
      <c r="T1215" s="73">
        <f t="shared" si="262"/>
        <v>21103.678770892835</v>
      </c>
      <c r="U1215" s="73">
        <f t="shared" si="263"/>
        <v>19236</v>
      </c>
      <c r="V1215" s="73">
        <f t="shared" si="264"/>
        <v>206593.9162521364</v>
      </c>
      <c r="W1215" s="73">
        <f t="shared" si="265"/>
        <v>212982.68453763018</v>
      </c>
    </row>
    <row r="1216" spans="2:23" ht="15">
      <c r="B1216" t="s">
        <v>2360</v>
      </c>
      <c r="C1216" t="s">
        <v>471</v>
      </c>
      <c r="D1216" t="s">
        <v>417</v>
      </c>
      <c r="E1216" s="54">
        <v>40</v>
      </c>
      <c r="F1216" s="45" t="s">
        <v>407</v>
      </c>
      <c r="G1216" s="45" t="s">
        <v>408</v>
      </c>
      <c r="H1216" s="45" t="s">
        <v>412</v>
      </c>
      <c r="I1216" s="53">
        <v>116856.44</v>
      </c>
      <c r="J1216" s="58">
        <f t="shared" si="252"/>
        <v>121296.98472000001</v>
      </c>
      <c r="K1216" s="58">
        <f t="shared" si="253"/>
        <v>125299.78521576</v>
      </c>
      <c r="L1216" s="74">
        <f t="shared" si="254"/>
        <v>9279.219331080001</v>
      </c>
      <c r="M1216" s="74">
        <f t="shared" si="255"/>
        <v>179.51953738560002</v>
      </c>
      <c r="N1216" s="74">
        <f t="shared" si="256"/>
        <v>384.0022598277695</v>
      </c>
      <c r="O1216" s="74">
        <f t="shared" si="257"/>
        <v>15616.986782700002</v>
      </c>
      <c r="P1216" s="39">
        <f t="shared" si="258"/>
        <v>19044</v>
      </c>
      <c r="Q1216" s="73">
        <f t="shared" si="259"/>
        <v>9585.43356900564</v>
      </c>
      <c r="R1216" s="73">
        <f t="shared" si="260"/>
        <v>185.4436821193248</v>
      </c>
      <c r="S1216" s="73">
        <f t="shared" si="261"/>
        <v>384.0022598277695</v>
      </c>
      <c r="T1216" s="73">
        <f t="shared" si="262"/>
        <v>16351.62197065668</v>
      </c>
      <c r="U1216" s="73">
        <f t="shared" si="263"/>
        <v>19236</v>
      </c>
      <c r="V1216" s="73">
        <f t="shared" si="264"/>
        <v>165800.7126309934</v>
      </c>
      <c r="W1216" s="73">
        <f t="shared" si="265"/>
        <v>171042.28669736942</v>
      </c>
    </row>
    <row r="1217" spans="2:23" ht="15">
      <c r="B1217" t="s">
        <v>2361</v>
      </c>
      <c r="C1217" t="s">
        <v>924</v>
      </c>
      <c r="D1217" t="s">
        <v>417</v>
      </c>
      <c r="E1217" s="54">
        <v>40</v>
      </c>
      <c r="F1217" s="45" t="s">
        <v>407</v>
      </c>
      <c r="G1217" s="45" t="s">
        <v>408</v>
      </c>
      <c r="H1217" s="45" t="s">
        <v>412</v>
      </c>
      <c r="I1217" s="53">
        <v>129194.36</v>
      </c>
      <c r="J1217" s="58">
        <f t="shared" si="252"/>
        <v>134103.74568</v>
      </c>
      <c r="K1217" s="58">
        <f t="shared" si="253"/>
        <v>138529.16928744</v>
      </c>
      <c r="L1217" s="74">
        <f t="shared" si="254"/>
        <v>9905.30431236</v>
      </c>
      <c r="M1217" s="74">
        <f t="shared" si="255"/>
        <v>198.4735436064</v>
      </c>
      <c r="N1217" s="74">
        <f t="shared" si="256"/>
        <v>384.0022598277695</v>
      </c>
      <c r="O1217" s="74">
        <f t="shared" si="257"/>
        <v>17265.857256299998</v>
      </c>
      <c r="P1217" s="39">
        <f t="shared" si="258"/>
        <v>19044</v>
      </c>
      <c r="Q1217" s="73">
        <f t="shared" si="259"/>
        <v>9969.472954667881</v>
      </c>
      <c r="R1217" s="73">
        <f t="shared" si="260"/>
        <v>205.02317054541118</v>
      </c>
      <c r="S1217" s="73">
        <f t="shared" si="261"/>
        <v>384.0022598277695</v>
      </c>
      <c r="T1217" s="73">
        <f t="shared" si="262"/>
        <v>18078.05659201092</v>
      </c>
      <c r="U1217" s="73">
        <f t="shared" si="263"/>
        <v>19236</v>
      </c>
      <c r="V1217" s="73">
        <f t="shared" si="264"/>
        <v>180901.38305209417</v>
      </c>
      <c r="W1217" s="73">
        <f t="shared" si="265"/>
        <v>186401.72426449196</v>
      </c>
    </row>
    <row r="1218" spans="2:23" ht="15">
      <c r="B1218" t="s">
        <v>2362</v>
      </c>
      <c r="C1218" t="s">
        <v>776</v>
      </c>
      <c r="D1218" t="s">
        <v>417</v>
      </c>
      <c r="E1218" s="54">
        <v>40</v>
      </c>
      <c r="F1218" s="45" t="s">
        <v>407</v>
      </c>
      <c r="G1218" s="45" t="s">
        <v>408</v>
      </c>
      <c r="H1218" s="45" t="s">
        <v>412</v>
      </c>
      <c r="I1218" s="53">
        <v>125571.61</v>
      </c>
      <c r="J1218" s="58">
        <f t="shared" si="252"/>
        <v>130343.33118000001</v>
      </c>
      <c r="K1218" s="58">
        <f t="shared" si="253"/>
        <v>134644.66110894</v>
      </c>
      <c r="L1218" s="74">
        <f t="shared" si="254"/>
        <v>9850.77830211</v>
      </c>
      <c r="M1218" s="74">
        <f t="shared" si="255"/>
        <v>192.9081301464</v>
      </c>
      <c r="N1218" s="74">
        <f t="shared" si="256"/>
        <v>384.0022598277695</v>
      </c>
      <c r="O1218" s="74">
        <f t="shared" si="257"/>
        <v>16781.703889425</v>
      </c>
      <c r="P1218" s="39">
        <f t="shared" si="258"/>
        <v>19044</v>
      </c>
      <c r="Q1218" s="73">
        <f t="shared" si="259"/>
        <v>9913.14758607963</v>
      </c>
      <c r="R1218" s="73">
        <f t="shared" si="260"/>
        <v>199.2740984412312</v>
      </c>
      <c r="S1218" s="73">
        <f t="shared" si="261"/>
        <v>384.0022598277695</v>
      </c>
      <c r="T1218" s="73">
        <f t="shared" si="262"/>
        <v>17571.12827471667</v>
      </c>
      <c r="U1218" s="73">
        <f t="shared" si="263"/>
        <v>19236</v>
      </c>
      <c r="V1218" s="73">
        <f t="shared" si="264"/>
        <v>176596.72376150917</v>
      </c>
      <c r="W1218" s="73">
        <f t="shared" si="265"/>
        <v>181948.21332800528</v>
      </c>
    </row>
    <row r="1219" spans="2:23" ht="15">
      <c r="B1219" t="s">
        <v>2363</v>
      </c>
      <c r="C1219" t="s">
        <v>2364</v>
      </c>
      <c r="D1219" t="s">
        <v>511</v>
      </c>
      <c r="E1219" s="54">
        <v>35</v>
      </c>
      <c r="F1219" s="45" t="s">
        <v>407</v>
      </c>
      <c r="G1219" s="45" t="s">
        <v>408</v>
      </c>
      <c r="H1219" s="45" t="s">
        <v>412</v>
      </c>
      <c r="I1219" s="53">
        <v>91767.86</v>
      </c>
      <c r="J1219" s="58">
        <f t="shared" si="252"/>
        <v>95255.03868</v>
      </c>
      <c r="K1219" s="58">
        <f t="shared" si="253"/>
        <v>98398.45495644</v>
      </c>
      <c r="L1219" s="74">
        <f t="shared" si="254"/>
        <v>7287.01045902</v>
      </c>
      <c r="M1219" s="74">
        <f t="shared" si="255"/>
        <v>140.9774572464</v>
      </c>
      <c r="N1219" s="74">
        <f t="shared" si="256"/>
        <v>384.0022598277695</v>
      </c>
      <c r="O1219" s="74">
        <f t="shared" si="257"/>
        <v>12264.08623005</v>
      </c>
      <c r="P1219" s="39">
        <f t="shared" si="258"/>
        <v>19044</v>
      </c>
      <c r="Q1219" s="73">
        <f t="shared" si="259"/>
        <v>7527.481804167659</v>
      </c>
      <c r="R1219" s="73">
        <f t="shared" si="260"/>
        <v>145.6297133355312</v>
      </c>
      <c r="S1219" s="73">
        <f t="shared" si="261"/>
        <v>384.0022598277695</v>
      </c>
      <c r="T1219" s="73">
        <f t="shared" si="262"/>
        <v>12840.99837181542</v>
      </c>
      <c r="U1219" s="73">
        <f t="shared" si="263"/>
        <v>19236</v>
      </c>
      <c r="V1219" s="73">
        <f t="shared" si="264"/>
        <v>134375.1150861442</v>
      </c>
      <c r="W1219" s="73">
        <f t="shared" si="265"/>
        <v>138532.56710558638</v>
      </c>
    </row>
    <row r="1220" spans="2:23" ht="15">
      <c r="B1220" t="s">
        <v>2365</v>
      </c>
      <c r="C1220" t="s">
        <v>848</v>
      </c>
      <c r="D1220" t="s">
        <v>417</v>
      </c>
      <c r="E1220" s="54">
        <v>40</v>
      </c>
      <c r="F1220" s="45" t="s">
        <v>407</v>
      </c>
      <c r="G1220" s="45" t="s">
        <v>408</v>
      </c>
      <c r="H1220" s="45" t="s">
        <v>412</v>
      </c>
      <c r="I1220" s="53">
        <v>84063.24</v>
      </c>
      <c r="J1220" s="58">
        <f t="shared" si="252"/>
        <v>87257.64312000001</v>
      </c>
      <c r="K1220" s="58">
        <f t="shared" si="253"/>
        <v>90137.14534296001</v>
      </c>
      <c r="L1220" s="74">
        <f t="shared" si="254"/>
        <v>6675.209698680001</v>
      </c>
      <c r="M1220" s="74">
        <f t="shared" si="255"/>
        <v>129.1413118176</v>
      </c>
      <c r="N1220" s="74">
        <f t="shared" si="256"/>
        <v>384.0022598277695</v>
      </c>
      <c r="O1220" s="74">
        <f t="shared" si="257"/>
        <v>11234.421551700001</v>
      </c>
      <c r="P1220" s="39">
        <f t="shared" si="258"/>
        <v>19044</v>
      </c>
      <c r="Q1220" s="73">
        <f t="shared" si="259"/>
        <v>6895.491618736441</v>
      </c>
      <c r="R1220" s="73">
        <f t="shared" si="260"/>
        <v>133.4029751075808</v>
      </c>
      <c r="S1220" s="73">
        <f t="shared" si="261"/>
        <v>384.0022598277695</v>
      </c>
      <c r="T1220" s="73">
        <f t="shared" si="262"/>
        <v>11762.897467256282</v>
      </c>
      <c r="U1220" s="73">
        <f t="shared" si="263"/>
        <v>19236</v>
      </c>
      <c r="V1220" s="73">
        <f t="shared" si="264"/>
        <v>124724.41794202538</v>
      </c>
      <c r="W1220" s="73">
        <f t="shared" si="265"/>
        <v>128548.93966388807</v>
      </c>
    </row>
    <row r="1221" spans="2:23" ht="15">
      <c r="B1221" t="s">
        <v>2366</v>
      </c>
      <c r="C1221" t="s">
        <v>1246</v>
      </c>
      <c r="D1221" t="s">
        <v>420</v>
      </c>
      <c r="E1221" s="54">
        <v>40</v>
      </c>
      <c r="F1221" s="45" t="s">
        <v>407</v>
      </c>
      <c r="G1221" s="45" t="s">
        <v>408</v>
      </c>
      <c r="H1221" s="45" t="s">
        <v>412</v>
      </c>
      <c r="I1221" s="53">
        <v>81874.32</v>
      </c>
      <c r="J1221" s="58">
        <f t="shared" si="252"/>
        <v>84985.54416</v>
      </c>
      <c r="K1221" s="58">
        <f t="shared" si="253"/>
        <v>87790.06711727999</v>
      </c>
      <c r="L1221" s="74">
        <f t="shared" si="254"/>
        <v>6501.39412824</v>
      </c>
      <c r="M1221" s="74">
        <f t="shared" si="255"/>
        <v>125.7786053568</v>
      </c>
      <c r="N1221" s="74">
        <f t="shared" si="256"/>
        <v>384.0022598277695</v>
      </c>
      <c r="O1221" s="74">
        <f t="shared" si="257"/>
        <v>10941.888810600001</v>
      </c>
      <c r="P1221" s="39">
        <f t="shared" si="258"/>
        <v>19044</v>
      </c>
      <c r="Q1221" s="73">
        <f t="shared" si="259"/>
        <v>6715.940134471919</v>
      </c>
      <c r="R1221" s="73">
        <f t="shared" si="260"/>
        <v>129.9292993335744</v>
      </c>
      <c r="S1221" s="73">
        <f t="shared" si="261"/>
        <v>384.0022598277695</v>
      </c>
      <c r="T1221" s="73">
        <f t="shared" si="262"/>
        <v>11456.603758805039</v>
      </c>
      <c r="U1221" s="73">
        <f t="shared" si="263"/>
        <v>19236</v>
      </c>
      <c r="V1221" s="73">
        <f t="shared" si="264"/>
        <v>121982.60796402457</v>
      </c>
      <c r="W1221" s="73">
        <f t="shared" si="265"/>
        <v>125712.5425697183</v>
      </c>
    </row>
    <row r="1222" spans="2:23" ht="15">
      <c r="B1222" t="s">
        <v>2367</v>
      </c>
      <c r="C1222" t="s">
        <v>2230</v>
      </c>
      <c r="D1222" t="s">
        <v>446</v>
      </c>
      <c r="E1222" s="54">
        <v>87</v>
      </c>
      <c r="F1222" s="45" t="s">
        <v>407</v>
      </c>
      <c r="G1222" s="45" t="s">
        <v>408</v>
      </c>
      <c r="H1222" s="45" t="s">
        <v>412</v>
      </c>
      <c r="I1222" s="53">
        <v>84529.33</v>
      </c>
      <c r="J1222" s="58">
        <f t="shared" si="252"/>
        <v>87741.44454000001</v>
      </c>
      <c r="K1222" s="58">
        <f t="shared" si="253"/>
        <v>90636.91220982</v>
      </c>
      <c r="L1222" s="74">
        <f t="shared" si="254"/>
        <v>6712.22050731</v>
      </c>
      <c r="M1222" s="74">
        <f t="shared" si="255"/>
        <v>129.8573379192</v>
      </c>
      <c r="N1222" s="74">
        <f t="shared" si="256"/>
        <v>384.0022598277695</v>
      </c>
      <c r="O1222" s="74">
        <f t="shared" si="257"/>
        <v>11296.710984525002</v>
      </c>
      <c r="P1222" s="39">
        <f t="shared" si="258"/>
        <v>19044</v>
      </c>
      <c r="Q1222" s="73">
        <f t="shared" si="259"/>
        <v>6933.72378405123</v>
      </c>
      <c r="R1222" s="73">
        <f t="shared" si="260"/>
        <v>134.1426300705336</v>
      </c>
      <c r="S1222" s="73">
        <f t="shared" si="261"/>
        <v>384.0022598277695</v>
      </c>
      <c r="T1222" s="73">
        <f t="shared" si="262"/>
        <v>11828.117043381511</v>
      </c>
      <c r="U1222" s="73">
        <f t="shared" si="263"/>
        <v>19236</v>
      </c>
      <c r="V1222" s="73">
        <f t="shared" si="264"/>
        <v>125308.23562958199</v>
      </c>
      <c r="W1222" s="73">
        <f t="shared" si="265"/>
        <v>129152.89792715105</v>
      </c>
    </row>
    <row r="1223" spans="2:23" ht="15">
      <c r="B1223" t="s">
        <v>2368</v>
      </c>
      <c r="C1223" t="s">
        <v>1019</v>
      </c>
      <c r="D1223" t="s">
        <v>417</v>
      </c>
      <c r="E1223" s="54">
        <v>40</v>
      </c>
      <c r="F1223" s="45" t="s">
        <v>407</v>
      </c>
      <c r="G1223" s="45" t="s">
        <v>408</v>
      </c>
      <c r="H1223" s="45" t="s">
        <v>412</v>
      </c>
      <c r="I1223" s="53">
        <v>99089.25</v>
      </c>
      <c r="J1223" s="58">
        <f t="shared" si="252"/>
        <v>102854.6415</v>
      </c>
      <c r="K1223" s="58">
        <f t="shared" si="253"/>
        <v>106248.84466949999</v>
      </c>
      <c r="L1223" s="74">
        <f t="shared" si="254"/>
        <v>7868.38007475</v>
      </c>
      <c r="M1223" s="74">
        <f t="shared" si="255"/>
        <v>152.22486942</v>
      </c>
      <c r="N1223" s="74">
        <f t="shared" si="256"/>
        <v>384.0022598277695</v>
      </c>
      <c r="O1223" s="74">
        <f t="shared" si="257"/>
        <v>13242.535093125</v>
      </c>
      <c r="P1223" s="39">
        <f t="shared" si="258"/>
        <v>19044</v>
      </c>
      <c r="Q1223" s="73">
        <f t="shared" si="259"/>
        <v>8128.036617216749</v>
      </c>
      <c r="R1223" s="73">
        <f t="shared" si="260"/>
        <v>157.24829011085998</v>
      </c>
      <c r="S1223" s="73">
        <f t="shared" si="261"/>
        <v>384.0022598277695</v>
      </c>
      <c r="T1223" s="73">
        <f t="shared" si="262"/>
        <v>13865.474229369749</v>
      </c>
      <c r="U1223" s="73">
        <f t="shared" si="263"/>
        <v>19236</v>
      </c>
      <c r="V1223" s="73">
        <f t="shared" si="264"/>
        <v>143545.78379712277</v>
      </c>
      <c r="W1223" s="73">
        <f t="shared" si="265"/>
        <v>148019.60606602512</v>
      </c>
    </row>
    <row r="1224" spans="2:23" ht="15">
      <c r="B1224" t="s">
        <v>2369</v>
      </c>
      <c r="C1224" t="s">
        <v>1023</v>
      </c>
      <c r="D1224" t="s">
        <v>420</v>
      </c>
      <c r="E1224" s="54">
        <v>40</v>
      </c>
      <c r="F1224" s="45" t="s">
        <v>407</v>
      </c>
      <c r="G1224" s="45" t="s">
        <v>408</v>
      </c>
      <c r="H1224" s="45" t="s">
        <v>412</v>
      </c>
      <c r="I1224" s="53">
        <v>98150.69</v>
      </c>
      <c r="J1224" s="58">
        <f t="shared" si="252"/>
        <v>101880.41622</v>
      </c>
      <c r="K1224" s="58">
        <f t="shared" si="253"/>
        <v>105242.46995525999</v>
      </c>
      <c r="L1224" s="74">
        <f t="shared" si="254"/>
        <v>7793.85184083</v>
      </c>
      <c r="M1224" s="74">
        <f t="shared" si="255"/>
        <v>150.7830160056</v>
      </c>
      <c r="N1224" s="74">
        <f t="shared" si="256"/>
        <v>384.0022598277695</v>
      </c>
      <c r="O1224" s="74">
        <f t="shared" si="257"/>
        <v>13117.103588325</v>
      </c>
      <c r="P1224" s="39">
        <f t="shared" si="258"/>
        <v>19044</v>
      </c>
      <c r="Q1224" s="73">
        <f t="shared" si="259"/>
        <v>8051.048951577389</v>
      </c>
      <c r="R1224" s="73">
        <f t="shared" si="260"/>
        <v>155.75885553378478</v>
      </c>
      <c r="S1224" s="73">
        <f t="shared" si="261"/>
        <v>384.0022598277695</v>
      </c>
      <c r="T1224" s="73">
        <f t="shared" si="262"/>
        <v>13734.14232916143</v>
      </c>
      <c r="U1224" s="73">
        <f t="shared" si="263"/>
        <v>19236</v>
      </c>
      <c r="V1224" s="73">
        <f t="shared" si="264"/>
        <v>142370.15692498838</v>
      </c>
      <c r="W1224" s="73">
        <f t="shared" si="265"/>
        <v>146803.42235136038</v>
      </c>
    </row>
    <row r="1225" spans="2:23" ht="15">
      <c r="B1225" t="s">
        <v>2370</v>
      </c>
      <c r="C1225" t="s">
        <v>1033</v>
      </c>
      <c r="D1225" t="s">
        <v>446</v>
      </c>
      <c r="E1225" s="54">
        <v>86.67</v>
      </c>
      <c r="F1225" s="45" t="s">
        <v>407</v>
      </c>
      <c r="G1225" s="45" t="s">
        <v>408</v>
      </c>
      <c r="H1225" s="45" t="s">
        <v>412</v>
      </c>
      <c r="I1225" s="53">
        <v>87397.26</v>
      </c>
      <c r="J1225" s="58">
        <f t="shared" si="252"/>
        <v>90718.35588</v>
      </c>
      <c r="K1225" s="58">
        <f t="shared" si="253"/>
        <v>93712.06162404</v>
      </c>
      <c r="L1225" s="74">
        <f t="shared" si="254"/>
        <v>6939.9542248200005</v>
      </c>
      <c r="M1225" s="74">
        <f t="shared" si="255"/>
        <v>134.2631667024</v>
      </c>
      <c r="N1225" s="74">
        <f t="shared" si="256"/>
        <v>384.0022598277695</v>
      </c>
      <c r="O1225" s="74">
        <f t="shared" si="257"/>
        <v>11679.98831955</v>
      </c>
      <c r="P1225" s="39">
        <f t="shared" si="258"/>
        <v>19044</v>
      </c>
      <c r="Q1225" s="73">
        <f t="shared" si="259"/>
        <v>7168.972714239059</v>
      </c>
      <c r="R1225" s="73">
        <f t="shared" si="260"/>
        <v>138.6938512035792</v>
      </c>
      <c r="S1225" s="73">
        <f t="shared" si="261"/>
        <v>384.0022598277695</v>
      </c>
      <c r="T1225" s="73">
        <f t="shared" si="262"/>
        <v>12229.42404193722</v>
      </c>
      <c r="U1225" s="73">
        <f t="shared" si="263"/>
        <v>19236</v>
      </c>
      <c r="V1225" s="73">
        <f t="shared" si="264"/>
        <v>128900.56385090017</v>
      </c>
      <c r="W1225" s="73">
        <f t="shared" si="265"/>
        <v>132869.1544912476</v>
      </c>
    </row>
    <row r="1226" spans="2:23" ht="15">
      <c r="B1226" t="s">
        <v>2371</v>
      </c>
      <c r="C1226" t="s">
        <v>1062</v>
      </c>
      <c r="D1226" t="s">
        <v>511</v>
      </c>
      <c r="E1226" s="54">
        <v>35</v>
      </c>
      <c r="F1226" s="45" t="s">
        <v>407</v>
      </c>
      <c r="G1226" s="45" t="s">
        <v>408</v>
      </c>
      <c r="H1226" s="45" t="s">
        <v>412</v>
      </c>
      <c r="I1226" s="53">
        <v>103217.48</v>
      </c>
      <c r="J1226" s="58">
        <f aca="true" t="shared" si="266" ref="J1226:J1289">I1226*(1+$F$1)</f>
        <v>107139.74424</v>
      </c>
      <c r="K1226" s="58">
        <f aca="true" t="shared" si="267" ref="K1226:K1289">J1226*(1+$F$2)</f>
        <v>110675.35579992</v>
      </c>
      <c r="L1226" s="74">
        <f aca="true" t="shared" si="268" ref="L1226:L1289">IF(J1226-$L$2&lt;0,J1226*$I$3,($L$2*$I$3)+(J1226-$L$2)*$I$4)</f>
        <v>8196.19043436</v>
      </c>
      <c r="M1226" s="74">
        <f aca="true" t="shared" si="269" ref="M1226:M1289">J1226*0.00148</f>
        <v>158.5668214752</v>
      </c>
      <c r="N1226" s="74">
        <f aca="true" t="shared" si="270" ref="N1226:N1289">2080*0.184616471071043</f>
        <v>384.0022598277695</v>
      </c>
      <c r="O1226" s="74">
        <f aca="true" t="shared" si="271" ref="O1226:O1289">J1226*0.12875</f>
        <v>13794.2420709</v>
      </c>
      <c r="P1226" s="39">
        <f aca="true" t="shared" si="272" ref="P1226:P1289">1587*12</f>
        <v>19044</v>
      </c>
      <c r="Q1226" s="73">
        <f aca="true" t="shared" si="273" ref="Q1226:Q1289">IF(K1226-$L$2&lt;0,K1226*$I$3,($L$2*$I$3)+(K1226-$L$2)*$I$4)</f>
        <v>8466.664718693879</v>
      </c>
      <c r="R1226" s="73">
        <f aca="true" t="shared" si="274" ref="R1226:R1289">K1226*0.00148</f>
        <v>163.7995265838816</v>
      </c>
      <c r="S1226" s="73">
        <f aca="true" t="shared" si="275" ref="S1226:S1289">2080*0.184616471071043</f>
        <v>384.0022598277695</v>
      </c>
      <c r="T1226" s="73">
        <f aca="true" t="shared" si="276" ref="T1226:T1289">K1226*0.1305</f>
        <v>14443.13393188956</v>
      </c>
      <c r="U1226" s="73">
        <f aca="true" t="shared" si="277" ref="U1226:U1289">1603*12</f>
        <v>19236</v>
      </c>
      <c r="V1226" s="73">
        <f aca="true" t="shared" si="278" ref="V1226:V1289">J1226+SUM(L1226:P1226)</f>
        <v>148716.74582656298</v>
      </c>
      <c r="W1226" s="73">
        <f aca="true" t="shared" si="279" ref="W1226:W1289">K1226+SUM(Q1226:U1226)</f>
        <v>153368.95623691508</v>
      </c>
    </row>
    <row r="1227" spans="2:23" ht="15">
      <c r="B1227" t="s">
        <v>2372</v>
      </c>
      <c r="C1227" t="s">
        <v>1291</v>
      </c>
      <c r="D1227" t="s">
        <v>417</v>
      </c>
      <c r="E1227" s="54">
        <v>40</v>
      </c>
      <c r="F1227" s="45" t="s">
        <v>407</v>
      </c>
      <c r="G1227" s="45" t="s">
        <v>408</v>
      </c>
      <c r="H1227" s="45" t="s">
        <v>412</v>
      </c>
      <c r="I1227" s="53">
        <v>73949.13</v>
      </c>
      <c r="J1227" s="58">
        <f t="shared" si="266"/>
        <v>76759.19694000001</v>
      </c>
      <c r="K1227" s="58">
        <f t="shared" si="267"/>
        <v>79292.25043902</v>
      </c>
      <c r="L1227" s="74">
        <f t="shared" si="268"/>
        <v>5872.07856591</v>
      </c>
      <c r="M1227" s="74">
        <f t="shared" si="269"/>
        <v>113.60361147120001</v>
      </c>
      <c r="N1227" s="74">
        <f t="shared" si="270"/>
        <v>384.0022598277695</v>
      </c>
      <c r="O1227" s="74">
        <f t="shared" si="271"/>
        <v>9882.746606025</v>
      </c>
      <c r="P1227" s="39">
        <f t="shared" si="272"/>
        <v>19044</v>
      </c>
      <c r="Q1227" s="73">
        <f t="shared" si="273"/>
        <v>6065.85715858503</v>
      </c>
      <c r="R1227" s="73">
        <f t="shared" si="274"/>
        <v>117.35253064974961</v>
      </c>
      <c r="S1227" s="73">
        <f t="shared" si="275"/>
        <v>384.0022598277695</v>
      </c>
      <c r="T1227" s="73">
        <f t="shared" si="276"/>
        <v>10347.63868229211</v>
      </c>
      <c r="U1227" s="73">
        <f t="shared" si="277"/>
        <v>19236</v>
      </c>
      <c r="V1227" s="73">
        <f t="shared" si="278"/>
        <v>112055.62798323398</v>
      </c>
      <c r="W1227" s="73">
        <f t="shared" si="279"/>
        <v>115443.10107037466</v>
      </c>
    </row>
    <row r="1228" spans="2:23" ht="15">
      <c r="B1228" t="s">
        <v>2373</v>
      </c>
      <c r="C1228" t="s">
        <v>1293</v>
      </c>
      <c r="D1228" t="s">
        <v>420</v>
      </c>
      <c r="E1228" s="54">
        <v>40</v>
      </c>
      <c r="F1228" s="45" t="s">
        <v>407</v>
      </c>
      <c r="G1228" s="45" t="s">
        <v>408</v>
      </c>
      <c r="H1228" s="45" t="s">
        <v>412</v>
      </c>
      <c r="I1228" s="53">
        <v>73929.65</v>
      </c>
      <c r="J1228" s="58">
        <f t="shared" si="266"/>
        <v>76738.9767</v>
      </c>
      <c r="K1228" s="58">
        <f t="shared" si="267"/>
        <v>79271.3629311</v>
      </c>
      <c r="L1228" s="74">
        <f t="shared" si="268"/>
        <v>5870.5317175499995</v>
      </c>
      <c r="M1228" s="74">
        <f t="shared" si="269"/>
        <v>113.573685516</v>
      </c>
      <c r="N1228" s="74">
        <f t="shared" si="270"/>
        <v>384.0022598277695</v>
      </c>
      <c r="O1228" s="74">
        <f t="shared" si="271"/>
        <v>9880.143250125</v>
      </c>
      <c r="P1228" s="39">
        <f t="shared" si="272"/>
        <v>19044</v>
      </c>
      <c r="Q1228" s="73">
        <f t="shared" si="273"/>
        <v>6064.259264229149</v>
      </c>
      <c r="R1228" s="73">
        <f t="shared" si="274"/>
        <v>117.32161713802799</v>
      </c>
      <c r="S1228" s="73">
        <f t="shared" si="275"/>
        <v>384.0022598277695</v>
      </c>
      <c r="T1228" s="73">
        <f t="shared" si="276"/>
        <v>10344.91286250855</v>
      </c>
      <c r="U1228" s="73">
        <f t="shared" si="277"/>
        <v>19236</v>
      </c>
      <c r="V1228" s="73">
        <f t="shared" si="278"/>
        <v>112031.22761301877</v>
      </c>
      <c r="W1228" s="73">
        <f t="shared" si="279"/>
        <v>115417.85893480349</v>
      </c>
    </row>
    <row r="1229" spans="2:23" ht="15">
      <c r="B1229" t="s">
        <v>2374</v>
      </c>
      <c r="C1229" t="s">
        <v>1308</v>
      </c>
      <c r="D1229" t="s">
        <v>446</v>
      </c>
      <c r="E1229" s="54">
        <v>87</v>
      </c>
      <c r="F1229" s="45" t="s">
        <v>407</v>
      </c>
      <c r="G1229" s="45" t="s">
        <v>408</v>
      </c>
      <c r="H1229" s="45" t="s">
        <v>412</v>
      </c>
      <c r="I1229" s="53">
        <v>75524.78</v>
      </c>
      <c r="J1229" s="58">
        <f t="shared" si="266"/>
        <v>78394.72164</v>
      </c>
      <c r="K1229" s="58">
        <f t="shared" si="267"/>
        <v>80981.74745411999</v>
      </c>
      <c r="L1229" s="74">
        <f t="shared" si="268"/>
        <v>5997.19620546</v>
      </c>
      <c r="M1229" s="74">
        <f t="shared" si="269"/>
        <v>116.0241880272</v>
      </c>
      <c r="N1229" s="74">
        <f t="shared" si="270"/>
        <v>384.0022598277695</v>
      </c>
      <c r="O1229" s="74">
        <f t="shared" si="271"/>
        <v>10093.32041115</v>
      </c>
      <c r="P1229" s="39">
        <f t="shared" si="272"/>
        <v>19044</v>
      </c>
      <c r="Q1229" s="73">
        <f t="shared" si="273"/>
        <v>6195.1036802401795</v>
      </c>
      <c r="R1229" s="73">
        <f t="shared" si="274"/>
        <v>119.85298623209759</v>
      </c>
      <c r="S1229" s="73">
        <f t="shared" si="275"/>
        <v>384.0022598277695</v>
      </c>
      <c r="T1229" s="73">
        <f t="shared" si="276"/>
        <v>10568.118042762659</v>
      </c>
      <c r="U1229" s="73">
        <f t="shared" si="277"/>
        <v>19236</v>
      </c>
      <c r="V1229" s="73">
        <f t="shared" si="278"/>
        <v>114029.26470446496</v>
      </c>
      <c r="W1229" s="73">
        <f t="shared" si="279"/>
        <v>117484.8244231827</v>
      </c>
    </row>
    <row r="1230" spans="2:23" ht="15">
      <c r="B1230" t="s">
        <v>2375</v>
      </c>
      <c r="C1230" t="s">
        <v>2376</v>
      </c>
      <c r="D1230" t="s">
        <v>722</v>
      </c>
      <c r="E1230" s="54">
        <v>40</v>
      </c>
      <c r="F1230" s="45" t="s">
        <v>407</v>
      </c>
      <c r="G1230" s="45" t="s">
        <v>408</v>
      </c>
      <c r="H1230" s="45" t="s">
        <v>412</v>
      </c>
      <c r="I1230" s="53">
        <v>70832.45</v>
      </c>
      <c r="J1230" s="58">
        <f t="shared" si="266"/>
        <v>73524.0831</v>
      </c>
      <c r="K1230" s="58">
        <f t="shared" si="267"/>
        <v>75950.3778423</v>
      </c>
      <c r="L1230" s="74">
        <f t="shared" si="268"/>
        <v>5624.59235715</v>
      </c>
      <c r="M1230" s="74">
        <f t="shared" si="269"/>
        <v>108.81564298800001</v>
      </c>
      <c r="N1230" s="74">
        <f t="shared" si="270"/>
        <v>384.0022598277695</v>
      </c>
      <c r="O1230" s="74">
        <f t="shared" si="271"/>
        <v>9466.225699125001</v>
      </c>
      <c r="P1230" s="39">
        <f t="shared" si="272"/>
        <v>19044</v>
      </c>
      <c r="Q1230" s="73">
        <f t="shared" si="273"/>
        <v>5810.20390493595</v>
      </c>
      <c r="R1230" s="73">
        <f t="shared" si="274"/>
        <v>112.406559206604</v>
      </c>
      <c r="S1230" s="73">
        <f t="shared" si="275"/>
        <v>384.0022598277695</v>
      </c>
      <c r="T1230" s="73">
        <f t="shared" si="276"/>
        <v>9911.52430842015</v>
      </c>
      <c r="U1230" s="73">
        <f t="shared" si="277"/>
        <v>19236</v>
      </c>
      <c r="V1230" s="73">
        <f t="shared" si="278"/>
        <v>108151.71905909077</v>
      </c>
      <c r="W1230" s="73">
        <f t="shared" si="279"/>
        <v>111404.51487469047</v>
      </c>
    </row>
    <row r="1231" spans="2:23" ht="15">
      <c r="B1231" t="s">
        <v>2377</v>
      </c>
      <c r="C1231" t="s">
        <v>779</v>
      </c>
      <c r="D1231" t="s">
        <v>417</v>
      </c>
      <c r="E1231" s="54">
        <v>40</v>
      </c>
      <c r="F1231" s="45" t="s">
        <v>407</v>
      </c>
      <c r="G1231" s="45" t="s">
        <v>408</v>
      </c>
      <c r="H1231" s="45" t="s">
        <v>412</v>
      </c>
      <c r="I1231" s="53">
        <v>112070.13</v>
      </c>
      <c r="J1231" s="58">
        <f t="shared" si="266"/>
        <v>116328.79494</v>
      </c>
      <c r="K1231" s="58">
        <f t="shared" si="267"/>
        <v>120167.64517301999</v>
      </c>
      <c r="L1231" s="74">
        <f t="shared" si="268"/>
        <v>8899.15281291</v>
      </c>
      <c r="M1231" s="74">
        <f t="shared" si="269"/>
        <v>172.1666165112</v>
      </c>
      <c r="N1231" s="74">
        <f t="shared" si="270"/>
        <v>384.0022598277695</v>
      </c>
      <c r="O1231" s="74">
        <f t="shared" si="271"/>
        <v>14977.332348525002</v>
      </c>
      <c r="P1231" s="39">
        <f t="shared" si="272"/>
        <v>19044</v>
      </c>
      <c r="Q1231" s="73">
        <f t="shared" si="273"/>
        <v>9192.82485573603</v>
      </c>
      <c r="R1231" s="73">
        <f t="shared" si="274"/>
        <v>177.84811485606957</v>
      </c>
      <c r="S1231" s="73">
        <f t="shared" si="275"/>
        <v>384.0022598277695</v>
      </c>
      <c r="T1231" s="73">
        <f t="shared" si="276"/>
        <v>15681.877695079109</v>
      </c>
      <c r="U1231" s="73">
        <f t="shared" si="277"/>
        <v>19236</v>
      </c>
      <c r="V1231" s="73">
        <f t="shared" si="278"/>
        <v>159805.44897777398</v>
      </c>
      <c r="W1231" s="73">
        <f t="shared" si="279"/>
        <v>164840.19809851897</v>
      </c>
    </row>
    <row r="1232" spans="2:23" ht="15">
      <c r="B1232" t="s">
        <v>2378</v>
      </c>
      <c r="C1232" t="s">
        <v>471</v>
      </c>
      <c r="D1232" t="s">
        <v>417</v>
      </c>
      <c r="E1232" s="54">
        <v>40</v>
      </c>
      <c r="F1232" s="45" t="s">
        <v>407</v>
      </c>
      <c r="G1232" s="45" t="s">
        <v>408</v>
      </c>
      <c r="H1232" s="45" t="s">
        <v>412</v>
      </c>
      <c r="I1232" s="53">
        <v>116856.44</v>
      </c>
      <c r="J1232" s="58">
        <f t="shared" si="266"/>
        <v>121296.98472000001</v>
      </c>
      <c r="K1232" s="58">
        <f t="shared" si="267"/>
        <v>125299.78521576</v>
      </c>
      <c r="L1232" s="74">
        <f t="shared" si="268"/>
        <v>9279.219331080001</v>
      </c>
      <c r="M1232" s="74">
        <f t="shared" si="269"/>
        <v>179.51953738560002</v>
      </c>
      <c r="N1232" s="74">
        <f t="shared" si="270"/>
        <v>384.0022598277695</v>
      </c>
      <c r="O1232" s="74">
        <f t="shared" si="271"/>
        <v>15616.986782700002</v>
      </c>
      <c r="P1232" s="39">
        <f t="shared" si="272"/>
        <v>19044</v>
      </c>
      <c r="Q1232" s="73">
        <f t="shared" si="273"/>
        <v>9585.43356900564</v>
      </c>
      <c r="R1232" s="73">
        <f t="shared" si="274"/>
        <v>185.4436821193248</v>
      </c>
      <c r="S1232" s="73">
        <f t="shared" si="275"/>
        <v>384.0022598277695</v>
      </c>
      <c r="T1232" s="73">
        <f t="shared" si="276"/>
        <v>16351.62197065668</v>
      </c>
      <c r="U1232" s="73">
        <f t="shared" si="277"/>
        <v>19236</v>
      </c>
      <c r="V1232" s="73">
        <f t="shared" si="278"/>
        <v>165800.7126309934</v>
      </c>
      <c r="W1232" s="73">
        <f t="shared" si="279"/>
        <v>171042.28669736942</v>
      </c>
    </row>
    <row r="1233" spans="2:23" ht="15">
      <c r="B1233" t="s">
        <v>2379</v>
      </c>
      <c r="C1233" t="s">
        <v>924</v>
      </c>
      <c r="D1233" t="s">
        <v>417</v>
      </c>
      <c r="E1233" s="54">
        <v>40</v>
      </c>
      <c r="F1233" s="45" t="s">
        <v>407</v>
      </c>
      <c r="G1233" s="45" t="s">
        <v>408</v>
      </c>
      <c r="H1233" s="45" t="s">
        <v>412</v>
      </c>
      <c r="I1233" s="53">
        <v>129194.36</v>
      </c>
      <c r="J1233" s="58">
        <f t="shared" si="266"/>
        <v>134103.74568</v>
      </c>
      <c r="K1233" s="58">
        <f t="shared" si="267"/>
        <v>138529.16928744</v>
      </c>
      <c r="L1233" s="74">
        <f t="shared" si="268"/>
        <v>9905.30431236</v>
      </c>
      <c r="M1233" s="74">
        <f t="shared" si="269"/>
        <v>198.4735436064</v>
      </c>
      <c r="N1233" s="74">
        <f t="shared" si="270"/>
        <v>384.0022598277695</v>
      </c>
      <c r="O1233" s="74">
        <f t="shared" si="271"/>
        <v>17265.857256299998</v>
      </c>
      <c r="P1233" s="39">
        <f t="shared" si="272"/>
        <v>19044</v>
      </c>
      <c r="Q1233" s="73">
        <f t="shared" si="273"/>
        <v>9969.472954667881</v>
      </c>
      <c r="R1233" s="73">
        <f t="shared" si="274"/>
        <v>205.02317054541118</v>
      </c>
      <c r="S1233" s="73">
        <f t="shared" si="275"/>
        <v>384.0022598277695</v>
      </c>
      <c r="T1233" s="73">
        <f t="shared" si="276"/>
        <v>18078.05659201092</v>
      </c>
      <c r="U1233" s="73">
        <f t="shared" si="277"/>
        <v>19236</v>
      </c>
      <c r="V1233" s="73">
        <f t="shared" si="278"/>
        <v>180901.38305209417</v>
      </c>
      <c r="W1233" s="73">
        <f t="shared" si="279"/>
        <v>186401.72426449196</v>
      </c>
    </row>
    <row r="1234" spans="2:23" ht="15">
      <c r="B1234" t="s">
        <v>2380</v>
      </c>
      <c r="C1234" t="s">
        <v>1883</v>
      </c>
      <c r="D1234" t="s">
        <v>417</v>
      </c>
      <c r="E1234" s="54">
        <v>40</v>
      </c>
      <c r="F1234" s="45" t="s">
        <v>407</v>
      </c>
      <c r="G1234" s="45" t="s">
        <v>408</v>
      </c>
      <c r="H1234" s="45" t="s">
        <v>412</v>
      </c>
      <c r="I1234" s="53">
        <v>132859.17</v>
      </c>
      <c r="J1234" s="58">
        <f t="shared" si="266"/>
        <v>137907.81846</v>
      </c>
      <c r="K1234" s="58">
        <f t="shared" si="267"/>
        <v>142458.77646918</v>
      </c>
      <c r="L1234" s="74">
        <f t="shared" si="268"/>
        <v>9960.463367670001</v>
      </c>
      <c r="M1234" s="74">
        <f t="shared" si="269"/>
        <v>204.1035713208</v>
      </c>
      <c r="N1234" s="74">
        <f t="shared" si="270"/>
        <v>384.0022598277695</v>
      </c>
      <c r="O1234" s="74">
        <f t="shared" si="271"/>
        <v>17755.631626725</v>
      </c>
      <c r="P1234" s="39">
        <f t="shared" si="272"/>
        <v>19044</v>
      </c>
      <c r="Q1234" s="73">
        <f t="shared" si="273"/>
        <v>10026.45225880311</v>
      </c>
      <c r="R1234" s="73">
        <f t="shared" si="274"/>
        <v>210.83898917438643</v>
      </c>
      <c r="S1234" s="73">
        <f t="shared" si="275"/>
        <v>384.0022598277695</v>
      </c>
      <c r="T1234" s="73">
        <f t="shared" si="276"/>
        <v>18590.870329227993</v>
      </c>
      <c r="U1234" s="73">
        <f t="shared" si="277"/>
        <v>19236</v>
      </c>
      <c r="V1234" s="73">
        <f t="shared" si="278"/>
        <v>185256.0192855436</v>
      </c>
      <c r="W1234" s="73">
        <f t="shared" si="279"/>
        <v>190906.94030621328</v>
      </c>
    </row>
    <row r="1235" spans="2:23" ht="15">
      <c r="B1235" t="s">
        <v>2381</v>
      </c>
      <c r="C1235" t="s">
        <v>513</v>
      </c>
      <c r="D1235" t="s">
        <v>417</v>
      </c>
      <c r="E1235" s="54">
        <v>40</v>
      </c>
      <c r="F1235" s="45" t="s">
        <v>407</v>
      </c>
      <c r="G1235" s="45" t="s">
        <v>408</v>
      </c>
      <c r="H1235" s="45" t="s">
        <v>412</v>
      </c>
      <c r="I1235" s="53">
        <v>137012.22</v>
      </c>
      <c r="J1235" s="58">
        <f t="shared" si="266"/>
        <v>142218.68436</v>
      </c>
      <c r="K1235" s="58">
        <f t="shared" si="267"/>
        <v>146911.90094388</v>
      </c>
      <c r="L1235" s="74">
        <f t="shared" si="268"/>
        <v>10022.97092322</v>
      </c>
      <c r="M1235" s="74">
        <f t="shared" si="269"/>
        <v>210.48365285280002</v>
      </c>
      <c r="N1235" s="74">
        <f t="shared" si="270"/>
        <v>384.0022598277695</v>
      </c>
      <c r="O1235" s="74">
        <f t="shared" si="271"/>
        <v>18310.65561135</v>
      </c>
      <c r="P1235" s="39">
        <f t="shared" si="272"/>
        <v>19044</v>
      </c>
      <c r="Q1235" s="73">
        <f t="shared" si="273"/>
        <v>10091.02256368626</v>
      </c>
      <c r="R1235" s="73">
        <f t="shared" si="274"/>
        <v>217.4296133969424</v>
      </c>
      <c r="S1235" s="73">
        <f t="shared" si="275"/>
        <v>384.0022598277695</v>
      </c>
      <c r="T1235" s="73">
        <f t="shared" si="276"/>
        <v>19172.00307317634</v>
      </c>
      <c r="U1235" s="73">
        <f t="shared" si="277"/>
        <v>19236</v>
      </c>
      <c r="V1235" s="73">
        <f t="shared" si="278"/>
        <v>190190.7968072506</v>
      </c>
      <c r="W1235" s="73">
        <f t="shared" si="279"/>
        <v>196012.35845396732</v>
      </c>
    </row>
    <row r="1236" spans="2:23" ht="15">
      <c r="B1236" t="s">
        <v>2382</v>
      </c>
      <c r="C1236" t="s">
        <v>904</v>
      </c>
      <c r="D1236" t="s">
        <v>417</v>
      </c>
      <c r="E1236" s="54">
        <v>40</v>
      </c>
      <c r="F1236" s="45" t="s">
        <v>407</v>
      </c>
      <c r="G1236" s="45" t="s">
        <v>408</v>
      </c>
      <c r="H1236" s="45" t="s">
        <v>412</v>
      </c>
      <c r="I1236" s="53">
        <v>150816.89</v>
      </c>
      <c r="J1236" s="58">
        <f t="shared" si="266"/>
        <v>156547.93182000003</v>
      </c>
      <c r="K1236" s="58">
        <f t="shared" si="267"/>
        <v>161714.01357006002</v>
      </c>
      <c r="L1236" s="74">
        <f t="shared" si="268"/>
        <v>10230.745011390001</v>
      </c>
      <c r="M1236" s="74">
        <f t="shared" si="269"/>
        <v>231.69093909360004</v>
      </c>
      <c r="N1236" s="74">
        <f t="shared" si="270"/>
        <v>384.0022598277695</v>
      </c>
      <c r="O1236" s="74">
        <f t="shared" si="271"/>
        <v>20155.546221825003</v>
      </c>
      <c r="P1236" s="39">
        <f t="shared" si="272"/>
        <v>19044</v>
      </c>
      <c r="Q1236" s="73">
        <f t="shared" si="273"/>
        <v>10305.65319676587</v>
      </c>
      <c r="R1236" s="73">
        <f t="shared" si="274"/>
        <v>239.33674008368882</v>
      </c>
      <c r="S1236" s="73">
        <f t="shared" si="275"/>
        <v>384.0022598277695</v>
      </c>
      <c r="T1236" s="73">
        <f t="shared" si="276"/>
        <v>21103.678770892835</v>
      </c>
      <c r="U1236" s="73">
        <f t="shared" si="277"/>
        <v>19236</v>
      </c>
      <c r="V1236" s="73">
        <f t="shared" si="278"/>
        <v>206593.9162521364</v>
      </c>
      <c r="W1236" s="73">
        <f t="shared" si="279"/>
        <v>212982.68453763018</v>
      </c>
    </row>
    <row r="1237" spans="2:23" ht="15">
      <c r="B1237" t="s">
        <v>2383</v>
      </c>
      <c r="C1237" t="s">
        <v>513</v>
      </c>
      <c r="D1237" t="s">
        <v>417</v>
      </c>
      <c r="E1237" s="54">
        <v>40</v>
      </c>
      <c r="F1237" s="45" t="s">
        <v>407</v>
      </c>
      <c r="G1237" s="45" t="s">
        <v>408</v>
      </c>
      <c r="H1237" s="45" t="s">
        <v>412</v>
      </c>
      <c r="I1237" s="53">
        <v>137012.22</v>
      </c>
      <c r="J1237" s="58">
        <f t="shared" si="266"/>
        <v>142218.68436</v>
      </c>
      <c r="K1237" s="58">
        <f t="shared" si="267"/>
        <v>146911.90094388</v>
      </c>
      <c r="L1237" s="74">
        <f t="shared" si="268"/>
        <v>10022.97092322</v>
      </c>
      <c r="M1237" s="74">
        <f t="shared" si="269"/>
        <v>210.48365285280002</v>
      </c>
      <c r="N1237" s="74">
        <f t="shared" si="270"/>
        <v>384.0022598277695</v>
      </c>
      <c r="O1237" s="74">
        <f t="shared" si="271"/>
        <v>18310.65561135</v>
      </c>
      <c r="P1237" s="39">
        <f t="shared" si="272"/>
        <v>19044</v>
      </c>
      <c r="Q1237" s="73">
        <f t="shared" si="273"/>
        <v>10091.02256368626</v>
      </c>
      <c r="R1237" s="73">
        <f t="shared" si="274"/>
        <v>217.4296133969424</v>
      </c>
      <c r="S1237" s="73">
        <f t="shared" si="275"/>
        <v>384.0022598277695</v>
      </c>
      <c r="T1237" s="73">
        <f t="shared" si="276"/>
        <v>19172.00307317634</v>
      </c>
      <c r="U1237" s="73">
        <f t="shared" si="277"/>
        <v>19236</v>
      </c>
      <c r="V1237" s="73">
        <f t="shared" si="278"/>
        <v>190190.7968072506</v>
      </c>
      <c r="W1237" s="73">
        <f t="shared" si="279"/>
        <v>196012.35845396732</v>
      </c>
    </row>
    <row r="1238" spans="2:23" ht="15">
      <c r="B1238" t="s">
        <v>2384</v>
      </c>
      <c r="C1238" t="s">
        <v>525</v>
      </c>
      <c r="D1238" t="s">
        <v>511</v>
      </c>
      <c r="E1238" s="54">
        <v>35</v>
      </c>
      <c r="F1238" s="45" t="s">
        <v>407</v>
      </c>
      <c r="G1238" s="45" t="s">
        <v>408</v>
      </c>
      <c r="H1238" s="45" t="s">
        <v>412</v>
      </c>
      <c r="I1238" s="53">
        <v>62376.5</v>
      </c>
      <c r="J1238" s="58">
        <f t="shared" si="266"/>
        <v>64746.807</v>
      </c>
      <c r="K1238" s="58">
        <f t="shared" si="267"/>
        <v>66883.45163099999</v>
      </c>
      <c r="L1238" s="74">
        <f t="shared" si="268"/>
        <v>4953.1307355</v>
      </c>
      <c r="M1238" s="74">
        <f t="shared" si="269"/>
        <v>95.82527436</v>
      </c>
      <c r="N1238" s="74">
        <f t="shared" si="270"/>
        <v>384.0022598277695</v>
      </c>
      <c r="O1238" s="74">
        <f t="shared" si="271"/>
        <v>8336.151401250001</v>
      </c>
      <c r="P1238" s="39">
        <f t="shared" si="272"/>
        <v>19044</v>
      </c>
      <c r="Q1238" s="73">
        <f t="shared" si="273"/>
        <v>5116.584049771499</v>
      </c>
      <c r="R1238" s="73">
        <f t="shared" si="274"/>
        <v>98.98750841387998</v>
      </c>
      <c r="S1238" s="73">
        <f t="shared" si="275"/>
        <v>384.0022598277695</v>
      </c>
      <c r="T1238" s="73">
        <f t="shared" si="276"/>
        <v>8728.290437845499</v>
      </c>
      <c r="U1238" s="73">
        <f t="shared" si="277"/>
        <v>19236</v>
      </c>
      <c r="V1238" s="73">
        <f t="shared" si="278"/>
        <v>97559.91667093778</v>
      </c>
      <c r="W1238" s="73">
        <f t="shared" si="279"/>
        <v>100447.31588685863</v>
      </c>
    </row>
    <row r="1239" spans="2:23" ht="15">
      <c r="B1239" t="s">
        <v>2385</v>
      </c>
      <c r="C1239" t="s">
        <v>821</v>
      </c>
      <c r="D1239" t="s">
        <v>417</v>
      </c>
      <c r="E1239" s="54">
        <v>40</v>
      </c>
      <c r="F1239" s="45" t="s">
        <v>407</v>
      </c>
      <c r="G1239" s="45" t="s">
        <v>408</v>
      </c>
      <c r="H1239" s="45" t="s">
        <v>412</v>
      </c>
      <c r="I1239" s="53">
        <v>110947.93</v>
      </c>
      <c r="J1239" s="58">
        <f t="shared" si="266"/>
        <v>115163.95134</v>
      </c>
      <c r="K1239" s="58">
        <f t="shared" si="267"/>
        <v>118964.36173421999</v>
      </c>
      <c r="L1239" s="74">
        <f t="shared" si="268"/>
        <v>8810.04227751</v>
      </c>
      <c r="M1239" s="74">
        <f t="shared" si="269"/>
        <v>170.4426479832</v>
      </c>
      <c r="N1239" s="74">
        <f t="shared" si="270"/>
        <v>384.0022598277695</v>
      </c>
      <c r="O1239" s="74">
        <f t="shared" si="271"/>
        <v>14827.358735025</v>
      </c>
      <c r="P1239" s="39">
        <f t="shared" si="272"/>
        <v>19044</v>
      </c>
      <c r="Q1239" s="73">
        <f t="shared" si="273"/>
        <v>9100.773672667829</v>
      </c>
      <c r="R1239" s="73">
        <f t="shared" si="274"/>
        <v>176.06725536664558</v>
      </c>
      <c r="S1239" s="73">
        <f t="shared" si="275"/>
        <v>384.0022598277695</v>
      </c>
      <c r="T1239" s="73">
        <f t="shared" si="276"/>
        <v>15524.849206315708</v>
      </c>
      <c r="U1239" s="73">
        <f t="shared" si="277"/>
        <v>19236</v>
      </c>
      <c r="V1239" s="73">
        <f t="shared" si="278"/>
        <v>158399.79726034598</v>
      </c>
      <c r="W1239" s="73">
        <f t="shared" si="279"/>
        <v>163386.05412839795</v>
      </c>
    </row>
    <row r="1240" spans="2:23" ht="15">
      <c r="B1240" t="s">
        <v>2386</v>
      </c>
      <c r="C1240" t="s">
        <v>1284</v>
      </c>
      <c r="D1240" t="s">
        <v>725</v>
      </c>
      <c r="E1240" s="54">
        <v>86.67</v>
      </c>
      <c r="F1240" s="45" t="s">
        <v>407</v>
      </c>
      <c r="G1240" s="45" t="s">
        <v>408</v>
      </c>
      <c r="H1240" s="45" t="s">
        <v>412</v>
      </c>
      <c r="I1240" s="53">
        <v>121334.28</v>
      </c>
      <c r="J1240" s="58">
        <f t="shared" si="266"/>
        <v>125944.98264</v>
      </c>
      <c r="K1240" s="58">
        <f t="shared" si="267"/>
        <v>130101.16706712</v>
      </c>
      <c r="L1240" s="74">
        <f t="shared" si="268"/>
        <v>9634.79117196</v>
      </c>
      <c r="M1240" s="74">
        <f t="shared" si="269"/>
        <v>186.3985743072</v>
      </c>
      <c r="N1240" s="74">
        <f t="shared" si="270"/>
        <v>384.0022598277695</v>
      </c>
      <c r="O1240" s="74">
        <f t="shared" si="271"/>
        <v>16215.4165149</v>
      </c>
      <c r="P1240" s="39">
        <f t="shared" si="272"/>
        <v>19044</v>
      </c>
      <c r="Q1240" s="73">
        <f t="shared" si="273"/>
        <v>9847.26692247324</v>
      </c>
      <c r="R1240" s="73">
        <f t="shared" si="274"/>
        <v>192.5497272593376</v>
      </c>
      <c r="S1240" s="73">
        <f t="shared" si="275"/>
        <v>384.0022598277695</v>
      </c>
      <c r="T1240" s="73">
        <f t="shared" si="276"/>
        <v>16978.20230225916</v>
      </c>
      <c r="U1240" s="73">
        <f t="shared" si="277"/>
        <v>19236</v>
      </c>
      <c r="V1240" s="73">
        <f t="shared" si="278"/>
        <v>171409.59116099495</v>
      </c>
      <c r="W1240" s="73">
        <f t="shared" si="279"/>
        <v>176739.18827893952</v>
      </c>
    </row>
    <row r="1241" spans="2:23" ht="15">
      <c r="B1241" t="s">
        <v>2387</v>
      </c>
      <c r="C1241" t="s">
        <v>2388</v>
      </c>
      <c r="D1241" t="s">
        <v>725</v>
      </c>
      <c r="E1241" s="54">
        <v>87</v>
      </c>
      <c r="F1241" s="45" t="s">
        <v>407</v>
      </c>
      <c r="G1241" s="45" t="s">
        <v>408</v>
      </c>
      <c r="H1241" s="45" t="s">
        <v>412</v>
      </c>
      <c r="I1241" s="53">
        <v>94020.14</v>
      </c>
      <c r="J1241" s="58">
        <f t="shared" si="266"/>
        <v>97592.90532</v>
      </c>
      <c r="K1241" s="58">
        <f t="shared" si="267"/>
        <v>100813.47119555999</v>
      </c>
      <c r="L1241" s="74">
        <f t="shared" si="268"/>
        <v>7465.85725698</v>
      </c>
      <c r="M1241" s="74">
        <f t="shared" si="269"/>
        <v>144.43749987360002</v>
      </c>
      <c r="N1241" s="74">
        <f t="shared" si="270"/>
        <v>384.0022598277695</v>
      </c>
      <c r="O1241" s="74">
        <f t="shared" si="271"/>
        <v>12565.086559950001</v>
      </c>
      <c r="P1241" s="39">
        <f t="shared" si="272"/>
        <v>19044</v>
      </c>
      <c r="Q1241" s="73">
        <f t="shared" si="273"/>
        <v>7712.23054646034</v>
      </c>
      <c r="R1241" s="73">
        <f t="shared" si="274"/>
        <v>149.2039373694288</v>
      </c>
      <c r="S1241" s="73">
        <f t="shared" si="275"/>
        <v>384.0022598277695</v>
      </c>
      <c r="T1241" s="73">
        <f t="shared" si="276"/>
        <v>13156.15799102058</v>
      </c>
      <c r="U1241" s="73">
        <f t="shared" si="277"/>
        <v>19236</v>
      </c>
      <c r="V1241" s="73">
        <f t="shared" si="278"/>
        <v>137196.2888966314</v>
      </c>
      <c r="W1241" s="73">
        <f t="shared" si="279"/>
        <v>141451.0659302381</v>
      </c>
    </row>
    <row r="1242" spans="2:23" ht="15">
      <c r="B1242" t="s">
        <v>2389</v>
      </c>
      <c r="C1242" t="s">
        <v>2390</v>
      </c>
      <c r="D1242" t="s">
        <v>2391</v>
      </c>
      <c r="E1242" s="54">
        <v>87</v>
      </c>
      <c r="F1242" s="45" t="s">
        <v>407</v>
      </c>
      <c r="G1242" s="45" t="s">
        <v>408</v>
      </c>
      <c r="H1242" s="45" t="s">
        <v>761</v>
      </c>
      <c r="I1242" s="53">
        <v>75481.13</v>
      </c>
      <c r="J1242" s="58">
        <f t="shared" si="266"/>
        <v>78349.41294000001</v>
      </c>
      <c r="K1242" s="58">
        <f t="shared" si="267"/>
        <v>80934.94356702</v>
      </c>
      <c r="L1242" s="74">
        <f t="shared" si="268"/>
        <v>5993.730089910001</v>
      </c>
      <c r="M1242" s="74">
        <f t="shared" si="269"/>
        <v>115.95713115120002</v>
      </c>
      <c r="N1242" s="74">
        <f t="shared" si="270"/>
        <v>384.0022598277695</v>
      </c>
      <c r="O1242" s="74">
        <f t="shared" si="271"/>
        <v>10087.486916025002</v>
      </c>
      <c r="P1242" s="39">
        <f t="shared" si="272"/>
        <v>19044</v>
      </c>
      <c r="Q1242" s="73">
        <f t="shared" si="273"/>
        <v>6191.52318287703</v>
      </c>
      <c r="R1242" s="73">
        <f t="shared" si="274"/>
        <v>119.78371647918961</v>
      </c>
      <c r="S1242" s="73">
        <f t="shared" si="275"/>
        <v>384.0022598277695</v>
      </c>
      <c r="T1242" s="73">
        <f t="shared" si="276"/>
        <v>10562.010135496112</v>
      </c>
      <c r="U1242" s="73">
        <f t="shared" si="277"/>
        <v>19236</v>
      </c>
      <c r="V1242" s="73">
        <f t="shared" si="278"/>
        <v>113974.58933691398</v>
      </c>
      <c r="W1242" s="73">
        <f t="shared" si="279"/>
        <v>117428.2628617001</v>
      </c>
    </row>
    <row r="1243" spans="2:23" ht="15">
      <c r="B1243" t="s">
        <v>2392</v>
      </c>
      <c r="C1243" t="s">
        <v>731</v>
      </c>
      <c r="D1243" t="s">
        <v>556</v>
      </c>
      <c r="E1243" s="54">
        <v>40</v>
      </c>
      <c r="F1243" s="45" t="s">
        <v>407</v>
      </c>
      <c r="G1243" s="45" t="s">
        <v>408</v>
      </c>
      <c r="H1243" s="45" t="s">
        <v>761</v>
      </c>
      <c r="I1243" s="53">
        <v>85053.7</v>
      </c>
      <c r="J1243" s="58">
        <f t="shared" si="266"/>
        <v>88285.7406</v>
      </c>
      <c r="K1243" s="58">
        <f t="shared" si="267"/>
        <v>91199.1700398</v>
      </c>
      <c r="L1243" s="74">
        <f t="shared" si="268"/>
        <v>6753.859155900001</v>
      </c>
      <c r="M1243" s="74">
        <f t="shared" si="269"/>
        <v>130.662896088</v>
      </c>
      <c r="N1243" s="74">
        <f t="shared" si="270"/>
        <v>384.0022598277695</v>
      </c>
      <c r="O1243" s="74">
        <f t="shared" si="271"/>
        <v>11366.78910225</v>
      </c>
      <c r="P1243" s="39">
        <f t="shared" si="272"/>
        <v>19044</v>
      </c>
      <c r="Q1243" s="73">
        <f t="shared" si="273"/>
        <v>6976.7365080447</v>
      </c>
      <c r="R1243" s="73">
        <f t="shared" si="274"/>
        <v>134.974771658904</v>
      </c>
      <c r="S1243" s="73">
        <f t="shared" si="275"/>
        <v>384.0022598277695</v>
      </c>
      <c r="T1243" s="73">
        <f t="shared" si="276"/>
        <v>11901.4916901939</v>
      </c>
      <c r="U1243" s="73">
        <f t="shared" si="277"/>
        <v>19236</v>
      </c>
      <c r="V1243" s="73">
        <f t="shared" si="278"/>
        <v>125965.05401406577</v>
      </c>
      <c r="W1243" s="73">
        <f t="shared" si="279"/>
        <v>129832.37526952528</v>
      </c>
    </row>
    <row r="1244" spans="2:23" ht="15">
      <c r="B1244" t="s">
        <v>2393</v>
      </c>
      <c r="C1244" t="s">
        <v>2327</v>
      </c>
      <c r="D1244" t="s">
        <v>556</v>
      </c>
      <c r="E1244" s="54">
        <v>40</v>
      </c>
      <c r="F1244" s="45" t="s">
        <v>407</v>
      </c>
      <c r="G1244" s="45" t="s">
        <v>408</v>
      </c>
      <c r="H1244" s="45" t="s">
        <v>761</v>
      </c>
      <c r="I1244" s="53">
        <v>97728.56</v>
      </c>
      <c r="J1244" s="58">
        <f t="shared" si="266"/>
        <v>101442.24528</v>
      </c>
      <c r="K1244" s="58">
        <f t="shared" si="267"/>
        <v>104789.83937424</v>
      </c>
      <c r="L1244" s="74">
        <f t="shared" si="268"/>
        <v>7760.33176392</v>
      </c>
      <c r="M1244" s="74">
        <f t="shared" si="269"/>
        <v>150.1345230144</v>
      </c>
      <c r="N1244" s="74">
        <f t="shared" si="270"/>
        <v>384.0022598277695</v>
      </c>
      <c r="O1244" s="74">
        <f t="shared" si="271"/>
        <v>13060.6890798</v>
      </c>
      <c r="P1244" s="39">
        <f t="shared" si="272"/>
        <v>19044</v>
      </c>
      <c r="Q1244" s="73">
        <f t="shared" si="273"/>
        <v>8016.42271212936</v>
      </c>
      <c r="R1244" s="73">
        <f t="shared" si="274"/>
        <v>155.08896227387518</v>
      </c>
      <c r="S1244" s="73">
        <f t="shared" si="275"/>
        <v>384.0022598277695</v>
      </c>
      <c r="T1244" s="73">
        <f t="shared" si="276"/>
        <v>13675.07403833832</v>
      </c>
      <c r="U1244" s="73">
        <f t="shared" si="277"/>
        <v>19236</v>
      </c>
      <c r="V1244" s="73">
        <f t="shared" si="278"/>
        <v>141841.40290656217</v>
      </c>
      <c r="W1244" s="73">
        <f t="shared" si="279"/>
        <v>146256.4273468093</v>
      </c>
    </row>
    <row r="1245" spans="2:23" ht="15">
      <c r="B1245" t="s">
        <v>2394</v>
      </c>
      <c r="C1245" t="s">
        <v>2331</v>
      </c>
      <c r="D1245" t="s">
        <v>556</v>
      </c>
      <c r="E1245" s="54">
        <v>40</v>
      </c>
      <c r="F1245" s="45" t="s">
        <v>407</v>
      </c>
      <c r="G1245" s="45" t="s">
        <v>408</v>
      </c>
      <c r="H1245" s="45" t="s">
        <v>761</v>
      </c>
      <c r="I1245" s="53">
        <v>113134.56</v>
      </c>
      <c r="J1245" s="58">
        <f t="shared" si="266"/>
        <v>117433.67328</v>
      </c>
      <c r="K1245" s="58">
        <f t="shared" si="267"/>
        <v>121308.98449824</v>
      </c>
      <c r="L1245" s="74">
        <f t="shared" si="268"/>
        <v>8983.67600592</v>
      </c>
      <c r="M1245" s="74">
        <f t="shared" si="269"/>
        <v>173.8018364544</v>
      </c>
      <c r="N1245" s="74">
        <f t="shared" si="270"/>
        <v>384.0022598277695</v>
      </c>
      <c r="O1245" s="74">
        <f t="shared" si="271"/>
        <v>15119.585434800001</v>
      </c>
      <c r="P1245" s="39">
        <f t="shared" si="272"/>
        <v>19044</v>
      </c>
      <c r="Q1245" s="73">
        <f t="shared" si="273"/>
        <v>9280.13731411536</v>
      </c>
      <c r="R1245" s="73">
        <f t="shared" si="274"/>
        <v>179.5372970573952</v>
      </c>
      <c r="S1245" s="73">
        <f t="shared" si="275"/>
        <v>384.0022598277695</v>
      </c>
      <c r="T1245" s="73">
        <f t="shared" si="276"/>
        <v>15830.82247702032</v>
      </c>
      <c r="U1245" s="73">
        <f t="shared" si="277"/>
        <v>19236</v>
      </c>
      <c r="V1245" s="73">
        <f t="shared" si="278"/>
        <v>161138.73881700216</v>
      </c>
      <c r="W1245" s="73">
        <f t="shared" si="279"/>
        <v>166219.48384626085</v>
      </c>
    </row>
    <row r="1246" spans="2:23" ht="15">
      <c r="B1246" t="s">
        <v>2395</v>
      </c>
      <c r="C1246" t="s">
        <v>679</v>
      </c>
      <c r="D1246" t="s">
        <v>556</v>
      </c>
      <c r="E1246" s="54">
        <v>40</v>
      </c>
      <c r="F1246" s="45" t="s">
        <v>407</v>
      </c>
      <c r="G1246" s="45" t="s">
        <v>408</v>
      </c>
      <c r="H1246" s="45" t="s">
        <v>761</v>
      </c>
      <c r="I1246" s="53">
        <v>69172.41</v>
      </c>
      <c r="J1246" s="58">
        <f t="shared" si="266"/>
        <v>71800.96158</v>
      </c>
      <c r="K1246" s="58">
        <f t="shared" si="267"/>
        <v>74170.39331214</v>
      </c>
      <c r="L1246" s="74">
        <f t="shared" si="268"/>
        <v>5492.77356087</v>
      </c>
      <c r="M1246" s="74">
        <f t="shared" si="269"/>
        <v>106.2654231384</v>
      </c>
      <c r="N1246" s="74">
        <f t="shared" si="270"/>
        <v>384.0022598277695</v>
      </c>
      <c r="O1246" s="74">
        <f t="shared" si="271"/>
        <v>9244.373803425</v>
      </c>
      <c r="P1246" s="39">
        <f t="shared" si="272"/>
        <v>19044</v>
      </c>
      <c r="Q1246" s="73">
        <f t="shared" si="273"/>
        <v>5674.0350883787105</v>
      </c>
      <c r="R1246" s="73">
        <f t="shared" si="274"/>
        <v>109.7721821019672</v>
      </c>
      <c r="S1246" s="73">
        <f t="shared" si="275"/>
        <v>384.0022598277695</v>
      </c>
      <c r="T1246" s="73">
        <f t="shared" si="276"/>
        <v>9679.23632723427</v>
      </c>
      <c r="U1246" s="73">
        <f t="shared" si="277"/>
        <v>19236</v>
      </c>
      <c r="V1246" s="73">
        <f t="shared" si="278"/>
        <v>106072.37662726117</v>
      </c>
      <c r="W1246" s="73">
        <f t="shared" si="279"/>
        <v>109253.43916968272</v>
      </c>
    </row>
    <row r="1247" spans="2:23" ht="15">
      <c r="B1247" t="s">
        <v>2396</v>
      </c>
      <c r="C1247" t="s">
        <v>2397</v>
      </c>
      <c r="D1247" t="s">
        <v>556</v>
      </c>
      <c r="E1247" s="54">
        <v>40</v>
      </c>
      <c r="F1247" s="45" t="s">
        <v>407</v>
      </c>
      <c r="G1247" s="45" t="s">
        <v>408</v>
      </c>
      <c r="H1247" s="45" t="s">
        <v>761</v>
      </c>
      <c r="I1247" s="53">
        <v>73772.51</v>
      </c>
      <c r="J1247" s="58">
        <f t="shared" si="266"/>
        <v>76575.86538</v>
      </c>
      <c r="K1247" s="58">
        <f t="shared" si="267"/>
        <v>79102.86893754</v>
      </c>
      <c r="L1247" s="74">
        <f t="shared" si="268"/>
        <v>5858.05370157</v>
      </c>
      <c r="M1247" s="74">
        <f t="shared" si="269"/>
        <v>113.3322807624</v>
      </c>
      <c r="N1247" s="74">
        <f t="shared" si="270"/>
        <v>384.0022598277695</v>
      </c>
      <c r="O1247" s="74">
        <f t="shared" si="271"/>
        <v>9859.142667675</v>
      </c>
      <c r="P1247" s="39">
        <f t="shared" si="272"/>
        <v>19044</v>
      </c>
      <c r="Q1247" s="73">
        <f t="shared" si="273"/>
        <v>6051.36947372181</v>
      </c>
      <c r="R1247" s="73">
        <f t="shared" si="274"/>
        <v>117.0722460275592</v>
      </c>
      <c r="S1247" s="73">
        <f t="shared" si="275"/>
        <v>384.0022598277695</v>
      </c>
      <c r="T1247" s="73">
        <f t="shared" si="276"/>
        <v>10322.92439634897</v>
      </c>
      <c r="U1247" s="73">
        <f t="shared" si="277"/>
        <v>19236</v>
      </c>
      <c r="V1247" s="73">
        <f t="shared" si="278"/>
        <v>111834.39628983517</v>
      </c>
      <c r="W1247" s="73">
        <f t="shared" si="279"/>
        <v>115214.2373134661</v>
      </c>
    </row>
    <row r="1248" spans="2:23" ht="15">
      <c r="B1248" t="s">
        <v>2398</v>
      </c>
      <c r="C1248" t="s">
        <v>1969</v>
      </c>
      <c r="D1248" t="s">
        <v>556</v>
      </c>
      <c r="E1248" s="54">
        <v>40</v>
      </c>
      <c r="F1248" s="45" t="s">
        <v>407</v>
      </c>
      <c r="G1248" s="45" t="s">
        <v>408</v>
      </c>
      <c r="H1248" s="45" t="s">
        <v>761</v>
      </c>
      <c r="I1248" s="53">
        <v>98128.79</v>
      </c>
      <c r="J1248" s="58">
        <f t="shared" si="266"/>
        <v>101857.68402</v>
      </c>
      <c r="K1248" s="58">
        <f t="shared" si="267"/>
        <v>105218.98759265999</v>
      </c>
      <c r="L1248" s="74">
        <f t="shared" si="268"/>
        <v>7792.11282753</v>
      </c>
      <c r="M1248" s="74">
        <f t="shared" si="269"/>
        <v>150.7493723496</v>
      </c>
      <c r="N1248" s="74">
        <f t="shared" si="270"/>
        <v>384.0022598277695</v>
      </c>
      <c r="O1248" s="74">
        <f t="shared" si="271"/>
        <v>13114.176817575</v>
      </c>
      <c r="P1248" s="39">
        <f t="shared" si="272"/>
        <v>19044</v>
      </c>
      <c r="Q1248" s="73">
        <f t="shared" si="273"/>
        <v>8049.25255083849</v>
      </c>
      <c r="R1248" s="73">
        <f t="shared" si="274"/>
        <v>155.72410163713678</v>
      </c>
      <c r="S1248" s="73">
        <f t="shared" si="275"/>
        <v>384.0022598277695</v>
      </c>
      <c r="T1248" s="73">
        <f t="shared" si="276"/>
        <v>13731.07788084213</v>
      </c>
      <c r="U1248" s="73">
        <f t="shared" si="277"/>
        <v>19236</v>
      </c>
      <c r="V1248" s="73">
        <f t="shared" si="278"/>
        <v>142342.72529728236</v>
      </c>
      <c r="W1248" s="73">
        <f t="shared" si="279"/>
        <v>146775.04438580552</v>
      </c>
    </row>
    <row r="1249" spans="2:23" ht="15">
      <c r="B1249" t="s">
        <v>2399</v>
      </c>
      <c r="C1249" t="s">
        <v>2400</v>
      </c>
      <c r="D1249" t="s">
        <v>1499</v>
      </c>
      <c r="E1249" s="54">
        <v>40</v>
      </c>
      <c r="F1249" s="45" t="s">
        <v>407</v>
      </c>
      <c r="G1249" s="45" t="s">
        <v>408</v>
      </c>
      <c r="H1249" s="45" t="s">
        <v>785</v>
      </c>
      <c r="I1249" s="53">
        <v>85910.98</v>
      </c>
      <c r="J1249" s="58">
        <f t="shared" si="266"/>
        <v>89175.59724</v>
      </c>
      <c r="K1249" s="58">
        <f t="shared" si="267"/>
        <v>92118.39194891999</v>
      </c>
      <c r="L1249" s="74">
        <f t="shared" si="268"/>
        <v>6821.93318886</v>
      </c>
      <c r="M1249" s="74">
        <f t="shared" si="269"/>
        <v>131.9798839152</v>
      </c>
      <c r="N1249" s="74">
        <f t="shared" si="270"/>
        <v>384.0022598277695</v>
      </c>
      <c r="O1249" s="74">
        <f t="shared" si="271"/>
        <v>11481.358144650001</v>
      </c>
      <c r="P1249" s="39">
        <f t="shared" si="272"/>
        <v>19044</v>
      </c>
      <c r="Q1249" s="73">
        <f t="shared" si="273"/>
        <v>7047.056984092379</v>
      </c>
      <c r="R1249" s="73">
        <f t="shared" si="274"/>
        <v>136.33522008440158</v>
      </c>
      <c r="S1249" s="73">
        <f t="shared" si="275"/>
        <v>384.0022598277695</v>
      </c>
      <c r="T1249" s="73">
        <f t="shared" si="276"/>
        <v>12021.45014933406</v>
      </c>
      <c r="U1249" s="73">
        <f t="shared" si="277"/>
        <v>19236</v>
      </c>
      <c r="V1249" s="73">
        <f t="shared" si="278"/>
        <v>127038.87071725297</v>
      </c>
      <c r="W1249" s="73">
        <f t="shared" si="279"/>
        <v>130943.2365622586</v>
      </c>
    </row>
    <row r="1250" spans="2:23" ht="15">
      <c r="B1250" t="s">
        <v>2401</v>
      </c>
      <c r="C1250" t="s">
        <v>2402</v>
      </c>
      <c r="D1250" t="s">
        <v>1499</v>
      </c>
      <c r="E1250" s="54">
        <v>40</v>
      </c>
      <c r="F1250" s="45" t="s">
        <v>407</v>
      </c>
      <c r="G1250" s="45" t="s">
        <v>408</v>
      </c>
      <c r="H1250" s="45" t="s">
        <v>761</v>
      </c>
      <c r="I1250" s="53">
        <v>100385.87</v>
      </c>
      <c r="J1250" s="58">
        <f t="shared" si="266"/>
        <v>104200.53306</v>
      </c>
      <c r="K1250" s="58">
        <f t="shared" si="267"/>
        <v>107639.15065098</v>
      </c>
      <c r="L1250" s="74">
        <f t="shared" si="268"/>
        <v>7971.34077909</v>
      </c>
      <c r="M1250" s="74">
        <f t="shared" si="269"/>
        <v>154.2167889288</v>
      </c>
      <c r="N1250" s="74">
        <f t="shared" si="270"/>
        <v>384.0022598277695</v>
      </c>
      <c r="O1250" s="74">
        <f t="shared" si="271"/>
        <v>13415.818631475</v>
      </c>
      <c r="P1250" s="39">
        <f t="shared" si="272"/>
        <v>19044</v>
      </c>
      <c r="Q1250" s="73">
        <f t="shared" si="273"/>
        <v>8234.39502479997</v>
      </c>
      <c r="R1250" s="73">
        <f t="shared" si="274"/>
        <v>159.30594296345038</v>
      </c>
      <c r="S1250" s="73">
        <f t="shared" si="275"/>
        <v>384.0022598277695</v>
      </c>
      <c r="T1250" s="73">
        <f t="shared" si="276"/>
        <v>14046.90915995289</v>
      </c>
      <c r="U1250" s="73">
        <f t="shared" si="277"/>
        <v>19236</v>
      </c>
      <c r="V1250" s="73">
        <f t="shared" si="278"/>
        <v>145169.91151932155</v>
      </c>
      <c r="W1250" s="73">
        <f t="shared" si="279"/>
        <v>149699.76303852408</v>
      </c>
    </row>
    <row r="1251" spans="2:23" ht="15">
      <c r="B1251" t="s">
        <v>2403</v>
      </c>
      <c r="C1251" t="s">
        <v>2404</v>
      </c>
      <c r="D1251" t="s">
        <v>1499</v>
      </c>
      <c r="E1251" s="54">
        <v>40</v>
      </c>
      <c r="F1251" s="45" t="s">
        <v>407</v>
      </c>
      <c r="G1251" s="45" t="s">
        <v>408</v>
      </c>
      <c r="H1251" s="45" t="s">
        <v>761</v>
      </c>
      <c r="I1251" s="53">
        <v>90937.58</v>
      </c>
      <c r="J1251" s="58">
        <f t="shared" si="266"/>
        <v>94393.20804</v>
      </c>
      <c r="K1251" s="58">
        <f t="shared" si="267"/>
        <v>97508.18390532</v>
      </c>
      <c r="L1251" s="74">
        <f t="shared" si="268"/>
        <v>7221.08041506</v>
      </c>
      <c r="M1251" s="74">
        <f t="shared" si="269"/>
        <v>139.7019478992</v>
      </c>
      <c r="N1251" s="74">
        <f t="shared" si="270"/>
        <v>384.0022598277695</v>
      </c>
      <c r="O1251" s="74">
        <f t="shared" si="271"/>
        <v>12153.12553515</v>
      </c>
      <c r="P1251" s="39">
        <f t="shared" si="272"/>
        <v>19044</v>
      </c>
      <c r="Q1251" s="73">
        <f t="shared" si="273"/>
        <v>7459.376068756979</v>
      </c>
      <c r="R1251" s="73">
        <f t="shared" si="274"/>
        <v>144.3121121798736</v>
      </c>
      <c r="S1251" s="73">
        <f t="shared" si="275"/>
        <v>384.0022598277695</v>
      </c>
      <c r="T1251" s="73">
        <f t="shared" si="276"/>
        <v>12724.81799964426</v>
      </c>
      <c r="U1251" s="73">
        <f t="shared" si="277"/>
        <v>19236</v>
      </c>
      <c r="V1251" s="73">
        <f t="shared" si="278"/>
        <v>133335.11819793697</v>
      </c>
      <c r="W1251" s="73">
        <f t="shared" si="279"/>
        <v>137456.69234572886</v>
      </c>
    </row>
    <row r="1252" spans="2:23" ht="15">
      <c r="B1252" t="s">
        <v>2405</v>
      </c>
      <c r="C1252" t="s">
        <v>2406</v>
      </c>
      <c r="D1252" t="s">
        <v>1499</v>
      </c>
      <c r="E1252" s="54">
        <v>40</v>
      </c>
      <c r="F1252" s="45" t="s">
        <v>407</v>
      </c>
      <c r="G1252" s="45" t="s">
        <v>408</v>
      </c>
      <c r="H1252" s="45" t="s">
        <v>785</v>
      </c>
      <c r="I1252" s="53">
        <v>74299.29</v>
      </c>
      <c r="J1252" s="58">
        <f t="shared" si="266"/>
        <v>77122.66301999999</v>
      </c>
      <c r="K1252" s="58">
        <f t="shared" si="267"/>
        <v>79667.71089965999</v>
      </c>
      <c r="L1252" s="74">
        <f t="shared" si="268"/>
        <v>5899.883721029999</v>
      </c>
      <c r="M1252" s="74">
        <f t="shared" si="269"/>
        <v>114.14154126959998</v>
      </c>
      <c r="N1252" s="74">
        <f t="shared" si="270"/>
        <v>384.0022598277695</v>
      </c>
      <c r="O1252" s="74">
        <f t="shared" si="271"/>
        <v>9929.542863825</v>
      </c>
      <c r="P1252" s="39">
        <f t="shared" si="272"/>
        <v>19044</v>
      </c>
      <c r="Q1252" s="73">
        <f t="shared" si="273"/>
        <v>6094.579883823989</v>
      </c>
      <c r="R1252" s="73">
        <f t="shared" si="274"/>
        <v>117.90821213149678</v>
      </c>
      <c r="S1252" s="73">
        <f t="shared" si="275"/>
        <v>384.0022598277695</v>
      </c>
      <c r="T1252" s="73">
        <f t="shared" si="276"/>
        <v>10396.636272405629</v>
      </c>
      <c r="U1252" s="73">
        <f t="shared" si="277"/>
        <v>19236</v>
      </c>
      <c r="V1252" s="73">
        <f t="shared" si="278"/>
        <v>112494.23340595236</v>
      </c>
      <c r="W1252" s="73">
        <f t="shared" si="279"/>
        <v>115896.83752784887</v>
      </c>
    </row>
    <row r="1253" spans="2:23" ht="15">
      <c r="B1253" t="s">
        <v>2407</v>
      </c>
      <c r="C1253" t="s">
        <v>2400</v>
      </c>
      <c r="D1253" t="s">
        <v>1499</v>
      </c>
      <c r="E1253" s="54">
        <v>40</v>
      </c>
      <c r="F1253" s="45" t="s">
        <v>407</v>
      </c>
      <c r="G1253" s="45" t="s">
        <v>408</v>
      </c>
      <c r="H1253" s="45" t="s">
        <v>785</v>
      </c>
      <c r="I1253" s="53">
        <v>85910.98</v>
      </c>
      <c r="J1253" s="58">
        <f t="shared" si="266"/>
        <v>89175.59724</v>
      </c>
      <c r="K1253" s="58">
        <f t="shared" si="267"/>
        <v>92118.39194891999</v>
      </c>
      <c r="L1253" s="74">
        <f t="shared" si="268"/>
        <v>6821.93318886</v>
      </c>
      <c r="M1253" s="74">
        <f t="shared" si="269"/>
        <v>131.9798839152</v>
      </c>
      <c r="N1253" s="74">
        <f t="shared" si="270"/>
        <v>384.0022598277695</v>
      </c>
      <c r="O1253" s="74">
        <f t="shared" si="271"/>
        <v>11481.358144650001</v>
      </c>
      <c r="P1253" s="39">
        <f t="shared" si="272"/>
        <v>19044</v>
      </c>
      <c r="Q1253" s="73">
        <f t="shared" si="273"/>
        <v>7047.056984092379</v>
      </c>
      <c r="R1253" s="73">
        <f t="shared" si="274"/>
        <v>136.33522008440158</v>
      </c>
      <c r="S1253" s="73">
        <f t="shared" si="275"/>
        <v>384.0022598277695</v>
      </c>
      <c r="T1253" s="73">
        <f t="shared" si="276"/>
        <v>12021.45014933406</v>
      </c>
      <c r="U1253" s="73">
        <f t="shared" si="277"/>
        <v>19236</v>
      </c>
      <c r="V1253" s="73">
        <f t="shared" si="278"/>
        <v>127038.87071725297</v>
      </c>
      <c r="W1253" s="73">
        <f t="shared" si="279"/>
        <v>130943.2365622586</v>
      </c>
    </row>
    <row r="1254" spans="2:23" ht="15">
      <c r="B1254" t="s">
        <v>2408</v>
      </c>
      <c r="C1254" t="s">
        <v>2409</v>
      </c>
      <c r="D1254" t="s">
        <v>1499</v>
      </c>
      <c r="E1254" s="54">
        <v>40</v>
      </c>
      <c r="F1254" s="45" t="s">
        <v>407</v>
      </c>
      <c r="G1254" s="45" t="s">
        <v>408</v>
      </c>
      <c r="H1254" s="45" t="s">
        <v>785</v>
      </c>
      <c r="I1254" s="53">
        <v>94749.76</v>
      </c>
      <c r="J1254" s="58">
        <f t="shared" si="266"/>
        <v>98350.25087999999</v>
      </c>
      <c r="K1254" s="58">
        <f t="shared" si="267"/>
        <v>101595.80915903999</v>
      </c>
      <c r="L1254" s="74">
        <f t="shared" si="268"/>
        <v>7523.79419232</v>
      </c>
      <c r="M1254" s="74">
        <f t="shared" si="269"/>
        <v>145.5583713024</v>
      </c>
      <c r="N1254" s="74">
        <f t="shared" si="270"/>
        <v>384.0022598277695</v>
      </c>
      <c r="O1254" s="74">
        <f t="shared" si="271"/>
        <v>12662.5948008</v>
      </c>
      <c r="P1254" s="39">
        <f t="shared" si="272"/>
        <v>19044</v>
      </c>
      <c r="Q1254" s="73">
        <f t="shared" si="273"/>
        <v>7772.079400666558</v>
      </c>
      <c r="R1254" s="73">
        <f t="shared" si="274"/>
        <v>150.36179755537918</v>
      </c>
      <c r="S1254" s="73">
        <f t="shared" si="275"/>
        <v>384.0022598277695</v>
      </c>
      <c r="T1254" s="73">
        <f t="shared" si="276"/>
        <v>13258.253095254719</v>
      </c>
      <c r="U1254" s="73">
        <f t="shared" si="277"/>
        <v>19236</v>
      </c>
      <c r="V1254" s="73">
        <f t="shared" si="278"/>
        <v>138110.20050425016</v>
      </c>
      <c r="W1254" s="73">
        <f t="shared" si="279"/>
        <v>142396.50571234443</v>
      </c>
    </row>
    <row r="1255" spans="2:23" ht="15">
      <c r="B1255" t="s">
        <v>2410</v>
      </c>
      <c r="C1255" t="s">
        <v>2411</v>
      </c>
      <c r="D1255" t="s">
        <v>553</v>
      </c>
      <c r="E1255" s="54">
        <v>40</v>
      </c>
      <c r="F1255" s="45" t="s">
        <v>407</v>
      </c>
      <c r="G1255" s="45" t="s">
        <v>408</v>
      </c>
      <c r="H1255" s="45" t="s">
        <v>412</v>
      </c>
      <c r="I1255" s="53">
        <v>103653.97</v>
      </c>
      <c r="J1255" s="58">
        <f t="shared" si="266"/>
        <v>107592.82086</v>
      </c>
      <c r="K1255" s="58">
        <f t="shared" si="267"/>
        <v>111143.38394838</v>
      </c>
      <c r="L1255" s="74">
        <f t="shared" si="268"/>
        <v>8230.85079579</v>
      </c>
      <c r="M1255" s="74">
        <f t="shared" si="269"/>
        <v>159.23737487280002</v>
      </c>
      <c r="N1255" s="74">
        <f t="shared" si="270"/>
        <v>384.0022598277695</v>
      </c>
      <c r="O1255" s="74">
        <f t="shared" si="271"/>
        <v>13852.575685725002</v>
      </c>
      <c r="P1255" s="39">
        <f t="shared" si="272"/>
        <v>19044</v>
      </c>
      <c r="Q1255" s="73">
        <f t="shared" si="273"/>
        <v>8502.46887205107</v>
      </c>
      <c r="R1255" s="73">
        <f t="shared" si="274"/>
        <v>164.4922082436024</v>
      </c>
      <c r="S1255" s="73">
        <f t="shared" si="275"/>
        <v>384.0022598277695</v>
      </c>
      <c r="T1255" s="73">
        <f t="shared" si="276"/>
        <v>14504.21160526359</v>
      </c>
      <c r="U1255" s="73">
        <f t="shared" si="277"/>
        <v>19236</v>
      </c>
      <c r="V1255" s="73">
        <f t="shared" si="278"/>
        <v>149263.4869762156</v>
      </c>
      <c r="W1255" s="73">
        <f t="shared" si="279"/>
        <v>153934.55889376602</v>
      </c>
    </row>
    <row r="1256" spans="2:23" ht="15">
      <c r="B1256" t="s">
        <v>2412</v>
      </c>
      <c r="C1256" t="s">
        <v>2404</v>
      </c>
      <c r="D1256" t="s">
        <v>1499</v>
      </c>
      <c r="E1256" s="54">
        <v>40</v>
      </c>
      <c r="F1256" s="45" t="s">
        <v>407</v>
      </c>
      <c r="G1256" s="45" t="s">
        <v>408</v>
      </c>
      <c r="H1256" s="45" t="s">
        <v>785</v>
      </c>
      <c r="I1256" s="53">
        <v>90937.58</v>
      </c>
      <c r="J1256" s="58">
        <f t="shared" si="266"/>
        <v>94393.20804</v>
      </c>
      <c r="K1256" s="58">
        <f t="shared" si="267"/>
        <v>97508.18390532</v>
      </c>
      <c r="L1256" s="74">
        <f t="shared" si="268"/>
        <v>7221.08041506</v>
      </c>
      <c r="M1256" s="74">
        <f t="shared" si="269"/>
        <v>139.7019478992</v>
      </c>
      <c r="N1256" s="74">
        <f t="shared" si="270"/>
        <v>384.0022598277695</v>
      </c>
      <c r="O1256" s="74">
        <f t="shared" si="271"/>
        <v>12153.12553515</v>
      </c>
      <c r="P1256" s="39">
        <f t="shared" si="272"/>
        <v>19044</v>
      </c>
      <c r="Q1256" s="73">
        <f t="shared" si="273"/>
        <v>7459.376068756979</v>
      </c>
      <c r="R1256" s="73">
        <f t="shared" si="274"/>
        <v>144.3121121798736</v>
      </c>
      <c r="S1256" s="73">
        <f t="shared" si="275"/>
        <v>384.0022598277695</v>
      </c>
      <c r="T1256" s="73">
        <f t="shared" si="276"/>
        <v>12724.81799964426</v>
      </c>
      <c r="U1256" s="73">
        <f t="shared" si="277"/>
        <v>19236</v>
      </c>
      <c r="V1256" s="73">
        <f t="shared" si="278"/>
        <v>133335.11819793697</v>
      </c>
      <c r="W1256" s="73">
        <f t="shared" si="279"/>
        <v>137456.69234572886</v>
      </c>
    </row>
    <row r="1257" spans="2:23" ht="15">
      <c r="B1257" t="s">
        <v>2413</v>
      </c>
      <c r="C1257" t="s">
        <v>2400</v>
      </c>
      <c r="D1257" t="s">
        <v>1499</v>
      </c>
      <c r="E1257" s="54">
        <v>40</v>
      </c>
      <c r="F1257" s="45" t="s">
        <v>407</v>
      </c>
      <c r="G1257" s="45" t="s">
        <v>408</v>
      </c>
      <c r="H1257" s="45" t="s">
        <v>785</v>
      </c>
      <c r="I1257" s="53">
        <v>85910.98</v>
      </c>
      <c r="J1257" s="58">
        <f t="shared" si="266"/>
        <v>89175.59724</v>
      </c>
      <c r="K1257" s="58">
        <f t="shared" si="267"/>
        <v>92118.39194891999</v>
      </c>
      <c r="L1257" s="74">
        <f t="shared" si="268"/>
        <v>6821.93318886</v>
      </c>
      <c r="M1257" s="74">
        <f t="shared" si="269"/>
        <v>131.9798839152</v>
      </c>
      <c r="N1257" s="74">
        <f t="shared" si="270"/>
        <v>384.0022598277695</v>
      </c>
      <c r="O1257" s="74">
        <f t="shared" si="271"/>
        <v>11481.358144650001</v>
      </c>
      <c r="P1257" s="39">
        <f t="shared" si="272"/>
        <v>19044</v>
      </c>
      <c r="Q1257" s="73">
        <f t="shared" si="273"/>
        <v>7047.056984092379</v>
      </c>
      <c r="R1257" s="73">
        <f t="shared" si="274"/>
        <v>136.33522008440158</v>
      </c>
      <c r="S1257" s="73">
        <f t="shared" si="275"/>
        <v>384.0022598277695</v>
      </c>
      <c r="T1257" s="73">
        <f t="shared" si="276"/>
        <v>12021.45014933406</v>
      </c>
      <c r="U1257" s="73">
        <f t="shared" si="277"/>
        <v>19236</v>
      </c>
      <c r="V1257" s="73">
        <f t="shared" si="278"/>
        <v>127038.87071725297</v>
      </c>
      <c r="W1257" s="73">
        <f t="shared" si="279"/>
        <v>130943.2365622586</v>
      </c>
    </row>
    <row r="1258" spans="2:23" ht="15">
      <c r="B1258" t="s">
        <v>2414</v>
      </c>
      <c r="C1258" t="s">
        <v>2406</v>
      </c>
      <c r="D1258" t="s">
        <v>1499</v>
      </c>
      <c r="E1258" s="54">
        <v>40</v>
      </c>
      <c r="F1258" s="45" t="s">
        <v>407</v>
      </c>
      <c r="G1258" s="45" t="s">
        <v>408</v>
      </c>
      <c r="H1258" s="45" t="s">
        <v>785</v>
      </c>
      <c r="I1258" s="53">
        <v>74299.29</v>
      </c>
      <c r="J1258" s="58">
        <f t="shared" si="266"/>
        <v>77122.66301999999</v>
      </c>
      <c r="K1258" s="58">
        <f t="shared" si="267"/>
        <v>79667.71089965999</v>
      </c>
      <c r="L1258" s="74">
        <f t="shared" si="268"/>
        <v>5899.883721029999</v>
      </c>
      <c r="M1258" s="74">
        <f t="shared" si="269"/>
        <v>114.14154126959998</v>
      </c>
      <c r="N1258" s="74">
        <f t="shared" si="270"/>
        <v>384.0022598277695</v>
      </c>
      <c r="O1258" s="74">
        <f t="shared" si="271"/>
        <v>9929.542863825</v>
      </c>
      <c r="P1258" s="39">
        <f t="shared" si="272"/>
        <v>19044</v>
      </c>
      <c r="Q1258" s="73">
        <f t="shared" si="273"/>
        <v>6094.579883823989</v>
      </c>
      <c r="R1258" s="73">
        <f t="shared" si="274"/>
        <v>117.90821213149678</v>
      </c>
      <c r="S1258" s="73">
        <f t="shared" si="275"/>
        <v>384.0022598277695</v>
      </c>
      <c r="T1258" s="73">
        <f t="shared" si="276"/>
        <v>10396.636272405629</v>
      </c>
      <c r="U1258" s="73">
        <f t="shared" si="277"/>
        <v>19236</v>
      </c>
      <c r="V1258" s="73">
        <f t="shared" si="278"/>
        <v>112494.23340595236</v>
      </c>
      <c r="W1258" s="73">
        <f t="shared" si="279"/>
        <v>115896.83752784887</v>
      </c>
    </row>
    <row r="1259" spans="2:23" ht="15">
      <c r="B1259" t="s">
        <v>2415</v>
      </c>
      <c r="C1259" t="s">
        <v>2416</v>
      </c>
      <c r="D1259" t="s">
        <v>1499</v>
      </c>
      <c r="E1259" s="54">
        <v>40</v>
      </c>
      <c r="F1259" s="45" t="s">
        <v>407</v>
      </c>
      <c r="G1259" s="45" t="s">
        <v>408</v>
      </c>
      <c r="H1259" s="45" t="s">
        <v>785</v>
      </c>
      <c r="I1259" s="53">
        <v>61074.69</v>
      </c>
      <c r="J1259" s="58">
        <f t="shared" si="266"/>
        <v>63395.52822000001</v>
      </c>
      <c r="K1259" s="58">
        <f t="shared" si="267"/>
        <v>65487.58065126</v>
      </c>
      <c r="L1259" s="74">
        <f t="shared" si="268"/>
        <v>4849.757908830001</v>
      </c>
      <c r="M1259" s="74">
        <f t="shared" si="269"/>
        <v>93.82538176560001</v>
      </c>
      <c r="N1259" s="74">
        <f t="shared" si="270"/>
        <v>384.0022598277695</v>
      </c>
      <c r="O1259" s="74">
        <f t="shared" si="271"/>
        <v>8162.174258325002</v>
      </c>
      <c r="P1259" s="39">
        <f t="shared" si="272"/>
        <v>19044</v>
      </c>
      <c r="Q1259" s="73">
        <f t="shared" si="273"/>
        <v>5009.79991982139</v>
      </c>
      <c r="R1259" s="73">
        <f t="shared" si="274"/>
        <v>96.9216193638648</v>
      </c>
      <c r="S1259" s="73">
        <f t="shared" si="275"/>
        <v>384.0022598277695</v>
      </c>
      <c r="T1259" s="73">
        <f t="shared" si="276"/>
        <v>8546.129274989431</v>
      </c>
      <c r="U1259" s="73">
        <f t="shared" si="277"/>
        <v>19236</v>
      </c>
      <c r="V1259" s="73">
        <f t="shared" si="278"/>
        <v>95929.28802874839</v>
      </c>
      <c r="W1259" s="73">
        <f t="shared" si="279"/>
        <v>98760.43372526247</v>
      </c>
    </row>
    <row r="1260" spans="2:23" ht="15">
      <c r="B1260" t="s">
        <v>2417</v>
      </c>
      <c r="C1260" t="s">
        <v>2406</v>
      </c>
      <c r="D1260" t="s">
        <v>1499</v>
      </c>
      <c r="E1260" s="54">
        <v>40</v>
      </c>
      <c r="F1260" s="45" t="s">
        <v>407</v>
      </c>
      <c r="G1260" s="45" t="s">
        <v>408</v>
      </c>
      <c r="H1260" s="45" t="s">
        <v>785</v>
      </c>
      <c r="I1260" s="53">
        <v>74299.29</v>
      </c>
      <c r="J1260" s="58">
        <f t="shared" si="266"/>
        <v>77122.66301999999</v>
      </c>
      <c r="K1260" s="58">
        <f t="shared" si="267"/>
        <v>79667.71089965999</v>
      </c>
      <c r="L1260" s="74">
        <f t="shared" si="268"/>
        <v>5899.883721029999</v>
      </c>
      <c r="M1260" s="74">
        <f t="shared" si="269"/>
        <v>114.14154126959998</v>
      </c>
      <c r="N1260" s="74">
        <f t="shared" si="270"/>
        <v>384.0022598277695</v>
      </c>
      <c r="O1260" s="74">
        <f t="shared" si="271"/>
        <v>9929.542863825</v>
      </c>
      <c r="P1260" s="39">
        <f t="shared" si="272"/>
        <v>19044</v>
      </c>
      <c r="Q1260" s="73">
        <f t="shared" si="273"/>
        <v>6094.579883823989</v>
      </c>
      <c r="R1260" s="73">
        <f t="shared" si="274"/>
        <v>117.90821213149678</v>
      </c>
      <c r="S1260" s="73">
        <f t="shared" si="275"/>
        <v>384.0022598277695</v>
      </c>
      <c r="T1260" s="73">
        <f t="shared" si="276"/>
        <v>10396.636272405629</v>
      </c>
      <c r="U1260" s="73">
        <f t="shared" si="277"/>
        <v>19236</v>
      </c>
      <c r="V1260" s="73">
        <f t="shared" si="278"/>
        <v>112494.23340595236</v>
      </c>
      <c r="W1260" s="73">
        <f t="shared" si="279"/>
        <v>115896.83752784887</v>
      </c>
    </row>
    <row r="1261" spans="2:23" ht="15">
      <c r="B1261" t="s">
        <v>2418</v>
      </c>
      <c r="C1261" t="s">
        <v>523</v>
      </c>
      <c r="D1261" t="s">
        <v>511</v>
      </c>
      <c r="E1261" s="54">
        <v>35</v>
      </c>
      <c r="F1261" s="45" t="s">
        <v>407</v>
      </c>
      <c r="G1261" s="45" t="s">
        <v>408</v>
      </c>
      <c r="H1261" s="45" t="s">
        <v>412</v>
      </c>
      <c r="I1261" s="53">
        <v>52100.29</v>
      </c>
      <c r="J1261" s="58">
        <f t="shared" si="266"/>
        <v>54080.10102</v>
      </c>
      <c r="K1261" s="58">
        <f t="shared" si="267"/>
        <v>55864.74435366</v>
      </c>
      <c r="L1261" s="74">
        <f t="shared" si="268"/>
        <v>4137.12772803</v>
      </c>
      <c r="M1261" s="74">
        <f t="shared" si="269"/>
        <v>80.0385495096</v>
      </c>
      <c r="N1261" s="74">
        <f t="shared" si="270"/>
        <v>384.0022598277695</v>
      </c>
      <c r="O1261" s="74">
        <f t="shared" si="271"/>
        <v>6962.813006325</v>
      </c>
      <c r="P1261" s="39">
        <f t="shared" si="272"/>
        <v>19044</v>
      </c>
      <c r="Q1261" s="73">
        <f t="shared" si="273"/>
        <v>4273.65294305499</v>
      </c>
      <c r="R1261" s="73">
        <f t="shared" si="274"/>
        <v>82.67982164341679</v>
      </c>
      <c r="S1261" s="73">
        <f t="shared" si="275"/>
        <v>384.0022598277695</v>
      </c>
      <c r="T1261" s="73">
        <f t="shared" si="276"/>
        <v>7290.34913815263</v>
      </c>
      <c r="U1261" s="73">
        <f t="shared" si="277"/>
        <v>19236</v>
      </c>
      <c r="V1261" s="73">
        <f t="shared" si="278"/>
        <v>84688.08256369237</v>
      </c>
      <c r="W1261" s="73">
        <f t="shared" si="279"/>
        <v>87131.42851633881</v>
      </c>
    </row>
    <row r="1262" spans="2:23" ht="15">
      <c r="B1262" t="s">
        <v>2419</v>
      </c>
      <c r="C1262" t="s">
        <v>1188</v>
      </c>
      <c r="D1262" t="s">
        <v>417</v>
      </c>
      <c r="E1262" s="54">
        <v>40</v>
      </c>
      <c r="F1262" s="45" t="s">
        <v>407</v>
      </c>
      <c r="G1262" s="45" t="s">
        <v>408</v>
      </c>
      <c r="H1262" s="45" t="s">
        <v>412</v>
      </c>
      <c r="I1262" s="53">
        <v>184151.52</v>
      </c>
      <c r="J1262" s="58">
        <f t="shared" si="266"/>
        <v>191149.27776</v>
      </c>
      <c r="K1262" s="58">
        <f t="shared" si="267"/>
        <v>197457.20392608</v>
      </c>
      <c r="L1262" s="74">
        <f t="shared" si="268"/>
        <v>10732.46452752</v>
      </c>
      <c r="M1262" s="74">
        <f t="shared" si="269"/>
        <v>282.9009310848</v>
      </c>
      <c r="N1262" s="74">
        <f t="shared" si="270"/>
        <v>384.0022598277695</v>
      </c>
      <c r="O1262" s="74">
        <f t="shared" si="271"/>
        <v>24610.4695116</v>
      </c>
      <c r="P1262" s="39">
        <f t="shared" si="272"/>
        <v>19044</v>
      </c>
      <c r="Q1262" s="73">
        <f t="shared" si="273"/>
        <v>10823.929456928161</v>
      </c>
      <c r="R1262" s="73">
        <f t="shared" si="274"/>
        <v>292.2366618105984</v>
      </c>
      <c r="S1262" s="73">
        <f t="shared" si="275"/>
        <v>384.0022598277695</v>
      </c>
      <c r="T1262" s="73">
        <f t="shared" si="276"/>
        <v>25768.16511235344</v>
      </c>
      <c r="U1262" s="73">
        <f t="shared" si="277"/>
        <v>19236</v>
      </c>
      <c r="V1262" s="73">
        <f t="shared" si="278"/>
        <v>246203.11499003257</v>
      </c>
      <c r="W1262" s="73">
        <f t="shared" si="279"/>
        <v>253961.53741699996</v>
      </c>
    </row>
    <row r="1263" spans="2:23" ht="15">
      <c r="B1263" t="s">
        <v>2420</v>
      </c>
      <c r="C1263" t="s">
        <v>513</v>
      </c>
      <c r="D1263" t="s">
        <v>417</v>
      </c>
      <c r="E1263" s="54">
        <v>40</v>
      </c>
      <c r="F1263" s="45" t="s">
        <v>407</v>
      </c>
      <c r="G1263" s="45" t="s">
        <v>408</v>
      </c>
      <c r="H1263" s="45" t="s">
        <v>412</v>
      </c>
      <c r="I1263" s="53">
        <v>137012.22</v>
      </c>
      <c r="J1263" s="58">
        <f t="shared" si="266"/>
        <v>142218.68436</v>
      </c>
      <c r="K1263" s="58">
        <f t="shared" si="267"/>
        <v>146911.90094388</v>
      </c>
      <c r="L1263" s="74">
        <f t="shared" si="268"/>
        <v>10022.97092322</v>
      </c>
      <c r="M1263" s="74">
        <f t="shared" si="269"/>
        <v>210.48365285280002</v>
      </c>
      <c r="N1263" s="74">
        <f t="shared" si="270"/>
        <v>384.0022598277695</v>
      </c>
      <c r="O1263" s="74">
        <f t="shared" si="271"/>
        <v>18310.65561135</v>
      </c>
      <c r="P1263" s="39">
        <f t="shared" si="272"/>
        <v>19044</v>
      </c>
      <c r="Q1263" s="73">
        <f t="shared" si="273"/>
        <v>10091.02256368626</v>
      </c>
      <c r="R1263" s="73">
        <f t="shared" si="274"/>
        <v>217.4296133969424</v>
      </c>
      <c r="S1263" s="73">
        <f t="shared" si="275"/>
        <v>384.0022598277695</v>
      </c>
      <c r="T1263" s="73">
        <f t="shared" si="276"/>
        <v>19172.00307317634</v>
      </c>
      <c r="U1263" s="73">
        <f t="shared" si="277"/>
        <v>19236</v>
      </c>
      <c r="V1263" s="73">
        <f t="shared" si="278"/>
        <v>190190.7968072506</v>
      </c>
      <c r="W1263" s="73">
        <f t="shared" si="279"/>
        <v>196012.35845396732</v>
      </c>
    </row>
    <row r="1264" spans="2:23" ht="15">
      <c r="B1264" t="s">
        <v>2421</v>
      </c>
      <c r="C1264" t="s">
        <v>471</v>
      </c>
      <c r="D1264" t="s">
        <v>417</v>
      </c>
      <c r="E1264" s="54">
        <v>40</v>
      </c>
      <c r="F1264" s="45" t="s">
        <v>407</v>
      </c>
      <c r="G1264" s="45" t="s">
        <v>408</v>
      </c>
      <c r="H1264" s="45" t="s">
        <v>412</v>
      </c>
      <c r="I1264" s="53">
        <v>116856.44</v>
      </c>
      <c r="J1264" s="58">
        <f t="shared" si="266"/>
        <v>121296.98472000001</v>
      </c>
      <c r="K1264" s="58">
        <f t="shared" si="267"/>
        <v>125299.78521576</v>
      </c>
      <c r="L1264" s="74">
        <f t="shared" si="268"/>
        <v>9279.219331080001</v>
      </c>
      <c r="M1264" s="74">
        <f t="shared" si="269"/>
        <v>179.51953738560002</v>
      </c>
      <c r="N1264" s="74">
        <f t="shared" si="270"/>
        <v>384.0022598277695</v>
      </c>
      <c r="O1264" s="74">
        <f t="shared" si="271"/>
        <v>15616.986782700002</v>
      </c>
      <c r="P1264" s="39">
        <f t="shared" si="272"/>
        <v>19044</v>
      </c>
      <c r="Q1264" s="73">
        <f t="shared" si="273"/>
        <v>9585.43356900564</v>
      </c>
      <c r="R1264" s="73">
        <f t="shared" si="274"/>
        <v>185.4436821193248</v>
      </c>
      <c r="S1264" s="73">
        <f t="shared" si="275"/>
        <v>384.0022598277695</v>
      </c>
      <c r="T1264" s="73">
        <f t="shared" si="276"/>
        <v>16351.62197065668</v>
      </c>
      <c r="U1264" s="73">
        <f t="shared" si="277"/>
        <v>19236</v>
      </c>
      <c r="V1264" s="73">
        <f t="shared" si="278"/>
        <v>165800.7126309934</v>
      </c>
      <c r="W1264" s="73">
        <f t="shared" si="279"/>
        <v>171042.28669736942</v>
      </c>
    </row>
    <row r="1265" spans="2:23" ht="15">
      <c r="B1265" t="s">
        <v>2422</v>
      </c>
      <c r="C1265" t="s">
        <v>2423</v>
      </c>
      <c r="D1265" t="s">
        <v>449</v>
      </c>
      <c r="E1265" s="54">
        <v>40.16</v>
      </c>
      <c r="F1265" s="45" t="s">
        <v>450</v>
      </c>
      <c r="G1265" s="45" t="s">
        <v>408</v>
      </c>
      <c r="H1265" s="45" t="s">
        <v>412</v>
      </c>
      <c r="I1265" s="53">
        <v>45562.4</v>
      </c>
      <c r="J1265" s="58">
        <f t="shared" si="266"/>
        <v>47293.7712</v>
      </c>
      <c r="K1265" s="58">
        <f t="shared" si="267"/>
        <v>48854.4656496</v>
      </c>
      <c r="L1265" s="74">
        <f t="shared" si="268"/>
        <v>3617.9734968000002</v>
      </c>
      <c r="M1265" s="74">
        <f t="shared" si="269"/>
        <v>69.994781376</v>
      </c>
      <c r="N1265" s="74">
        <f t="shared" si="270"/>
        <v>384.0022598277695</v>
      </c>
      <c r="O1265" s="74">
        <f t="shared" si="271"/>
        <v>6089.073042000001</v>
      </c>
      <c r="P1265" s="39">
        <f t="shared" si="272"/>
        <v>19044</v>
      </c>
      <c r="Q1265" s="73">
        <f t="shared" si="273"/>
        <v>3737.3666221944</v>
      </c>
      <c r="R1265" s="73">
        <f t="shared" si="274"/>
        <v>72.30460916140801</v>
      </c>
      <c r="S1265" s="73">
        <f t="shared" si="275"/>
        <v>384.0022598277695</v>
      </c>
      <c r="T1265" s="73">
        <f t="shared" si="276"/>
        <v>6375.5077672728</v>
      </c>
      <c r="U1265" s="73">
        <f t="shared" si="277"/>
        <v>19236</v>
      </c>
      <c r="V1265" s="73">
        <f t="shared" si="278"/>
        <v>76498.81478000377</v>
      </c>
      <c r="W1265" s="73">
        <f t="shared" si="279"/>
        <v>78659.64690805638</v>
      </c>
    </row>
    <row r="1266" spans="2:23" ht="15">
      <c r="B1266" t="s">
        <v>2424</v>
      </c>
      <c r="C1266" t="s">
        <v>967</v>
      </c>
      <c r="D1266" t="s">
        <v>474</v>
      </c>
      <c r="E1266" s="54">
        <v>35</v>
      </c>
      <c r="F1266" s="45" t="s">
        <v>407</v>
      </c>
      <c r="G1266" s="45" t="s">
        <v>408</v>
      </c>
      <c r="H1266" s="45" t="s">
        <v>412</v>
      </c>
      <c r="I1266" s="53">
        <v>62065.65</v>
      </c>
      <c r="J1266" s="58">
        <f t="shared" si="266"/>
        <v>64424.144700000004</v>
      </c>
      <c r="K1266" s="58">
        <f t="shared" si="267"/>
        <v>66550.1414751</v>
      </c>
      <c r="L1266" s="74">
        <f t="shared" si="268"/>
        <v>4928.44706955</v>
      </c>
      <c r="M1266" s="74">
        <f t="shared" si="269"/>
        <v>95.347734156</v>
      </c>
      <c r="N1266" s="74">
        <f t="shared" si="270"/>
        <v>384.0022598277695</v>
      </c>
      <c r="O1266" s="74">
        <f t="shared" si="271"/>
        <v>8294.608630125002</v>
      </c>
      <c r="P1266" s="39">
        <f t="shared" si="272"/>
        <v>19044</v>
      </c>
      <c r="Q1266" s="73">
        <f t="shared" si="273"/>
        <v>5091.08582284515</v>
      </c>
      <c r="R1266" s="73">
        <f t="shared" si="274"/>
        <v>98.49420938314799</v>
      </c>
      <c r="S1266" s="73">
        <f t="shared" si="275"/>
        <v>384.0022598277695</v>
      </c>
      <c r="T1266" s="73">
        <f t="shared" si="276"/>
        <v>8684.79346250055</v>
      </c>
      <c r="U1266" s="73">
        <f t="shared" si="277"/>
        <v>19236</v>
      </c>
      <c r="V1266" s="73">
        <f t="shared" si="278"/>
        <v>97170.55039365878</v>
      </c>
      <c r="W1266" s="73">
        <f t="shared" si="279"/>
        <v>100044.51722965662</v>
      </c>
    </row>
    <row r="1267" spans="2:23" ht="15">
      <c r="B1267" t="s">
        <v>2425</v>
      </c>
      <c r="C1267" t="s">
        <v>2209</v>
      </c>
      <c r="D1267" t="s">
        <v>417</v>
      </c>
      <c r="E1267" s="54">
        <v>40</v>
      </c>
      <c r="F1267" s="45" t="s">
        <v>407</v>
      </c>
      <c r="G1267" s="45" t="s">
        <v>408</v>
      </c>
      <c r="H1267" s="45" t="s">
        <v>785</v>
      </c>
      <c r="I1267" s="53">
        <v>38222.91</v>
      </c>
      <c r="J1267" s="58">
        <f t="shared" si="266"/>
        <v>39675.380580000005</v>
      </c>
      <c r="K1267" s="58">
        <f t="shared" si="267"/>
        <v>40984.66813914</v>
      </c>
      <c r="L1267" s="74">
        <f t="shared" si="268"/>
        <v>3035.1666143700004</v>
      </c>
      <c r="M1267" s="74">
        <f t="shared" si="269"/>
        <v>58.71956325840001</v>
      </c>
      <c r="N1267" s="74">
        <f t="shared" si="270"/>
        <v>384.0022598277695</v>
      </c>
      <c r="O1267" s="74">
        <f t="shared" si="271"/>
        <v>5108.205249675001</v>
      </c>
      <c r="P1267" s="39">
        <f t="shared" si="272"/>
        <v>19044</v>
      </c>
      <c r="Q1267" s="73">
        <f t="shared" si="273"/>
        <v>3135.3271126442096</v>
      </c>
      <c r="R1267" s="73">
        <f t="shared" si="274"/>
        <v>60.6573088459272</v>
      </c>
      <c r="S1267" s="73">
        <f t="shared" si="275"/>
        <v>384.0022598277695</v>
      </c>
      <c r="T1267" s="73">
        <f t="shared" si="276"/>
        <v>5348.49919215777</v>
      </c>
      <c r="U1267" s="73">
        <f t="shared" si="277"/>
        <v>19236</v>
      </c>
      <c r="V1267" s="73">
        <f t="shared" si="278"/>
        <v>67305.47426713118</v>
      </c>
      <c r="W1267" s="73">
        <f t="shared" si="279"/>
        <v>69149.15401261568</v>
      </c>
    </row>
    <row r="1268" spans="2:23" ht="15">
      <c r="B1268" t="s">
        <v>2426</v>
      </c>
      <c r="C1268" t="s">
        <v>2427</v>
      </c>
      <c r="D1268" t="s">
        <v>417</v>
      </c>
      <c r="E1268" s="54">
        <v>40</v>
      </c>
      <c r="F1268" s="45" t="s">
        <v>407</v>
      </c>
      <c r="G1268" s="45" t="s">
        <v>408</v>
      </c>
      <c r="H1268" s="45" t="s">
        <v>412</v>
      </c>
      <c r="I1268" s="53">
        <v>37327.06</v>
      </c>
      <c r="J1268" s="58">
        <f t="shared" si="266"/>
        <v>38745.48828</v>
      </c>
      <c r="K1268" s="58">
        <f t="shared" si="267"/>
        <v>40024.08939323999</v>
      </c>
      <c r="L1268" s="74">
        <f t="shared" si="268"/>
        <v>2964.0298534199997</v>
      </c>
      <c r="M1268" s="74">
        <f t="shared" si="269"/>
        <v>57.3433226544</v>
      </c>
      <c r="N1268" s="74">
        <f t="shared" si="270"/>
        <v>384.0022598277695</v>
      </c>
      <c r="O1268" s="74">
        <f t="shared" si="271"/>
        <v>4988.4816160499995</v>
      </c>
      <c r="P1268" s="39">
        <f t="shared" si="272"/>
        <v>19044</v>
      </c>
      <c r="Q1268" s="73">
        <f t="shared" si="273"/>
        <v>3061.8428385828593</v>
      </c>
      <c r="R1268" s="73">
        <f t="shared" si="274"/>
        <v>59.23565230199519</v>
      </c>
      <c r="S1268" s="73">
        <f t="shared" si="275"/>
        <v>384.0022598277695</v>
      </c>
      <c r="T1268" s="73">
        <f t="shared" si="276"/>
        <v>5223.143665817819</v>
      </c>
      <c r="U1268" s="73">
        <f t="shared" si="277"/>
        <v>19236</v>
      </c>
      <c r="V1268" s="73">
        <f t="shared" si="278"/>
        <v>66183.34533195216</v>
      </c>
      <c r="W1268" s="73">
        <f t="shared" si="279"/>
        <v>67988.31380977044</v>
      </c>
    </row>
    <row r="1269" spans="2:23" ht="15">
      <c r="B1269" t="s">
        <v>2428</v>
      </c>
      <c r="C1269" t="s">
        <v>1165</v>
      </c>
      <c r="D1269" t="s">
        <v>417</v>
      </c>
      <c r="E1269" s="54">
        <v>40</v>
      </c>
      <c r="F1269" s="45" t="s">
        <v>407</v>
      </c>
      <c r="G1269" s="45" t="s">
        <v>408</v>
      </c>
      <c r="H1269" s="45" t="s">
        <v>412</v>
      </c>
      <c r="I1269" s="53">
        <v>39140.4</v>
      </c>
      <c r="J1269" s="58">
        <f t="shared" si="266"/>
        <v>40627.7352</v>
      </c>
      <c r="K1269" s="58">
        <f t="shared" si="267"/>
        <v>41968.4504616</v>
      </c>
      <c r="L1269" s="74">
        <f t="shared" si="268"/>
        <v>3108.0217428</v>
      </c>
      <c r="M1269" s="74">
        <f t="shared" si="269"/>
        <v>60.129048096000005</v>
      </c>
      <c r="N1269" s="74">
        <f t="shared" si="270"/>
        <v>384.0022598277695</v>
      </c>
      <c r="O1269" s="74">
        <f t="shared" si="271"/>
        <v>5230.820907</v>
      </c>
      <c r="P1269" s="39">
        <f t="shared" si="272"/>
        <v>19044</v>
      </c>
      <c r="Q1269" s="73">
        <f t="shared" si="273"/>
        <v>3210.5864603123996</v>
      </c>
      <c r="R1269" s="73">
        <f t="shared" si="274"/>
        <v>62.113306683168</v>
      </c>
      <c r="S1269" s="73">
        <f t="shared" si="275"/>
        <v>384.0022598277695</v>
      </c>
      <c r="T1269" s="73">
        <f t="shared" si="276"/>
        <v>5476.8827852388</v>
      </c>
      <c r="U1269" s="73">
        <f t="shared" si="277"/>
        <v>19236</v>
      </c>
      <c r="V1269" s="73">
        <f t="shared" si="278"/>
        <v>68454.70915772377</v>
      </c>
      <c r="W1269" s="73">
        <f t="shared" si="279"/>
        <v>70338.03527366213</v>
      </c>
    </row>
    <row r="1270" spans="2:23" ht="15">
      <c r="B1270" t="s">
        <v>2429</v>
      </c>
      <c r="C1270" t="s">
        <v>1995</v>
      </c>
      <c r="D1270" t="s">
        <v>417</v>
      </c>
      <c r="E1270" s="54">
        <v>40</v>
      </c>
      <c r="F1270" s="45" t="s">
        <v>407</v>
      </c>
      <c r="G1270" s="45" t="s">
        <v>408</v>
      </c>
      <c r="H1270" s="45" t="s">
        <v>412</v>
      </c>
      <c r="I1270" s="53">
        <v>44067.92</v>
      </c>
      <c r="J1270" s="58">
        <f t="shared" si="266"/>
        <v>45742.50096</v>
      </c>
      <c r="K1270" s="58">
        <f t="shared" si="267"/>
        <v>47252.00349167999</v>
      </c>
      <c r="L1270" s="74">
        <f t="shared" si="268"/>
        <v>3499.3013234399996</v>
      </c>
      <c r="M1270" s="74">
        <f t="shared" si="269"/>
        <v>67.6989014208</v>
      </c>
      <c r="N1270" s="74">
        <f t="shared" si="270"/>
        <v>384.0022598277695</v>
      </c>
      <c r="O1270" s="74">
        <f t="shared" si="271"/>
        <v>5889.3469986</v>
      </c>
      <c r="P1270" s="39">
        <f t="shared" si="272"/>
        <v>19044</v>
      </c>
      <c r="Q1270" s="73">
        <f t="shared" si="273"/>
        <v>3614.778267113519</v>
      </c>
      <c r="R1270" s="73">
        <f t="shared" si="274"/>
        <v>69.93296516768639</v>
      </c>
      <c r="S1270" s="73">
        <f t="shared" si="275"/>
        <v>384.0022598277695</v>
      </c>
      <c r="T1270" s="73">
        <f t="shared" si="276"/>
        <v>6166.386455664239</v>
      </c>
      <c r="U1270" s="73">
        <f t="shared" si="277"/>
        <v>19236</v>
      </c>
      <c r="V1270" s="73">
        <f t="shared" si="278"/>
        <v>74626.85044328857</v>
      </c>
      <c r="W1270" s="73">
        <f t="shared" si="279"/>
        <v>76723.1034394532</v>
      </c>
    </row>
    <row r="1271" spans="2:23" ht="15">
      <c r="B1271" t="s">
        <v>2430</v>
      </c>
      <c r="C1271" t="s">
        <v>603</v>
      </c>
      <c r="D1271" t="s">
        <v>417</v>
      </c>
      <c r="E1271" s="54">
        <v>40</v>
      </c>
      <c r="F1271" s="45" t="s">
        <v>407</v>
      </c>
      <c r="G1271" s="45" t="s">
        <v>408</v>
      </c>
      <c r="H1271" s="45" t="s">
        <v>412</v>
      </c>
      <c r="I1271" s="53">
        <v>62529.99</v>
      </c>
      <c r="J1271" s="58">
        <f t="shared" si="266"/>
        <v>64906.12962</v>
      </c>
      <c r="K1271" s="58">
        <f t="shared" si="267"/>
        <v>67048.03189746</v>
      </c>
      <c r="L1271" s="74">
        <f t="shared" si="268"/>
        <v>4965.31891593</v>
      </c>
      <c r="M1271" s="74">
        <f t="shared" si="269"/>
        <v>96.0610718376</v>
      </c>
      <c r="N1271" s="74">
        <f t="shared" si="270"/>
        <v>384.0022598277695</v>
      </c>
      <c r="O1271" s="74">
        <f t="shared" si="271"/>
        <v>8356.664188575</v>
      </c>
      <c r="P1271" s="39">
        <f t="shared" si="272"/>
        <v>19044</v>
      </c>
      <c r="Q1271" s="73">
        <f t="shared" si="273"/>
        <v>5129.17444015569</v>
      </c>
      <c r="R1271" s="73">
        <f t="shared" si="274"/>
        <v>99.2310872082408</v>
      </c>
      <c r="S1271" s="73">
        <f t="shared" si="275"/>
        <v>384.0022598277695</v>
      </c>
      <c r="T1271" s="73">
        <f t="shared" si="276"/>
        <v>8749.76816261853</v>
      </c>
      <c r="U1271" s="73">
        <f t="shared" si="277"/>
        <v>19236</v>
      </c>
      <c r="V1271" s="73">
        <f t="shared" si="278"/>
        <v>97752.17605617037</v>
      </c>
      <c r="W1271" s="73">
        <f t="shared" si="279"/>
        <v>100646.20784727023</v>
      </c>
    </row>
    <row r="1272" spans="2:23" ht="15">
      <c r="B1272" t="s">
        <v>2431</v>
      </c>
      <c r="C1272" t="s">
        <v>845</v>
      </c>
      <c r="D1272" t="s">
        <v>474</v>
      </c>
      <c r="E1272" s="54">
        <v>15</v>
      </c>
      <c r="F1272" s="45" t="s">
        <v>407</v>
      </c>
      <c r="G1272" s="45" t="s">
        <v>408</v>
      </c>
      <c r="H1272" s="45" t="s">
        <v>412</v>
      </c>
      <c r="I1272" s="53">
        <v>54518.62</v>
      </c>
      <c r="J1272" s="58">
        <f t="shared" si="266"/>
        <v>56590.327560000005</v>
      </c>
      <c r="K1272" s="58">
        <f t="shared" si="267"/>
        <v>58457.80836948</v>
      </c>
      <c r="L1272" s="74">
        <f t="shared" si="268"/>
        <v>4329.16005834</v>
      </c>
      <c r="M1272" s="74">
        <f t="shared" si="269"/>
        <v>83.7536847888</v>
      </c>
      <c r="N1272" s="74">
        <f t="shared" si="270"/>
        <v>384.0022598277695</v>
      </c>
      <c r="O1272" s="74">
        <f t="shared" si="271"/>
        <v>7286.004673350001</v>
      </c>
      <c r="P1272" s="39">
        <f t="shared" si="272"/>
        <v>19044</v>
      </c>
      <c r="Q1272" s="73">
        <f t="shared" si="273"/>
        <v>4472.02234026522</v>
      </c>
      <c r="R1272" s="73">
        <f t="shared" si="274"/>
        <v>86.5175563868304</v>
      </c>
      <c r="S1272" s="73">
        <f t="shared" si="275"/>
        <v>384.0022598277695</v>
      </c>
      <c r="T1272" s="73">
        <f t="shared" si="276"/>
        <v>7628.743992217141</v>
      </c>
      <c r="U1272" s="73">
        <f t="shared" si="277"/>
        <v>19236</v>
      </c>
      <c r="V1272" s="73">
        <f t="shared" si="278"/>
        <v>87717.24823630658</v>
      </c>
      <c r="W1272" s="73">
        <f t="shared" si="279"/>
        <v>90265.09451817696</v>
      </c>
    </row>
    <row r="1273" spans="2:23" ht="15">
      <c r="B1273" t="s">
        <v>2432</v>
      </c>
      <c r="C1273" t="s">
        <v>1117</v>
      </c>
      <c r="D1273" t="s">
        <v>417</v>
      </c>
      <c r="E1273" s="54">
        <v>40</v>
      </c>
      <c r="F1273" s="45" t="s">
        <v>407</v>
      </c>
      <c r="G1273" s="45" t="s">
        <v>408</v>
      </c>
      <c r="H1273" s="45" t="s">
        <v>412</v>
      </c>
      <c r="I1273" s="53">
        <v>93933.73</v>
      </c>
      <c r="J1273" s="58">
        <f t="shared" si="266"/>
        <v>97503.21174</v>
      </c>
      <c r="K1273" s="58">
        <f t="shared" si="267"/>
        <v>100720.81772741998</v>
      </c>
      <c r="L1273" s="74">
        <f t="shared" si="268"/>
        <v>7458.9956981099995</v>
      </c>
      <c r="M1273" s="74">
        <f t="shared" si="269"/>
        <v>144.3047533752</v>
      </c>
      <c r="N1273" s="74">
        <f t="shared" si="270"/>
        <v>384.0022598277695</v>
      </c>
      <c r="O1273" s="74">
        <f t="shared" si="271"/>
        <v>12553.538511525001</v>
      </c>
      <c r="P1273" s="39">
        <f t="shared" si="272"/>
        <v>19044</v>
      </c>
      <c r="Q1273" s="73">
        <f t="shared" si="273"/>
        <v>7705.142556147629</v>
      </c>
      <c r="R1273" s="73">
        <f t="shared" si="274"/>
        <v>149.06681023658157</v>
      </c>
      <c r="S1273" s="73">
        <f t="shared" si="275"/>
        <v>384.0022598277695</v>
      </c>
      <c r="T1273" s="73">
        <f t="shared" si="276"/>
        <v>13144.066713428309</v>
      </c>
      <c r="U1273" s="73">
        <f t="shared" si="277"/>
        <v>19236</v>
      </c>
      <c r="V1273" s="73">
        <f t="shared" si="278"/>
        <v>137088.05296283797</v>
      </c>
      <c r="W1273" s="73">
        <f t="shared" si="279"/>
        <v>141339.09606706028</v>
      </c>
    </row>
    <row r="1274" spans="2:23" ht="15">
      <c r="B1274" t="s">
        <v>2433</v>
      </c>
      <c r="C1274" t="s">
        <v>471</v>
      </c>
      <c r="D1274" t="s">
        <v>417</v>
      </c>
      <c r="E1274" s="54">
        <v>40</v>
      </c>
      <c r="F1274" s="45" t="s">
        <v>407</v>
      </c>
      <c r="G1274" s="45" t="s">
        <v>408</v>
      </c>
      <c r="H1274" s="45" t="s">
        <v>412</v>
      </c>
      <c r="I1274" s="53">
        <v>116856.44</v>
      </c>
      <c r="J1274" s="58">
        <f t="shared" si="266"/>
        <v>121296.98472000001</v>
      </c>
      <c r="K1274" s="58">
        <f t="shared" si="267"/>
        <v>125299.78521576</v>
      </c>
      <c r="L1274" s="74">
        <f t="shared" si="268"/>
        <v>9279.219331080001</v>
      </c>
      <c r="M1274" s="74">
        <f t="shared" si="269"/>
        <v>179.51953738560002</v>
      </c>
      <c r="N1274" s="74">
        <f t="shared" si="270"/>
        <v>384.0022598277695</v>
      </c>
      <c r="O1274" s="74">
        <f t="shared" si="271"/>
        <v>15616.986782700002</v>
      </c>
      <c r="P1274" s="39">
        <f t="shared" si="272"/>
        <v>19044</v>
      </c>
      <c r="Q1274" s="73">
        <f t="shared" si="273"/>
        <v>9585.43356900564</v>
      </c>
      <c r="R1274" s="73">
        <f t="shared" si="274"/>
        <v>185.4436821193248</v>
      </c>
      <c r="S1274" s="73">
        <f t="shared" si="275"/>
        <v>384.0022598277695</v>
      </c>
      <c r="T1274" s="73">
        <f t="shared" si="276"/>
        <v>16351.62197065668</v>
      </c>
      <c r="U1274" s="73">
        <f t="shared" si="277"/>
        <v>19236</v>
      </c>
      <c r="V1274" s="73">
        <f t="shared" si="278"/>
        <v>165800.7126309934</v>
      </c>
      <c r="W1274" s="73">
        <f t="shared" si="279"/>
        <v>171042.28669736942</v>
      </c>
    </row>
    <row r="1275" spans="2:23" ht="15">
      <c r="B1275" t="s">
        <v>2434</v>
      </c>
      <c r="C1275" t="s">
        <v>1080</v>
      </c>
      <c r="D1275" t="s">
        <v>417</v>
      </c>
      <c r="E1275" s="54">
        <v>40</v>
      </c>
      <c r="F1275" s="45" t="s">
        <v>407</v>
      </c>
      <c r="G1275" s="45" t="s">
        <v>408</v>
      </c>
      <c r="H1275" s="45" t="s">
        <v>412</v>
      </c>
      <c r="I1275" s="53">
        <v>104903.46</v>
      </c>
      <c r="J1275" s="58">
        <f t="shared" si="266"/>
        <v>108889.79148000001</v>
      </c>
      <c r="K1275" s="58">
        <f t="shared" si="267"/>
        <v>112483.15459884</v>
      </c>
      <c r="L1275" s="74">
        <f t="shared" si="268"/>
        <v>8330.06904822</v>
      </c>
      <c r="M1275" s="74">
        <f t="shared" si="269"/>
        <v>161.1568913904</v>
      </c>
      <c r="N1275" s="74">
        <f t="shared" si="270"/>
        <v>384.0022598277695</v>
      </c>
      <c r="O1275" s="74">
        <f t="shared" si="271"/>
        <v>14019.560653050003</v>
      </c>
      <c r="P1275" s="39">
        <f t="shared" si="272"/>
        <v>19044</v>
      </c>
      <c r="Q1275" s="73">
        <f t="shared" si="273"/>
        <v>8604.96132681126</v>
      </c>
      <c r="R1275" s="73">
        <f t="shared" si="274"/>
        <v>166.4750688062832</v>
      </c>
      <c r="S1275" s="73">
        <f t="shared" si="275"/>
        <v>384.0022598277695</v>
      </c>
      <c r="T1275" s="73">
        <f t="shared" si="276"/>
        <v>14679.051675148621</v>
      </c>
      <c r="U1275" s="73">
        <f t="shared" si="277"/>
        <v>19236</v>
      </c>
      <c r="V1275" s="73">
        <f t="shared" si="278"/>
        <v>150828.58033248817</v>
      </c>
      <c r="W1275" s="73">
        <f t="shared" si="279"/>
        <v>155553.64492943394</v>
      </c>
    </row>
    <row r="1276" spans="2:23" ht="15">
      <c r="B1276" t="s">
        <v>2435</v>
      </c>
      <c r="C1276" t="s">
        <v>2436</v>
      </c>
      <c r="D1276" t="s">
        <v>719</v>
      </c>
      <c r="E1276" s="54">
        <v>40</v>
      </c>
      <c r="F1276" s="45" t="s">
        <v>407</v>
      </c>
      <c r="G1276" s="45" t="s">
        <v>408</v>
      </c>
      <c r="H1276" s="45" t="s">
        <v>412</v>
      </c>
      <c r="I1276" s="53">
        <v>105677.17</v>
      </c>
      <c r="J1276" s="58">
        <f t="shared" si="266"/>
        <v>109692.90246</v>
      </c>
      <c r="K1276" s="58">
        <f t="shared" si="267"/>
        <v>113312.76824117999</v>
      </c>
      <c r="L1276" s="74">
        <f t="shared" si="268"/>
        <v>8391.50703819</v>
      </c>
      <c r="M1276" s="74">
        <f t="shared" si="269"/>
        <v>162.34549564079998</v>
      </c>
      <c r="N1276" s="74">
        <f t="shared" si="270"/>
        <v>384.0022598277695</v>
      </c>
      <c r="O1276" s="74">
        <f t="shared" si="271"/>
        <v>14122.961191725</v>
      </c>
      <c r="P1276" s="39">
        <f t="shared" si="272"/>
        <v>19044</v>
      </c>
      <c r="Q1276" s="73">
        <f t="shared" si="273"/>
        <v>8668.426770450269</v>
      </c>
      <c r="R1276" s="73">
        <f t="shared" si="274"/>
        <v>167.70289699694638</v>
      </c>
      <c r="S1276" s="73">
        <f t="shared" si="275"/>
        <v>384.0022598277695</v>
      </c>
      <c r="T1276" s="73">
        <f t="shared" si="276"/>
        <v>14787.31625547399</v>
      </c>
      <c r="U1276" s="73">
        <f t="shared" si="277"/>
        <v>19236</v>
      </c>
      <c r="V1276" s="73">
        <f t="shared" si="278"/>
        <v>151797.71844538357</v>
      </c>
      <c r="W1276" s="73">
        <f t="shared" si="279"/>
        <v>156556.21642392897</v>
      </c>
    </row>
    <row r="1277" spans="2:23" ht="15">
      <c r="B1277" t="s">
        <v>2437</v>
      </c>
      <c r="C1277" t="s">
        <v>2427</v>
      </c>
      <c r="D1277" t="s">
        <v>417</v>
      </c>
      <c r="E1277" s="54">
        <v>40</v>
      </c>
      <c r="F1277" s="45" t="s">
        <v>407</v>
      </c>
      <c r="G1277" s="45" t="s">
        <v>408</v>
      </c>
      <c r="H1277" s="45" t="s">
        <v>412</v>
      </c>
      <c r="I1277" s="53">
        <v>37327.06</v>
      </c>
      <c r="J1277" s="58">
        <f t="shared" si="266"/>
        <v>38745.48828</v>
      </c>
      <c r="K1277" s="58">
        <f t="shared" si="267"/>
        <v>40024.08939323999</v>
      </c>
      <c r="L1277" s="74">
        <f t="shared" si="268"/>
        <v>2964.0298534199997</v>
      </c>
      <c r="M1277" s="74">
        <f t="shared" si="269"/>
        <v>57.3433226544</v>
      </c>
      <c r="N1277" s="74">
        <f t="shared" si="270"/>
        <v>384.0022598277695</v>
      </c>
      <c r="O1277" s="74">
        <f t="shared" si="271"/>
        <v>4988.4816160499995</v>
      </c>
      <c r="P1277" s="39">
        <f t="shared" si="272"/>
        <v>19044</v>
      </c>
      <c r="Q1277" s="73">
        <f t="shared" si="273"/>
        <v>3061.8428385828593</v>
      </c>
      <c r="R1277" s="73">
        <f t="shared" si="274"/>
        <v>59.23565230199519</v>
      </c>
      <c r="S1277" s="73">
        <f t="shared" si="275"/>
        <v>384.0022598277695</v>
      </c>
      <c r="T1277" s="73">
        <f t="shared" si="276"/>
        <v>5223.143665817819</v>
      </c>
      <c r="U1277" s="73">
        <f t="shared" si="277"/>
        <v>19236</v>
      </c>
      <c r="V1277" s="73">
        <f t="shared" si="278"/>
        <v>66183.34533195216</v>
      </c>
      <c r="W1277" s="73">
        <f t="shared" si="279"/>
        <v>67988.31380977044</v>
      </c>
    </row>
    <row r="1278" spans="2:23" ht="15">
      <c r="B1278" t="s">
        <v>2438</v>
      </c>
      <c r="C1278" t="s">
        <v>2427</v>
      </c>
      <c r="D1278" t="s">
        <v>474</v>
      </c>
      <c r="E1278" s="54">
        <v>35</v>
      </c>
      <c r="F1278" s="45" t="s">
        <v>407</v>
      </c>
      <c r="G1278" s="45" t="s">
        <v>408</v>
      </c>
      <c r="H1278" s="45" t="s">
        <v>412</v>
      </c>
      <c r="I1278" s="53">
        <v>37327.06</v>
      </c>
      <c r="J1278" s="58">
        <f t="shared" si="266"/>
        <v>38745.48828</v>
      </c>
      <c r="K1278" s="58">
        <f t="shared" si="267"/>
        <v>40024.08939323999</v>
      </c>
      <c r="L1278" s="74">
        <f t="shared" si="268"/>
        <v>2964.0298534199997</v>
      </c>
      <c r="M1278" s="74">
        <f t="shared" si="269"/>
        <v>57.3433226544</v>
      </c>
      <c r="N1278" s="74">
        <f t="shared" si="270"/>
        <v>384.0022598277695</v>
      </c>
      <c r="O1278" s="74">
        <f t="shared" si="271"/>
        <v>4988.4816160499995</v>
      </c>
      <c r="P1278" s="39">
        <f t="shared" si="272"/>
        <v>19044</v>
      </c>
      <c r="Q1278" s="73">
        <f t="shared" si="273"/>
        <v>3061.8428385828593</v>
      </c>
      <c r="R1278" s="73">
        <f t="shared" si="274"/>
        <v>59.23565230199519</v>
      </c>
      <c r="S1278" s="73">
        <f t="shared" si="275"/>
        <v>384.0022598277695</v>
      </c>
      <c r="T1278" s="73">
        <f t="shared" si="276"/>
        <v>5223.143665817819</v>
      </c>
      <c r="U1278" s="73">
        <f t="shared" si="277"/>
        <v>19236</v>
      </c>
      <c r="V1278" s="73">
        <f t="shared" si="278"/>
        <v>66183.34533195216</v>
      </c>
      <c r="W1278" s="73">
        <f t="shared" si="279"/>
        <v>67988.31380977044</v>
      </c>
    </row>
    <row r="1279" spans="2:23" ht="15">
      <c r="B1279" t="s">
        <v>2439</v>
      </c>
      <c r="C1279" t="s">
        <v>2440</v>
      </c>
      <c r="D1279" t="s">
        <v>458</v>
      </c>
      <c r="E1279" s="54">
        <v>35</v>
      </c>
      <c r="F1279" s="45" t="s">
        <v>407</v>
      </c>
      <c r="G1279" s="45" t="s">
        <v>408</v>
      </c>
      <c r="H1279" s="45" t="s">
        <v>412</v>
      </c>
      <c r="I1279" s="53">
        <v>94961.79</v>
      </c>
      <c r="J1279" s="58">
        <f t="shared" si="266"/>
        <v>98570.33802</v>
      </c>
      <c r="K1279" s="58">
        <f t="shared" si="267"/>
        <v>101823.15917465999</v>
      </c>
      <c r="L1279" s="74">
        <f t="shared" si="268"/>
        <v>7540.630858529999</v>
      </c>
      <c r="M1279" s="74">
        <f t="shared" si="269"/>
        <v>145.8841002696</v>
      </c>
      <c r="N1279" s="74">
        <f t="shared" si="270"/>
        <v>384.0022598277695</v>
      </c>
      <c r="O1279" s="74">
        <f t="shared" si="271"/>
        <v>12690.931020075</v>
      </c>
      <c r="P1279" s="39">
        <f t="shared" si="272"/>
        <v>19044</v>
      </c>
      <c r="Q1279" s="73">
        <f t="shared" si="273"/>
        <v>7789.471676861489</v>
      </c>
      <c r="R1279" s="73">
        <f t="shared" si="274"/>
        <v>150.69827557849678</v>
      </c>
      <c r="S1279" s="73">
        <f t="shared" si="275"/>
        <v>384.0022598277695</v>
      </c>
      <c r="T1279" s="73">
        <f t="shared" si="276"/>
        <v>13287.922272293128</v>
      </c>
      <c r="U1279" s="73">
        <f t="shared" si="277"/>
        <v>19236</v>
      </c>
      <c r="V1279" s="73">
        <f t="shared" si="278"/>
        <v>138375.78625870237</v>
      </c>
      <c r="W1279" s="73">
        <f t="shared" si="279"/>
        <v>142671.25365922088</v>
      </c>
    </row>
    <row r="1280" spans="2:23" ht="15">
      <c r="B1280" t="s">
        <v>2441</v>
      </c>
      <c r="C1280" t="s">
        <v>1754</v>
      </c>
      <c r="D1280" t="s">
        <v>511</v>
      </c>
      <c r="E1280" s="54">
        <v>35</v>
      </c>
      <c r="F1280" s="45" t="s">
        <v>407</v>
      </c>
      <c r="G1280" s="45" t="s">
        <v>408</v>
      </c>
      <c r="H1280" s="45" t="s">
        <v>412</v>
      </c>
      <c r="I1280" s="53">
        <v>79365.65</v>
      </c>
      <c r="J1280" s="58">
        <f t="shared" si="266"/>
        <v>82381.5447</v>
      </c>
      <c r="K1280" s="58">
        <f t="shared" si="267"/>
        <v>85100.1356751</v>
      </c>
      <c r="L1280" s="74">
        <f t="shared" si="268"/>
        <v>6302.18816955</v>
      </c>
      <c r="M1280" s="74">
        <f t="shared" si="269"/>
        <v>121.92468615599999</v>
      </c>
      <c r="N1280" s="74">
        <f t="shared" si="270"/>
        <v>384.0022598277695</v>
      </c>
      <c r="O1280" s="74">
        <f t="shared" si="271"/>
        <v>10606.623880125</v>
      </c>
      <c r="P1280" s="39">
        <f t="shared" si="272"/>
        <v>19044</v>
      </c>
      <c r="Q1280" s="73">
        <f t="shared" si="273"/>
        <v>6510.16037914515</v>
      </c>
      <c r="R1280" s="73">
        <f t="shared" si="274"/>
        <v>125.948200799148</v>
      </c>
      <c r="S1280" s="73">
        <f t="shared" si="275"/>
        <v>384.0022598277695</v>
      </c>
      <c r="T1280" s="73">
        <f t="shared" si="276"/>
        <v>11105.56770560055</v>
      </c>
      <c r="U1280" s="73">
        <f t="shared" si="277"/>
        <v>19236</v>
      </c>
      <c r="V1280" s="73">
        <f t="shared" si="278"/>
        <v>118840.28369565877</v>
      </c>
      <c r="W1280" s="73">
        <f t="shared" si="279"/>
        <v>122461.81422047262</v>
      </c>
    </row>
    <row r="1281" spans="2:23" ht="15">
      <c r="B1281" t="s">
        <v>2442</v>
      </c>
      <c r="C1281" t="s">
        <v>454</v>
      </c>
      <c r="D1281" t="s">
        <v>455</v>
      </c>
      <c r="E1281" s="54">
        <v>40</v>
      </c>
      <c r="F1281" s="45" t="s">
        <v>407</v>
      </c>
      <c r="G1281" s="45" t="s">
        <v>408</v>
      </c>
      <c r="H1281" s="45" t="s">
        <v>412</v>
      </c>
      <c r="I1281" s="53">
        <v>64708.49</v>
      </c>
      <c r="J1281" s="58">
        <f t="shared" si="266"/>
        <v>67167.41262</v>
      </c>
      <c r="K1281" s="58">
        <f t="shared" si="267"/>
        <v>69383.93723646</v>
      </c>
      <c r="L1281" s="74">
        <f t="shared" si="268"/>
        <v>5138.30706543</v>
      </c>
      <c r="M1281" s="74">
        <f t="shared" si="269"/>
        <v>99.4077706776</v>
      </c>
      <c r="N1281" s="74">
        <f t="shared" si="270"/>
        <v>384.0022598277695</v>
      </c>
      <c r="O1281" s="74">
        <f t="shared" si="271"/>
        <v>8647.804374825</v>
      </c>
      <c r="P1281" s="39">
        <f t="shared" si="272"/>
        <v>19044</v>
      </c>
      <c r="Q1281" s="73">
        <f t="shared" si="273"/>
        <v>5307.87119858919</v>
      </c>
      <c r="R1281" s="73">
        <f t="shared" si="274"/>
        <v>102.68822710996079</v>
      </c>
      <c r="S1281" s="73">
        <f t="shared" si="275"/>
        <v>384.0022598277695</v>
      </c>
      <c r="T1281" s="73">
        <f t="shared" si="276"/>
        <v>9054.60380935803</v>
      </c>
      <c r="U1281" s="73">
        <f t="shared" si="277"/>
        <v>19236</v>
      </c>
      <c r="V1281" s="73">
        <f t="shared" si="278"/>
        <v>100480.93409076038</v>
      </c>
      <c r="W1281" s="73">
        <f t="shared" si="279"/>
        <v>103469.10273134494</v>
      </c>
    </row>
    <row r="1282" spans="2:23" ht="15">
      <c r="B1282" t="s">
        <v>2443</v>
      </c>
      <c r="C1282" t="s">
        <v>757</v>
      </c>
      <c r="D1282" t="s">
        <v>511</v>
      </c>
      <c r="E1282" s="54">
        <v>35</v>
      </c>
      <c r="F1282" s="45" t="s">
        <v>407</v>
      </c>
      <c r="G1282" s="45" t="s">
        <v>408</v>
      </c>
      <c r="H1282" s="45" t="s">
        <v>412</v>
      </c>
      <c r="I1282" s="53">
        <v>75647.94</v>
      </c>
      <c r="J1282" s="58">
        <f t="shared" si="266"/>
        <v>78522.56172</v>
      </c>
      <c r="K1282" s="58">
        <f t="shared" si="267"/>
        <v>81113.80625675998</v>
      </c>
      <c r="L1282" s="74">
        <f t="shared" si="268"/>
        <v>6006.97597158</v>
      </c>
      <c r="M1282" s="74">
        <f t="shared" si="269"/>
        <v>116.2133913456</v>
      </c>
      <c r="N1282" s="74">
        <f t="shared" si="270"/>
        <v>384.0022598277695</v>
      </c>
      <c r="O1282" s="74">
        <f t="shared" si="271"/>
        <v>10109.77982145</v>
      </c>
      <c r="P1282" s="39">
        <f t="shared" si="272"/>
        <v>19044</v>
      </c>
      <c r="Q1282" s="73">
        <f t="shared" si="273"/>
        <v>6205.206178642139</v>
      </c>
      <c r="R1282" s="73">
        <f t="shared" si="274"/>
        <v>120.04843326000477</v>
      </c>
      <c r="S1282" s="73">
        <f t="shared" si="275"/>
        <v>384.0022598277695</v>
      </c>
      <c r="T1282" s="73">
        <f t="shared" si="276"/>
        <v>10585.351716507179</v>
      </c>
      <c r="U1282" s="73">
        <f t="shared" si="277"/>
        <v>19236</v>
      </c>
      <c r="V1282" s="73">
        <f t="shared" si="278"/>
        <v>114183.53316420337</v>
      </c>
      <c r="W1282" s="73">
        <f t="shared" si="279"/>
        <v>117644.41484499708</v>
      </c>
    </row>
    <row r="1283" spans="2:23" ht="15">
      <c r="B1283" t="s">
        <v>2444</v>
      </c>
      <c r="C1283" t="s">
        <v>735</v>
      </c>
      <c r="D1283" t="s">
        <v>474</v>
      </c>
      <c r="E1283" s="54">
        <v>35</v>
      </c>
      <c r="F1283" s="45" t="s">
        <v>407</v>
      </c>
      <c r="G1283" s="45" t="s">
        <v>408</v>
      </c>
      <c r="H1283" s="45" t="s">
        <v>412</v>
      </c>
      <c r="I1283" s="53">
        <v>100172.59</v>
      </c>
      <c r="J1283" s="58">
        <f t="shared" si="266"/>
        <v>103979.14842</v>
      </c>
      <c r="K1283" s="58">
        <f t="shared" si="267"/>
        <v>107410.46031786</v>
      </c>
      <c r="L1283" s="74">
        <f t="shared" si="268"/>
        <v>7954.40485413</v>
      </c>
      <c r="M1283" s="74">
        <f t="shared" si="269"/>
        <v>153.88913966159998</v>
      </c>
      <c r="N1283" s="74">
        <f t="shared" si="270"/>
        <v>384.0022598277695</v>
      </c>
      <c r="O1283" s="74">
        <f t="shared" si="271"/>
        <v>13387.315359075</v>
      </c>
      <c r="P1283" s="39">
        <f t="shared" si="272"/>
        <v>19044</v>
      </c>
      <c r="Q1283" s="73">
        <f t="shared" si="273"/>
        <v>8216.900214316289</v>
      </c>
      <c r="R1283" s="73">
        <f t="shared" si="274"/>
        <v>158.96748127043278</v>
      </c>
      <c r="S1283" s="73">
        <f t="shared" si="275"/>
        <v>384.0022598277695</v>
      </c>
      <c r="T1283" s="73">
        <f t="shared" si="276"/>
        <v>14017.065071480729</v>
      </c>
      <c r="U1283" s="73">
        <f t="shared" si="277"/>
        <v>19236</v>
      </c>
      <c r="V1283" s="73">
        <f t="shared" si="278"/>
        <v>144902.76003269438</v>
      </c>
      <c r="W1283" s="73">
        <f t="shared" si="279"/>
        <v>149423.3953447552</v>
      </c>
    </row>
    <row r="1284" spans="2:23" ht="15">
      <c r="B1284" t="s">
        <v>2445</v>
      </c>
      <c r="C1284" t="s">
        <v>2446</v>
      </c>
      <c r="D1284" t="s">
        <v>2447</v>
      </c>
      <c r="E1284" s="54">
        <v>40</v>
      </c>
      <c r="F1284" s="45" t="s">
        <v>407</v>
      </c>
      <c r="G1284" s="45" t="s">
        <v>408</v>
      </c>
      <c r="H1284" s="45" t="s">
        <v>412</v>
      </c>
      <c r="I1284" s="53">
        <v>62487.83</v>
      </c>
      <c r="J1284" s="58">
        <f t="shared" si="266"/>
        <v>64862.36754000001</v>
      </c>
      <c r="K1284" s="58">
        <f t="shared" si="267"/>
        <v>67002.82566882</v>
      </c>
      <c r="L1284" s="74">
        <f t="shared" si="268"/>
        <v>4961.97111681</v>
      </c>
      <c r="M1284" s="74">
        <f t="shared" si="269"/>
        <v>95.9963039592</v>
      </c>
      <c r="N1284" s="74">
        <f t="shared" si="270"/>
        <v>384.0022598277695</v>
      </c>
      <c r="O1284" s="74">
        <f t="shared" si="271"/>
        <v>8351.029820775</v>
      </c>
      <c r="P1284" s="39">
        <f t="shared" si="272"/>
        <v>19044</v>
      </c>
      <c r="Q1284" s="73">
        <f t="shared" si="273"/>
        <v>5125.716163664731</v>
      </c>
      <c r="R1284" s="73">
        <f t="shared" si="274"/>
        <v>99.1641819898536</v>
      </c>
      <c r="S1284" s="73">
        <f t="shared" si="275"/>
        <v>384.0022598277695</v>
      </c>
      <c r="T1284" s="73">
        <f t="shared" si="276"/>
        <v>8743.868749781012</v>
      </c>
      <c r="U1284" s="73">
        <f t="shared" si="277"/>
        <v>19236</v>
      </c>
      <c r="V1284" s="73">
        <f t="shared" si="278"/>
        <v>97699.36704137198</v>
      </c>
      <c r="W1284" s="73">
        <f t="shared" si="279"/>
        <v>100591.57702408337</v>
      </c>
    </row>
    <row r="1285" spans="2:23" ht="15">
      <c r="B1285" t="s">
        <v>2448</v>
      </c>
      <c r="C1285" t="s">
        <v>2449</v>
      </c>
      <c r="D1285" t="s">
        <v>1513</v>
      </c>
      <c r="E1285" s="54">
        <v>40</v>
      </c>
      <c r="F1285" s="45" t="s">
        <v>407</v>
      </c>
      <c r="G1285" s="45" t="s">
        <v>408</v>
      </c>
      <c r="H1285" s="45" t="s">
        <v>412</v>
      </c>
      <c r="I1285" s="53">
        <v>63969.57</v>
      </c>
      <c r="J1285" s="58">
        <f t="shared" si="266"/>
        <v>66400.41366</v>
      </c>
      <c r="K1285" s="58">
        <f t="shared" si="267"/>
        <v>68591.62731078</v>
      </c>
      <c r="L1285" s="74">
        <f t="shared" si="268"/>
        <v>5079.6316449900005</v>
      </c>
      <c r="M1285" s="74">
        <f t="shared" si="269"/>
        <v>98.27261221680001</v>
      </c>
      <c r="N1285" s="74">
        <f t="shared" si="270"/>
        <v>384.0022598277695</v>
      </c>
      <c r="O1285" s="74">
        <f t="shared" si="271"/>
        <v>8549.053258725002</v>
      </c>
      <c r="P1285" s="39">
        <f t="shared" si="272"/>
        <v>19044</v>
      </c>
      <c r="Q1285" s="73">
        <f t="shared" si="273"/>
        <v>5247.259489274669</v>
      </c>
      <c r="R1285" s="73">
        <f t="shared" si="274"/>
        <v>101.51560841995439</v>
      </c>
      <c r="S1285" s="73">
        <f t="shared" si="275"/>
        <v>384.0022598277695</v>
      </c>
      <c r="T1285" s="73">
        <f t="shared" si="276"/>
        <v>8951.207364056789</v>
      </c>
      <c r="U1285" s="73">
        <f t="shared" si="277"/>
        <v>19236</v>
      </c>
      <c r="V1285" s="73">
        <f t="shared" si="278"/>
        <v>99555.37343575957</v>
      </c>
      <c r="W1285" s="73">
        <f t="shared" si="279"/>
        <v>102511.61203235917</v>
      </c>
    </row>
    <row r="1286" spans="2:23" ht="15">
      <c r="B1286" t="s">
        <v>2450</v>
      </c>
      <c r="C1286" t="s">
        <v>2416</v>
      </c>
      <c r="D1286" t="s">
        <v>1499</v>
      </c>
      <c r="E1286" s="54">
        <v>40</v>
      </c>
      <c r="F1286" s="45" t="s">
        <v>407</v>
      </c>
      <c r="G1286" s="45" t="s">
        <v>408</v>
      </c>
      <c r="H1286" s="45" t="s">
        <v>412</v>
      </c>
      <c r="I1286" s="53">
        <v>61074.69</v>
      </c>
      <c r="J1286" s="58">
        <f t="shared" si="266"/>
        <v>63395.52822000001</v>
      </c>
      <c r="K1286" s="58">
        <f t="shared" si="267"/>
        <v>65487.58065126</v>
      </c>
      <c r="L1286" s="74">
        <f t="shared" si="268"/>
        <v>4849.757908830001</v>
      </c>
      <c r="M1286" s="74">
        <f t="shared" si="269"/>
        <v>93.82538176560001</v>
      </c>
      <c r="N1286" s="74">
        <f t="shared" si="270"/>
        <v>384.0022598277695</v>
      </c>
      <c r="O1286" s="74">
        <f t="shared" si="271"/>
        <v>8162.174258325002</v>
      </c>
      <c r="P1286" s="39">
        <f t="shared" si="272"/>
        <v>19044</v>
      </c>
      <c r="Q1286" s="73">
        <f t="shared" si="273"/>
        <v>5009.79991982139</v>
      </c>
      <c r="R1286" s="73">
        <f t="shared" si="274"/>
        <v>96.9216193638648</v>
      </c>
      <c r="S1286" s="73">
        <f t="shared" si="275"/>
        <v>384.0022598277695</v>
      </c>
      <c r="T1286" s="73">
        <f t="shared" si="276"/>
        <v>8546.129274989431</v>
      </c>
      <c r="U1286" s="73">
        <f t="shared" si="277"/>
        <v>19236</v>
      </c>
      <c r="V1286" s="73">
        <f t="shared" si="278"/>
        <v>95929.28802874839</v>
      </c>
      <c r="W1286" s="73">
        <f t="shared" si="279"/>
        <v>98760.43372526247</v>
      </c>
    </row>
    <row r="1287" spans="2:23" ht="15">
      <c r="B1287" t="s">
        <v>2451</v>
      </c>
      <c r="C1287" t="s">
        <v>2452</v>
      </c>
      <c r="D1287" t="s">
        <v>1516</v>
      </c>
      <c r="E1287" s="54">
        <v>40</v>
      </c>
      <c r="F1287" s="45" t="s">
        <v>407</v>
      </c>
      <c r="G1287" s="45" t="s">
        <v>408</v>
      </c>
      <c r="H1287" s="45" t="s">
        <v>412</v>
      </c>
      <c r="I1287" s="53">
        <v>63969.57</v>
      </c>
      <c r="J1287" s="58">
        <f t="shared" si="266"/>
        <v>66400.41366</v>
      </c>
      <c r="K1287" s="58">
        <f t="shared" si="267"/>
        <v>68591.62731078</v>
      </c>
      <c r="L1287" s="74">
        <f t="shared" si="268"/>
        <v>5079.6316449900005</v>
      </c>
      <c r="M1287" s="74">
        <f t="shared" si="269"/>
        <v>98.27261221680001</v>
      </c>
      <c r="N1287" s="74">
        <f t="shared" si="270"/>
        <v>384.0022598277695</v>
      </c>
      <c r="O1287" s="74">
        <f t="shared" si="271"/>
        <v>8549.053258725002</v>
      </c>
      <c r="P1287" s="39">
        <f t="shared" si="272"/>
        <v>19044</v>
      </c>
      <c r="Q1287" s="73">
        <f t="shared" si="273"/>
        <v>5247.259489274669</v>
      </c>
      <c r="R1287" s="73">
        <f t="shared" si="274"/>
        <v>101.51560841995439</v>
      </c>
      <c r="S1287" s="73">
        <f t="shared" si="275"/>
        <v>384.0022598277695</v>
      </c>
      <c r="T1287" s="73">
        <f t="shared" si="276"/>
        <v>8951.207364056789</v>
      </c>
      <c r="U1287" s="73">
        <f t="shared" si="277"/>
        <v>19236</v>
      </c>
      <c r="V1287" s="73">
        <f t="shared" si="278"/>
        <v>99555.37343575957</v>
      </c>
      <c r="W1287" s="73">
        <f t="shared" si="279"/>
        <v>102511.61203235917</v>
      </c>
    </row>
    <row r="1288" spans="2:23" ht="15">
      <c r="B1288" t="s">
        <v>2453</v>
      </c>
      <c r="C1288" t="s">
        <v>2446</v>
      </c>
      <c r="D1288" t="s">
        <v>1564</v>
      </c>
      <c r="E1288" s="54">
        <v>40</v>
      </c>
      <c r="F1288" s="45" t="s">
        <v>407</v>
      </c>
      <c r="G1288" s="45" t="s">
        <v>408</v>
      </c>
      <c r="H1288" s="45" t="s">
        <v>412</v>
      </c>
      <c r="I1288" s="53">
        <v>62487.83</v>
      </c>
      <c r="J1288" s="58">
        <f t="shared" si="266"/>
        <v>64862.36754000001</v>
      </c>
      <c r="K1288" s="58">
        <f t="shared" si="267"/>
        <v>67002.82566882</v>
      </c>
      <c r="L1288" s="74">
        <f t="shared" si="268"/>
        <v>4961.97111681</v>
      </c>
      <c r="M1288" s="74">
        <f t="shared" si="269"/>
        <v>95.9963039592</v>
      </c>
      <c r="N1288" s="74">
        <f t="shared" si="270"/>
        <v>384.0022598277695</v>
      </c>
      <c r="O1288" s="74">
        <f t="shared" si="271"/>
        <v>8351.029820775</v>
      </c>
      <c r="P1288" s="39">
        <f t="shared" si="272"/>
        <v>19044</v>
      </c>
      <c r="Q1288" s="73">
        <f t="shared" si="273"/>
        <v>5125.716163664731</v>
      </c>
      <c r="R1288" s="73">
        <f t="shared" si="274"/>
        <v>99.1641819898536</v>
      </c>
      <c r="S1288" s="73">
        <f t="shared" si="275"/>
        <v>384.0022598277695</v>
      </c>
      <c r="T1288" s="73">
        <f t="shared" si="276"/>
        <v>8743.868749781012</v>
      </c>
      <c r="U1288" s="73">
        <f t="shared" si="277"/>
        <v>19236</v>
      </c>
      <c r="V1288" s="73">
        <f t="shared" si="278"/>
        <v>97699.36704137198</v>
      </c>
      <c r="W1288" s="73">
        <f t="shared" si="279"/>
        <v>100591.57702408337</v>
      </c>
    </row>
    <row r="1289" spans="2:23" ht="15">
      <c r="B1289" t="s">
        <v>2454</v>
      </c>
      <c r="C1289" t="s">
        <v>2455</v>
      </c>
      <c r="D1289" t="s">
        <v>1564</v>
      </c>
      <c r="E1289" s="54">
        <v>40</v>
      </c>
      <c r="F1289" s="45" t="s">
        <v>407</v>
      </c>
      <c r="G1289" s="45" t="s">
        <v>408</v>
      </c>
      <c r="H1289" s="45" t="s">
        <v>412</v>
      </c>
      <c r="I1289" s="53">
        <v>56330.83</v>
      </c>
      <c r="J1289" s="58">
        <f t="shared" si="266"/>
        <v>58471.401540000006</v>
      </c>
      <c r="K1289" s="58">
        <f t="shared" si="267"/>
        <v>60400.95779082</v>
      </c>
      <c r="L1289" s="74">
        <f t="shared" si="268"/>
        <v>4473.06221781</v>
      </c>
      <c r="M1289" s="74">
        <f t="shared" si="269"/>
        <v>86.5376742792</v>
      </c>
      <c r="N1289" s="74">
        <f t="shared" si="270"/>
        <v>384.0022598277695</v>
      </c>
      <c r="O1289" s="74">
        <f t="shared" si="271"/>
        <v>7528.192948275001</v>
      </c>
      <c r="P1289" s="39">
        <f t="shared" si="272"/>
        <v>19044</v>
      </c>
      <c r="Q1289" s="73">
        <f t="shared" si="273"/>
        <v>4620.67327099773</v>
      </c>
      <c r="R1289" s="73">
        <f t="shared" si="274"/>
        <v>89.3934175304136</v>
      </c>
      <c r="S1289" s="73">
        <f t="shared" si="275"/>
        <v>384.0022598277695</v>
      </c>
      <c r="T1289" s="73">
        <f t="shared" si="276"/>
        <v>7882.32499170201</v>
      </c>
      <c r="U1289" s="73">
        <f t="shared" si="277"/>
        <v>19236</v>
      </c>
      <c r="V1289" s="73">
        <f t="shared" si="278"/>
        <v>89987.19664019198</v>
      </c>
      <c r="W1289" s="73">
        <f t="shared" si="279"/>
        <v>92613.35173087793</v>
      </c>
    </row>
    <row r="1290" spans="2:23" ht="15">
      <c r="B1290" t="s">
        <v>2456</v>
      </c>
      <c r="C1290" t="s">
        <v>416</v>
      </c>
      <c r="D1290" t="s">
        <v>417</v>
      </c>
      <c r="E1290" s="54">
        <v>40</v>
      </c>
      <c r="F1290" s="45" t="s">
        <v>407</v>
      </c>
      <c r="G1290" s="45" t="s">
        <v>408</v>
      </c>
      <c r="H1290" s="45" t="s">
        <v>412</v>
      </c>
      <c r="I1290" s="53">
        <v>64480.21</v>
      </c>
      <c r="J1290" s="58">
        <f aca="true" t="shared" si="280" ref="J1290:J1353">I1290*(1+$F$1)</f>
        <v>66930.45798</v>
      </c>
      <c r="K1290" s="58">
        <f aca="true" t="shared" si="281" ref="K1290:K1353">J1290*(1+$F$2)</f>
        <v>69139.16309334</v>
      </c>
      <c r="L1290" s="74">
        <f aca="true" t="shared" si="282" ref="L1290:L1353">IF(J1290-$L$2&lt;0,J1290*$I$3,($L$2*$I$3)+(J1290-$L$2)*$I$4)</f>
        <v>5120.180035470001</v>
      </c>
      <c r="M1290" s="74">
        <f aca="true" t="shared" si="283" ref="M1290:M1353">J1290*0.00148</f>
        <v>99.0570778104</v>
      </c>
      <c r="N1290" s="74">
        <f aca="true" t="shared" si="284" ref="N1290:N1353">2080*0.184616471071043</f>
        <v>384.0022598277695</v>
      </c>
      <c r="O1290" s="74">
        <f aca="true" t="shared" si="285" ref="O1290:O1353">J1290*0.12875</f>
        <v>8617.296464925</v>
      </c>
      <c r="P1290" s="39">
        <f aca="true" t="shared" si="286" ref="P1290:P1353">1587*12</f>
        <v>19044</v>
      </c>
      <c r="Q1290" s="73">
        <f aca="true" t="shared" si="287" ref="Q1290:Q1353">IF(K1290-$L$2&lt;0,K1290*$I$3,($L$2*$I$3)+(K1290-$L$2)*$I$4)</f>
        <v>5289.14597664051</v>
      </c>
      <c r="R1290" s="73">
        <f aca="true" t="shared" si="288" ref="R1290:R1353">K1290*0.00148</f>
        <v>102.3259613781432</v>
      </c>
      <c r="S1290" s="73">
        <f aca="true" t="shared" si="289" ref="S1290:S1353">2080*0.184616471071043</f>
        <v>384.0022598277695</v>
      </c>
      <c r="T1290" s="73">
        <f aca="true" t="shared" si="290" ref="T1290:T1353">K1290*0.1305</f>
        <v>9022.66078368087</v>
      </c>
      <c r="U1290" s="73">
        <f aca="true" t="shared" si="291" ref="U1290:U1353">1603*12</f>
        <v>19236</v>
      </c>
      <c r="V1290" s="73">
        <f aca="true" t="shared" si="292" ref="V1290:V1353">J1290+SUM(L1290:P1290)</f>
        <v>100194.99381803318</v>
      </c>
      <c r="W1290" s="73">
        <f aca="true" t="shared" si="293" ref="W1290:W1353">K1290+SUM(Q1290:U1290)</f>
        <v>103173.29807486729</v>
      </c>
    </row>
    <row r="1291" spans="2:23" ht="15">
      <c r="B1291" t="s">
        <v>2457</v>
      </c>
      <c r="C1291" t="s">
        <v>636</v>
      </c>
      <c r="D1291" t="s">
        <v>483</v>
      </c>
      <c r="E1291" s="54">
        <v>40</v>
      </c>
      <c r="F1291" s="45" t="s">
        <v>407</v>
      </c>
      <c r="G1291" s="45" t="s">
        <v>408</v>
      </c>
      <c r="H1291" s="45" t="s">
        <v>412</v>
      </c>
      <c r="I1291" s="53">
        <v>62912.07</v>
      </c>
      <c r="J1291" s="58">
        <f t="shared" si="280"/>
        <v>65302.72866</v>
      </c>
      <c r="K1291" s="58">
        <f t="shared" si="281"/>
        <v>67457.71870577999</v>
      </c>
      <c r="L1291" s="74">
        <f t="shared" si="282"/>
        <v>4995.65874249</v>
      </c>
      <c r="M1291" s="74">
        <f t="shared" si="283"/>
        <v>96.6480384168</v>
      </c>
      <c r="N1291" s="74">
        <f t="shared" si="284"/>
        <v>384.0022598277695</v>
      </c>
      <c r="O1291" s="74">
        <f t="shared" si="285"/>
        <v>8407.726314975</v>
      </c>
      <c r="P1291" s="39">
        <f t="shared" si="286"/>
        <v>19044</v>
      </c>
      <c r="Q1291" s="73">
        <f t="shared" si="287"/>
        <v>5160.515480992169</v>
      </c>
      <c r="R1291" s="73">
        <f t="shared" si="288"/>
        <v>99.83742368455438</v>
      </c>
      <c r="S1291" s="73">
        <f t="shared" si="289"/>
        <v>384.0022598277695</v>
      </c>
      <c r="T1291" s="73">
        <f t="shared" si="290"/>
        <v>8803.232291104288</v>
      </c>
      <c r="U1291" s="73">
        <f t="shared" si="291"/>
        <v>19236</v>
      </c>
      <c r="V1291" s="73">
        <f t="shared" si="292"/>
        <v>98230.76401570957</v>
      </c>
      <c r="W1291" s="73">
        <f t="shared" si="293"/>
        <v>101141.30616138877</v>
      </c>
    </row>
    <row r="1292" spans="2:23" ht="15">
      <c r="B1292" t="s">
        <v>2458</v>
      </c>
      <c r="C1292" t="s">
        <v>2459</v>
      </c>
      <c r="D1292" t="s">
        <v>1513</v>
      </c>
      <c r="E1292" s="54">
        <v>40</v>
      </c>
      <c r="F1292" s="45" t="s">
        <v>407</v>
      </c>
      <c r="G1292" s="45" t="s">
        <v>408</v>
      </c>
      <c r="H1292" s="45" t="s">
        <v>412</v>
      </c>
      <c r="I1292" s="53">
        <v>70335.26</v>
      </c>
      <c r="J1292" s="58">
        <f t="shared" si="280"/>
        <v>73007.99988</v>
      </c>
      <c r="K1292" s="58">
        <f t="shared" si="281"/>
        <v>75417.26387604</v>
      </c>
      <c r="L1292" s="74">
        <f t="shared" si="282"/>
        <v>5585.11199082</v>
      </c>
      <c r="M1292" s="74">
        <f t="shared" si="283"/>
        <v>108.0518398224</v>
      </c>
      <c r="N1292" s="74">
        <f t="shared" si="284"/>
        <v>384.0022598277695</v>
      </c>
      <c r="O1292" s="74">
        <f t="shared" si="285"/>
        <v>9399.779984550001</v>
      </c>
      <c r="P1292" s="39">
        <f t="shared" si="286"/>
        <v>19044</v>
      </c>
      <c r="Q1292" s="73">
        <f t="shared" si="287"/>
        <v>5769.42068651706</v>
      </c>
      <c r="R1292" s="73">
        <f t="shared" si="288"/>
        <v>111.6175505365392</v>
      </c>
      <c r="S1292" s="73">
        <f t="shared" si="289"/>
        <v>384.0022598277695</v>
      </c>
      <c r="T1292" s="73">
        <f t="shared" si="290"/>
        <v>9841.952935823221</v>
      </c>
      <c r="U1292" s="73">
        <f t="shared" si="291"/>
        <v>19236</v>
      </c>
      <c r="V1292" s="73">
        <f t="shared" si="292"/>
        <v>107528.94595502017</v>
      </c>
      <c r="W1292" s="73">
        <f t="shared" si="293"/>
        <v>110760.25730874459</v>
      </c>
    </row>
    <row r="1293" spans="2:23" ht="15">
      <c r="B1293" t="s">
        <v>2460</v>
      </c>
      <c r="C1293" t="s">
        <v>2461</v>
      </c>
      <c r="D1293" t="s">
        <v>498</v>
      </c>
      <c r="E1293" s="54">
        <v>40</v>
      </c>
      <c r="F1293" s="45" t="s">
        <v>407</v>
      </c>
      <c r="G1293" s="45" t="s">
        <v>492</v>
      </c>
      <c r="H1293" s="45" t="s">
        <v>412</v>
      </c>
      <c r="I1293" s="53">
        <v>70937.02</v>
      </c>
      <c r="J1293" s="58">
        <f t="shared" si="280"/>
        <v>73632.62676000001</v>
      </c>
      <c r="K1293" s="58">
        <f t="shared" si="281"/>
        <v>76062.50344308002</v>
      </c>
      <c r="L1293" s="74">
        <f t="shared" si="282"/>
        <v>5632.895947140001</v>
      </c>
      <c r="M1293" s="74">
        <f t="shared" si="283"/>
        <v>108.97628760480002</v>
      </c>
      <c r="N1293" s="74">
        <f t="shared" si="284"/>
        <v>384.0022598277695</v>
      </c>
      <c r="O1293" s="74">
        <f t="shared" si="285"/>
        <v>9480.200695350002</v>
      </c>
      <c r="P1293" s="39">
        <f t="shared" si="286"/>
        <v>19044</v>
      </c>
      <c r="Q1293" s="73">
        <f t="shared" si="287"/>
        <v>5818.781513395621</v>
      </c>
      <c r="R1293" s="73">
        <f t="shared" si="288"/>
        <v>112.57250509575842</v>
      </c>
      <c r="S1293" s="73">
        <f t="shared" si="289"/>
        <v>384.0022598277695</v>
      </c>
      <c r="T1293" s="73">
        <f t="shared" si="290"/>
        <v>9926.156699321942</v>
      </c>
      <c r="U1293" s="73">
        <f t="shared" si="291"/>
        <v>19236</v>
      </c>
      <c r="V1293" s="73">
        <f t="shared" si="292"/>
        <v>108282.70194992259</v>
      </c>
      <c r="W1293" s="73">
        <f t="shared" si="293"/>
        <v>111540.0164207211</v>
      </c>
    </row>
    <row r="1294" spans="2:23" ht="15">
      <c r="B1294" t="s">
        <v>2462</v>
      </c>
      <c r="C1294" t="s">
        <v>2463</v>
      </c>
      <c r="D1294" t="s">
        <v>1564</v>
      </c>
      <c r="E1294" s="54">
        <v>40</v>
      </c>
      <c r="F1294" s="45" t="s">
        <v>407</v>
      </c>
      <c r="G1294" s="45" t="s">
        <v>408</v>
      </c>
      <c r="H1294" s="45" t="s">
        <v>412</v>
      </c>
      <c r="I1294" s="53">
        <v>70335.26</v>
      </c>
      <c r="J1294" s="58">
        <f t="shared" si="280"/>
        <v>73007.99988</v>
      </c>
      <c r="K1294" s="58">
        <f t="shared" si="281"/>
        <v>75417.26387604</v>
      </c>
      <c r="L1294" s="74">
        <f t="shared" si="282"/>
        <v>5585.11199082</v>
      </c>
      <c r="M1294" s="74">
        <f t="shared" si="283"/>
        <v>108.0518398224</v>
      </c>
      <c r="N1294" s="74">
        <f t="shared" si="284"/>
        <v>384.0022598277695</v>
      </c>
      <c r="O1294" s="74">
        <f t="shared" si="285"/>
        <v>9399.779984550001</v>
      </c>
      <c r="P1294" s="39">
        <f t="shared" si="286"/>
        <v>19044</v>
      </c>
      <c r="Q1294" s="73">
        <f t="shared" si="287"/>
        <v>5769.42068651706</v>
      </c>
      <c r="R1294" s="73">
        <f t="shared" si="288"/>
        <v>111.6175505365392</v>
      </c>
      <c r="S1294" s="73">
        <f t="shared" si="289"/>
        <v>384.0022598277695</v>
      </c>
      <c r="T1294" s="73">
        <f t="shared" si="290"/>
        <v>9841.952935823221</v>
      </c>
      <c r="U1294" s="73">
        <f t="shared" si="291"/>
        <v>19236</v>
      </c>
      <c r="V1294" s="73">
        <f t="shared" si="292"/>
        <v>107528.94595502017</v>
      </c>
      <c r="W1294" s="73">
        <f t="shared" si="293"/>
        <v>110760.25730874459</v>
      </c>
    </row>
    <row r="1295" spans="2:23" ht="15">
      <c r="B1295" t="s">
        <v>2464</v>
      </c>
      <c r="C1295" t="s">
        <v>2465</v>
      </c>
      <c r="D1295" t="s">
        <v>1499</v>
      </c>
      <c r="E1295" s="54">
        <v>40</v>
      </c>
      <c r="F1295" s="45" t="s">
        <v>407</v>
      </c>
      <c r="G1295" s="45" t="s">
        <v>408</v>
      </c>
      <c r="H1295" s="45" t="s">
        <v>412</v>
      </c>
      <c r="I1295" s="53">
        <v>69520.71</v>
      </c>
      <c r="J1295" s="58">
        <f t="shared" si="280"/>
        <v>72162.49698000001</v>
      </c>
      <c r="K1295" s="58">
        <f t="shared" si="281"/>
        <v>74543.85938034</v>
      </c>
      <c r="L1295" s="74">
        <f t="shared" si="282"/>
        <v>5520.431018970001</v>
      </c>
      <c r="M1295" s="74">
        <f t="shared" si="283"/>
        <v>106.80049553040001</v>
      </c>
      <c r="N1295" s="74">
        <f t="shared" si="284"/>
        <v>384.0022598277695</v>
      </c>
      <c r="O1295" s="74">
        <f t="shared" si="285"/>
        <v>9290.921486175002</v>
      </c>
      <c r="P1295" s="39">
        <f t="shared" si="286"/>
        <v>19044</v>
      </c>
      <c r="Q1295" s="73">
        <f t="shared" si="287"/>
        <v>5702.60524259601</v>
      </c>
      <c r="R1295" s="73">
        <f t="shared" si="288"/>
        <v>110.3249118829032</v>
      </c>
      <c r="S1295" s="73">
        <f t="shared" si="289"/>
        <v>384.0022598277695</v>
      </c>
      <c r="T1295" s="73">
        <f t="shared" si="290"/>
        <v>9727.97364913437</v>
      </c>
      <c r="U1295" s="73">
        <f t="shared" si="291"/>
        <v>19236</v>
      </c>
      <c r="V1295" s="73">
        <f t="shared" si="292"/>
        <v>106508.65224050319</v>
      </c>
      <c r="W1295" s="73">
        <f t="shared" si="293"/>
        <v>109704.76544378106</v>
      </c>
    </row>
    <row r="1296" spans="2:23" ht="15">
      <c r="B1296" t="s">
        <v>2466</v>
      </c>
      <c r="C1296" t="s">
        <v>2463</v>
      </c>
      <c r="D1296" t="s">
        <v>2447</v>
      </c>
      <c r="E1296" s="54">
        <v>40</v>
      </c>
      <c r="F1296" s="45" t="s">
        <v>407</v>
      </c>
      <c r="G1296" s="45" t="s">
        <v>408</v>
      </c>
      <c r="H1296" s="45" t="s">
        <v>412</v>
      </c>
      <c r="I1296" s="53">
        <v>70335.26</v>
      </c>
      <c r="J1296" s="58">
        <f t="shared" si="280"/>
        <v>73007.99988</v>
      </c>
      <c r="K1296" s="58">
        <f t="shared" si="281"/>
        <v>75417.26387604</v>
      </c>
      <c r="L1296" s="74">
        <f t="shared" si="282"/>
        <v>5585.11199082</v>
      </c>
      <c r="M1296" s="74">
        <f t="shared" si="283"/>
        <v>108.0518398224</v>
      </c>
      <c r="N1296" s="74">
        <f t="shared" si="284"/>
        <v>384.0022598277695</v>
      </c>
      <c r="O1296" s="74">
        <f t="shared" si="285"/>
        <v>9399.779984550001</v>
      </c>
      <c r="P1296" s="39">
        <f t="shared" si="286"/>
        <v>19044</v>
      </c>
      <c r="Q1296" s="73">
        <f t="shared" si="287"/>
        <v>5769.42068651706</v>
      </c>
      <c r="R1296" s="73">
        <f t="shared" si="288"/>
        <v>111.6175505365392</v>
      </c>
      <c r="S1296" s="73">
        <f t="shared" si="289"/>
        <v>384.0022598277695</v>
      </c>
      <c r="T1296" s="73">
        <f t="shared" si="290"/>
        <v>9841.952935823221</v>
      </c>
      <c r="U1296" s="73">
        <f t="shared" si="291"/>
        <v>19236</v>
      </c>
      <c r="V1296" s="73">
        <f t="shared" si="292"/>
        <v>107528.94595502017</v>
      </c>
      <c r="W1296" s="73">
        <f t="shared" si="293"/>
        <v>110760.25730874459</v>
      </c>
    </row>
    <row r="1297" spans="2:23" ht="15">
      <c r="B1297" t="s">
        <v>2467</v>
      </c>
      <c r="C1297" t="s">
        <v>2468</v>
      </c>
      <c r="D1297" t="s">
        <v>1564</v>
      </c>
      <c r="E1297" s="54">
        <v>40</v>
      </c>
      <c r="F1297" s="45" t="s">
        <v>407</v>
      </c>
      <c r="G1297" s="45" t="s">
        <v>408</v>
      </c>
      <c r="H1297" s="45" t="s">
        <v>412</v>
      </c>
      <c r="I1297" s="53">
        <v>63160.31</v>
      </c>
      <c r="J1297" s="58">
        <f t="shared" si="280"/>
        <v>65560.40178</v>
      </c>
      <c r="K1297" s="58">
        <f t="shared" si="281"/>
        <v>67723.89503874</v>
      </c>
      <c r="L1297" s="74">
        <f t="shared" si="282"/>
        <v>5015.37073617</v>
      </c>
      <c r="M1297" s="74">
        <f t="shared" si="283"/>
        <v>97.02939463439999</v>
      </c>
      <c r="N1297" s="74">
        <f t="shared" si="284"/>
        <v>384.0022598277695</v>
      </c>
      <c r="O1297" s="74">
        <f t="shared" si="285"/>
        <v>8440.901729175</v>
      </c>
      <c r="P1297" s="39">
        <f t="shared" si="286"/>
        <v>19044</v>
      </c>
      <c r="Q1297" s="73">
        <f t="shared" si="287"/>
        <v>5180.87797046361</v>
      </c>
      <c r="R1297" s="73">
        <f t="shared" si="288"/>
        <v>100.23136465733519</v>
      </c>
      <c r="S1297" s="73">
        <f t="shared" si="289"/>
        <v>384.0022598277695</v>
      </c>
      <c r="T1297" s="73">
        <f t="shared" si="290"/>
        <v>8837.96830255557</v>
      </c>
      <c r="U1297" s="73">
        <f t="shared" si="291"/>
        <v>19236</v>
      </c>
      <c r="V1297" s="73">
        <f t="shared" si="292"/>
        <v>98541.70589980717</v>
      </c>
      <c r="W1297" s="73">
        <f t="shared" si="293"/>
        <v>101462.97493624428</v>
      </c>
    </row>
    <row r="1298" spans="2:23" ht="15">
      <c r="B1298" t="s">
        <v>2469</v>
      </c>
      <c r="C1298" t="s">
        <v>2470</v>
      </c>
      <c r="D1298" t="s">
        <v>1513</v>
      </c>
      <c r="E1298" s="54">
        <v>40</v>
      </c>
      <c r="F1298" s="45" t="s">
        <v>407</v>
      </c>
      <c r="G1298" s="45" t="s">
        <v>408</v>
      </c>
      <c r="H1298" s="45" t="s">
        <v>412</v>
      </c>
      <c r="I1298" s="53">
        <v>67551.22</v>
      </c>
      <c r="J1298" s="58">
        <f t="shared" si="280"/>
        <v>70118.16636</v>
      </c>
      <c r="K1298" s="58">
        <f t="shared" si="281"/>
        <v>72432.06584988</v>
      </c>
      <c r="L1298" s="74">
        <f t="shared" si="282"/>
        <v>5364.03972654</v>
      </c>
      <c r="M1298" s="74">
        <f t="shared" si="283"/>
        <v>103.7748862128</v>
      </c>
      <c r="N1298" s="74">
        <f t="shared" si="284"/>
        <v>384.0022598277695</v>
      </c>
      <c r="O1298" s="74">
        <f t="shared" si="285"/>
        <v>9027.71391885</v>
      </c>
      <c r="P1298" s="39">
        <f t="shared" si="286"/>
        <v>19044</v>
      </c>
      <c r="Q1298" s="73">
        <f t="shared" si="287"/>
        <v>5541.0530375158205</v>
      </c>
      <c r="R1298" s="73">
        <f t="shared" si="288"/>
        <v>107.1994574578224</v>
      </c>
      <c r="S1298" s="73">
        <f t="shared" si="289"/>
        <v>384.0022598277695</v>
      </c>
      <c r="T1298" s="73">
        <f t="shared" si="290"/>
        <v>9452.38459340934</v>
      </c>
      <c r="U1298" s="73">
        <f t="shared" si="291"/>
        <v>19236</v>
      </c>
      <c r="V1298" s="73">
        <f t="shared" si="292"/>
        <v>104041.69715143058</v>
      </c>
      <c r="W1298" s="73">
        <f t="shared" si="293"/>
        <v>107152.70519809076</v>
      </c>
    </row>
    <row r="1299" spans="2:23" ht="15">
      <c r="B1299" t="s">
        <v>2471</v>
      </c>
      <c r="C1299" t="s">
        <v>2472</v>
      </c>
      <c r="D1299" t="s">
        <v>1564</v>
      </c>
      <c r="E1299" s="54">
        <v>40</v>
      </c>
      <c r="F1299" s="45" t="s">
        <v>407</v>
      </c>
      <c r="G1299" s="45" t="s">
        <v>408</v>
      </c>
      <c r="H1299" s="45" t="s">
        <v>412</v>
      </c>
      <c r="I1299" s="53">
        <v>75521.85</v>
      </c>
      <c r="J1299" s="58">
        <f t="shared" si="280"/>
        <v>78391.6803</v>
      </c>
      <c r="K1299" s="58">
        <f t="shared" si="281"/>
        <v>80978.6057499</v>
      </c>
      <c r="L1299" s="74">
        <f t="shared" si="282"/>
        <v>5996.96354295</v>
      </c>
      <c r="M1299" s="74">
        <f t="shared" si="283"/>
        <v>116.019686844</v>
      </c>
      <c r="N1299" s="74">
        <f t="shared" si="284"/>
        <v>384.0022598277695</v>
      </c>
      <c r="O1299" s="74">
        <f t="shared" si="285"/>
        <v>10092.928838625001</v>
      </c>
      <c r="P1299" s="39">
        <f t="shared" si="286"/>
        <v>19044</v>
      </c>
      <c r="Q1299" s="73">
        <f t="shared" si="287"/>
        <v>6194.86333986735</v>
      </c>
      <c r="R1299" s="73">
        <f t="shared" si="288"/>
        <v>119.848336509852</v>
      </c>
      <c r="S1299" s="73">
        <f t="shared" si="289"/>
        <v>384.0022598277695</v>
      </c>
      <c r="T1299" s="73">
        <f t="shared" si="290"/>
        <v>10567.70805036195</v>
      </c>
      <c r="U1299" s="73">
        <f t="shared" si="291"/>
        <v>19236</v>
      </c>
      <c r="V1299" s="73">
        <f t="shared" si="292"/>
        <v>114025.59462824678</v>
      </c>
      <c r="W1299" s="73">
        <f t="shared" si="293"/>
        <v>117481.02773646693</v>
      </c>
    </row>
    <row r="1300" spans="2:23" ht="15">
      <c r="B1300" t="s">
        <v>2473</v>
      </c>
      <c r="C1300" t="s">
        <v>2474</v>
      </c>
      <c r="D1300" t="s">
        <v>1499</v>
      </c>
      <c r="E1300" s="54">
        <v>40</v>
      </c>
      <c r="F1300" s="45" t="s">
        <v>407</v>
      </c>
      <c r="G1300" s="45" t="s">
        <v>408</v>
      </c>
      <c r="H1300" s="45" t="s">
        <v>412</v>
      </c>
      <c r="I1300" s="53">
        <v>75521.85</v>
      </c>
      <c r="J1300" s="58">
        <f t="shared" si="280"/>
        <v>78391.6803</v>
      </c>
      <c r="K1300" s="58">
        <f t="shared" si="281"/>
        <v>80978.6057499</v>
      </c>
      <c r="L1300" s="74">
        <f t="shared" si="282"/>
        <v>5996.96354295</v>
      </c>
      <c r="M1300" s="74">
        <f t="shared" si="283"/>
        <v>116.019686844</v>
      </c>
      <c r="N1300" s="74">
        <f t="shared" si="284"/>
        <v>384.0022598277695</v>
      </c>
      <c r="O1300" s="74">
        <f t="shared" si="285"/>
        <v>10092.928838625001</v>
      </c>
      <c r="P1300" s="39">
        <f t="shared" si="286"/>
        <v>19044</v>
      </c>
      <c r="Q1300" s="73">
        <f t="shared" si="287"/>
        <v>6194.86333986735</v>
      </c>
      <c r="R1300" s="73">
        <f t="shared" si="288"/>
        <v>119.848336509852</v>
      </c>
      <c r="S1300" s="73">
        <f t="shared" si="289"/>
        <v>384.0022598277695</v>
      </c>
      <c r="T1300" s="73">
        <f t="shared" si="290"/>
        <v>10567.70805036195</v>
      </c>
      <c r="U1300" s="73">
        <f t="shared" si="291"/>
        <v>19236</v>
      </c>
      <c r="V1300" s="73">
        <f t="shared" si="292"/>
        <v>114025.59462824678</v>
      </c>
      <c r="W1300" s="73">
        <f t="shared" si="293"/>
        <v>117481.02773646693</v>
      </c>
    </row>
    <row r="1301" spans="2:23" ht="15">
      <c r="B1301" t="s">
        <v>2475</v>
      </c>
      <c r="C1301" t="s">
        <v>2476</v>
      </c>
      <c r="D1301" t="s">
        <v>1564</v>
      </c>
      <c r="E1301" s="54">
        <v>40</v>
      </c>
      <c r="F1301" s="45" t="s">
        <v>407</v>
      </c>
      <c r="G1301" s="45" t="s">
        <v>408</v>
      </c>
      <c r="H1301" s="45" t="s">
        <v>412</v>
      </c>
      <c r="I1301" s="53">
        <v>73410.65</v>
      </c>
      <c r="J1301" s="58">
        <f t="shared" si="280"/>
        <v>76200.25469999999</v>
      </c>
      <c r="K1301" s="58">
        <f t="shared" si="281"/>
        <v>78714.86310509998</v>
      </c>
      <c r="L1301" s="74">
        <f t="shared" si="282"/>
        <v>5829.319484549999</v>
      </c>
      <c r="M1301" s="74">
        <f t="shared" si="283"/>
        <v>112.77637695599998</v>
      </c>
      <c r="N1301" s="74">
        <f t="shared" si="284"/>
        <v>384.0022598277695</v>
      </c>
      <c r="O1301" s="74">
        <f t="shared" si="285"/>
        <v>9810.782792625</v>
      </c>
      <c r="P1301" s="39">
        <f t="shared" si="286"/>
        <v>19044</v>
      </c>
      <c r="Q1301" s="73">
        <f t="shared" si="287"/>
        <v>6021.687027540149</v>
      </c>
      <c r="R1301" s="73">
        <f t="shared" si="288"/>
        <v>116.49799739554797</v>
      </c>
      <c r="S1301" s="73">
        <f t="shared" si="289"/>
        <v>384.0022598277695</v>
      </c>
      <c r="T1301" s="73">
        <f t="shared" si="290"/>
        <v>10272.289635215548</v>
      </c>
      <c r="U1301" s="73">
        <f t="shared" si="291"/>
        <v>19236</v>
      </c>
      <c r="V1301" s="73">
        <f t="shared" si="292"/>
        <v>111381.13561395876</v>
      </c>
      <c r="W1301" s="73">
        <f t="shared" si="293"/>
        <v>114745.340025079</v>
      </c>
    </row>
    <row r="1302" spans="2:23" ht="15">
      <c r="B1302" t="s">
        <v>2477</v>
      </c>
      <c r="C1302" t="s">
        <v>1356</v>
      </c>
      <c r="D1302" t="s">
        <v>417</v>
      </c>
      <c r="E1302" s="54">
        <v>40</v>
      </c>
      <c r="F1302" s="45" t="s">
        <v>407</v>
      </c>
      <c r="G1302" s="45" t="s">
        <v>408</v>
      </c>
      <c r="H1302" s="45" t="s">
        <v>412</v>
      </c>
      <c r="I1302" s="53">
        <v>66741.43</v>
      </c>
      <c r="J1302" s="58">
        <f t="shared" si="280"/>
        <v>69277.60433999999</v>
      </c>
      <c r="K1302" s="58">
        <f t="shared" si="281"/>
        <v>71563.76528321998</v>
      </c>
      <c r="L1302" s="74">
        <f t="shared" si="282"/>
        <v>5299.736732009999</v>
      </c>
      <c r="M1302" s="74">
        <f t="shared" si="283"/>
        <v>102.53085442319998</v>
      </c>
      <c r="N1302" s="74">
        <f t="shared" si="284"/>
        <v>384.0022598277695</v>
      </c>
      <c r="O1302" s="74">
        <f t="shared" si="285"/>
        <v>8919.491558774998</v>
      </c>
      <c r="P1302" s="39">
        <f t="shared" si="286"/>
        <v>19044</v>
      </c>
      <c r="Q1302" s="73">
        <f t="shared" si="287"/>
        <v>5474.628044166328</v>
      </c>
      <c r="R1302" s="73">
        <f t="shared" si="288"/>
        <v>105.91437261916558</v>
      </c>
      <c r="S1302" s="73">
        <f t="shared" si="289"/>
        <v>384.0022598277695</v>
      </c>
      <c r="T1302" s="73">
        <f t="shared" si="290"/>
        <v>9339.071369460207</v>
      </c>
      <c r="U1302" s="73">
        <f t="shared" si="291"/>
        <v>19236</v>
      </c>
      <c r="V1302" s="73">
        <f t="shared" si="292"/>
        <v>103027.36574503596</v>
      </c>
      <c r="W1302" s="73">
        <f t="shared" si="293"/>
        <v>106103.38132929345</v>
      </c>
    </row>
    <row r="1303" spans="2:23" ht="15">
      <c r="B1303" t="s">
        <v>2478</v>
      </c>
      <c r="C1303" t="s">
        <v>1380</v>
      </c>
      <c r="D1303" t="s">
        <v>417</v>
      </c>
      <c r="E1303" s="54">
        <v>40</v>
      </c>
      <c r="F1303" s="45" t="s">
        <v>407</v>
      </c>
      <c r="G1303" s="45" t="s">
        <v>408</v>
      </c>
      <c r="H1303" s="45" t="s">
        <v>785</v>
      </c>
      <c r="I1303" s="53">
        <v>72810.11</v>
      </c>
      <c r="J1303" s="58">
        <f t="shared" si="280"/>
        <v>75576.89418</v>
      </c>
      <c r="K1303" s="58">
        <f t="shared" si="281"/>
        <v>78070.93168794</v>
      </c>
      <c r="L1303" s="74">
        <f t="shared" si="282"/>
        <v>5781.63240477</v>
      </c>
      <c r="M1303" s="74">
        <f t="shared" si="283"/>
        <v>111.8538033864</v>
      </c>
      <c r="N1303" s="74">
        <f t="shared" si="284"/>
        <v>384.0022598277695</v>
      </c>
      <c r="O1303" s="74">
        <f t="shared" si="285"/>
        <v>9730.525125675</v>
      </c>
      <c r="P1303" s="39">
        <f t="shared" si="286"/>
        <v>19044</v>
      </c>
      <c r="Q1303" s="73">
        <f t="shared" si="287"/>
        <v>5972.42627412741</v>
      </c>
      <c r="R1303" s="73">
        <f t="shared" si="288"/>
        <v>115.5449788981512</v>
      </c>
      <c r="S1303" s="73">
        <f t="shared" si="289"/>
        <v>384.0022598277695</v>
      </c>
      <c r="T1303" s="73">
        <f t="shared" si="290"/>
        <v>10188.25658527617</v>
      </c>
      <c r="U1303" s="73">
        <f t="shared" si="291"/>
        <v>19236</v>
      </c>
      <c r="V1303" s="73">
        <f t="shared" si="292"/>
        <v>110628.90777365917</v>
      </c>
      <c r="W1303" s="73">
        <f t="shared" si="293"/>
        <v>113967.1617860695</v>
      </c>
    </row>
    <row r="1304" spans="2:23" ht="15">
      <c r="B1304" t="s">
        <v>2479</v>
      </c>
      <c r="C1304" t="s">
        <v>924</v>
      </c>
      <c r="D1304" t="s">
        <v>417</v>
      </c>
      <c r="E1304" s="54">
        <v>40</v>
      </c>
      <c r="F1304" s="45" t="s">
        <v>407</v>
      </c>
      <c r="G1304" s="45" t="s">
        <v>408</v>
      </c>
      <c r="H1304" s="45" t="s">
        <v>412</v>
      </c>
      <c r="I1304" s="53">
        <v>129194.36</v>
      </c>
      <c r="J1304" s="58">
        <f t="shared" si="280"/>
        <v>134103.74568</v>
      </c>
      <c r="K1304" s="58">
        <f t="shared" si="281"/>
        <v>138529.16928744</v>
      </c>
      <c r="L1304" s="74">
        <f t="shared" si="282"/>
        <v>9905.30431236</v>
      </c>
      <c r="M1304" s="74">
        <f t="shared" si="283"/>
        <v>198.4735436064</v>
      </c>
      <c r="N1304" s="74">
        <f t="shared" si="284"/>
        <v>384.0022598277695</v>
      </c>
      <c r="O1304" s="74">
        <f t="shared" si="285"/>
        <v>17265.857256299998</v>
      </c>
      <c r="P1304" s="39">
        <f t="shared" si="286"/>
        <v>19044</v>
      </c>
      <c r="Q1304" s="73">
        <f t="shared" si="287"/>
        <v>9969.472954667881</v>
      </c>
      <c r="R1304" s="73">
        <f t="shared" si="288"/>
        <v>205.02317054541118</v>
      </c>
      <c r="S1304" s="73">
        <f t="shared" si="289"/>
        <v>384.0022598277695</v>
      </c>
      <c r="T1304" s="73">
        <f t="shared" si="290"/>
        <v>18078.05659201092</v>
      </c>
      <c r="U1304" s="73">
        <f t="shared" si="291"/>
        <v>19236</v>
      </c>
      <c r="V1304" s="73">
        <f t="shared" si="292"/>
        <v>180901.38305209417</v>
      </c>
      <c r="W1304" s="73">
        <f t="shared" si="293"/>
        <v>186401.72426449196</v>
      </c>
    </row>
    <row r="1305" spans="2:23" ht="15">
      <c r="B1305" t="s">
        <v>2480</v>
      </c>
      <c r="C1305" t="s">
        <v>1111</v>
      </c>
      <c r="D1305" t="s">
        <v>458</v>
      </c>
      <c r="E1305" s="54">
        <v>35</v>
      </c>
      <c r="F1305" s="45" t="s">
        <v>407</v>
      </c>
      <c r="G1305" s="45" t="s">
        <v>408</v>
      </c>
      <c r="H1305" s="45" t="s">
        <v>412</v>
      </c>
      <c r="I1305" s="53">
        <v>140069.54</v>
      </c>
      <c r="J1305" s="58">
        <f t="shared" si="280"/>
        <v>145392.18252</v>
      </c>
      <c r="K1305" s="58">
        <f t="shared" si="281"/>
        <v>150190.12454316</v>
      </c>
      <c r="L1305" s="74">
        <f t="shared" si="282"/>
        <v>10068.986646540001</v>
      </c>
      <c r="M1305" s="74">
        <f t="shared" si="283"/>
        <v>215.1804301296</v>
      </c>
      <c r="N1305" s="74">
        <f t="shared" si="284"/>
        <v>384.0022598277695</v>
      </c>
      <c r="O1305" s="74">
        <f t="shared" si="285"/>
        <v>18719.24349945</v>
      </c>
      <c r="P1305" s="39">
        <f t="shared" si="286"/>
        <v>19044</v>
      </c>
      <c r="Q1305" s="73">
        <f t="shared" si="287"/>
        <v>10138.55680587582</v>
      </c>
      <c r="R1305" s="73">
        <f t="shared" si="288"/>
        <v>222.28138432387678</v>
      </c>
      <c r="S1305" s="73">
        <f t="shared" si="289"/>
        <v>384.0022598277695</v>
      </c>
      <c r="T1305" s="73">
        <f t="shared" si="290"/>
        <v>19599.81125288238</v>
      </c>
      <c r="U1305" s="73">
        <f t="shared" si="291"/>
        <v>19236</v>
      </c>
      <c r="V1305" s="73">
        <f t="shared" si="292"/>
        <v>193823.5953559474</v>
      </c>
      <c r="W1305" s="73">
        <f t="shared" si="293"/>
        <v>199770.77624606984</v>
      </c>
    </row>
    <row r="1306" spans="2:23" ht="15">
      <c r="B1306" t="s">
        <v>2481</v>
      </c>
      <c r="C1306" t="s">
        <v>735</v>
      </c>
      <c r="D1306" t="s">
        <v>474</v>
      </c>
      <c r="E1306" s="54">
        <v>40</v>
      </c>
      <c r="F1306" s="45" t="s">
        <v>407</v>
      </c>
      <c r="G1306" s="45" t="s">
        <v>408</v>
      </c>
      <c r="H1306" s="45" t="s">
        <v>412</v>
      </c>
      <c r="I1306" s="53">
        <v>100172.59</v>
      </c>
      <c r="J1306" s="58">
        <f t="shared" si="280"/>
        <v>103979.14842</v>
      </c>
      <c r="K1306" s="58">
        <f t="shared" si="281"/>
        <v>107410.46031786</v>
      </c>
      <c r="L1306" s="74">
        <f t="shared" si="282"/>
        <v>7954.40485413</v>
      </c>
      <c r="M1306" s="74">
        <f t="shared" si="283"/>
        <v>153.88913966159998</v>
      </c>
      <c r="N1306" s="74">
        <f t="shared" si="284"/>
        <v>384.0022598277695</v>
      </c>
      <c r="O1306" s="74">
        <f t="shared" si="285"/>
        <v>13387.315359075</v>
      </c>
      <c r="P1306" s="39">
        <f t="shared" si="286"/>
        <v>19044</v>
      </c>
      <c r="Q1306" s="73">
        <f t="shared" si="287"/>
        <v>8216.900214316289</v>
      </c>
      <c r="R1306" s="73">
        <f t="shared" si="288"/>
        <v>158.96748127043278</v>
      </c>
      <c r="S1306" s="73">
        <f t="shared" si="289"/>
        <v>384.0022598277695</v>
      </c>
      <c r="T1306" s="73">
        <f t="shared" si="290"/>
        <v>14017.065071480729</v>
      </c>
      <c r="U1306" s="73">
        <f t="shared" si="291"/>
        <v>19236</v>
      </c>
      <c r="V1306" s="73">
        <f t="shared" si="292"/>
        <v>144902.76003269438</v>
      </c>
      <c r="W1306" s="73">
        <f t="shared" si="293"/>
        <v>149423.3953447552</v>
      </c>
    </row>
    <row r="1307" spans="2:23" ht="15">
      <c r="B1307" t="s">
        <v>2482</v>
      </c>
      <c r="C1307" t="s">
        <v>751</v>
      </c>
      <c r="D1307" t="s">
        <v>474</v>
      </c>
      <c r="E1307" s="54">
        <v>35</v>
      </c>
      <c r="F1307" s="45" t="s">
        <v>407</v>
      </c>
      <c r="G1307" s="45" t="s">
        <v>408</v>
      </c>
      <c r="H1307" s="45" t="s">
        <v>412</v>
      </c>
      <c r="I1307" s="53">
        <v>115410.28</v>
      </c>
      <c r="J1307" s="58">
        <f t="shared" si="280"/>
        <v>119795.87064000001</v>
      </c>
      <c r="K1307" s="58">
        <f t="shared" si="281"/>
        <v>123749.13437112</v>
      </c>
      <c r="L1307" s="74">
        <f t="shared" si="282"/>
        <v>9164.384103960001</v>
      </c>
      <c r="M1307" s="74">
        <f t="shared" si="283"/>
        <v>177.29788854720002</v>
      </c>
      <c r="N1307" s="74">
        <f t="shared" si="284"/>
        <v>384.0022598277695</v>
      </c>
      <c r="O1307" s="74">
        <f t="shared" si="285"/>
        <v>15423.718344900002</v>
      </c>
      <c r="P1307" s="39">
        <f t="shared" si="286"/>
        <v>19044</v>
      </c>
      <c r="Q1307" s="73">
        <f t="shared" si="287"/>
        <v>9466.80877939068</v>
      </c>
      <c r="R1307" s="73">
        <f t="shared" si="288"/>
        <v>183.1487188692576</v>
      </c>
      <c r="S1307" s="73">
        <f t="shared" si="289"/>
        <v>384.0022598277695</v>
      </c>
      <c r="T1307" s="73">
        <f t="shared" si="290"/>
        <v>16149.26203543116</v>
      </c>
      <c r="U1307" s="73">
        <f t="shared" si="291"/>
        <v>19236</v>
      </c>
      <c r="V1307" s="73">
        <f t="shared" si="292"/>
        <v>163989.27323723497</v>
      </c>
      <c r="W1307" s="73">
        <f t="shared" si="293"/>
        <v>169168.35616463888</v>
      </c>
    </row>
    <row r="1308" spans="2:23" ht="15">
      <c r="B1308" t="s">
        <v>2483</v>
      </c>
      <c r="C1308" t="s">
        <v>751</v>
      </c>
      <c r="D1308" t="s">
        <v>474</v>
      </c>
      <c r="E1308" s="54">
        <v>35</v>
      </c>
      <c r="F1308" s="45" t="s">
        <v>407</v>
      </c>
      <c r="G1308" s="45" t="s">
        <v>408</v>
      </c>
      <c r="H1308" s="45" t="s">
        <v>412</v>
      </c>
      <c r="I1308" s="53">
        <v>115410.28</v>
      </c>
      <c r="J1308" s="58">
        <f t="shared" si="280"/>
        <v>119795.87064000001</v>
      </c>
      <c r="K1308" s="58">
        <f t="shared" si="281"/>
        <v>123749.13437112</v>
      </c>
      <c r="L1308" s="74">
        <f t="shared" si="282"/>
        <v>9164.384103960001</v>
      </c>
      <c r="M1308" s="74">
        <f t="shared" si="283"/>
        <v>177.29788854720002</v>
      </c>
      <c r="N1308" s="74">
        <f t="shared" si="284"/>
        <v>384.0022598277695</v>
      </c>
      <c r="O1308" s="74">
        <f t="shared" si="285"/>
        <v>15423.718344900002</v>
      </c>
      <c r="P1308" s="39">
        <f t="shared" si="286"/>
        <v>19044</v>
      </c>
      <c r="Q1308" s="73">
        <f t="shared" si="287"/>
        <v>9466.80877939068</v>
      </c>
      <c r="R1308" s="73">
        <f t="shared" si="288"/>
        <v>183.1487188692576</v>
      </c>
      <c r="S1308" s="73">
        <f t="shared" si="289"/>
        <v>384.0022598277695</v>
      </c>
      <c r="T1308" s="73">
        <f t="shared" si="290"/>
        <v>16149.26203543116</v>
      </c>
      <c r="U1308" s="73">
        <f t="shared" si="291"/>
        <v>19236</v>
      </c>
      <c r="V1308" s="73">
        <f t="shared" si="292"/>
        <v>163989.27323723497</v>
      </c>
      <c r="W1308" s="73">
        <f t="shared" si="293"/>
        <v>169168.35616463888</v>
      </c>
    </row>
    <row r="1309" spans="2:23" ht="15">
      <c r="B1309" t="s">
        <v>2484</v>
      </c>
      <c r="C1309" t="s">
        <v>809</v>
      </c>
      <c r="D1309" t="s">
        <v>417</v>
      </c>
      <c r="E1309" s="54">
        <v>40</v>
      </c>
      <c r="F1309" s="45" t="s">
        <v>407</v>
      </c>
      <c r="G1309" s="45" t="s">
        <v>408</v>
      </c>
      <c r="H1309" s="45" t="s">
        <v>785</v>
      </c>
      <c r="I1309" s="53">
        <v>120165.43</v>
      </c>
      <c r="J1309" s="58">
        <f t="shared" si="280"/>
        <v>124731.71634</v>
      </c>
      <c r="K1309" s="58">
        <f t="shared" si="281"/>
        <v>128847.86297922</v>
      </c>
      <c r="L1309" s="74">
        <f t="shared" si="282"/>
        <v>9541.97630001</v>
      </c>
      <c r="M1309" s="74">
        <f t="shared" si="283"/>
        <v>184.6029401832</v>
      </c>
      <c r="N1309" s="74">
        <f t="shared" si="284"/>
        <v>384.0022598277695</v>
      </c>
      <c r="O1309" s="74">
        <f t="shared" si="285"/>
        <v>16059.208478775001</v>
      </c>
      <c r="P1309" s="39">
        <f t="shared" si="286"/>
        <v>19044</v>
      </c>
      <c r="Q1309" s="73">
        <f t="shared" si="287"/>
        <v>9829.09401319869</v>
      </c>
      <c r="R1309" s="73">
        <f t="shared" si="288"/>
        <v>190.69483720924558</v>
      </c>
      <c r="S1309" s="73">
        <f t="shared" si="289"/>
        <v>384.0022598277695</v>
      </c>
      <c r="T1309" s="73">
        <f t="shared" si="290"/>
        <v>16814.64611878821</v>
      </c>
      <c r="U1309" s="73">
        <f t="shared" si="291"/>
        <v>19236</v>
      </c>
      <c r="V1309" s="73">
        <f t="shared" si="292"/>
        <v>169945.50631879596</v>
      </c>
      <c r="W1309" s="73">
        <f t="shared" si="293"/>
        <v>175302.3002082439</v>
      </c>
    </row>
    <row r="1310" spans="2:23" ht="15">
      <c r="B1310" t="s">
        <v>2485</v>
      </c>
      <c r="C1310" t="s">
        <v>2486</v>
      </c>
      <c r="D1310" t="s">
        <v>2487</v>
      </c>
      <c r="E1310" s="54">
        <v>38</v>
      </c>
      <c r="F1310" s="45" t="s">
        <v>407</v>
      </c>
      <c r="G1310" s="45" t="s">
        <v>408</v>
      </c>
      <c r="H1310" s="45" t="s">
        <v>785</v>
      </c>
      <c r="I1310" s="53">
        <v>84977.78</v>
      </c>
      <c r="J1310" s="58">
        <f t="shared" si="280"/>
        <v>88206.93564</v>
      </c>
      <c r="K1310" s="58">
        <f t="shared" si="281"/>
        <v>91117.76451611999</v>
      </c>
      <c r="L1310" s="74">
        <f t="shared" si="282"/>
        <v>6747.83057646</v>
      </c>
      <c r="M1310" s="74">
        <f t="shared" si="283"/>
        <v>130.54626474719998</v>
      </c>
      <c r="N1310" s="74">
        <f t="shared" si="284"/>
        <v>384.0022598277695</v>
      </c>
      <c r="O1310" s="74">
        <f t="shared" si="285"/>
        <v>11356.64296365</v>
      </c>
      <c r="P1310" s="39">
        <f t="shared" si="286"/>
        <v>19044</v>
      </c>
      <c r="Q1310" s="73">
        <f t="shared" si="287"/>
        <v>6970.5089854831795</v>
      </c>
      <c r="R1310" s="73">
        <f t="shared" si="288"/>
        <v>134.8542914838576</v>
      </c>
      <c r="S1310" s="73">
        <f t="shared" si="289"/>
        <v>384.0022598277695</v>
      </c>
      <c r="T1310" s="73">
        <f t="shared" si="290"/>
        <v>11890.86826935366</v>
      </c>
      <c r="U1310" s="73">
        <f t="shared" si="291"/>
        <v>19236</v>
      </c>
      <c r="V1310" s="73">
        <f t="shared" si="292"/>
        <v>125869.95770468496</v>
      </c>
      <c r="W1310" s="73">
        <f t="shared" si="293"/>
        <v>129733.99832226845</v>
      </c>
    </row>
    <row r="1311" spans="2:23" ht="15">
      <c r="B1311" t="s">
        <v>2488</v>
      </c>
      <c r="C1311" t="s">
        <v>2333</v>
      </c>
      <c r="D1311" t="s">
        <v>2489</v>
      </c>
      <c r="E1311" s="54">
        <v>40</v>
      </c>
      <c r="F1311" s="45" t="s">
        <v>407</v>
      </c>
      <c r="G1311" s="45" t="s">
        <v>408</v>
      </c>
      <c r="H1311" s="45" t="s">
        <v>412</v>
      </c>
      <c r="I1311" s="53">
        <v>103217.26</v>
      </c>
      <c r="J1311" s="58">
        <f t="shared" si="280"/>
        <v>107139.51587999999</v>
      </c>
      <c r="K1311" s="58">
        <f t="shared" si="281"/>
        <v>110675.11990403998</v>
      </c>
      <c r="L1311" s="74">
        <f t="shared" si="282"/>
        <v>8196.17296482</v>
      </c>
      <c r="M1311" s="74">
        <f t="shared" si="283"/>
        <v>158.5664835024</v>
      </c>
      <c r="N1311" s="74">
        <f t="shared" si="284"/>
        <v>384.0022598277695</v>
      </c>
      <c r="O1311" s="74">
        <f t="shared" si="285"/>
        <v>13794.21266955</v>
      </c>
      <c r="P1311" s="39">
        <f t="shared" si="286"/>
        <v>19044</v>
      </c>
      <c r="Q1311" s="73">
        <f t="shared" si="287"/>
        <v>8466.646672659059</v>
      </c>
      <c r="R1311" s="73">
        <f t="shared" si="288"/>
        <v>163.79917745797917</v>
      </c>
      <c r="S1311" s="73">
        <f t="shared" si="289"/>
        <v>384.0022598277695</v>
      </c>
      <c r="T1311" s="73">
        <f t="shared" si="290"/>
        <v>14443.103147477217</v>
      </c>
      <c r="U1311" s="73">
        <f t="shared" si="291"/>
        <v>19236</v>
      </c>
      <c r="V1311" s="73">
        <f t="shared" si="292"/>
        <v>148716.47025770016</v>
      </c>
      <c r="W1311" s="73">
        <f t="shared" si="293"/>
        <v>153368.671161462</v>
      </c>
    </row>
    <row r="1312" spans="2:23" ht="15">
      <c r="B1312" t="s">
        <v>2490</v>
      </c>
      <c r="C1312" t="s">
        <v>2491</v>
      </c>
      <c r="D1312" t="s">
        <v>2492</v>
      </c>
      <c r="E1312" s="54">
        <v>40</v>
      </c>
      <c r="F1312" s="45" t="s">
        <v>407</v>
      </c>
      <c r="G1312" s="45" t="s">
        <v>408</v>
      </c>
      <c r="H1312" s="45" t="s">
        <v>785</v>
      </c>
      <c r="I1312" s="53">
        <v>80479.19</v>
      </c>
      <c r="J1312" s="58">
        <f t="shared" si="280"/>
        <v>83537.39922</v>
      </c>
      <c r="K1312" s="58">
        <f t="shared" si="281"/>
        <v>86294.13339426</v>
      </c>
      <c r="L1312" s="74">
        <f t="shared" si="282"/>
        <v>6390.611040330001</v>
      </c>
      <c r="M1312" s="74">
        <f t="shared" si="283"/>
        <v>123.6353508456</v>
      </c>
      <c r="N1312" s="74">
        <f t="shared" si="284"/>
        <v>384.0022598277695</v>
      </c>
      <c r="O1312" s="74">
        <f t="shared" si="285"/>
        <v>10755.440149575</v>
      </c>
      <c r="P1312" s="39">
        <f t="shared" si="286"/>
        <v>19044</v>
      </c>
      <c r="Q1312" s="73">
        <f t="shared" si="287"/>
        <v>6601.50120466089</v>
      </c>
      <c r="R1312" s="73">
        <f t="shared" si="288"/>
        <v>127.7153174235048</v>
      </c>
      <c r="S1312" s="73">
        <f t="shared" si="289"/>
        <v>384.0022598277695</v>
      </c>
      <c r="T1312" s="73">
        <f t="shared" si="290"/>
        <v>11261.38440795093</v>
      </c>
      <c r="U1312" s="73">
        <f t="shared" si="291"/>
        <v>19236</v>
      </c>
      <c r="V1312" s="73">
        <f t="shared" si="292"/>
        <v>120235.08802057838</v>
      </c>
      <c r="W1312" s="73">
        <f t="shared" si="293"/>
        <v>123904.7365841231</v>
      </c>
    </row>
    <row r="1313" spans="2:23" ht="15">
      <c r="B1313" t="s">
        <v>2493</v>
      </c>
      <c r="C1313" t="s">
        <v>1282</v>
      </c>
      <c r="D1313" t="s">
        <v>458</v>
      </c>
      <c r="E1313" s="54">
        <v>35</v>
      </c>
      <c r="F1313" s="45" t="s">
        <v>407</v>
      </c>
      <c r="G1313" s="45" t="s">
        <v>408</v>
      </c>
      <c r="H1313" s="45" t="s">
        <v>412</v>
      </c>
      <c r="I1313" s="53">
        <v>107672.08</v>
      </c>
      <c r="J1313" s="58">
        <f t="shared" si="280"/>
        <v>111763.61904</v>
      </c>
      <c r="K1313" s="58">
        <f t="shared" si="281"/>
        <v>115451.81846832</v>
      </c>
      <c r="L1313" s="74">
        <f t="shared" si="282"/>
        <v>8549.91685656</v>
      </c>
      <c r="M1313" s="74">
        <f t="shared" si="283"/>
        <v>165.41015617920002</v>
      </c>
      <c r="N1313" s="74">
        <f t="shared" si="284"/>
        <v>384.0022598277695</v>
      </c>
      <c r="O1313" s="74">
        <f t="shared" si="285"/>
        <v>14389.565951400002</v>
      </c>
      <c r="P1313" s="39">
        <f t="shared" si="286"/>
        <v>19044</v>
      </c>
      <c r="Q1313" s="73">
        <f t="shared" si="287"/>
        <v>8832.06411282648</v>
      </c>
      <c r="R1313" s="73">
        <f t="shared" si="288"/>
        <v>170.8686913331136</v>
      </c>
      <c r="S1313" s="73">
        <f t="shared" si="289"/>
        <v>384.0022598277695</v>
      </c>
      <c r="T1313" s="73">
        <f t="shared" si="290"/>
        <v>15066.46231011576</v>
      </c>
      <c r="U1313" s="73">
        <f t="shared" si="291"/>
        <v>19236</v>
      </c>
      <c r="V1313" s="73">
        <f t="shared" si="292"/>
        <v>154296.514263967</v>
      </c>
      <c r="W1313" s="73">
        <f t="shared" si="293"/>
        <v>159141.21584242312</v>
      </c>
    </row>
    <row r="1314" spans="2:23" ht="15">
      <c r="B1314" t="s">
        <v>2494</v>
      </c>
      <c r="C1314" t="s">
        <v>1019</v>
      </c>
      <c r="D1314" t="s">
        <v>417</v>
      </c>
      <c r="E1314" s="54">
        <v>40</v>
      </c>
      <c r="F1314" s="45" t="s">
        <v>407</v>
      </c>
      <c r="G1314" s="45" t="s">
        <v>408</v>
      </c>
      <c r="H1314" s="45" t="s">
        <v>412</v>
      </c>
      <c r="I1314" s="53">
        <v>99089.25</v>
      </c>
      <c r="J1314" s="58">
        <f t="shared" si="280"/>
        <v>102854.6415</v>
      </c>
      <c r="K1314" s="58">
        <f t="shared" si="281"/>
        <v>106248.84466949999</v>
      </c>
      <c r="L1314" s="74">
        <f t="shared" si="282"/>
        <v>7868.38007475</v>
      </c>
      <c r="M1314" s="74">
        <f t="shared" si="283"/>
        <v>152.22486942</v>
      </c>
      <c r="N1314" s="74">
        <f t="shared" si="284"/>
        <v>384.0022598277695</v>
      </c>
      <c r="O1314" s="74">
        <f t="shared" si="285"/>
        <v>13242.535093125</v>
      </c>
      <c r="P1314" s="39">
        <f t="shared" si="286"/>
        <v>19044</v>
      </c>
      <c r="Q1314" s="73">
        <f t="shared" si="287"/>
        <v>8128.036617216749</v>
      </c>
      <c r="R1314" s="73">
        <f t="shared" si="288"/>
        <v>157.24829011085998</v>
      </c>
      <c r="S1314" s="73">
        <f t="shared" si="289"/>
        <v>384.0022598277695</v>
      </c>
      <c r="T1314" s="73">
        <f t="shared" si="290"/>
        <v>13865.474229369749</v>
      </c>
      <c r="U1314" s="73">
        <f t="shared" si="291"/>
        <v>19236</v>
      </c>
      <c r="V1314" s="73">
        <f t="shared" si="292"/>
        <v>143545.78379712277</v>
      </c>
      <c r="W1314" s="73">
        <f t="shared" si="293"/>
        <v>148019.60606602512</v>
      </c>
    </row>
    <row r="1315" spans="2:23" ht="15">
      <c r="B1315" t="s">
        <v>2495</v>
      </c>
      <c r="C1315" t="s">
        <v>1625</v>
      </c>
      <c r="D1315" t="s">
        <v>801</v>
      </c>
      <c r="E1315" s="54">
        <v>40</v>
      </c>
      <c r="F1315" s="45" t="s">
        <v>407</v>
      </c>
      <c r="G1315" s="45" t="s">
        <v>408</v>
      </c>
      <c r="H1315" s="45" t="s">
        <v>412</v>
      </c>
      <c r="I1315" s="53">
        <v>99135.44</v>
      </c>
      <c r="J1315" s="58">
        <f t="shared" si="280"/>
        <v>102902.58672</v>
      </c>
      <c r="K1315" s="58">
        <f t="shared" si="281"/>
        <v>106298.37208176</v>
      </c>
      <c r="L1315" s="74">
        <f t="shared" si="282"/>
        <v>7872.047884080001</v>
      </c>
      <c r="M1315" s="74">
        <f t="shared" si="283"/>
        <v>152.2958283456</v>
      </c>
      <c r="N1315" s="74">
        <f t="shared" si="284"/>
        <v>384.0022598277695</v>
      </c>
      <c r="O1315" s="74">
        <f t="shared" si="285"/>
        <v>13248.708040200001</v>
      </c>
      <c r="P1315" s="39">
        <f t="shared" si="286"/>
        <v>19044</v>
      </c>
      <c r="Q1315" s="73">
        <f t="shared" si="287"/>
        <v>8131.82546425464</v>
      </c>
      <c r="R1315" s="73">
        <f t="shared" si="288"/>
        <v>157.3215906810048</v>
      </c>
      <c r="S1315" s="73">
        <f t="shared" si="289"/>
        <v>384.0022598277695</v>
      </c>
      <c r="T1315" s="73">
        <f t="shared" si="290"/>
        <v>13871.93755666968</v>
      </c>
      <c r="U1315" s="73">
        <f t="shared" si="291"/>
        <v>19236</v>
      </c>
      <c r="V1315" s="73">
        <f t="shared" si="292"/>
        <v>143603.64073245338</v>
      </c>
      <c r="W1315" s="73">
        <f t="shared" si="293"/>
        <v>148079.4589531931</v>
      </c>
    </row>
    <row r="1316" spans="2:23" ht="15">
      <c r="B1316" t="s">
        <v>2496</v>
      </c>
      <c r="C1316" t="s">
        <v>471</v>
      </c>
      <c r="D1316" t="s">
        <v>417</v>
      </c>
      <c r="E1316" s="54">
        <v>40</v>
      </c>
      <c r="F1316" s="45" t="s">
        <v>407</v>
      </c>
      <c r="G1316" s="45" t="s">
        <v>408</v>
      </c>
      <c r="H1316" s="45" t="s">
        <v>412</v>
      </c>
      <c r="I1316" s="53">
        <v>116856.44</v>
      </c>
      <c r="J1316" s="58">
        <f t="shared" si="280"/>
        <v>121296.98472000001</v>
      </c>
      <c r="K1316" s="58">
        <f t="shared" si="281"/>
        <v>125299.78521576</v>
      </c>
      <c r="L1316" s="74">
        <f t="shared" si="282"/>
        <v>9279.219331080001</v>
      </c>
      <c r="M1316" s="74">
        <f t="shared" si="283"/>
        <v>179.51953738560002</v>
      </c>
      <c r="N1316" s="74">
        <f t="shared" si="284"/>
        <v>384.0022598277695</v>
      </c>
      <c r="O1316" s="74">
        <f t="shared" si="285"/>
        <v>15616.986782700002</v>
      </c>
      <c r="P1316" s="39">
        <f t="shared" si="286"/>
        <v>19044</v>
      </c>
      <c r="Q1316" s="73">
        <f t="shared" si="287"/>
        <v>9585.43356900564</v>
      </c>
      <c r="R1316" s="73">
        <f t="shared" si="288"/>
        <v>185.4436821193248</v>
      </c>
      <c r="S1316" s="73">
        <f t="shared" si="289"/>
        <v>384.0022598277695</v>
      </c>
      <c r="T1316" s="73">
        <f t="shared" si="290"/>
        <v>16351.62197065668</v>
      </c>
      <c r="U1316" s="73">
        <f t="shared" si="291"/>
        <v>19236</v>
      </c>
      <c r="V1316" s="73">
        <f t="shared" si="292"/>
        <v>165800.7126309934</v>
      </c>
      <c r="W1316" s="73">
        <f t="shared" si="293"/>
        <v>171042.28669736942</v>
      </c>
    </row>
    <row r="1317" spans="2:23" ht="15">
      <c r="B1317" t="s">
        <v>2497</v>
      </c>
      <c r="C1317" t="s">
        <v>513</v>
      </c>
      <c r="D1317" t="s">
        <v>417</v>
      </c>
      <c r="E1317" s="54">
        <v>40</v>
      </c>
      <c r="F1317" s="45" t="s">
        <v>407</v>
      </c>
      <c r="G1317" s="45" t="s">
        <v>408</v>
      </c>
      <c r="H1317" s="45" t="s">
        <v>412</v>
      </c>
      <c r="I1317" s="53">
        <v>137012.22</v>
      </c>
      <c r="J1317" s="58">
        <f t="shared" si="280"/>
        <v>142218.68436</v>
      </c>
      <c r="K1317" s="58">
        <f t="shared" si="281"/>
        <v>146911.90094388</v>
      </c>
      <c r="L1317" s="74">
        <f t="shared" si="282"/>
        <v>10022.97092322</v>
      </c>
      <c r="M1317" s="74">
        <f t="shared" si="283"/>
        <v>210.48365285280002</v>
      </c>
      <c r="N1317" s="74">
        <f t="shared" si="284"/>
        <v>384.0022598277695</v>
      </c>
      <c r="O1317" s="74">
        <f t="shared" si="285"/>
        <v>18310.65561135</v>
      </c>
      <c r="P1317" s="39">
        <f t="shared" si="286"/>
        <v>19044</v>
      </c>
      <c r="Q1317" s="73">
        <f t="shared" si="287"/>
        <v>10091.02256368626</v>
      </c>
      <c r="R1317" s="73">
        <f t="shared" si="288"/>
        <v>217.4296133969424</v>
      </c>
      <c r="S1317" s="73">
        <f t="shared" si="289"/>
        <v>384.0022598277695</v>
      </c>
      <c r="T1317" s="73">
        <f t="shared" si="290"/>
        <v>19172.00307317634</v>
      </c>
      <c r="U1317" s="73">
        <f t="shared" si="291"/>
        <v>19236</v>
      </c>
      <c r="V1317" s="73">
        <f t="shared" si="292"/>
        <v>190190.7968072506</v>
      </c>
      <c r="W1317" s="73">
        <f t="shared" si="293"/>
        <v>196012.35845396732</v>
      </c>
    </row>
    <row r="1318" spans="2:23" ht="15">
      <c r="B1318" t="s">
        <v>2498</v>
      </c>
      <c r="C1318" t="s">
        <v>2499</v>
      </c>
      <c r="D1318" t="s">
        <v>1204</v>
      </c>
      <c r="E1318" s="54">
        <v>40</v>
      </c>
      <c r="F1318" s="45" t="s">
        <v>407</v>
      </c>
      <c r="G1318" s="45" t="s">
        <v>408</v>
      </c>
      <c r="H1318" s="45" t="s">
        <v>412</v>
      </c>
      <c r="I1318" s="53">
        <v>138097.27</v>
      </c>
      <c r="J1318" s="58">
        <f t="shared" si="280"/>
        <v>143344.96626</v>
      </c>
      <c r="K1318" s="58">
        <f t="shared" si="281"/>
        <v>148075.35014657996</v>
      </c>
      <c r="L1318" s="74">
        <f t="shared" si="282"/>
        <v>10039.30201077</v>
      </c>
      <c r="M1318" s="74">
        <f t="shared" si="283"/>
        <v>212.15055006479997</v>
      </c>
      <c r="N1318" s="74">
        <f t="shared" si="284"/>
        <v>384.0022598277695</v>
      </c>
      <c r="O1318" s="74">
        <f t="shared" si="285"/>
        <v>18455.664405975</v>
      </c>
      <c r="P1318" s="39">
        <f t="shared" si="286"/>
        <v>19044</v>
      </c>
      <c r="Q1318" s="73">
        <f t="shared" si="287"/>
        <v>10107.89257712541</v>
      </c>
      <c r="R1318" s="73">
        <f t="shared" si="288"/>
        <v>219.15151821693834</v>
      </c>
      <c r="S1318" s="73">
        <f t="shared" si="289"/>
        <v>384.0022598277695</v>
      </c>
      <c r="T1318" s="73">
        <f t="shared" si="290"/>
        <v>19323.833194128685</v>
      </c>
      <c r="U1318" s="73">
        <f t="shared" si="291"/>
        <v>19236</v>
      </c>
      <c r="V1318" s="73">
        <f t="shared" si="292"/>
        <v>191480.08548663754</v>
      </c>
      <c r="W1318" s="73">
        <f t="shared" si="293"/>
        <v>197346.22969587878</v>
      </c>
    </row>
    <row r="1319" spans="2:23" ht="15">
      <c r="B1319" t="s">
        <v>2500</v>
      </c>
      <c r="C1319" t="s">
        <v>1200</v>
      </c>
      <c r="D1319" t="s">
        <v>417</v>
      </c>
      <c r="E1319" s="54">
        <v>40</v>
      </c>
      <c r="F1319" s="45" t="s">
        <v>407</v>
      </c>
      <c r="G1319" s="45" t="s">
        <v>408</v>
      </c>
      <c r="H1319" s="45" t="s">
        <v>412</v>
      </c>
      <c r="I1319" s="53">
        <v>147649.28</v>
      </c>
      <c r="J1319" s="58">
        <f t="shared" si="280"/>
        <v>153259.95264</v>
      </c>
      <c r="K1319" s="58">
        <f t="shared" si="281"/>
        <v>158317.53107712</v>
      </c>
      <c r="L1319" s="74">
        <f t="shared" si="282"/>
        <v>10183.06931328</v>
      </c>
      <c r="M1319" s="74">
        <f t="shared" si="283"/>
        <v>226.8247299072</v>
      </c>
      <c r="N1319" s="74">
        <f t="shared" si="284"/>
        <v>384.0022598277695</v>
      </c>
      <c r="O1319" s="74">
        <f t="shared" si="285"/>
        <v>19732.2189024</v>
      </c>
      <c r="P1319" s="39">
        <f t="shared" si="286"/>
        <v>19044</v>
      </c>
      <c r="Q1319" s="73">
        <f t="shared" si="287"/>
        <v>10256.40420061824</v>
      </c>
      <c r="R1319" s="73">
        <f t="shared" si="288"/>
        <v>234.30994599413756</v>
      </c>
      <c r="S1319" s="73">
        <f t="shared" si="289"/>
        <v>384.0022598277695</v>
      </c>
      <c r="T1319" s="73">
        <f t="shared" si="290"/>
        <v>20660.43780556416</v>
      </c>
      <c r="U1319" s="73">
        <f t="shared" si="291"/>
        <v>19236</v>
      </c>
      <c r="V1319" s="73">
        <f t="shared" si="292"/>
        <v>202830.06784541497</v>
      </c>
      <c r="W1319" s="73">
        <f t="shared" si="293"/>
        <v>209088.6852891243</v>
      </c>
    </row>
    <row r="1320" spans="2:23" ht="15">
      <c r="B1320" t="s">
        <v>2501</v>
      </c>
      <c r="C1320" t="s">
        <v>1203</v>
      </c>
      <c r="D1320" t="s">
        <v>1204</v>
      </c>
      <c r="E1320" s="54">
        <v>40</v>
      </c>
      <c r="F1320" s="45" t="s">
        <v>407</v>
      </c>
      <c r="G1320" s="45" t="s">
        <v>408</v>
      </c>
      <c r="H1320" s="45" t="s">
        <v>412</v>
      </c>
      <c r="I1320" s="53">
        <v>149532</v>
      </c>
      <c r="J1320" s="58">
        <f t="shared" si="280"/>
        <v>155214.21600000001</v>
      </c>
      <c r="K1320" s="58">
        <f t="shared" si="281"/>
        <v>160336.285128</v>
      </c>
      <c r="L1320" s="74">
        <f t="shared" si="282"/>
        <v>10211.406132</v>
      </c>
      <c r="M1320" s="74">
        <f t="shared" si="283"/>
        <v>229.71703968000003</v>
      </c>
      <c r="N1320" s="74">
        <f t="shared" si="284"/>
        <v>384.0022598277695</v>
      </c>
      <c r="O1320" s="74">
        <f t="shared" si="285"/>
        <v>19983.83031</v>
      </c>
      <c r="P1320" s="39">
        <f t="shared" si="286"/>
        <v>19044</v>
      </c>
      <c r="Q1320" s="73">
        <f t="shared" si="287"/>
        <v>10285.676134356001</v>
      </c>
      <c r="R1320" s="73">
        <f t="shared" si="288"/>
        <v>237.29770198944</v>
      </c>
      <c r="S1320" s="73">
        <f t="shared" si="289"/>
        <v>384.0022598277695</v>
      </c>
      <c r="T1320" s="73">
        <f t="shared" si="290"/>
        <v>20923.885209204</v>
      </c>
      <c r="U1320" s="73">
        <f t="shared" si="291"/>
        <v>19236</v>
      </c>
      <c r="V1320" s="73">
        <f t="shared" si="292"/>
        <v>205067.17174150777</v>
      </c>
      <c r="W1320" s="73">
        <f t="shared" si="293"/>
        <v>211403.1464333772</v>
      </c>
    </row>
    <row r="1321" spans="2:23" ht="15">
      <c r="B1321" t="s">
        <v>2502</v>
      </c>
      <c r="C1321" t="s">
        <v>922</v>
      </c>
      <c r="D1321" t="s">
        <v>417</v>
      </c>
      <c r="E1321" s="54">
        <v>40</v>
      </c>
      <c r="F1321" s="45" t="s">
        <v>407</v>
      </c>
      <c r="G1321" s="45" t="s">
        <v>408</v>
      </c>
      <c r="H1321" s="45" t="s">
        <v>412</v>
      </c>
      <c r="I1321" s="53">
        <v>149716</v>
      </c>
      <c r="J1321" s="58">
        <f t="shared" si="280"/>
        <v>155405.208</v>
      </c>
      <c r="K1321" s="58">
        <f t="shared" si="281"/>
        <v>160533.579864</v>
      </c>
      <c r="L1321" s="74">
        <f t="shared" si="282"/>
        <v>10214.175516000001</v>
      </c>
      <c r="M1321" s="74">
        <f t="shared" si="283"/>
        <v>229.99970784</v>
      </c>
      <c r="N1321" s="74">
        <f t="shared" si="284"/>
        <v>384.0022598277695</v>
      </c>
      <c r="O1321" s="74">
        <f t="shared" si="285"/>
        <v>20008.420530000003</v>
      </c>
      <c r="P1321" s="39">
        <f t="shared" si="286"/>
        <v>19044</v>
      </c>
      <c r="Q1321" s="73">
        <f t="shared" si="287"/>
        <v>10288.536908028</v>
      </c>
      <c r="R1321" s="73">
        <f t="shared" si="288"/>
        <v>237.58969819872</v>
      </c>
      <c r="S1321" s="73">
        <f t="shared" si="289"/>
        <v>384.0022598277695</v>
      </c>
      <c r="T1321" s="73">
        <f t="shared" si="290"/>
        <v>20949.632172252</v>
      </c>
      <c r="U1321" s="73">
        <f t="shared" si="291"/>
        <v>19236</v>
      </c>
      <c r="V1321" s="73">
        <f t="shared" si="292"/>
        <v>205285.80601366778</v>
      </c>
      <c r="W1321" s="73">
        <f t="shared" si="293"/>
        <v>211629.3409023065</v>
      </c>
    </row>
    <row r="1322" spans="2:23" ht="15">
      <c r="B1322" t="s">
        <v>2503</v>
      </c>
      <c r="C1322" t="s">
        <v>2504</v>
      </c>
      <c r="D1322" t="s">
        <v>1204</v>
      </c>
      <c r="E1322" s="54">
        <v>40</v>
      </c>
      <c r="F1322" s="45" t="s">
        <v>407</v>
      </c>
      <c r="G1322" s="45" t="s">
        <v>408</v>
      </c>
      <c r="H1322" s="45" t="s">
        <v>412</v>
      </c>
      <c r="I1322" s="53">
        <v>147227.41</v>
      </c>
      <c r="J1322" s="58">
        <f t="shared" si="280"/>
        <v>152822.05158</v>
      </c>
      <c r="K1322" s="58">
        <f t="shared" si="281"/>
        <v>157865.17928214</v>
      </c>
      <c r="L1322" s="74">
        <f t="shared" si="282"/>
        <v>10176.71974791</v>
      </c>
      <c r="M1322" s="74">
        <f t="shared" si="283"/>
        <v>226.1766363384</v>
      </c>
      <c r="N1322" s="74">
        <f t="shared" si="284"/>
        <v>384.0022598277695</v>
      </c>
      <c r="O1322" s="74">
        <f t="shared" si="285"/>
        <v>19675.839140925</v>
      </c>
      <c r="P1322" s="39">
        <f t="shared" si="286"/>
        <v>19044</v>
      </c>
      <c r="Q1322" s="73">
        <f t="shared" si="287"/>
        <v>10249.84509959103</v>
      </c>
      <c r="R1322" s="73">
        <f t="shared" si="288"/>
        <v>233.64046533756718</v>
      </c>
      <c r="S1322" s="73">
        <f t="shared" si="289"/>
        <v>384.0022598277695</v>
      </c>
      <c r="T1322" s="73">
        <f t="shared" si="290"/>
        <v>20601.40589631927</v>
      </c>
      <c r="U1322" s="73">
        <f t="shared" si="291"/>
        <v>19236</v>
      </c>
      <c r="V1322" s="73">
        <f t="shared" si="292"/>
        <v>202328.78936500117</v>
      </c>
      <c r="W1322" s="73">
        <f t="shared" si="293"/>
        <v>208570.07300321563</v>
      </c>
    </row>
    <row r="1323" spans="2:23" ht="15">
      <c r="B1323" t="s">
        <v>2505</v>
      </c>
      <c r="C1323" t="s">
        <v>1927</v>
      </c>
      <c r="D1323" t="s">
        <v>801</v>
      </c>
      <c r="E1323" s="54">
        <v>40</v>
      </c>
      <c r="F1323" s="45" t="s">
        <v>407</v>
      </c>
      <c r="G1323" s="45" t="s">
        <v>408</v>
      </c>
      <c r="H1323" s="45" t="s">
        <v>412</v>
      </c>
      <c r="I1323" s="53">
        <v>101802</v>
      </c>
      <c r="J1323" s="58">
        <f t="shared" si="280"/>
        <v>105670.47600000001</v>
      </c>
      <c r="K1323" s="58">
        <f t="shared" si="281"/>
        <v>109157.601708</v>
      </c>
      <c r="L1323" s="74">
        <f t="shared" si="282"/>
        <v>8083.791414</v>
      </c>
      <c r="M1323" s="74">
        <f t="shared" si="283"/>
        <v>156.39230448</v>
      </c>
      <c r="N1323" s="74">
        <f t="shared" si="284"/>
        <v>384.0022598277695</v>
      </c>
      <c r="O1323" s="74">
        <f t="shared" si="285"/>
        <v>13605.073785000002</v>
      </c>
      <c r="P1323" s="39">
        <f t="shared" si="286"/>
        <v>19044</v>
      </c>
      <c r="Q1323" s="73">
        <f t="shared" si="287"/>
        <v>8350.556530662</v>
      </c>
      <c r="R1323" s="73">
        <f t="shared" si="288"/>
        <v>161.55325052784</v>
      </c>
      <c r="S1323" s="73">
        <f t="shared" si="289"/>
        <v>384.0022598277695</v>
      </c>
      <c r="T1323" s="73">
        <f t="shared" si="290"/>
        <v>14245.067022894002</v>
      </c>
      <c r="U1323" s="73">
        <f t="shared" si="291"/>
        <v>19236</v>
      </c>
      <c r="V1323" s="73">
        <f t="shared" si="292"/>
        <v>146943.73576330778</v>
      </c>
      <c r="W1323" s="73">
        <f t="shared" si="293"/>
        <v>151534.7807719116</v>
      </c>
    </row>
    <row r="1324" spans="2:23" ht="15">
      <c r="B1324" t="s">
        <v>2506</v>
      </c>
      <c r="C1324" t="s">
        <v>1746</v>
      </c>
      <c r="D1324" t="s">
        <v>801</v>
      </c>
      <c r="E1324" s="54">
        <v>40</v>
      </c>
      <c r="F1324" s="45" t="s">
        <v>407</v>
      </c>
      <c r="G1324" s="45" t="s">
        <v>408</v>
      </c>
      <c r="H1324" s="45" t="s">
        <v>412</v>
      </c>
      <c r="I1324" s="53">
        <v>90307.51</v>
      </c>
      <c r="J1324" s="58">
        <f t="shared" si="280"/>
        <v>93739.19538</v>
      </c>
      <c r="K1324" s="58">
        <f t="shared" si="281"/>
        <v>96832.58882753999</v>
      </c>
      <c r="L1324" s="74">
        <f t="shared" si="282"/>
        <v>7171.04844657</v>
      </c>
      <c r="M1324" s="74">
        <f t="shared" si="283"/>
        <v>138.7340091624</v>
      </c>
      <c r="N1324" s="74">
        <f t="shared" si="284"/>
        <v>384.0022598277695</v>
      </c>
      <c r="O1324" s="74">
        <f t="shared" si="285"/>
        <v>12068.921405175</v>
      </c>
      <c r="P1324" s="39">
        <f t="shared" si="286"/>
        <v>19044</v>
      </c>
      <c r="Q1324" s="73">
        <f t="shared" si="287"/>
        <v>7407.693045306809</v>
      </c>
      <c r="R1324" s="73">
        <f t="shared" si="288"/>
        <v>143.31223146475918</v>
      </c>
      <c r="S1324" s="73">
        <f t="shared" si="289"/>
        <v>384.0022598277695</v>
      </c>
      <c r="T1324" s="73">
        <f t="shared" si="290"/>
        <v>12636.65284199397</v>
      </c>
      <c r="U1324" s="73">
        <f t="shared" si="291"/>
        <v>19236</v>
      </c>
      <c r="V1324" s="73">
        <f t="shared" si="292"/>
        <v>132545.90150073517</v>
      </c>
      <c r="W1324" s="73">
        <f t="shared" si="293"/>
        <v>136640.2492061333</v>
      </c>
    </row>
    <row r="1325" spans="2:23" ht="15">
      <c r="B1325" t="s">
        <v>2507</v>
      </c>
      <c r="C1325" t="s">
        <v>515</v>
      </c>
      <c r="D1325" t="s">
        <v>417</v>
      </c>
      <c r="E1325" s="54">
        <v>40</v>
      </c>
      <c r="F1325" s="45" t="s">
        <v>407</v>
      </c>
      <c r="G1325" s="45" t="s">
        <v>408</v>
      </c>
      <c r="H1325" s="45" t="s">
        <v>412</v>
      </c>
      <c r="I1325" s="53">
        <v>123734</v>
      </c>
      <c r="J1325" s="58">
        <f t="shared" si="280"/>
        <v>128435.892</v>
      </c>
      <c r="K1325" s="58">
        <f t="shared" si="281"/>
        <v>132674.276436</v>
      </c>
      <c r="L1325" s="74">
        <f t="shared" si="282"/>
        <v>9823.120434</v>
      </c>
      <c r="M1325" s="74">
        <f t="shared" si="283"/>
        <v>190.08512016</v>
      </c>
      <c r="N1325" s="74">
        <f t="shared" si="284"/>
        <v>384.0022598277695</v>
      </c>
      <c r="O1325" s="74">
        <f t="shared" si="285"/>
        <v>16536.121095000002</v>
      </c>
      <c r="P1325" s="39">
        <f t="shared" si="286"/>
        <v>19044</v>
      </c>
      <c r="Q1325" s="73">
        <f t="shared" si="287"/>
        <v>9884.577008322</v>
      </c>
      <c r="R1325" s="73">
        <f t="shared" si="288"/>
        <v>196.35792912527998</v>
      </c>
      <c r="S1325" s="73">
        <f t="shared" si="289"/>
        <v>384.0022598277695</v>
      </c>
      <c r="T1325" s="73">
        <f t="shared" si="290"/>
        <v>17313.993074898</v>
      </c>
      <c r="U1325" s="73">
        <f t="shared" si="291"/>
        <v>19236</v>
      </c>
      <c r="V1325" s="73">
        <f t="shared" si="292"/>
        <v>174413.22090898777</v>
      </c>
      <c r="W1325" s="73">
        <f t="shared" si="293"/>
        <v>179689.20670817303</v>
      </c>
    </row>
    <row r="1326" spans="2:23" ht="15">
      <c r="B1326" t="s">
        <v>2508</v>
      </c>
      <c r="C1326" t="s">
        <v>513</v>
      </c>
      <c r="D1326" t="s">
        <v>417</v>
      </c>
      <c r="E1326" s="54">
        <v>40</v>
      </c>
      <c r="F1326" s="45" t="s">
        <v>407</v>
      </c>
      <c r="G1326" s="45" t="s">
        <v>408</v>
      </c>
      <c r="H1326" s="45" t="s">
        <v>412</v>
      </c>
      <c r="I1326" s="53">
        <v>137012.22</v>
      </c>
      <c r="J1326" s="58">
        <f t="shared" si="280"/>
        <v>142218.68436</v>
      </c>
      <c r="K1326" s="58">
        <f t="shared" si="281"/>
        <v>146911.90094388</v>
      </c>
      <c r="L1326" s="74">
        <f t="shared" si="282"/>
        <v>10022.97092322</v>
      </c>
      <c r="M1326" s="74">
        <f t="shared" si="283"/>
        <v>210.48365285280002</v>
      </c>
      <c r="N1326" s="74">
        <f t="shared" si="284"/>
        <v>384.0022598277695</v>
      </c>
      <c r="O1326" s="74">
        <f t="shared" si="285"/>
        <v>18310.65561135</v>
      </c>
      <c r="P1326" s="39">
        <f t="shared" si="286"/>
        <v>19044</v>
      </c>
      <c r="Q1326" s="73">
        <f t="shared" si="287"/>
        <v>10091.02256368626</v>
      </c>
      <c r="R1326" s="73">
        <f t="shared" si="288"/>
        <v>217.4296133969424</v>
      </c>
      <c r="S1326" s="73">
        <f t="shared" si="289"/>
        <v>384.0022598277695</v>
      </c>
      <c r="T1326" s="73">
        <f t="shared" si="290"/>
        <v>19172.00307317634</v>
      </c>
      <c r="U1326" s="73">
        <f t="shared" si="291"/>
        <v>19236</v>
      </c>
      <c r="V1326" s="73">
        <f t="shared" si="292"/>
        <v>190190.7968072506</v>
      </c>
      <c r="W1326" s="73">
        <f t="shared" si="293"/>
        <v>196012.35845396732</v>
      </c>
    </row>
    <row r="1327" spans="2:23" ht="15">
      <c r="B1327" t="s">
        <v>2509</v>
      </c>
      <c r="C1327" t="s">
        <v>2499</v>
      </c>
      <c r="D1327" t="s">
        <v>1204</v>
      </c>
      <c r="E1327" s="54">
        <v>40</v>
      </c>
      <c r="F1327" s="45" t="s">
        <v>407</v>
      </c>
      <c r="G1327" s="45" t="s">
        <v>408</v>
      </c>
      <c r="H1327" s="45" t="s">
        <v>412</v>
      </c>
      <c r="I1327" s="53">
        <v>138097.27</v>
      </c>
      <c r="J1327" s="58">
        <f t="shared" si="280"/>
        <v>143344.96626</v>
      </c>
      <c r="K1327" s="58">
        <f t="shared" si="281"/>
        <v>148075.35014657996</v>
      </c>
      <c r="L1327" s="74">
        <f t="shared" si="282"/>
        <v>10039.30201077</v>
      </c>
      <c r="M1327" s="74">
        <f t="shared" si="283"/>
        <v>212.15055006479997</v>
      </c>
      <c r="N1327" s="74">
        <f t="shared" si="284"/>
        <v>384.0022598277695</v>
      </c>
      <c r="O1327" s="74">
        <f t="shared" si="285"/>
        <v>18455.664405975</v>
      </c>
      <c r="P1327" s="39">
        <f t="shared" si="286"/>
        <v>19044</v>
      </c>
      <c r="Q1327" s="73">
        <f t="shared" si="287"/>
        <v>10107.89257712541</v>
      </c>
      <c r="R1327" s="73">
        <f t="shared" si="288"/>
        <v>219.15151821693834</v>
      </c>
      <c r="S1327" s="73">
        <f t="shared" si="289"/>
        <v>384.0022598277695</v>
      </c>
      <c r="T1327" s="73">
        <f t="shared" si="290"/>
        <v>19323.833194128685</v>
      </c>
      <c r="U1327" s="73">
        <f t="shared" si="291"/>
        <v>19236</v>
      </c>
      <c r="V1327" s="73">
        <f t="shared" si="292"/>
        <v>191480.08548663754</v>
      </c>
      <c r="W1327" s="73">
        <f t="shared" si="293"/>
        <v>197346.22969587878</v>
      </c>
    </row>
    <row r="1328" spans="2:23" ht="15">
      <c r="B1328" t="s">
        <v>2510</v>
      </c>
      <c r="C1328" t="s">
        <v>1200</v>
      </c>
      <c r="D1328" t="s">
        <v>417</v>
      </c>
      <c r="E1328" s="54">
        <v>40</v>
      </c>
      <c r="F1328" s="45" t="s">
        <v>407</v>
      </c>
      <c r="G1328" s="45" t="s">
        <v>408</v>
      </c>
      <c r="H1328" s="45" t="s">
        <v>412</v>
      </c>
      <c r="I1328" s="53">
        <v>147649.28</v>
      </c>
      <c r="J1328" s="58">
        <f t="shared" si="280"/>
        <v>153259.95264</v>
      </c>
      <c r="K1328" s="58">
        <f t="shared" si="281"/>
        <v>158317.53107712</v>
      </c>
      <c r="L1328" s="74">
        <f t="shared" si="282"/>
        <v>10183.06931328</v>
      </c>
      <c r="M1328" s="74">
        <f t="shared" si="283"/>
        <v>226.8247299072</v>
      </c>
      <c r="N1328" s="74">
        <f t="shared" si="284"/>
        <v>384.0022598277695</v>
      </c>
      <c r="O1328" s="74">
        <f t="shared" si="285"/>
        <v>19732.2189024</v>
      </c>
      <c r="P1328" s="39">
        <f t="shared" si="286"/>
        <v>19044</v>
      </c>
      <c r="Q1328" s="73">
        <f t="shared" si="287"/>
        <v>10256.40420061824</v>
      </c>
      <c r="R1328" s="73">
        <f t="shared" si="288"/>
        <v>234.30994599413756</v>
      </c>
      <c r="S1328" s="73">
        <f t="shared" si="289"/>
        <v>384.0022598277695</v>
      </c>
      <c r="T1328" s="73">
        <f t="shared" si="290"/>
        <v>20660.43780556416</v>
      </c>
      <c r="U1328" s="73">
        <f t="shared" si="291"/>
        <v>19236</v>
      </c>
      <c r="V1328" s="73">
        <f t="shared" si="292"/>
        <v>202830.06784541497</v>
      </c>
      <c r="W1328" s="73">
        <f t="shared" si="293"/>
        <v>209088.6852891243</v>
      </c>
    </row>
    <row r="1329" spans="2:23" ht="15">
      <c r="B1329" t="s">
        <v>2511</v>
      </c>
      <c r="C1329" t="s">
        <v>922</v>
      </c>
      <c r="D1329" t="s">
        <v>417</v>
      </c>
      <c r="E1329" s="54">
        <v>40</v>
      </c>
      <c r="F1329" s="45" t="s">
        <v>407</v>
      </c>
      <c r="G1329" s="45" t="s">
        <v>408</v>
      </c>
      <c r="H1329" s="45" t="s">
        <v>412</v>
      </c>
      <c r="I1329" s="53">
        <v>149716</v>
      </c>
      <c r="J1329" s="58">
        <f t="shared" si="280"/>
        <v>155405.208</v>
      </c>
      <c r="K1329" s="58">
        <f t="shared" si="281"/>
        <v>160533.579864</v>
      </c>
      <c r="L1329" s="74">
        <f t="shared" si="282"/>
        <v>10214.175516000001</v>
      </c>
      <c r="M1329" s="74">
        <f t="shared" si="283"/>
        <v>229.99970784</v>
      </c>
      <c r="N1329" s="74">
        <f t="shared" si="284"/>
        <v>384.0022598277695</v>
      </c>
      <c r="O1329" s="74">
        <f t="shared" si="285"/>
        <v>20008.420530000003</v>
      </c>
      <c r="P1329" s="39">
        <f t="shared" si="286"/>
        <v>19044</v>
      </c>
      <c r="Q1329" s="73">
        <f t="shared" si="287"/>
        <v>10288.536908028</v>
      </c>
      <c r="R1329" s="73">
        <f t="shared" si="288"/>
        <v>237.58969819872</v>
      </c>
      <c r="S1329" s="73">
        <f t="shared" si="289"/>
        <v>384.0022598277695</v>
      </c>
      <c r="T1329" s="73">
        <f t="shared" si="290"/>
        <v>20949.632172252</v>
      </c>
      <c r="U1329" s="73">
        <f t="shared" si="291"/>
        <v>19236</v>
      </c>
      <c r="V1329" s="73">
        <f t="shared" si="292"/>
        <v>205285.80601366778</v>
      </c>
      <c r="W1329" s="73">
        <f t="shared" si="293"/>
        <v>211629.3409023065</v>
      </c>
    </row>
    <row r="1330" spans="2:23" ht="15">
      <c r="B1330" t="s">
        <v>2512</v>
      </c>
      <c r="C1330" t="s">
        <v>735</v>
      </c>
      <c r="D1330" t="s">
        <v>417</v>
      </c>
      <c r="E1330" s="54">
        <v>40</v>
      </c>
      <c r="F1330" s="45" t="s">
        <v>407</v>
      </c>
      <c r="G1330" s="45" t="s">
        <v>408</v>
      </c>
      <c r="H1330" s="45" t="s">
        <v>412</v>
      </c>
      <c r="I1330" s="53">
        <v>100172.59</v>
      </c>
      <c r="J1330" s="58">
        <f t="shared" si="280"/>
        <v>103979.14842</v>
      </c>
      <c r="K1330" s="58">
        <f t="shared" si="281"/>
        <v>107410.46031786</v>
      </c>
      <c r="L1330" s="74">
        <f t="shared" si="282"/>
        <v>7954.40485413</v>
      </c>
      <c r="M1330" s="74">
        <f t="shared" si="283"/>
        <v>153.88913966159998</v>
      </c>
      <c r="N1330" s="74">
        <f t="shared" si="284"/>
        <v>384.0022598277695</v>
      </c>
      <c r="O1330" s="74">
        <f t="shared" si="285"/>
        <v>13387.315359075</v>
      </c>
      <c r="P1330" s="39">
        <f t="shared" si="286"/>
        <v>19044</v>
      </c>
      <c r="Q1330" s="73">
        <f t="shared" si="287"/>
        <v>8216.900214316289</v>
      </c>
      <c r="R1330" s="73">
        <f t="shared" si="288"/>
        <v>158.96748127043278</v>
      </c>
      <c r="S1330" s="73">
        <f t="shared" si="289"/>
        <v>384.0022598277695</v>
      </c>
      <c r="T1330" s="73">
        <f t="shared" si="290"/>
        <v>14017.065071480729</v>
      </c>
      <c r="U1330" s="73">
        <f t="shared" si="291"/>
        <v>19236</v>
      </c>
      <c r="V1330" s="73">
        <f t="shared" si="292"/>
        <v>144902.76003269438</v>
      </c>
      <c r="W1330" s="73">
        <f t="shared" si="293"/>
        <v>149423.3953447552</v>
      </c>
    </row>
    <row r="1331" spans="2:23" ht="15">
      <c r="B1331" t="s">
        <v>2513</v>
      </c>
      <c r="C1331" t="s">
        <v>2514</v>
      </c>
      <c r="D1331" t="s">
        <v>801</v>
      </c>
      <c r="E1331" s="54">
        <v>40</v>
      </c>
      <c r="F1331" s="45" t="s">
        <v>407</v>
      </c>
      <c r="G1331" s="45" t="s">
        <v>408</v>
      </c>
      <c r="H1331" s="45" t="s">
        <v>412</v>
      </c>
      <c r="I1331" s="53">
        <v>102594.49</v>
      </c>
      <c r="J1331" s="58">
        <f t="shared" si="280"/>
        <v>106493.08062000001</v>
      </c>
      <c r="K1331" s="58">
        <f t="shared" si="281"/>
        <v>110007.35228045999</v>
      </c>
      <c r="L1331" s="74">
        <f t="shared" si="282"/>
        <v>8146.7206674300005</v>
      </c>
      <c r="M1331" s="74">
        <f t="shared" si="283"/>
        <v>157.6097593176</v>
      </c>
      <c r="N1331" s="74">
        <f t="shared" si="284"/>
        <v>384.0022598277695</v>
      </c>
      <c r="O1331" s="74">
        <f t="shared" si="285"/>
        <v>13710.984129825001</v>
      </c>
      <c r="P1331" s="39">
        <f t="shared" si="286"/>
        <v>19044</v>
      </c>
      <c r="Q1331" s="73">
        <f t="shared" si="287"/>
        <v>8415.562449455188</v>
      </c>
      <c r="R1331" s="73">
        <f t="shared" si="288"/>
        <v>162.81088137508078</v>
      </c>
      <c r="S1331" s="73">
        <f t="shared" si="289"/>
        <v>384.0022598277695</v>
      </c>
      <c r="T1331" s="73">
        <f t="shared" si="290"/>
        <v>14355.959472600029</v>
      </c>
      <c r="U1331" s="73">
        <f t="shared" si="291"/>
        <v>19236</v>
      </c>
      <c r="V1331" s="73">
        <f t="shared" si="292"/>
        <v>147936.39743640038</v>
      </c>
      <c r="W1331" s="73">
        <f t="shared" si="293"/>
        <v>152561.68734371808</v>
      </c>
    </row>
    <row r="1332" spans="2:23" ht="15">
      <c r="B1332" t="s">
        <v>2515</v>
      </c>
      <c r="C1332" t="s">
        <v>739</v>
      </c>
      <c r="D1332" t="s">
        <v>661</v>
      </c>
      <c r="E1332" s="54">
        <v>40</v>
      </c>
      <c r="F1332" s="45" t="s">
        <v>407</v>
      </c>
      <c r="G1332" s="45" t="s">
        <v>408</v>
      </c>
      <c r="H1332" s="45" t="s">
        <v>412</v>
      </c>
      <c r="I1332" s="53">
        <v>104425.16</v>
      </c>
      <c r="J1332" s="58">
        <f t="shared" si="280"/>
        <v>108393.31608</v>
      </c>
      <c r="K1332" s="58">
        <f t="shared" si="281"/>
        <v>111970.29551063999</v>
      </c>
      <c r="L1332" s="74">
        <f t="shared" si="282"/>
        <v>8292.08868012</v>
      </c>
      <c r="M1332" s="74">
        <f t="shared" si="283"/>
        <v>160.4221077984</v>
      </c>
      <c r="N1332" s="74">
        <f t="shared" si="284"/>
        <v>384.0022598277695</v>
      </c>
      <c r="O1332" s="74">
        <f t="shared" si="285"/>
        <v>13955.639445300001</v>
      </c>
      <c r="P1332" s="39">
        <f t="shared" si="286"/>
        <v>19044</v>
      </c>
      <c r="Q1332" s="73">
        <f t="shared" si="287"/>
        <v>8565.72760656396</v>
      </c>
      <c r="R1332" s="73">
        <f t="shared" si="288"/>
        <v>165.71603735574718</v>
      </c>
      <c r="S1332" s="73">
        <f t="shared" si="289"/>
        <v>384.0022598277695</v>
      </c>
      <c r="T1332" s="73">
        <f t="shared" si="290"/>
        <v>14612.12356413852</v>
      </c>
      <c r="U1332" s="73">
        <f t="shared" si="291"/>
        <v>19236</v>
      </c>
      <c r="V1332" s="73">
        <f t="shared" si="292"/>
        <v>150229.46857304618</v>
      </c>
      <c r="W1332" s="73">
        <f t="shared" si="293"/>
        <v>154933.864978526</v>
      </c>
    </row>
    <row r="1333" spans="2:23" ht="15">
      <c r="B1333" t="s">
        <v>2516</v>
      </c>
      <c r="C1333" t="s">
        <v>743</v>
      </c>
      <c r="D1333" t="s">
        <v>420</v>
      </c>
      <c r="E1333" s="54">
        <v>40</v>
      </c>
      <c r="F1333" s="45" t="s">
        <v>407</v>
      </c>
      <c r="G1333" s="45" t="s">
        <v>408</v>
      </c>
      <c r="H1333" s="45" t="s">
        <v>412</v>
      </c>
      <c r="I1333" s="53">
        <v>103168.21</v>
      </c>
      <c r="J1333" s="58">
        <f t="shared" si="280"/>
        <v>107088.60198</v>
      </c>
      <c r="K1333" s="58">
        <f t="shared" si="281"/>
        <v>110622.52584534</v>
      </c>
      <c r="L1333" s="74">
        <f t="shared" si="282"/>
        <v>8192.27805147</v>
      </c>
      <c r="M1333" s="74">
        <f t="shared" si="283"/>
        <v>158.4911309304</v>
      </c>
      <c r="N1333" s="74">
        <f t="shared" si="284"/>
        <v>384.0022598277695</v>
      </c>
      <c r="O1333" s="74">
        <f t="shared" si="285"/>
        <v>13787.657504925</v>
      </c>
      <c r="P1333" s="39">
        <f t="shared" si="286"/>
        <v>19044</v>
      </c>
      <c r="Q1333" s="73">
        <f t="shared" si="287"/>
        <v>8462.62322716851</v>
      </c>
      <c r="R1333" s="73">
        <f t="shared" si="288"/>
        <v>163.7213382511032</v>
      </c>
      <c r="S1333" s="73">
        <f t="shared" si="289"/>
        <v>384.0022598277695</v>
      </c>
      <c r="T1333" s="73">
        <f t="shared" si="290"/>
        <v>14436.23962281687</v>
      </c>
      <c r="U1333" s="73">
        <f t="shared" si="291"/>
        <v>19236</v>
      </c>
      <c r="V1333" s="73">
        <f t="shared" si="292"/>
        <v>148655.0309271532</v>
      </c>
      <c r="W1333" s="73">
        <f t="shared" si="293"/>
        <v>153305.11229340427</v>
      </c>
    </row>
    <row r="1334" spans="2:23" ht="15">
      <c r="B1334" t="s">
        <v>2517</v>
      </c>
      <c r="C1334" t="s">
        <v>464</v>
      </c>
      <c r="D1334" t="s">
        <v>417</v>
      </c>
      <c r="E1334" s="54">
        <v>40</v>
      </c>
      <c r="F1334" s="45" t="s">
        <v>407</v>
      </c>
      <c r="G1334" s="45" t="s">
        <v>408</v>
      </c>
      <c r="H1334" s="45" t="s">
        <v>412</v>
      </c>
      <c r="I1334" s="53">
        <v>86498.28</v>
      </c>
      <c r="J1334" s="58">
        <f t="shared" si="280"/>
        <v>89785.21464</v>
      </c>
      <c r="K1334" s="58">
        <f t="shared" si="281"/>
        <v>92748.12672312</v>
      </c>
      <c r="L1334" s="74">
        <f t="shared" si="282"/>
        <v>6868.56891996</v>
      </c>
      <c r="M1334" s="74">
        <f t="shared" si="283"/>
        <v>132.8821176672</v>
      </c>
      <c r="N1334" s="74">
        <f t="shared" si="284"/>
        <v>384.0022598277695</v>
      </c>
      <c r="O1334" s="74">
        <f t="shared" si="285"/>
        <v>11559.846384900002</v>
      </c>
      <c r="P1334" s="39">
        <f t="shared" si="286"/>
        <v>19044</v>
      </c>
      <c r="Q1334" s="73">
        <f t="shared" si="287"/>
        <v>7095.23169431868</v>
      </c>
      <c r="R1334" s="73">
        <f t="shared" si="288"/>
        <v>137.2672275502176</v>
      </c>
      <c r="S1334" s="73">
        <f t="shared" si="289"/>
        <v>384.0022598277695</v>
      </c>
      <c r="T1334" s="73">
        <f t="shared" si="290"/>
        <v>12103.63053736716</v>
      </c>
      <c r="U1334" s="73">
        <f t="shared" si="291"/>
        <v>19236</v>
      </c>
      <c r="V1334" s="73">
        <f t="shared" si="292"/>
        <v>127774.51432235498</v>
      </c>
      <c r="W1334" s="73">
        <f t="shared" si="293"/>
        <v>131704.25844218384</v>
      </c>
    </row>
    <row r="1335" spans="2:23" ht="15">
      <c r="B1335" t="s">
        <v>2518</v>
      </c>
      <c r="C1335" t="s">
        <v>2519</v>
      </c>
      <c r="D1335" t="s">
        <v>801</v>
      </c>
      <c r="E1335" s="54">
        <v>40</v>
      </c>
      <c r="F1335" s="45" t="s">
        <v>407</v>
      </c>
      <c r="G1335" s="45" t="s">
        <v>408</v>
      </c>
      <c r="H1335" s="45" t="s">
        <v>412</v>
      </c>
      <c r="I1335" s="53">
        <v>87692.35</v>
      </c>
      <c r="J1335" s="58">
        <f t="shared" si="280"/>
        <v>91024.65930000001</v>
      </c>
      <c r="K1335" s="58">
        <f t="shared" si="281"/>
        <v>94028.47305690001</v>
      </c>
      <c r="L1335" s="74">
        <f t="shared" si="282"/>
        <v>6963.386436450001</v>
      </c>
      <c r="M1335" s="74">
        <f t="shared" si="283"/>
        <v>134.71649576400003</v>
      </c>
      <c r="N1335" s="74">
        <f t="shared" si="284"/>
        <v>384.0022598277695</v>
      </c>
      <c r="O1335" s="74">
        <f t="shared" si="285"/>
        <v>11719.424884875001</v>
      </c>
      <c r="P1335" s="39">
        <f t="shared" si="286"/>
        <v>19044</v>
      </c>
      <c r="Q1335" s="73">
        <f t="shared" si="287"/>
        <v>7193.17818885285</v>
      </c>
      <c r="R1335" s="73">
        <f t="shared" si="288"/>
        <v>139.16214012421202</v>
      </c>
      <c r="S1335" s="73">
        <f t="shared" si="289"/>
        <v>384.0022598277695</v>
      </c>
      <c r="T1335" s="73">
        <f t="shared" si="290"/>
        <v>12270.715733925452</v>
      </c>
      <c r="U1335" s="73">
        <f t="shared" si="291"/>
        <v>19236</v>
      </c>
      <c r="V1335" s="73">
        <f t="shared" si="292"/>
        <v>129270.1893769168</v>
      </c>
      <c r="W1335" s="73">
        <f t="shared" si="293"/>
        <v>133251.5313796303</v>
      </c>
    </row>
    <row r="1336" spans="2:23" ht="15">
      <c r="B1336" t="s">
        <v>2520</v>
      </c>
      <c r="C1336" t="s">
        <v>998</v>
      </c>
      <c r="D1336" t="s">
        <v>661</v>
      </c>
      <c r="E1336" s="54">
        <v>40</v>
      </c>
      <c r="F1336" s="45" t="s">
        <v>407</v>
      </c>
      <c r="G1336" s="45" t="s">
        <v>408</v>
      </c>
      <c r="H1336" s="45" t="s">
        <v>412</v>
      </c>
      <c r="I1336" s="53">
        <v>91600.29</v>
      </c>
      <c r="J1336" s="58">
        <f t="shared" si="280"/>
        <v>95081.10102</v>
      </c>
      <c r="K1336" s="58">
        <f t="shared" si="281"/>
        <v>98218.77735366</v>
      </c>
      <c r="L1336" s="74">
        <f t="shared" si="282"/>
        <v>7273.70422803</v>
      </c>
      <c r="M1336" s="74">
        <f t="shared" si="283"/>
        <v>140.7200295096</v>
      </c>
      <c r="N1336" s="74">
        <f t="shared" si="284"/>
        <v>384.0022598277695</v>
      </c>
      <c r="O1336" s="74">
        <f t="shared" si="285"/>
        <v>12241.691756325</v>
      </c>
      <c r="P1336" s="39">
        <f t="shared" si="286"/>
        <v>19044</v>
      </c>
      <c r="Q1336" s="73">
        <f t="shared" si="287"/>
        <v>7513.73646755499</v>
      </c>
      <c r="R1336" s="73">
        <f t="shared" si="288"/>
        <v>145.3637904834168</v>
      </c>
      <c r="S1336" s="73">
        <f t="shared" si="289"/>
        <v>384.0022598277695</v>
      </c>
      <c r="T1336" s="73">
        <f t="shared" si="290"/>
        <v>12817.55044465263</v>
      </c>
      <c r="U1336" s="73">
        <f t="shared" si="291"/>
        <v>19236</v>
      </c>
      <c r="V1336" s="73">
        <f t="shared" si="292"/>
        <v>134165.21929369238</v>
      </c>
      <c r="W1336" s="73">
        <f t="shared" si="293"/>
        <v>138315.4303161788</v>
      </c>
    </row>
    <row r="1337" spans="2:23" ht="15">
      <c r="B1337" t="s">
        <v>2521</v>
      </c>
      <c r="C1337" t="s">
        <v>1001</v>
      </c>
      <c r="D1337" t="s">
        <v>420</v>
      </c>
      <c r="E1337" s="54">
        <v>40</v>
      </c>
      <c r="F1337" s="45" t="s">
        <v>407</v>
      </c>
      <c r="G1337" s="45" t="s">
        <v>408</v>
      </c>
      <c r="H1337" s="45" t="s">
        <v>412</v>
      </c>
      <c r="I1337" s="53">
        <v>88557.45</v>
      </c>
      <c r="J1337" s="58">
        <f t="shared" si="280"/>
        <v>91922.6331</v>
      </c>
      <c r="K1337" s="58">
        <f t="shared" si="281"/>
        <v>94956.0799923</v>
      </c>
      <c r="L1337" s="74">
        <f t="shared" si="282"/>
        <v>7032.08143215</v>
      </c>
      <c r="M1337" s="74">
        <f t="shared" si="283"/>
        <v>136.045496988</v>
      </c>
      <c r="N1337" s="74">
        <f t="shared" si="284"/>
        <v>384.0022598277695</v>
      </c>
      <c r="O1337" s="74">
        <f t="shared" si="285"/>
        <v>11835.039011625002</v>
      </c>
      <c r="P1337" s="39">
        <f t="shared" si="286"/>
        <v>19044</v>
      </c>
      <c r="Q1337" s="73">
        <f t="shared" si="287"/>
        <v>7264.14011941095</v>
      </c>
      <c r="R1337" s="73">
        <f t="shared" si="288"/>
        <v>140.534998388604</v>
      </c>
      <c r="S1337" s="73">
        <f t="shared" si="289"/>
        <v>384.0022598277695</v>
      </c>
      <c r="T1337" s="73">
        <f t="shared" si="290"/>
        <v>12391.76843899515</v>
      </c>
      <c r="U1337" s="73">
        <f t="shared" si="291"/>
        <v>19236</v>
      </c>
      <c r="V1337" s="73">
        <f t="shared" si="292"/>
        <v>130353.80130059077</v>
      </c>
      <c r="W1337" s="73">
        <f t="shared" si="293"/>
        <v>134372.52580892248</v>
      </c>
    </row>
    <row r="1338" spans="2:23" ht="15">
      <c r="B1338" t="s">
        <v>2522</v>
      </c>
      <c r="C1338" t="s">
        <v>1700</v>
      </c>
      <c r="D1338" t="s">
        <v>417</v>
      </c>
      <c r="E1338" s="54">
        <v>40</v>
      </c>
      <c r="F1338" s="45" t="s">
        <v>407</v>
      </c>
      <c r="G1338" s="45" t="s">
        <v>408</v>
      </c>
      <c r="H1338" s="45" t="s">
        <v>412</v>
      </c>
      <c r="I1338" s="53">
        <v>181437.83</v>
      </c>
      <c r="J1338" s="58">
        <f t="shared" si="280"/>
        <v>188332.46753999998</v>
      </c>
      <c r="K1338" s="58">
        <f t="shared" si="281"/>
        <v>194547.43896881997</v>
      </c>
      <c r="L1338" s="74">
        <f t="shared" si="282"/>
        <v>10691.62077933</v>
      </c>
      <c r="M1338" s="74">
        <f t="shared" si="283"/>
        <v>278.73205195919996</v>
      </c>
      <c r="N1338" s="74">
        <f t="shared" si="284"/>
        <v>384.0022598277695</v>
      </c>
      <c r="O1338" s="74">
        <f t="shared" si="285"/>
        <v>24247.805195775</v>
      </c>
      <c r="P1338" s="39">
        <f t="shared" si="286"/>
        <v>19044</v>
      </c>
      <c r="Q1338" s="73">
        <f t="shared" si="287"/>
        <v>10781.73786504789</v>
      </c>
      <c r="R1338" s="73">
        <f t="shared" si="288"/>
        <v>287.93020967385354</v>
      </c>
      <c r="S1338" s="73">
        <f t="shared" si="289"/>
        <v>384.0022598277695</v>
      </c>
      <c r="T1338" s="73">
        <f t="shared" si="290"/>
        <v>25388.44078543101</v>
      </c>
      <c r="U1338" s="73">
        <f t="shared" si="291"/>
        <v>19236</v>
      </c>
      <c r="V1338" s="73">
        <f t="shared" si="292"/>
        <v>242978.62782689196</v>
      </c>
      <c r="W1338" s="73">
        <f t="shared" si="293"/>
        <v>250625.5500888005</v>
      </c>
    </row>
    <row r="1339" spans="2:23" ht="15">
      <c r="B1339" t="s">
        <v>2523</v>
      </c>
      <c r="C1339" t="s">
        <v>2524</v>
      </c>
      <c r="D1339" t="s">
        <v>1204</v>
      </c>
      <c r="E1339" s="54">
        <v>40</v>
      </c>
      <c r="F1339" s="45" t="s">
        <v>407</v>
      </c>
      <c r="G1339" s="45" t="s">
        <v>408</v>
      </c>
      <c r="H1339" s="45" t="s">
        <v>412</v>
      </c>
      <c r="I1339" s="53">
        <v>158646.76</v>
      </c>
      <c r="J1339" s="58">
        <f t="shared" si="280"/>
        <v>164675.33688000002</v>
      </c>
      <c r="K1339" s="58">
        <f t="shared" si="281"/>
        <v>170109.62299704002</v>
      </c>
      <c r="L1339" s="74">
        <f t="shared" si="282"/>
        <v>10348.59238476</v>
      </c>
      <c r="M1339" s="74">
        <f t="shared" si="283"/>
        <v>243.71949858240004</v>
      </c>
      <c r="N1339" s="74">
        <f t="shared" si="284"/>
        <v>384.0022598277695</v>
      </c>
      <c r="O1339" s="74">
        <f t="shared" si="285"/>
        <v>21201.949623300003</v>
      </c>
      <c r="P1339" s="39">
        <f t="shared" si="286"/>
        <v>19044</v>
      </c>
      <c r="Q1339" s="73">
        <f t="shared" si="287"/>
        <v>10427.38953345708</v>
      </c>
      <c r="R1339" s="73">
        <f t="shared" si="288"/>
        <v>251.7622420356192</v>
      </c>
      <c r="S1339" s="73">
        <f t="shared" si="289"/>
        <v>384.0022598277695</v>
      </c>
      <c r="T1339" s="73">
        <f t="shared" si="290"/>
        <v>22199.305801113722</v>
      </c>
      <c r="U1339" s="73">
        <f t="shared" si="291"/>
        <v>19236</v>
      </c>
      <c r="V1339" s="73">
        <f t="shared" si="292"/>
        <v>215897.6006464702</v>
      </c>
      <c r="W1339" s="73">
        <f t="shared" si="293"/>
        <v>222608.0828334742</v>
      </c>
    </row>
    <row r="1340" spans="2:23" ht="15">
      <c r="B1340" t="s">
        <v>2525</v>
      </c>
      <c r="C1340" t="s">
        <v>1208</v>
      </c>
      <c r="D1340" t="s">
        <v>417</v>
      </c>
      <c r="E1340" s="54">
        <v>40</v>
      </c>
      <c r="F1340" s="45" t="s">
        <v>407</v>
      </c>
      <c r="G1340" s="45" t="s">
        <v>408</v>
      </c>
      <c r="H1340" s="45" t="s">
        <v>412</v>
      </c>
      <c r="I1340" s="53">
        <v>222389.09</v>
      </c>
      <c r="J1340" s="58">
        <f t="shared" si="280"/>
        <v>230839.87542</v>
      </c>
      <c r="K1340" s="58">
        <f t="shared" si="281"/>
        <v>238457.59130886</v>
      </c>
      <c r="L1340" s="74">
        <f t="shared" si="282"/>
        <v>11307.978193590001</v>
      </c>
      <c r="M1340" s="74">
        <f t="shared" si="283"/>
        <v>341.6430156216</v>
      </c>
      <c r="N1340" s="74">
        <f t="shared" si="284"/>
        <v>384.0022598277695</v>
      </c>
      <c r="O1340" s="74">
        <f t="shared" si="285"/>
        <v>29720.633960325</v>
      </c>
      <c r="P1340" s="39">
        <f t="shared" si="286"/>
        <v>19044</v>
      </c>
      <c r="Q1340" s="73">
        <f t="shared" si="287"/>
        <v>11418.435073978471</v>
      </c>
      <c r="R1340" s="73">
        <f t="shared" si="288"/>
        <v>352.91723513711275</v>
      </c>
      <c r="S1340" s="73">
        <f t="shared" si="289"/>
        <v>384.0022598277695</v>
      </c>
      <c r="T1340" s="73">
        <f t="shared" si="290"/>
        <v>31118.71566580623</v>
      </c>
      <c r="U1340" s="73">
        <f t="shared" si="291"/>
        <v>19236</v>
      </c>
      <c r="V1340" s="73">
        <f t="shared" si="292"/>
        <v>291638.13284936437</v>
      </c>
      <c r="W1340" s="73">
        <f t="shared" si="293"/>
        <v>300967.6615436096</v>
      </c>
    </row>
    <row r="1341" spans="2:23" ht="15">
      <c r="B1341" t="s">
        <v>2526</v>
      </c>
      <c r="C1341" t="s">
        <v>922</v>
      </c>
      <c r="D1341" t="s">
        <v>417</v>
      </c>
      <c r="E1341" s="54">
        <v>40</v>
      </c>
      <c r="F1341" s="45" t="s">
        <v>407</v>
      </c>
      <c r="G1341" s="45" t="s">
        <v>408</v>
      </c>
      <c r="H1341" s="45" t="s">
        <v>412</v>
      </c>
      <c r="I1341" s="53">
        <v>149716</v>
      </c>
      <c r="J1341" s="58">
        <f t="shared" si="280"/>
        <v>155405.208</v>
      </c>
      <c r="K1341" s="58">
        <f t="shared" si="281"/>
        <v>160533.579864</v>
      </c>
      <c r="L1341" s="74">
        <f t="shared" si="282"/>
        <v>10214.175516000001</v>
      </c>
      <c r="M1341" s="74">
        <f t="shared" si="283"/>
        <v>229.99970784</v>
      </c>
      <c r="N1341" s="74">
        <f t="shared" si="284"/>
        <v>384.0022598277695</v>
      </c>
      <c r="O1341" s="74">
        <f t="shared" si="285"/>
        <v>20008.420530000003</v>
      </c>
      <c r="P1341" s="39">
        <f t="shared" si="286"/>
        <v>19044</v>
      </c>
      <c r="Q1341" s="73">
        <f t="shared" si="287"/>
        <v>10288.536908028</v>
      </c>
      <c r="R1341" s="73">
        <f t="shared" si="288"/>
        <v>237.58969819872</v>
      </c>
      <c r="S1341" s="73">
        <f t="shared" si="289"/>
        <v>384.0022598277695</v>
      </c>
      <c r="T1341" s="73">
        <f t="shared" si="290"/>
        <v>20949.632172252</v>
      </c>
      <c r="U1341" s="73">
        <f t="shared" si="291"/>
        <v>19236</v>
      </c>
      <c r="V1341" s="73">
        <f t="shared" si="292"/>
        <v>205285.80601366778</v>
      </c>
      <c r="W1341" s="73">
        <f t="shared" si="293"/>
        <v>211629.3409023065</v>
      </c>
    </row>
    <row r="1342" spans="2:23" ht="15">
      <c r="B1342" t="s">
        <v>2527</v>
      </c>
      <c r="C1342" t="s">
        <v>1621</v>
      </c>
      <c r="D1342" t="s">
        <v>511</v>
      </c>
      <c r="E1342" s="54">
        <v>40</v>
      </c>
      <c r="F1342" s="45" t="s">
        <v>407</v>
      </c>
      <c r="G1342" s="45" t="s">
        <v>408</v>
      </c>
      <c r="H1342" s="45" t="s">
        <v>412</v>
      </c>
      <c r="I1342" s="53">
        <v>115605.13</v>
      </c>
      <c r="J1342" s="58">
        <f t="shared" si="280"/>
        <v>119998.12494000001</v>
      </c>
      <c r="K1342" s="58">
        <f t="shared" si="281"/>
        <v>123958.06306302</v>
      </c>
      <c r="L1342" s="74">
        <f t="shared" si="282"/>
        <v>9179.856557910001</v>
      </c>
      <c r="M1342" s="74">
        <f t="shared" si="283"/>
        <v>177.59722491120002</v>
      </c>
      <c r="N1342" s="74">
        <f t="shared" si="284"/>
        <v>384.0022598277695</v>
      </c>
      <c r="O1342" s="74">
        <f t="shared" si="285"/>
        <v>15449.758586025002</v>
      </c>
      <c r="P1342" s="39">
        <f t="shared" si="286"/>
        <v>19044</v>
      </c>
      <c r="Q1342" s="73">
        <f t="shared" si="287"/>
        <v>9482.79182432103</v>
      </c>
      <c r="R1342" s="73">
        <f t="shared" si="288"/>
        <v>183.4579333332696</v>
      </c>
      <c r="S1342" s="73">
        <f t="shared" si="289"/>
        <v>384.0022598277695</v>
      </c>
      <c r="T1342" s="73">
        <f t="shared" si="290"/>
        <v>16176.527229724112</v>
      </c>
      <c r="U1342" s="73">
        <f t="shared" si="291"/>
        <v>19236</v>
      </c>
      <c r="V1342" s="73">
        <f t="shared" si="292"/>
        <v>164233.33956867398</v>
      </c>
      <c r="W1342" s="73">
        <f t="shared" si="293"/>
        <v>169420.84231022617</v>
      </c>
    </row>
    <row r="1343" spans="2:23" ht="15">
      <c r="B1343" t="s">
        <v>2528</v>
      </c>
      <c r="C1343" t="s">
        <v>2529</v>
      </c>
      <c r="D1343" t="s">
        <v>455</v>
      </c>
      <c r="E1343" s="54">
        <v>40</v>
      </c>
      <c r="F1343" s="45" t="s">
        <v>407</v>
      </c>
      <c r="G1343" s="45" t="s">
        <v>408</v>
      </c>
      <c r="H1343" s="45" t="s">
        <v>412</v>
      </c>
      <c r="I1343" s="53">
        <v>103713.17</v>
      </c>
      <c r="J1343" s="58">
        <f t="shared" si="280"/>
        <v>107654.27046</v>
      </c>
      <c r="K1343" s="58">
        <f t="shared" si="281"/>
        <v>111206.86138517999</v>
      </c>
      <c r="L1343" s="74">
        <f t="shared" si="282"/>
        <v>8235.55169019</v>
      </c>
      <c r="M1343" s="74">
        <f t="shared" si="283"/>
        <v>159.3283202808</v>
      </c>
      <c r="N1343" s="74">
        <f t="shared" si="284"/>
        <v>384.0022598277695</v>
      </c>
      <c r="O1343" s="74">
        <f t="shared" si="285"/>
        <v>13860.487321725</v>
      </c>
      <c r="P1343" s="39">
        <f t="shared" si="286"/>
        <v>19044</v>
      </c>
      <c r="Q1343" s="73">
        <f t="shared" si="287"/>
        <v>8507.324895966269</v>
      </c>
      <c r="R1343" s="73">
        <f t="shared" si="288"/>
        <v>164.58615485006638</v>
      </c>
      <c r="S1343" s="73">
        <f t="shared" si="289"/>
        <v>384.0022598277695</v>
      </c>
      <c r="T1343" s="73">
        <f t="shared" si="290"/>
        <v>14512.495410765989</v>
      </c>
      <c r="U1343" s="73">
        <f t="shared" si="291"/>
        <v>19236</v>
      </c>
      <c r="V1343" s="73">
        <f t="shared" si="292"/>
        <v>149337.64005202358</v>
      </c>
      <c r="W1343" s="73">
        <f t="shared" si="293"/>
        <v>154011.2701065901</v>
      </c>
    </row>
    <row r="1344" spans="2:23" ht="15">
      <c r="B1344" t="s">
        <v>2530</v>
      </c>
      <c r="C1344" t="s">
        <v>779</v>
      </c>
      <c r="D1344" t="s">
        <v>417</v>
      </c>
      <c r="E1344" s="54">
        <v>40</v>
      </c>
      <c r="F1344" s="45" t="s">
        <v>407</v>
      </c>
      <c r="G1344" s="45" t="s">
        <v>408</v>
      </c>
      <c r="H1344" s="45" t="s">
        <v>412</v>
      </c>
      <c r="I1344" s="53">
        <v>112070.13</v>
      </c>
      <c r="J1344" s="58">
        <f t="shared" si="280"/>
        <v>116328.79494</v>
      </c>
      <c r="K1344" s="58">
        <f t="shared" si="281"/>
        <v>120167.64517301999</v>
      </c>
      <c r="L1344" s="74">
        <f t="shared" si="282"/>
        <v>8899.15281291</v>
      </c>
      <c r="M1344" s="74">
        <f t="shared" si="283"/>
        <v>172.1666165112</v>
      </c>
      <c r="N1344" s="74">
        <f t="shared" si="284"/>
        <v>384.0022598277695</v>
      </c>
      <c r="O1344" s="74">
        <f t="shared" si="285"/>
        <v>14977.332348525002</v>
      </c>
      <c r="P1344" s="39">
        <f t="shared" si="286"/>
        <v>19044</v>
      </c>
      <c r="Q1344" s="73">
        <f t="shared" si="287"/>
        <v>9192.82485573603</v>
      </c>
      <c r="R1344" s="73">
        <f t="shared" si="288"/>
        <v>177.84811485606957</v>
      </c>
      <c r="S1344" s="73">
        <f t="shared" si="289"/>
        <v>384.0022598277695</v>
      </c>
      <c r="T1344" s="73">
        <f t="shared" si="290"/>
        <v>15681.877695079109</v>
      </c>
      <c r="U1344" s="73">
        <f t="shared" si="291"/>
        <v>19236</v>
      </c>
      <c r="V1344" s="73">
        <f t="shared" si="292"/>
        <v>159805.44897777398</v>
      </c>
      <c r="W1344" s="73">
        <f t="shared" si="293"/>
        <v>164840.19809851897</v>
      </c>
    </row>
    <row r="1345" spans="2:23" ht="15">
      <c r="B1345" t="s">
        <v>2531</v>
      </c>
      <c r="C1345" t="s">
        <v>1612</v>
      </c>
      <c r="D1345" t="s">
        <v>801</v>
      </c>
      <c r="E1345" s="54">
        <v>40</v>
      </c>
      <c r="F1345" s="45" t="s">
        <v>407</v>
      </c>
      <c r="G1345" s="45" t="s">
        <v>408</v>
      </c>
      <c r="H1345" s="45" t="s">
        <v>412</v>
      </c>
      <c r="I1345" s="53">
        <v>117716.96</v>
      </c>
      <c r="J1345" s="58">
        <f t="shared" si="280"/>
        <v>122190.20448000001</v>
      </c>
      <c r="K1345" s="58">
        <f t="shared" si="281"/>
        <v>126222.48122784</v>
      </c>
      <c r="L1345" s="74">
        <f t="shared" si="282"/>
        <v>9347.550642720002</v>
      </c>
      <c r="M1345" s="74">
        <f t="shared" si="283"/>
        <v>180.84150263040002</v>
      </c>
      <c r="N1345" s="74">
        <f t="shared" si="284"/>
        <v>384.0022598277695</v>
      </c>
      <c r="O1345" s="74">
        <f t="shared" si="285"/>
        <v>15731.988826800003</v>
      </c>
      <c r="P1345" s="39">
        <f t="shared" si="286"/>
        <v>19044</v>
      </c>
      <c r="Q1345" s="73">
        <f t="shared" si="287"/>
        <v>9656.01981392976</v>
      </c>
      <c r="R1345" s="73">
        <f t="shared" si="288"/>
        <v>186.80927221720322</v>
      </c>
      <c r="S1345" s="73">
        <f t="shared" si="289"/>
        <v>384.0022598277695</v>
      </c>
      <c r="T1345" s="73">
        <f t="shared" si="290"/>
        <v>16472.033800233123</v>
      </c>
      <c r="U1345" s="73">
        <f t="shared" si="291"/>
        <v>19236</v>
      </c>
      <c r="V1345" s="73">
        <f t="shared" si="292"/>
        <v>166878.58771197818</v>
      </c>
      <c r="W1345" s="73">
        <f t="shared" si="293"/>
        <v>172157.34637404786</v>
      </c>
    </row>
    <row r="1346" spans="2:23" ht="15">
      <c r="B1346" t="s">
        <v>2532</v>
      </c>
      <c r="C1346" t="s">
        <v>1046</v>
      </c>
      <c r="D1346" t="s">
        <v>661</v>
      </c>
      <c r="E1346" s="54">
        <v>40</v>
      </c>
      <c r="F1346" s="45" t="s">
        <v>407</v>
      </c>
      <c r="G1346" s="45" t="s">
        <v>408</v>
      </c>
      <c r="H1346" s="45" t="s">
        <v>412</v>
      </c>
      <c r="I1346" s="53">
        <v>115515.76</v>
      </c>
      <c r="J1346" s="58">
        <f t="shared" si="280"/>
        <v>119905.35888</v>
      </c>
      <c r="K1346" s="58">
        <f t="shared" si="281"/>
        <v>123862.23572304</v>
      </c>
      <c r="L1346" s="74">
        <f t="shared" si="282"/>
        <v>9172.75995432</v>
      </c>
      <c r="M1346" s="74">
        <f t="shared" si="283"/>
        <v>177.4599311424</v>
      </c>
      <c r="N1346" s="74">
        <f t="shared" si="284"/>
        <v>384.0022598277695</v>
      </c>
      <c r="O1346" s="74">
        <f t="shared" si="285"/>
        <v>15437.8149558</v>
      </c>
      <c r="P1346" s="39">
        <f t="shared" si="286"/>
        <v>19044</v>
      </c>
      <c r="Q1346" s="73">
        <f t="shared" si="287"/>
        <v>9475.46103281256</v>
      </c>
      <c r="R1346" s="73">
        <f t="shared" si="288"/>
        <v>183.31610887009919</v>
      </c>
      <c r="S1346" s="73">
        <f t="shared" si="289"/>
        <v>384.0022598277695</v>
      </c>
      <c r="T1346" s="73">
        <f t="shared" si="290"/>
        <v>16164.02176185672</v>
      </c>
      <c r="U1346" s="73">
        <f t="shared" si="291"/>
        <v>19236</v>
      </c>
      <c r="V1346" s="73">
        <f t="shared" si="292"/>
        <v>164121.39598109017</v>
      </c>
      <c r="W1346" s="73">
        <f t="shared" si="293"/>
        <v>169305.03688640715</v>
      </c>
    </row>
    <row r="1347" spans="2:23" ht="15">
      <c r="B1347" t="s">
        <v>2533</v>
      </c>
      <c r="C1347" t="s">
        <v>1044</v>
      </c>
      <c r="D1347" t="s">
        <v>658</v>
      </c>
      <c r="E1347" s="54">
        <v>40</v>
      </c>
      <c r="F1347" s="45" t="s">
        <v>407</v>
      </c>
      <c r="G1347" s="45" t="s">
        <v>408</v>
      </c>
      <c r="H1347" s="45" t="s">
        <v>412</v>
      </c>
      <c r="I1347" s="53">
        <v>121668.35</v>
      </c>
      <c r="J1347" s="58">
        <f t="shared" si="280"/>
        <v>126291.74730000002</v>
      </c>
      <c r="K1347" s="58">
        <f t="shared" si="281"/>
        <v>130459.37496090001</v>
      </c>
      <c r="L1347" s="74">
        <f t="shared" si="282"/>
        <v>9661.318668450001</v>
      </c>
      <c r="M1347" s="74">
        <f t="shared" si="283"/>
        <v>186.91178600400002</v>
      </c>
      <c r="N1347" s="74">
        <f t="shared" si="284"/>
        <v>384.0022598277695</v>
      </c>
      <c r="O1347" s="74">
        <f t="shared" si="285"/>
        <v>16260.062464875002</v>
      </c>
      <c r="P1347" s="39">
        <f t="shared" si="286"/>
        <v>19044</v>
      </c>
      <c r="Q1347" s="73">
        <f t="shared" si="287"/>
        <v>9852.46093693305</v>
      </c>
      <c r="R1347" s="73">
        <f t="shared" si="288"/>
        <v>193.07987494213202</v>
      </c>
      <c r="S1347" s="73">
        <f t="shared" si="289"/>
        <v>384.0022598277695</v>
      </c>
      <c r="T1347" s="73">
        <f t="shared" si="290"/>
        <v>17024.94843239745</v>
      </c>
      <c r="U1347" s="73">
        <f t="shared" si="291"/>
        <v>19236</v>
      </c>
      <c r="V1347" s="73">
        <f t="shared" si="292"/>
        <v>171828.0424791568</v>
      </c>
      <c r="W1347" s="73">
        <f t="shared" si="293"/>
        <v>177149.8664650004</v>
      </c>
    </row>
    <row r="1348" spans="2:23" ht="15">
      <c r="B1348" t="s">
        <v>2534</v>
      </c>
      <c r="C1348" t="s">
        <v>1042</v>
      </c>
      <c r="D1348" t="s">
        <v>420</v>
      </c>
      <c r="E1348" s="54">
        <v>40</v>
      </c>
      <c r="F1348" s="45" t="s">
        <v>407</v>
      </c>
      <c r="G1348" s="45" t="s">
        <v>408</v>
      </c>
      <c r="H1348" s="45" t="s">
        <v>412</v>
      </c>
      <c r="I1348" s="53">
        <v>112559.71</v>
      </c>
      <c r="J1348" s="58">
        <f t="shared" si="280"/>
        <v>116836.97898000001</v>
      </c>
      <c r="K1348" s="58">
        <f t="shared" si="281"/>
        <v>120692.59928634</v>
      </c>
      <c r="L1348" s="74">
        <f t="shared" si="282"/>
        <v>8938.028891970001</v>
      </c>
      <c r="M1348" s="74">
        <f t="shared" si="283"/>
        <v>172.91872889040002</v>
      </c>
      <c r="N1348" s="74">
        <f t="shared" si="284"/>
        <v>384.0022598277695</v>
      </c>
      <c r="O1348" s="74">
        <f t="shared" si="285"/>
        <v>15042.761043675002</v>
      </c>
      <c r="P1348" s="39">
        <f t="shared" si="286"/>
        <v>19044</v>
      </c>
      <c r="Q1348" s="73">
        <f t="shared" si="287"/>
        <v>9232.98384540501</v>
      </c>
      <c r="R1348" s="73">
        <f t="shared" si="288"/>
        <v>178.6250469437832</v>
      </c>
      <c r="S1348" s="73">
        <f t="shared" si="289"/>
        <v>384.0022598277695</v>
      </c>
      <c r="T1348" s="73">
        <f t="shared" si="290"/>
        <v>15750.384206867371</v>
      </c>
      <c r="U1348" s="73">
        <f t="shared" si="291"/>
        <v>19236</v>
      </c>
      <c r="V1348" s="73">
        <f t="shared" si="292"/>
        <v>160418.6899043632</v>
      </c>
      <c r="W1348" s="73">
        <f t="shared" si="293"/>
        <v>165474.59464538394</v>
      </c>
    </row>
    <row r="1349" spans="2:23" ht="15">
      <c r="B1349" t="s">
        <v>2535</v>
      </c>
      <c r="C1349" t="s">
        <v>1048</v>
      </c>
      <c r="D1349" t="s">
        <v>446</v>
      </c>
      <c r="E1349" s="54">
        <v>86.67</v>
      </c>
      <c r="F1349" s="45" t="s">
        <v>407</v>
      </c>
      <c r="G1349" s="45" t="s">
        <v>408</v>
      </c>
      <c r="H1349" s="45" t="s">
        <v>412</v>
      </c>
      <c r="I1349" s="53">
        <v>112193.79</v>
      </c>
      <c r="J1349" s="58">
        <f t="shared" si="280"/>
        <v>116457.15402</v>
      </c>
      <c r="K1349" s="58">
        <f t="shared" si="281"/>
        <v>120300.24010266</v>
      </c>
      <c r="L1349" s="74">
        <f t="shared" si="282"/>
        <v>8908.97228253</v>
      </c>
      <c r="M1349" s="74">
        <f t="shared" si="283"/>
        <v>172.3565879496</v>
      </c>
      <c r="N1349" s="74">
        <f t="shared" si="284"/>
        <v>384.0022598277695</v>
      </c>
      <c r="O1349" s="74">
        <f t="shared" si="285"/>
        <v>14993.858580075</v>
      </c>
      <c r="P1349" s="39">
        <f t="shared" si="286"/>
        <v>19044</v>
      </c>
      <c r="Q1349" s="73">
        <f t="shared" si="287"/>
        <v>9202.96836785349</v>
      </c>
      <c r="R1349" s="73">
        <f t="shared" si="288"/>
        <v>178.0443553519368</v>
      </c>
      <c r="S1349" s="73">
        <f t="shared" si="289"/>
        <v>384.0022598277695</v>
      </c>
      <c r="T1349" s="73">
        <f t="shared" si="290"/>
        <v>15699.18133339713</v>
      </c>
      <c r="U1349" s="73">
        <f t="shared" si="291"/>
        <v>19236</v>
      </c>
      <c r="V1349" s="73">
        <f t="shared" si="292"/>
        <v>159960.3437303824</v>
      </c>
      <c r="W1349" s="73">
        <f t="shared" si="293"/>
        <v>165000.4364190903</v>
      </c>
    </row>
    <row r="1350" spans="2:23" ht="15">
      <c r="B1350" t="s">
        <v>2536</v>
      </c>
      <c r="C1350" t="s">
        <v>1044</v>
      </c>
      <c r="D1350" t="s">
        <v>807</v>
      </c>
      <c r="E1350" s="54">
        <v>40</v>
      </c>
      <c r="F1350" s="45" t="s">
        <v>407</v>
      </c>
      <c r="G1350" s="45" t="s">
        <v>408</v>
      </c>
      <c r="H1350" s="45" t="s">
        <v>412</v>
      </c>
      <c r="I1350" s="53">
        <v>121668.35</v>
      </c>
      <c r="J1350" s="58">
        <f t="shared" si="280"/>
        <v>126291.74730000002</v>
      </c>
      <c r="K1350" s="58">
        <f t="shared" si="281"/>
        <v>130459.37496090001</v>
      </c>
      <c r="L1350" s="74">
        <f t="shared" si="282"/>
        <v>9661.318668450001</v>
      </c>
      <c r="M1350" s="74">
        <f t="shared" si="283"/>
        <v>186.91178600400002</v>
      </c>
      <c r="N1350" s="74">
        <f t="shared" si="284"/>
        <v>384.0022598277695</v>
      </c>
      <c r="O1350" s="74">
        <f t="shared" si="285"/>
        <v>16260.062464875002</v>
      </c>
      <c r="P1350" s="39">
        <f t="shared" si="286"/>
        <v>19044</v>
      </c>
      <c r="Q1350" s="73">
        <f t="shared" si="287"/>
        <v>9852.46093693305</v>
      </c>
      <c r="R1350" s="73">
        <f t="shared" si="288"/>
        <v>193.07987494213202</v>
      </c>
      <c r="S1350" s="73">
        <f t="shared" si="289"/>
        <v>384.0022598277695</v>
      </c>
      <c r="T1350" s="73">
        <f t="shared" si="290"/>
        <v>17024.94843239745</v>
      </c>
      <c r="U1350" s="73">
        <f t="shared" si="291"/>
        <v>19236</v>
      </c>
      <c r="V1350" s="73">
        <f t="shared" si="292"/>
        <v>171828.0424791568</v>
      </c>
      <c r="W1350" s="73">
        <f t="shared" si="293"/>
        <v>177149.8664650004</v>
      </c>
    </row>
    <row r="1351" spans="2:23" ht="15">
      <c r="B1351" t="s">
        <v>2537</v>
      </c>
      <c r="C1351" t="s">
        <v>2538</v>
      </c>
      <c r="D1351" t="s">
        <v>455</v>
      </c>
      <c r="E1351" s="54">
        <v>40</v>
      </c>
      <c r="F1351" s="45" t="s">
        <v>407</v>
      </c>
      <c r="G1351" s="45" t="s">
        <v>408</v>
      </c>
      <c r="H1351" s="45" t="s">
        <v>412</v>
      </c>
      <c r="I1351" s="53">
        <v>118271.3</v>
      </c>
      <c r="J1351" s="58">
        <f t="shared" si="280"/>
        <v>122765.6094</v>
      </c>
      <c r="K1351" s="58">
        <f t="shared" si="281"/>
        <v>126816.8745102</v>
      </c>
      <c r="L1351" s="74">
        <f t="shared" si="282"/>
        <v>9391.5691191</v>
      </c>
      <c r="M1351" s="74">
        <f t="shared" si="283"/>
        <v>181.693101912</v>
      </c>
      <c r="N1351" s="74">
        <f t="shared" si="284"/>
        <v>384.0022598277695</v>
      </c>
      <c r="O1351" s="74">
        <f t="shared" si="285"/>
        <v>15806.07221025</v>
      </c>
      <c r="P1351" s="39">
        <f t="shared" si="286"/>
        <v>19044</v>
      </c>
      <c r="Q1351" s="73">
        <f t="shared" si="287"/>
        <v>9701.4909000303</v>
      </c>
      <c r="R1351" s="73">
        <f t="shared" si="288"/>
        <v>187.688974275096</v>
      </c>
      <c r="S1351" s="73">
        <f t="shared" si="289"/>
        <v>384.0022598277695</v>
      </c>
      <c r="T1351" s="73">
        <f t="shared" si="290"/>
        <v>16549.6021235811</v>
      </c>
      <c r="U1351" s="73">
        <f t="shared" si="291"/>
        <v>19236</v>
      </c>
      <c r="V1351" s="73">
        <f t="shared" si="292"/>
        <v>167572.94609108978</v>
      </c>
      <c r="W1351" s="73">
        <f t="shared" si="293"/>
        <v>172875.65876791425</v>
      </c>
    </row>
    <row r="1352" spans="2:23" ht="15">
      <c r="B1352" t="s">
        <v>2539</v>
      </c>
      <c r="C1352" t="s">
        <v>924</v>
      </c>
      <c r="D1352" t="s">
        <v>417</v>
      </c>
      <c r="E1352" s="54">
        <v>40</v>
      </c>
      <c r="F1352" s="45" t="s">
        <v>407</v>
      </c>
      <c r="G1352" s="45" t="s">
        <v>408</v>
      </c>
      <c r="H1352" s="45" t="s">
        <v>412</v>
      </c>
      <c r="I1352" s="53">
        <v>129194.36</v>
      </c>
      <c r="J1352" s="58">
        <f t="shared" si="280"/>
        <v>134103.74568</v>
      </c>
      <c r="K1352" s="58">
        <f t="shared" si="281"/>
        <v>138529.16928744</v>
      </c>
      <c r="L1352" s="74">
        <f t="shared" si="282"/>
        <v>9905.30431236</v>
      </c>
      <c r="M1352" s="74">
        <f t="shared" si="283"/>
        <v>198.4735436064</v>
      </c>
      <c r="N1352" s="74">
        <f t="shared" si="284"/>
        <v>384.0022598277695</v>
      </c>
      <c r="O1352" s="74">
        <f t="shared" si="285"/>
        <v>17265.857256299998</v>
      </c>
      <c r="P1352" s="39">
        <f t="shared" si="286"/>
        <v>19044</v>
      </c>
      <c r="Q1352" s="73">
        <f t="shared" si="287"/>
        <v>9969.472954667881</v>
      </c>
      <c r="R1352" s="73">
        <f t="shared" si="288"/>
        <v>205.02317054541118</v>
      </c>
      <c r="S1352" s="73">
        <f t="shared" si="289"/>
        <v>384.0022598277695</v>
      </c>
      <c r="T1352" s="73">
        <f t="shared" si="290"/>
        <v>18078.05659201092</v>
      </c>
      <c r="U1352" s="73">
        <f t="shared" si="291"/>
        <v>19236</v>
      </c>
      <c r="V1352" s="73">
        <f t="shared" si="292"/>
        <v>180901.38305209417</v>
      </c>
      <c r="W1352" s="73">
        <f t="shared" si="293"/>
        <v>186401.72426449196</v>
      </c>
    </row>
    <row r="1353" spans="2:23" ht="15">
      <c r="B1353" t="s">
        <v>2540</v>
      </c>
      <c r="C1353" t="s">
        <v>1610</v>
      </c>
      <c r="D1353" t="s">
        <v>801</v>
      </c>
      <c r="E1353" s="54">
        <v>40</v>
      </c>
      <c r="F1353" s="45" t="s">
        <v>407</v>
      </c>
      <c r="G1353" s="45" t="s">
        <v>408</v>
      </c>
      <c r="H1353" s="45" t="s">
        <v>412</v>
      </c>
      <c r="I1353" s="53">
        <v>132400.43</v>
      </c>
      <c r="J1353" s="58">
        <f t="shared" si="280"/>
        <v>137431.64634</v>
      </c>
      <c r="K1353" s="58">
        <f t="shared" si="281"/>
        <v>141966.89066921998</v>
      </c>
      <c r="L1353" s="74">
        <f t="shared" si="282"/>
        <v>9953.558871930001</v>
      </c>
      <c r="M1353" s="74">
        <f t="shared" si="283"/>
        <v>203.3988365832</v>
      </c>
      <c r="N1353" s="74">
        <f t="shared" si="284"/>
        <v>384.0022598277695</v>
      </c>
      <c r="O1353" s="74">
        <f t="shared" si="285"/>
        <v>17694.324466275</v>
      </c>
      <c r="P1353" s="39">
        <f t="shared" si="286"/>
        <v>19044</v>
      </c>
      <c r="Q1353" s="73">
        <f t="shared" si="287"/>
        <v>10019.31991470369</v>
      </c>
      <c r="R1353" s="73">
        <f t="shared" si="288"/>
        <v>210.11099819044557</v>
      </c>
      <c r="S1353" s="73">
        <f t="shared" si="289"/>
        <v>384.0022598277695</v>
      </c>
      <c r="T1353" s="73">
        <f t="shared" si="290"/>
        <v>18526.67923233321</v>
      </c>
      <c r="U1353" s="73">
        <f t="shared" si="291"/>
        <v>19236</v>
      </c>
      <c r="V1353" s="73">
        <f t="shared" si="292"/>
        <v>184710.93077461596</v>
      </c>
      <c r="W1353" s="73">
        <f t="shared" si="293"/>
        <v>190343.0030742751</v>
      </c>
    </row>
    <row r="1354" spans="2:23" ht="15">
      <c r="B1354" t="s">
        <v>2541</v>
      </c>
      <c r="C1354" t="s">
        <v>1639</v>
      </c>
      <c r="D1354" t="s">
        <v>661</v>
      </c>
      <c r="E1354" s="54">
        <v>40</v>
      </c>
      <c r="F1354" s="45" t="s">
        <v>407</v>
      </c>
      <c r="G1354" s="45" t="s">
        <v>408</v>
      </c>
      <c r="H1354" s="45" t="s">
        <v>412</v>
      </c>
      <c r="I1354" s="53">
        <v>133927.98</v>
      </c>
      <c r="J1354" s="58">
        <f aca="true" t="shared" si="294" ref="J1354:J1417">I1354*(1+$F$1)</f>
        <v>139017.24324</v>
      </c>
      <c r="K1354" s="58">
        <f aca="true" t="shared" si="295" ref="K1354:K1417">J1354*(1+$F$2)</f>
        <v>143604.81226692</v>
      </c>
      <c r="L1354" s="74">
        <f aca="true" t="shared" si="296" ref="L1354:L1417">IF(J1354-$L$2&lt;0,J1354*$I$3,($L$2*$I$3)+(J1354-$L$2)*$I$4)</f>
        <v>9976.550026980001</v>
      </c>
      <c r="M1354" s="74">
        <f aca="true" t="shared" si="297" ref="M1354:M1417">J1354*0.00148</f>
        <v>205.74551999520003</v>
      </c>
      <c r="N1354" s="74">
        <f aca="true" t="shared" si="298" ref="N1354:N1417">2080*0.184616471071043</f>
        <v>384.0022598277695</v>
      </c>
      <c r="O1354" s="74">
        <f aca="true" t="shared" si="299" ref="O1354:O1417">J1354*0.12875</f>
        <v>17898.470067150003</v>
      </c>
      <c r="P1354" s="39">
        <f aca="true" t="shared" si="300" ref="P1354:P1417">1587*12</f>
        <v>19044</v>
      </c>
      <c r="Q1354" s="73">
        <f aca="true" t="shared" si="301" ref="Q1354:Q1417">IF(K1354-$L$2&lt;0,K1354*$I$3,($L$2*$I$3)+(K1354-$L$2)*$I$4)</f>
        <v>10043.06977787034</v>
      </c>
      <c r="R1354" s="73">
        <f aca="true" t="shared" si="302" ref="R1354:R1417">K1354*0.00148</f>
        <v>212.5351221550416</v>
      </c>
      <c r="S1354" s="73">
        <f aca="true" t="shared" si="303" ref="S1354:S1417">2080*0.184616471071043</f>
        <v>384.0022598277695</v>
      </c>
      <c r="T1354" s="73">
        <f aca="true" t="shared" si="304" ref="T1354:T1417">K1354*0.1305</f>
        <v>18740.42800083306</v>
      </c>
      <c r="U1354" s="73">
        <f aca="true" t="shared" si="305" ref="U1354:U1417">1603*12</f>
        <v>19236</v>
      </c>
      <c r="V1354" s="73">
        <f aca="true" t="shared" si="306" ref="V1354:V1417">J1354+SUM(L1354:P1354)</f>
        <v>186526.011113953</v>
      </c>
      <c r="W1354" s="73">
        <f aca="true" t="shared" si="307" ref="W1354:W1417">K1354+SUM(Q1354:U1354)</f>
        <v>192220.8474276062</v>
      </c>
    </row>
    <row r="1355" spans="2:23" ht="15">
      <c r="B1355" t="s">
        <v>2542</v>
      </c>
      <c r="C1355" t="s">
        <v>1641</v>
      </c>
      <c r="D1355" t="s">
        <v>658</v>
      </c>
      <c r="E1355" s="54">
        <v>40</v>
      </c>
      <c r="F1355" s="45" t="s">
        <v>407</v>
      </c>
      <c r="G1355" s="45" t="s">
        <v>408</v>
      </c>
      <c r="H1355" s="45" t="s">
        <v>412</v>
      </c>
      <c r="I1355" s="53">
        <v>116555.55</v>
      </c>
      <c r="J1355" s="58">
        <f t="shared" si="294"/>
        <v>120984.6609</v>
      </c>
      <c r="K1355" s="58">
        <f t="shared" si="295"/>
        <v>124977.15470969999</v>
      </c>
      <c r="L1355" s="74">
        <f t="shared" si="296"/>
        <v>9255.32655885</v>
      </c>
      <c r="M1355" s="74">
        <f t="shared" si="297"/>
        <v>179.057298132</v>
      </c>
      <c r="N1355" s="74">
        <f t="shared" si="298"/>
        <v>384.0022598277695</v>
      </c>
      <c r="O1355" s="74">
        <f t="shared" si="299"/>
        <v>15576.775090875</v>
      </c>
      <c r="P1355" s="39">
        <f t="shared" si="300"/>
        <v>19044</v>
      </c>
      <c r="Q1355" s="73">
        <f t="shared" si="301"/>
        <v>9560.752335292049</v>
      </c>
      <c r="R1355" s="73">
        <f t="shared" si="302"/>
        <v>184.96618897035597</v>
      </c>
      <c r="S1355" s="73">
        <f t="shared" si="303"/>
        <v>384.0022598277695</v>
      </c>
      <c r="T1355" s="73">
        <f t="shared" si="304"/>
        <v>16309.518689615848</v>
      </c>
      <c r="U1355" s="73">
        <f t="shared" si="305"/>
        <v>19236</v>
      </c>
      <c r="V1355" s="73">
        <f t="shared" si="306"/>
        <v>165423.82210768477</v>
      </c>
      <c r="W1355" s="73">
        <f t="shared" si="307"/>
        <v>170652.39418340602</v>
      </c>
    </row>
    <row r="1356" spans="2:23" ht="15">
      <c r="B1356" t="s">
        <v>2543</v>
      </c>
      <c r="C1356" t="s">
        <v>1643</v>
      </c>
      <c r="D1356" t="s">
        <v>420</v>
      </c>
      <c r="E1356" s="54">
        <v>40</v>
      </c>
      <c r="F1356" s="45" t="s">
        <v>407</v>
      </c>
      <c r="G1356" s="45" t="s">
        <v>408</v>
      </c>
      <c r="H1356" s="45" t="s">
        <v>412</v>
      </c>
      <c r="I1356" s="53">
        <v>116555.55</v>
      </c>
      <c r="J1356" s="58">
        <f t="shared" si="294"/>
        <v>120984.6609</v>
      </c>
      <c r="K1356" s="58">
        <f t="shared" si="295"/>
        <v>124977.15470969999</v>
      </c>
      <c r="L1356" s="74">
        <f t="shared" si="296"/>
        <v>9255.32655885</v>
      </c>
      <c r="M1356" s="74">
        <f t="shared" si="297"/>
        <v>179.057298132</v>
      </c>
      <c r="N1356" s="74">
        <f t="shared" si="298"/>
        <v>384.0022598277695</v>
      </c>
      <c r="O1356" s="74">
        <f t="shared" si="299"/>
        <v>15576.775090875</v>
      </c>
      <c r="P1356" s="39">
        <f t="shared" si="300"/>
        <v>19044</v>
      </c>
      <c r="Q1356" s="73">
        <f t="shared" si="301"/>
        <v>9560.752335292049</v>
      </c>
      <c r="R1356" s="73">
        <f t="shared" si="302"/>
        <v>184.96618897035597</v>
      </c>
      <c r="S1356" s="73">
        <f t="shared" si="303"/>
        <v>384.0022598277695</v>
      </c>
      <c r="T1356" s="73">
        <f t="shared" si="304"/>
        <v>16309.518689615848</v>
      </c>
      <c r="U1356" s="73">
        <f t="shared" si="305"/>
        <v>19236</v>
      </c>
      <c r="V1356" s="73">
        <f t="shared" si="306"/>
        <v>165423.82210768477</v>
      </c>
      <c r="W1356" s="73">
        <f t="shared" si="307"/>
        <v>170652.39418340602</v>
      </c>
    </row>
    <row r="1357" spans="2:23" ht="15">
      <c r="B1357" t="s">
        <v>2544</v>
      </c>
      <c r="C1357" t="s">
        <v>2545</v>
      </c>
      <c r="D1357" t="s">
        <v>725</v>
      </c>
      <c r="E1357" s="54">
        <v>86.67</v>
      </c>
      <c r="F1357" s="45" t="s">
        <v>407</v>
      </c>
      <c r="G1357" s="45" t="s">
        <v>408</v>
      </c>
      <c r="H1357" s="45" t="s">
        <v>412</v>
      </c>
      <c r="I1357" s="53">
        <v>137336.8</v>
      </c>
      <c r="J1357" s="58">
        <f t="shared" si="294"/>
        <v>142555.5984</v>
      </c>
      <c r="K1357" s="58">
        <f t="shared" si="295"/>
        <v>147259.93314719998</v>
      </c>
      <c r="L1357" s="74">
        <f t="shared" si="296"/>
        <v>10027.8561768</v>
      </c>
      <c r="M1357" s="74">
        <f t="shared" si="297"/>
        <v>210.98228563199999</v>
      </c>
      <c r="N1357" s="74">
        <f t="shared" si="298"/>
        <v>384.0022598277695</v>
      </c>
      <c r="O1357" s="74">
        <f t="shared" si="299"/>
        <v>18354.033294</v>
      </c>
      <c r="P1357" s="39">
        <f t="shared" si="300"/>
        <v>19044</v>
      </c>
      <c r="Q1357" s="73">
        <f t="shared" si="301"/>
        <v>10096.0690306344</v>
      </c>
      <c r="R1357" s="73">
        <f t="shared" si="302"/>
        <v>217.94470105785595</v>
      </c>
      <c r="S1357" s="73">
        <f t="shared" si="303"/>
        <v>384.0022598277695</v>
      </c>
      <c r="T1357" s="73">
        <f t="shared" si="304"/>
        <v>19217.4212757096</v>
      </c>
      <c r="U1357" s="73">
        <f t="shared" si="305"/>
        <v>19236</v>
      </c>
      <c r="V1357" s="73">
        <f t="shared" si="306"/>
        <v>190576.47241625976</v>
      </c>
      <c r="W1357" s="73">
        <f t="shared" si="307"/>
        <v>196411.3704144296</v>
      </c>
    </row>
    <row r="1358" spans="2:23" ht="15">
      <c r="B1358" t="s">
        <v>2546</v>
      </c>
      <c r="C1358" t="s">
        <v>1641</v>
      </c>
      <c r="D1358" t="s">
        <v>807</v>
      </c>
      <c r="E1358" s="54">
        <v>40</v>
      </c>
      <c r="F1358" s="45" t="s">
        <v>407</v>
      </c>
      <c r="G1358" s="45" t="s">
        <v>408</v>
      </c>
      <c r="H1358" s="45" t="s">
        <v>412</v>
      </c>
      <c r="I1358" s="53">
        <v>116555.55</v>
      </c>
      <c r="J1358" s="58">
        <f t="shared" si="294"/>
        <v>120984.6609</v>
      </c>
      <c r="K1358" s="58">
        <f t="shared" si="295"/>
        <v>124977.15470969999</v>
      </c>
      <c r="L1358" s="74">
        <f t="shared" si="296"/>
        <v>9255.32655885</v>
      </c>
      <c r="M1358" s="74">
        <f t="shared" si="297"/>
        <v>179.057298132</v>
      </c>
      <c r="N1358" s="74">
        <f t="shared" si="298"/>
        <v>384.0022598277695</v>
      </c>
      <c r="O1358" s="74">
        <f t="shared" si="299"/>
        <v>15576.775090875</v>
      </c>
      <c r="P1358" s="39">
        <f t="shared" si="300"/>
        <v>19044</v>
      </c>
      <c r="Q1358" s="73">
        <f t="shared" si="301"/>
        <v>9560.752335292049</v>
      </c>
      <c r="R1358" s="73">
        <f t="shared" si="302"/>
        <v>184.96618897035597</v>
      </c>
      <c r="S1358" s="73">
        <f t="shared" si="303"/>
        <v>384.0022598277695</v>
      </c>
      <c r="T1358" s="73">
        <f t="shared" si="304"/>
        <v>16309.518689615848</v>
      </c>
      <c r="U1358" s="73">
        <f t="shared" si="305"/>
        <v>19236</v>
      </c>
      <c r="V1358" s="73">
        <f t="shared" si="306"/>
        <v>165423.82210768477</v>
      </c>
      <c r="W1358" s="73">
        <f t="shared" si="307"/>
        <v>170652.39418340602</v>
      </c>
    </row>
    <row r="1359" spans="2:23" ht="15">
      <c r="B1359" t="s">
        <v>2547</v>
      </c>
      <c r="C1359" t="s">
        <v>1883</v>
      </c>
      <c r="D1359" t="s">
        <v>417</v>
      </c>
      <c r="E1359" s="54">
        <v>40</v>
      </c>
      <c r="F1359" s="45" t="s">
        <v>407</v>
      </c>
      <c r="G1359" s="45" t="s">
        <v>408</v>
      </c>
      <c r="H1359" s="45" t="s">
        <v>412</v>
      </c>
      <c r="I1359" s="53">
        <v>132859.17</v>
      </c>
      <c r="J1359" s="58">
        <f t="shared" si="294"/>
        <v>137907.81846</v>
      </c>
      <c r="K1359" s="58">
        <f t="shared" si="295"/>
        <v>142458.77646918</v>
      </c>
      <c r="L1359" s="74">
        <f t="shared" si="296"/>
        <v>9960.463367670001</v>
      </c>
      <c r="M1359" s="74">
        <f t="shared" si="297"/>
        <v>204.1035713208</v>
      </c>
      <c r="N1359" s="74">
        <f t="shared" si="298"/>
        <v>384.0022598277695</v>
      </c>
      <c r="O1359" s="74">
        <f t="shared" si="299"/>
        <v>17755.631626725</v>
      </c>
      <c r="P1359" s="39">
        <f t="shared" si="300"/>
        <v>19044</v>
      </c>
      <c r="Q1359" s="73">
        <f t="shared" si="301"/>
        <v>10026.45225880311</v>
      </c>
      <c r="R1359" s="73">
        <f t="shared" si="302"/>
        <v>210.83898917438643</v>
      </c>
      <c r="S1359" s="73">
        <f t="shared" si="303"/>
        <v>384.0022598277695</v>
      </c>
      <c r="T1359" s="73">
        <f t="shared" si="304"/>
        <v>18590.870329227993</v>
      </c>
      <c r="U1359" s="73">
        <f t="shared" si="305"/>
        <v>19236</v>
      </c>
      <c r="V1359" s="73">
        <f t="shared" si="306"/>
        <v>185256.0192855436</v>
      </c>
      <c r="W1359" s="73">
        <f t="shared" si="307"/>
        <v>190906.94030621328</v>
      </c>
    </row>
    <row r="1360" spans="2:23" ht="15">
      <c r="B1360" t="s">
        <v>2548</v>
      </c>
      <c r="C1360" t="s">
        <v>513</v>
      </c>
      <c r="D1360" t="s">
        <v>417</v>
      </c>
      <c r="E1360" s="54">
        <v>40</v>
      </c>
      <c r="F1360" s="45" t="s">
        <v>407</v>
      </c>
      <c r="G1360" s="45" t="s">
        <v>408</v>
      </c>
      <c r="H1360" s="45" t="s">
        <v>412</v>
      </c>
      <c r="I1360" s="53">
        <v>137012.22</v>
      </c>
      <c r="J1360" s="58">
        <f t="shared" si="294"/>
        <v>142218.68436</v>
      </c>
      <c r="K1360" s="58">
        <f t="shared" si="295"/>
        <v>146911.90094388</v>
      </c>
      <c r="L1360" s="74">
        <f t="shared" si="296"/>
        <v>10022.97092322</v>
      </c>
      <c r="M1360" s="74">
        <f t="shared" si="297"/>
        <v>210.48365285280002</v>
      </c>
      <c r="N1360" s="74">
        <f t="shared" si="298"/>
        <v>384.0022598277695</v>
      </c>
      <c r="O1360" s="74">
        <f t="shared" si="299"/>
        <v>18310.65561135</v>
      </c>
      <c r="P1360" s="39">
        <f t="shared" si="300"/>
        <v>19044</v>
      </c>
      <c r="Q1360" s="73">
        <f t="shared" si="301"/>
        <v>10091.02256368626</v>
      </c>
      <c r="R1360" s="73">
        <f t="shared" si="302"/>
        <v>217.4296133969424</v>
      </c>
      <c r="S1360" s="73">
        <f t="shared" si="303"/>
        <v>384.0022598277695</v>
      </c>
      <c r="T1360" s="73">
        <f t="shared" si="304"/>
        <v>19172.00307317634</v>
      </c>
      <c r="U1360" s="73">
        <f t="shared" si="305"/>
        <v>19236</v>
      </c>
      <c r="V1360" s="73">
        <f t="shared" si="306"/>
        <v>190190.7968072506</v>
      </c>
      <c r="W1360" s="73">
        <f t="shared" si="307"/>
        <v>196012.35845396732</v>
      </c>
    </row>
    <row r="1361" spans="2:23" ht="15">
      <c r="B1361" t="s">
        <v>2549</v>
      </c>
      <c r="C1361" t="s">
        <v>2499</v>
      </c>
      <c r="D1361" t="s">
        <v>1204</v>
      </c>
      <c r="E1361" s="54">
        <v>40</v>
      </c>
      <c r="F1361" s="45" t="s">
        <v>407</v>
      </c>
      <c r="G1361" s="45" t="s">
        <v>408</v>
      </c>
      <c r="H1361" s="45" t="s">
        <v>412</v>
      </c>
      <c r="I1361" s="53">
        <v>138097.27</v>
      </c>
      <c r="J1361" s="58">
        <f t="shared" si="294"/>
        <v>143344.96626</v>
      </c>
      <c r="K1361" s="58">
        <f t="shared" si="295"/>
        <v>148075.35014657996</v>
      </c>
      <c r="L1361" s="74">
        <f t="shared" si="296"/>
        <v>10039.30201077</v>
      </c>
      <c r="M1361" s="74">
        <f t="shared" si="297"/>
        <v>212.15055006479997</v>
      </c>
      <c r="N1361" s="74">
        <f t="shared" si="298"/>
        <v>384.0022598277695</v>
      </c>
      <c r="O1361" s="74">
        <f t="shared" si="299"/>
        <v>18455.664405975</v>
      </c>
      <c r="P1361" s="39">
        <f t="shared" si="300"/>
        <v>19044</v>
      </c>
      <c r="Q1361" s="73">
        <f t="shared" si="301"/>
        <v>10107.89257712541</v>
      </c>
      <c r="R1361" s="73">
        <f t="shared" si="302"/>
        <v>219.15151821693834</v>
      </c>
      <c r="S1361" s="73">
        <f t="shared" si="303"/>
        <v>384.0022598277695</v>
      </c>
      <c r="T1361" s="73">
        <f t="shared" si="304"/>
        <v>19323.833194128685</v>
      </c>
      <c r="U1361" s="73">
        <f t="shared" si="305"/>
        <v>19236</v>
      </c>
      <c r="V1361" s="73">
        <f t="shared" si="306"/>
        <v>191480.08548663754</v>
      </c>
      <c r="W1361" s="73">
        <f t="shared" si="307"/>
        <v>197346.22969587878</v>
      </c>
    </row>
    <row r="1362" spans="2:23" ht="15">
      <c r="B1362" t="s">
        <v>2550</v>
      </c>
      <c r="C1362" t="s">
        <v>924</v>
      </c>
      <c r="D1362" t="s">
        <v>417</v>
      </c>
      <c r="E1362" s="54">
        <v>40</v>
      </c>
      <c r="F1362" s="45" t="s">
        <v>407</v>
      </c>
      <c r="G1362" s="45" t="s">
        <v>408</v>
      </c>
      <c r="H1362" s="45" t="s">
        <v>412</v>
      </c>
      <c r="I1362" s="53">
        <v>129194.36</v>
      </c>
      <c r="J1362" s="58">
        <f t="shared" si="294"/>
        <v>134103.74568</v>
      </c>
      <c r="K1362" s="58">
        <f t="shared" si="295"/>
        <v>138529.16928744</v>
      </c>
      <c r="L1362" s="74">
        <f t="shared" si="296"/>
        <v>9905.30431236</v>
      </c>
      <c r="M1362" s="74">
        <f t="shared" si="297"/>
        <v>198.4735436064</v>
      </c>
      <c r="N1362" s="74">
        <f t="shared" si="298"/>
        <v>384.0022598277695</v>
      </c>
      <c r="O1362" s="74">
        <f t="shared" si="299"/>
        <v>17265.857256299998</v>
      </c>
      <c r="P1362" s="39">
        <f t="shared" si="300"/>
        <v>19044</v>
      </c>
      <c r="Q1362" s="73">
        <f t="shared" si="301"/>
        <v>9969.472954667881</v>
      </c>
      <c r="R1362" s="73">
        <f t="shared" si="302"/>
        <v>205.02317054541118</v>
      </c>
      <c r="S1362" s="73">
        <f t="shared" si="303"/>
        <v>384.0022598277695</v>
      </c>
      <c r="T1362" s="73">
        <f t="shared" si="304"/>
        <v>18078.05659201092</v>
      </c>
      <c r="U1362" s="73">
        <f t="shared" si="305"/>
        <v>19236</v>
      </c>
      <c r="V1362" s="73">
        <f t="shared" si="306"/>
        <v>180901.38305209417</v>
      </c>
      <c r="W1362" s="73">
        <f t="shared" si="307"/>
        <v>186401.72426449196</v>
      </c>
    </row>
    <row r="1363" spans="2:23" ht="15">
      <c r="B1363" t="s">
        <v>2551</v>
      </c>
      <c r="C1363" t="s">
        <v>1449</v>
      </c>
      <c r="D1363" t="s">
        <v>417</v>
      </c>
      <c r="E1363" s="54">
        <v>40</v>
      </c>
      <c r="F1363" s="45" t="s">
        <v>407</v>
      </c>
      <c r="G1363" s="45" t="s">
        <v>408</v>
      </c>
      <c r="H1363" s="45" t="s">
        <v>412</v>
      </c>
      <c r="I1363" s="53">
        <v>145185.18</v>
      </c>
      <c r="J1363" s="58">
        <f t="shared" si="294"/>
        <v>150702.21684</v>
      </c>
      <c r="K1363" s="58">
        <f t="shared" si="295"/>
        <v>155675.38999572</v>
      </c>
      <c r="L1363" s="74">
        <f t="shared" si="296"/>
        <v>10145.982144180001</v>
      </c>
      <c r="M1363" s="74">
        <f t="shared" si="297"/>
        <v>223.0392809232</v>
      </c>
      <c r="N1363" s="74">
        <f t="shared" si="298"/>
        <v>384.0022598277695</v>
      </c>
      <c r="O1363" s="74">
        <f t="shared" si="299"/>
        <v>19402.91041815</v>
      </c>
      <c r="P1363" s="39">
        <f t="shared" si="300"/>
        <v>19044</v>
      </c>
      <c r="Q1363" s="73">
        <f t="shared" si="301"/>
        <v>10218.09315493794</v>
      </c>
      <c r="R1363" s="73">
        <f t="shared" si="302"/>
        <v>230.3995771936656</v>
      </c>
      <c r="S1363" s="73">
        <f t="shared" si="303"/>
        <v>384.0022598277695</v>
      </c>
      <c r="T1363" s="73">
        <f t="shared" si="304"/>
        <v>20315.638394441463</v>
      </c>
      <c r="U1363" s="73">
        <f t="shared" si="305"/>
        <v>19236</v>
      </c>
      <c r="V1363" s="73">
        <f t="shared" si="306"/>
        <v>199902.15094308098</v>
      </c>
      <c r="W1363" s="73">
        <f t="shared" si="307"/>
        <v>206059.52338212085</v>
      </c>
    </row>
    <row r="1364" spans="2:23" ht="15">
      <c r="B1364" t="s">
        <v>2552</v>
      </c>
      <c r="C1364" t="s">
        <v>2553</v>
      </c>
      <c r="D1364" t="s">
        <v>455</v>
      </c>
      <c r="E1364" s="54">
        <v>40</v>
      </c>
      <c r="F1364" s="45" t="s">
        <v>407</v>
      </c>
      <c r="G1364" s="45" t="s">
        <v>408</v>
      </c>
      <c r="H1364" s="45" t="s">
        <v>412</v>
      </c>
      <c r="I1364" s="53">
        <v>145478.74</v>
      </c>
      <c r="J1364" s="58">
        <f t="shared" si="294"/>
        <v>151006.93211999998</v>
      </c>
      <c r="K1364" s="58">
        <f t="shared" si="295"/>
        <v>155990.16087995996</v>
      </c>
      <c r="L1364" s="74">
        <f t="shared" si="296"/>
        <v>10150.40051574</v>
      </c>
      <c r="M1364" s="74">
        <f t="shared" si="297"/>
        <v>223.49025953759997</v>
      </c>
      <c r="N1364" s="74">
        <f t="shared" si="298"/>
        <v>384.0022598277695</v>
      </c>
      <c r="O1364" s="74">
        <f t="shared" si="299"/>
        <v>19442.142510449998</v>
      </c>
      <c r="P1364" s="39">
        <f t="shared" si="300"/>
        <v>19044</v>
      </c>
      <c r="Q1364" s="73">
        <f t="shared" si="301"/>
        <v>10222.65733275942</v>
      </c>
      <c r="R1364" s="73">
        <f t="shared" si="302"/>
        <v>230.86543810234073</v>
      </c>
      <c r="S1364" s="73">
        <f t="shared" si="303"/>
        <v>384.0022598277695</v>
      </c>
      <c r="T1364" s="73">
        <f t="shared" si="304"/>
        <v>20356.715994834776</v>
      </c>
      <c r="U1364" s="73">
        <f t="shared" si="305"/>
        <v>19236</v>
      </c>
      <c r="V1364" s="73">
        <f t="shared" si="306"/>
        <v>200250.96766555536</v>
      </c>
      <c r="W1364" s="73">
        <f t="shared" si="307"/>
        <v>206420.40190548426</v>
      </c>
    </row>
    <row r="1365" spans="2:23" ht="15">
      <c r="B1365" t="s">
        <v>2554</v>
      </c>
      <c r="C1365" t="s">
        <v>922</v>
      </c>
      <c r="D1365" t="s">
        <v>417</v>
      </c>
      <c r="E1365" s="54">
        <v>40</v>
      </c>
      <c r="F1365" s="45" t="s">
        <v>407</v>
      </c>
      <c r="G1365" s="45" t="s">
        <v>408</v>
      </c>
      <c r="H1365" s="45" t="s">
        <v>412</v>
      </c>
      <c r="I1365" s="53">
        <v>149716</v>
      </c>
      <c r="J1365" s="58">
        <f t="shared" si="294"/>
        <v>155405.208</v>
      </c>
      <c r="K1365" s="58">
        <f t="shared" si="295"/>
        <v>160533.579864</v>
      </c>
      <c r="L1365" s="74">
        <f t="shared" si="296"/>
        <v>10214.175516000001</v>
      </c>
      <c r="M1365" s="74">
        <f t="shared" si="297"/>
        <v>229.99970784</v>
      </c>
      <c r="N1365" s="74">
        <f t="shared" si="298"/>
        <v>384.0022598277695</v>
      </c>
      <c r="O1365" s="74">
        <f t="shared" si="299"/>
        <v>20008.420530000003</v>
      </c>
      <c r="P1365" s="39">
        <f t="shared" si="300"/>
        <v>19044</v>
      </c>
      <c r="Q1365" s="73">
        <f t="shared" si="301"/>
        <v>10288.536908028</v>
      </c>
      <c r="R1365" s="73">
        <f t="shared" si="302"/>
        <v>237.58969819872</v>
      </c>
      <c r="S1365" s="73">
        <f t="shared" si="303"/>
        <v>384.0022598277695</v>
      </c>
      <c r="T1365" s="73">
        <f t="shared" si="304"/>
        <v>20949.632172252</v>
      </c>
      <c r="U1365" s="73">
        <f t="shared" si="305"/>
        <v>19236</v>
      </c>
      <c r="V1365" s="73">
        <f t="shared" si="306"/>
        <v>205285.80601366778</v>
      </c>
      <c r="W1365" s="73">
        <f t="shared" si="307"/>
        <v>211629.3409023065</v>
      </c>
    </row>
    <row r="1366" spans="2:23" ht="15">
      <c r="B1366" t="s">
        <v>2555</v>
      </c>
      <c r="C1366" t="s">
        <v>2504</v>
      </c>
      <c r="D1366" t="s">
        <v>1204</v>
      </c>
      <c r="E1366" s="54">
        <v>40</v>
      </c>
      <c r="F1366" s="45" t="s">
        <v>407</v>
      </c>
      <c r="G1366" s="45" t="s">
        <v>408</v>
      </c>
      <c r="H1366" s="45" t="s">
        <v>412</v>
      </c>
      <c r="I1366" s="53">
        <v>147227.41</v>
      </c>
      <c r="J1366" s="58">
        <f t="shared" si="294"/>
        <v>152822.05158</v>
      </c>
      <c r="K1366" s="58">
        <f t="shared" si="295"/>
        <v>157865.17928214</v>
      </c>
      <c r="L1366" s="74">
        <f t="shared" si="296"/>
        <v>10176.71974791</v>
      </c>
      <c r="M1366" s="74">
        <f t="shared" si="297"/>
        <v>226.1766363384</v>
      </c>
      <c r="N1366" s="74">
        <f t="shared" si="298"/>
        <v>384.0022598277695</v>
      </c>
      <c r="O1366" s="74">
        <f t="shared" si="299"/>
        <v>19675.839140925</v>
      </c>
      <c r="P1366" s="39">
        <f t="shared" si="300"/>
        <v>19044</v>
      </c>
      <c r="Q1366" s="73">
        <f t="shared" si="301"/>
        <v>10249.84509959103</v>
      </c>
      <c r="R1366" s="73">
        <f t="shared" si="302"/>
        <v>233.64046533756718</v>
      </c>
      <c r="S1366" s="73">
        <f t="shared" si="303"/>
        <v>384.0022598277695</v>
      </c>
      <c r="T1366" s="73">
        <f t="shared" si="304"/>
        <v>20601.40589631927</v>
      </c>
      <c r="U1366" s="73">
        <f t="shared" si="305"/>
        <v>19236</v>
      </c>
      <c r="V1366" s="73">
        <f t="shared" si="306"/>
        <v>202328.78936500117</v>
      </c>
      <c r="W1366" s="73">
        <f t="shared" si="307"/>
        <v>208570.07300321563</v>
      </c>
    </row>
    <row r="1367" spans="2:23" ht="15">
      <c r="B1367" t="s">
        <v>2556</v>
      </c>
      <c r="C1367" t="s">
        <v>1200</v>
      </c>
      <c r="D1367" t="s">
        <v>474</v>
      </c>
      <c r="E1367" s="54">
        <v>35</v>
      </c>
      <c r="F1367" s="45" t="s">
        <v>407</v>
      </c>
      <c r="G1367" s="45" t="s">
        <v>408</v>
      </c>
      <c r="H1367" s="45" t="s">
        <v>412</v>
      </c>
      <c r="I1367" s="53">
        <v>147649.28</v>
      </c>
      <c r="J1367" s="58">
        <f t="shared" si="294"/>
        <v>153259.95264</v>
      </c>
      <c r="K1367" s="58">
        <f t="shared" si="295"/>
        <v>158317.53107712</v>
      </c>
      <c r="L1367" s="74">
        <f t="shared" si="296"/>
        <v>10183.06931328</v>
      </c>
      <c r="M1367" s="74">
        <f t="shared" si="297"/>
        <v>226.8247299072</v>
      </c>
      <c r="N1367" s="74">
        <f t="shared" si="298"/>
        <v>384.0022598277695</v>
      </c>
      <c r="O1367" s="74">
        <f t="shared" si="299"/>
        <v>19732.2189024</v>
      </c>
      <c r="P1367" s="39">
        <f t="shared" si="300"/>
        <v>19044</v>
      </c>
      <c r="Q1367" s="73">
        <f t="shared" si="301"/>
        <v>10256.40420061824</v>
      </c>
      <c r="R1367" s="73">
        <f t="shared" si="302"/>
        <v>234.30994599413756</v>
      </c>
      <c r="S1367" s="73">
        <f t="shared" si="303"/>
        <v>384.0022598277695</v>
      </c>
      <c r="T1367" s="73">
        <f t="shared" si="304"/>
        <v>20660.43780556416</v>
      </c>
      <c r="U1367" s="73">
        <f t="shared" si="305"/>
        <v>19236</v>
      </c>
      <c r="V1367" s="73">
        <f t="shared" si="306"/>
        <v>202830.06784541497</v>
      </c>
      <c r="W1367" s="73">
        <f t="shared" si="307"/>
        <v>209088.6852891243</v>
      </c>
    </row>
    <row r="1368" spans="2:23" ht="15">
      <c r="B1368" t="s">
        <v>2557</v>
      </c>
      <c r="C1368" t="s">
        <v>513</v>
      </c>
      <c r="D1368" t="s">
        <v>417</v>
      </c>
      <c r="E1368" s="54">
        <v>40</v>
      </c>
      <c r="F1368" s="45" t="s">
        <v>407</v>
      </c>
      <c r="G1368" s="45" t="s">
        <v>408</v>
      </c>
      <c r="H1368" s="45" t="s">
        <v>412</v>
      </c>
      <c r="I1368" s="53">
        <v>137012.22</v>
      </c>
      <c r="J1368" s="58">
        <f t="shared" si="294"/>
        <v>142218.68436</v>
      </c>
      <c r="K1368" s="58">
        <f t="shared" si="295"/>
        <v>146911.90094388</v>
      </c>
      <c r="L1368" s="74">
        <f t="shared" si="296"/>
        <v>10022.97092322</v>
      </c>
      <c r="M1368" s="74">
        <f t="shared" si="297"/>
        <v>210.48365285280002</v>
      </c>
      <c r="N1368" s="74">
        <f t="shared" si="298"/>
        <v>384.0022598277695</v>
      </c>
      <c r="O1368" s="74">
        <f t="shared" si="299"/>
        <v>18310.65561135</v>
      </c>
      <c r="P1368" s="39">
        <f t="shared" si="300"/>
        <v>19044</v>
      </c>
      <c r="Q1368" s="73">
        <f t="shared" si="301"/>
        <v>10091.02256368626</v>
      </c>
      <c r="R1368" s="73">
        <f t="shared" si="302"/>
        <v>217.4296133969424</v>
      </c>
      <c r="S1368" s="73">
        <f t="shared" si="303"/>
        <v>384.0022598277695</v>
      </c>
      <c r="T1368" s="73">
        <f t="shared" si="304"/>
        <v>19172.00307317634</v>
      </c>
      <c r="U1368" s="73">
        <f t="shared" si="305"/>
        <v>19236</v>
      </c>
      <c r="V1368" s="73">
        <f t="shared" si="306"/>
        <v>190190.7968072506</v>
      </c>
      <c r="W1368" s="73">
        <f t="shared" si="307"/>
        <v>196012.35845396732</v>
      </c>
    </row>
    <row r="1369" spans="2:23" ht="15">
      <c r="B1369" t="s">
        <v>2558</v>
      </c>
      <c r="C1369" t="s">
        <v>2499</v>
      </c>
      <c r="D1369" t="s">
        <v>1204</v>
      </c>
      <c r="E1369" s="54">
        <v>40</v>
      </c>
      <c r="F1369" s="45" t="s">
        <v>407</v>
      </c>
      <c r="G1369" s="45" t="s">
        <v>408</v>
      </c>
      <c r="H1369" s="45" t="s">
        <v>412</v>
      </c>
      <c r="I1369" s="53">
        <v>138097.27</v>
      </c>
      <c r="J1369" s="58">
        <f t="shared" si="294"/>
        <v>143344.96626</v>
      </c>
      <c r="K1369" s="58">
        <f t="shared" si="295"/>
        <v>148075.35014657996</v>
      </c>
      <c r="L1369" s="74">
        <f t="shared" si="296"/>
        <v>10039.30201077</v>
      </c>
      <c r="M1369" s="74">
        <f t="shared" si="297"/>
        <v>212.15055006479997</v>
      </c>
      <c r="N1369" s="74">
        <f t="shared" si="298"/>
        <v>384.0022598277695</v>
      </c>
      <c r="O1369" s="74">
        <f t="shared" si="299"/>
        <v>18455.664405975</v>
      </c>
      <c r="P1369" s="39">
        <f t="shared" si="300"/>
        <v>19044</v>
      </c>
      <c r="Q1369" s="73">
        <f t="shared" si="301"/>
        <v>10107.89257712541</v>
      </c>
      <c r="R1369" s="73">
        <f t="shared" si="302"/>
        <v>219.15151821693834</v>
      </c>
      <c r="S1369" s="73">
        <f t="shared" si="303"/>
        <v>384.0022598277695</v>
      </c>
      <c r="T1369" s="73">
        <f t="shared" si="304"/>
        <v>19323.833194128685</v>
      </c>
      <c r="U1369" s="73">
        <f t="shared" si="305"/>
        <v>19236</v>
      </c>
      <c r="V1369" s="73">
        <f t="shared" si="306"/>
        <v>191480.08548663754</v>
      </c>
      <c r="W1369" s="73">
        <f t="shared" si="307"/>
        <v>197346.22969587878</v>
      </c>
    </row>
    <row r="1370" spans="2:23" ht="15">
      <c r="B1370" t="s">
        <v>2559</v>
      </c>
      <c r="C1370" t="s">
        <v>2560</v>
      </c>
      <c r="D1370" t="s">
        <v>725</v>
      </c>
      <c r="E1370" s="54">
        <v>86.67</v>
      </c>
      <c r="F1370" s="45" t="s">
        <v>407</v>
      </c>
      <c r="G1370" s="45" t="s">
        <v>408</v>
      </c>
      <c r="H1370" s="45" t="s">
        <v>412</v>
      </c>
      <c r="I1370" s="53">
        <v>140442.15</v>
      </c>
      <c r="J1370" s="58">
        <f t="shared" si="294"/>
        <v>145778.9517</v>
      </c>
      <c r="K1370" s="58">
        <f t="shared" si="295"/>
        <v>150589.6571061</v>
      </c>
      <c r="L1370" s="74">
        <f t="shared" si="296"/>
        <v>10074.59479965</v>
      </c>
      <c r="M1370" s="74">
        <f t="shared" si="297"/>
        <v>215.752848516</v>
      </c>
      <c r="N1370" s="74">
        <f t="shared" si="298"/>
        <v>384.0022598277695</v>
      </c>
      <c r="O1370" s="74">
        <f t="shared" si="299"/>
        <v>18769.040031375</v>
      </c>
      <c r="P1370" s="39">
        <f t="shared" si="300"/>
        <v>19044</v>
      </c>
      <c r="Q1370" s="73">
        <f t="shared" si="301"/>
        <v>10144.35002803845</v>
      </c>
      <c r="R1370" s="73">
        <f t="shared" si="302"/>
        <v>222.87269251702799</v>
      </c>
      <c r="S1370" s="73">
        <f t="shared" si="303"/>
        <v>384.0022598277695</v>
      </c>
      <c r="T1370" s="73">
        <f t="shared" si="304"/>
        <v>19651.95025234605</v>
      </c>
      <c r="U1370" s="73">
        <f t="shared" si="305"/>
        <v>19236</v>
      </c>
      <c r="V1370" s="73">
        <f t="shared" si="306"/>
        <v>194266.34163936877</v>
      </c>
      <c r="W1370" s="73">
        <f t="shared" si="307"/>
        <v>200228.8323388293</v>
      </c>
    </row>
    <row r="1371" spans="2:23" ht="15">
      <c r="B1371" t="s">
        <v>2561</v>
      </c>
      <c r="C1371" t="s">
        <v>1200</v>
      </c>
      <c r="D1371" t="s">
        <v>417</v>
      </c>
      <c r="E1371" s="54">
        <v>40</v>
      </c>
      <c r="F1371" s="45" t="s">
        <v>407</v>
      </c>
      <c r="G1371" s="45" t="s">
        <v>408</v>
      </c>
      <c r="H1371" s="45" t="s">
        <v>412</v>
      </c>
      <c r="I1371" s="53">
        <v>147649.28</v>
      </c>
      <c r="J1371" s="58">
        <f t="shared" si="294"/>
        <v>153259.95264</v>
      </c>
      <c r="K1371" s="58">
        <f t="shared" si="295"/>
        <v>158317.53107712</v>
      </c>
      <c r="L1371" s="74">
        <f t="shared" si="296"/>
        <v>10183.06931328</v>
      </c>
      <c r="M1371" s="74">
        <f t="shared" si="297"/>
        <v>226.8247299072</v>
      </c>
      <c r="N1371" s="74">
        <f t="shared" si="298"/>
        <v>384.0022598277695</v>
      </c>
      <c r="O1371" s="74">
        <f t="shared" si="299"/>
        <v>19732.2189024</v>
      </c>
      <c r="P1371" s="39">
        <f t="shared" si="300"/>
        <v>19044</v>
      </c>
      <c r="Q1371" s="73">
        <f t="shared" si="301"/>
        <v>10256.40420061824</v>
      </c>
      <c r="R1371" s="73">
        <f t="shared" si="302"/>
        <v>234.30994599413756</v>
      </c>
      <c r="S1371" s="73">
        <f t="shared" si="303"/>
        <v>384.0022598277695</v>
      </c>
      <c r="T1371" s="73">
        <f t="shared" si="304"/>
        <v>20660.43780556416</v>
      </c>
      <c r="U1371" s="73">
        <f t="shared" si="305"/>
        <v>19236</v>
      </c>
      <c r="V1371" s="73">
        <f t="shared" si="306"/>
        <v>202830.06784541497</v>
      </c>
      <c r="W1371" s="73">
        <f t="shared" si="307"/>
        <v>209088.6852891243</v>
      </c>
    </row>
    <row r="1372" spans="2:23" ht="15">
      <c r="B1372" t="s">
        <v>2562</v>
      </c>
      <c r="C1372" t="s">
        <v>1203</v>
      </c>
      <c r="D1372" t="s">
        <v>1204</v>
      </c>
      <c r="E1372" s="54">
        <v>40</v>
      </c>
      <c r="F1372" s="45" t="s">
        <v>407</v>
      </c>
      <c r="G1372" s="45" t="s">
        <v>408</v>
      </c>
      <c r="H1372" s="45" t="s">
        <v>412</v>
      </c>
      <c r="I1372" s="53">
        <v>149532</v>
      </c>
      <c r="J1372" s="58">
        <f t="shared" si="294"/>
        <v>155214.21600000001</v>
      </c>
      <c r="K1372" s="58">
        <f t="shared" si="295"/>
        <v>160336.285128</v>
      </c>
      <c r="L1372" s="74">
        <f t="shared" si="296"/>
        <v>10211.406132</v>
      </c>
      <c r="M1372" s="74">
        <f t="shared" si="297"/>
        <v>229.71703968000003</v>
      </c>
      <c r="N1372" s="74">
        <f t="shared" si="298"/>
        <v>384.0022598277695</v>
      </c>
      <c r="O1372" s="74">
        <f t="shared" si="299"/>
        <v>19983.83031</v>
      </c>
      <c r="P1372" s="39">
        <f t="shared" si="300"/>
        <v>19044</v>
      </c>
      <c r="Q1372" s="73">
        <f t="shared" si="301"/>
        <v>10285.676134356001</v>
      </c>
      <c r="R1372" s="73">
        <f t="shared" si="302"/>
        <v>237.29770198944</v>
      </c>
      <c r="S1372" s="73">
        <f t="shared" si="303"/>
        <v>384.0022598277695</v>
      </c>
      <c r="T1372" s="73">
        <f t="shared" si="304"/>
        <v>20923.885209204</v>
      </c>
      <c r="U1372" s="73">
        <f t="shared" si="305"/>
        <v>19236</v>
      </c>
      <c r="V1372" s="73">
        <f t="shared" si="306"/>
        <v>205067.17174150777</v>
      </c>
      <c r="W1372" s="73">
        <f t="shared" si="307"/>
        <v>211403.1464333772</v>
      </c>
    </row>
    <row r="1373" spans="2:23" ht="15">
      <c r="B1373" t="s">
        <v>2563</v>
      </c>
      <c r="C1373" t="s">
        <v>922</v>
      </c>
      <c r="D1373" t="s">
        <v>417</v>
      </c>
      <c r="E1373" s="54">
        <v>40</v>
      </c>
      <c r="F1373" s="45" t="s">
        <v>407</v>
      </c>
      <c r="G1373" s="45" t="s">
        <v>408</v>
      </c>
      <c r="H1373" s="45" t="s">
        <v>412</v>
      </c>
      <c r="I1373" s="53">
        <v>149716</v>
      </c>
      <c r="J1373" s="58">
        <f t="shared" si="294"/>
        <v>155405.208</v>
      </c>
      <c r="K1373" s="58">
        <f t="shared" si="295"/>
        <v>160533.579864</v>
      </c>
      <c r="L1373" s="74">
        <f t="shared" si="296"/>
        <v>10214.175516000001</v>
      </c>
      <c r="M1373" s="74">
        <f t="shared" si="297"/>
        <v>229.99970784</v>
      </c>
      <c r="N1373" s="74">
        <f t="shared" si="298"/>
        <v>384.0022598277695</v>
      </c>
      <c r="O1373" s="74">
        <f t="shared" si="299"/>
        <v>20008.420530000003</v>
      </c>
      <c r="P1373" s="39">
        <f t="shared" si="300"/>
        <v>19044</v>
      </c>
      <c r="Q1373" s="73">
        <f t="shared" si="301"/>
        <v>10288.536908028</v>
      </c>
      <c r="R1373" s="73">
        <f t="shared" si="302"/>
        <v>237.58969819872</v>
      </c>
      <c r="S1373" s="73">
        <f t="shared" si="303"/>
        <v>384.0022598277695</v>
      </c>
      <c r="T1373" s="73">
        <f t="shared" si="304"/>
        <v>20949.632172252</v>
      </c>
      <c r="U1373" s="73">
        <f t="shared" si="305"/>
        <v>19236</v>
      </c>
      <c r="V1373" s="73">
        <f t="shared" si="306"/>
        <v>205285.80601366778</v>
      </c>
      <c r="W1373" s="73">
        <f t="shared" si="307"/>
        <v>211629.3409023065</v>
      </c>
    </row>
    <row r="1374" spans="2:23" ht="15">
      <c r="B1374" t="s">
        <v>2564</v>
      </c>
      <c r="C1374" t="s">
        <v>2504</v>
      </c>
      <c r="D1374" t="s">
        <v>1204</v>
      </c>
      <c r="E1374" s="54">
        <v>40</v>
      </c>
      <c r="F1374" s="45" t="s">
        <v>407</v>
      </c>
      <c r="G1374" s="45" t="s">
        <v>408</v>
      </c>
      <c r="H1374" s="45" t="s">
        <v>412</v>
      </c>
      <c r="I1374" s="53">
        <v>147227.41</v>
      </c>
      <c r="J1374" s="58">
        <f t="shared" si="294"/>
        <v>152822.05158</v>
      </c>
      <c r="K1374" s="58">
        <f t="shared" si="295"/>
        <v>157865.17928214</v>
      </c>
      <c r="L1374" s="74">
        <f t="shared" si="296"/>
        <v>10176.71974791</v>
      </c>
      <c r="M1374" s="74">
        <f t="shared" si="297"/>
        <v>226.1766363384</v>
      </c>
      <c r="N1374" s="74">
        <f t="shared" si="298"/>
        <v>384.0022598277695</v>
      </c>
      <c r="O1374" s="74">
        <f t="shared" si="299"/>
        <v>19675.839140925</v>
      </c>
      <c r="P1374" s="39">
        <f t="shared" si="300"/>
        <v>19044</v>
      </c>
      <c r="Q1374" s="73">
        <f t="shared" si="301"/>
        <v>10249.84509959103</v>
      </c>
      <c r="R1374" s="73">
        <f t="shared" si="302"/>
        <v>233.64046533756718</v>
      </c>
      <c r="S1374" s="73">
        <f t="shared" si="303"/>
        <v>384.0022598277695</v>
      </c>
      <c r="T1374" s="73">
        <f t="shared" si="304"/>
        <v>20601.40589631927</v>
      </c>
      <c r="U1374" s="73">
        <f t="shared" si="305"/>
        <v>19236</v>
      </c>
      <c r="V1374" s="73">
        <f t="shared" si="306"/>
        <v>202328.78936500117</v>
      </c>
      <c r="W1374" s="73">
        <f t="shared" si="307"/>
        <v>208570.07300321563</v>
      </c>
    </row>
    <row r="1375" spans="2:23" ht="15">
      <c r="B1375" t="s">
        <v>2565</v>
      </c>
      <c r="C1375" t="s">
        <v>924</v>
      </c>
      <c r="D1375" t="s">
        <v>474</v>
      </c>
      <c r="E1375" s="54">
        <v>35</v>
      </c>
      <c r="F1375" s="45" t="s">
        <v>407</v>
      </c>
      <c r="G1375" s="45" t="s">
        <v>408</v>
      </c>
      <c r="H1375" s="45" t="s">
        <v>412</v>
      </c>
      <c r="I1375" s="53">
        <v>129194.36</v>
      </c>
      <c r="J1375" s="58">
        <f t="shared" si="294"/>
        <v>134103.74568</v>
      </c>
      <c r="K1375" s="58">
        <f t="shared" si="295"/>
        <v>138529.16928744</v>
      </c>
      <c r="L1375" s="74">
        <f t="shared" si="296"/>
        <v>9905.30431236</v>
      </c>
      <c r="M1375" s="74">
        <f t="shared" si="297"/>
        <v>198.4735436064</v>
      </c>
      <c r="N1375" s="74">
        <f t="shared" si="298"/>
        <v>384.0022598277695</v>
      </c>
      <c r="O1375" s="74">
        <f t="shared" si="299"/>
        <v>17265.857256299998</v>
      </c>
      <c r="P1375" s="39">
        <f t="shared" si="300"/>
        <v>19044</v>
      </c>
      <c r="Q1375" s="73">
        <f t="shared" si="301"/>
        <v>9969.472954667881</v>
      </c>
      <c r="R1375" s="73">
        <f t="shared" si="302"/>
        <v>205.02317054541118</v>
      </c>
      <c r="S1375" s="73">
        <f t="shared" si="303"/>
        <v>384.0022598277695</v>
      </c>
      <c r="T1375" s="73">
        <f t="shared" si="304"/>
        <v>18078.05659201092</v>
      </c>
      <c r="U1375" s="73">
        <f t="shared" si="305"/>
        <v>19236</v>
      </c>
      <c r="V1375" s="73">
        <f t="shared" si="306"/>
        <v>180901.38305209417</v>
      </c>
      <c r="W1375" s="73">
        <f t="shared" si="307"/>
        <v>186401.72426449196</v>
      </c>
    </row>
    <row r="1376" spans="2:23" ht="15">
      <c r="B1376" t="s">
        <v>2566</v>
      </c>
      <c r="C1376" t="s">
        <v>924</v>
      </c>
      <c r="D1376" t="s">
        <v>417</v>
      </c>
      <c r="E1376" s="54">
        <v>40</v>
      </c>
      <c r="F1376" s="45" t="s">
        <v>407</v>
      </c>
      <c r="G1376" s="45" t="s">
        <v>408</v>
      </c>
      <c r="H1376" s="45" t="s">
        <v>412</v>
      </c>
      <c r="I1376" s="53">
        <v>129194.36</v>
      </c>
      <c r="J1376" s="58">
        <f t="shared" si="294"/>
        <v>134103.74568</v>
      </c>
      <c r="K1376" s="58">
        <f t="shared" si="295"/>
        <v>138529.16928744</v>
      </c>
      <c r="L1376" s="74">
        <f t="shared" si="296"/>
        <v>9905.30431236</v>
      </c>
      <c r="M1376" s="74">
        <f t="shared" si="297"/>
        <v>198.4735436064</v>
      </c>
      <c r="N1376" s="74">
        <f t="shared" si="298"/>
        <v>384.0022598277695</v>
      </c>
      <c r="O1376" s="74">
        <f t="shared" si="299"/>
        <v>17265.857256299998</v>
      </c>
      <c r="P1376" s="39">
        <f t="shared" si="300"/>
        <v>19044</v>
      </c>
      <c r="Q1376" s="73">
        <f t="shared" si="301"/>
        <v>9969.472954667881</v>
      </c>
      <c r="R1376" s="73">
        <f t="shared" si="302"/>
        <v>205.02317054541118</v>
      </c>
      <c r="S1376" s="73">
        <f t="shared" si="303"/>
        <v>384.0022598277695</v>
      </c>
      <c r="T1376" s="73">
        <f t="shared" si="304"/>
        <v>18078.05659201092</v>
      </c>
      <c r="U1376" s="73">
        <f t="shared" si="305"/>
        <v>19236</v>
      </c>
      <c r="V1376" s="73">
        <f t="shared" si="306"/>
        <v>180901.38305209417</v>
      </c>
      <c r="W1376" s="73">
        <f t="shared" si="307"/>
        <v>186401.72426449196</v>
      </c>
    </row>
    <row r="1377" spans="2:23" ht="15">
      <c r="B1377" t="s">
        <v>2567</v>
      </c>
      <c r="C1377" t="s">
        <v>2568</v>
      </c>
      <c r="D1377" t="s">
        <v>1204</v>
      </c>
      <c r="E1377" s="54">
        <v>40</v>
      </c>
      <c r="F1377" s="45" t="s">
        <v>407</v>
      </c>
      <c r="G1377" s="45" t="s">
        <v>408</v>
      </c>
      <c r="H1377" s="45" t="s">
        <v>412</v>
      </c>
      <c r="I1377" s="53">
        <v>126936.23</v>
      </c>
      <c r="J1377" s="58">
        <f t="shared" si="294"/>
        <v>131759.80674</v>
      </c>
      <c r="K1377" s="58">
        <f t="shared" si="295"/>
        <v>136107.88036242</v>
      </c>
      <c r="L1377" s="74">
        <f t="shared" si="296"/>
        <v>9871.31719773</v>
      </c>
      <c r="M1377" s="74">
        <f t="shared" si="297"/>
        <v>195.00451397519998</v>
      </c>
      <c r="N1377" s="74">
        <f t="shared" si="298"/>
        <v>384.0022598277695</v>
      </c>
      <c r="O1377" s="74">
        <f t="shared" si="299"/>
        <v>16964.075117775</v>
      </c>
      <c r="P1377" s="39">
        <f t="shared" si="300"/>
        <v>19044</v>
      </c>
      <c r="Q1377" s="73">
        <f t="shared" si="301"/>
        <v>9934.36426525509</v>
      </c>
      <c r="R1377" s="73">
        <f t="shared" si="302"/>
        <v>201.43966293638158</v>
      </c>
      <c r="S1377" s="73">
        <f t="shared" si="303"/>
        <v>384.0022598277695</v>
      </c>
      <c r="T1377" s="73">
        <f t="shared" si="304"/>
        <v>17762.07838729581</v>
      </c>
      <c r="U1377" s="73">
        <f t="shared" si="305"/>
        <v>19236</v>
      </c>
      <c r="V1377" s="73">
        <f t="shared" si="306"/>
        <v>178218.20582930796</v>
      </c>
      <c r="W1377" s="73">
        <f t="shared" si="307"/>
        <v>183625.76493773505</v>
      </c>
    </row>
    <row r="1378" spans="2:23" ht="15">
      <c r="B1378" t="s">
        <v>2569</v>
      </c>
      <c r="C1378" t="s">
        <v>1883</v>
      </c>
      <c r="D1378" t="s">
        <v>417</v>
      </c>
      <c r="E1378" s="54">
        <v>40</v>
      </c>
      <c r="F1378" s="45" t="s">
        <v>407</v>
      </c>
      <c r="G1378" s="45" t="s">
        <v>408</v>
      </c>
      <c r="H1378" s="45" t="s">
        <v>412</v>
      </c>
      <c r="I1378" s="53">
        <v>132859.17</v>
      </c>
      <c r="J1378" s="58">
        <f t="shared" si="294"/>
        <v>137907.81846</v>
      </c>
      <c r="K1378" s="58">
        <f t="shared" si="295"/>
        <v>142458.77646918</v>
      </c>
      <c r="L1378" s="74">
        <f t="shared" si="296"/>
        <v>9960.463367670001</v>
      </c>
      <c r="M1378" s="74">
        <f t="shared" si="297"/>
        <v>204.1035713208</v>
      </c>
      <c r="N1378" s="74">
        <f t="shared" si="298"/>
        <v>384.0022598277695</v>
      </c>
      <c r="O1378" s="74">
        <f t="shared" si="299"/>
        <v>17755.631626725</v>
      </c>
      <c r="P1378" s="39">
        <f t="shared" si="300"/>
        <v>19044</v>
      </c>
      <c r="Q1378" s="73">
        <f t="shared" si="301"/>
        <v>10026.45225880311</v>
      </c>
      <c r="R1378" s="73">
        <f t="shared" si="302"/>
        <v>210.83898917438643</v>
      </c>
      <c r="S1378" s="73">
        <f t="shared" si="303"/>
        <v>384.0022598277695</v>
      </c>
      <c r="T1378" s="73">
        <f t="shared" si="304"/>
        <v>18590.870329227993</v>
      </c>
      <c r="U1378" s="73">
        <f t="shared" si="305"/>
        <v>19236</v>
      </c>
      <c r="V1378" s="73">
        <f t="shared" si="306"/>
        <v>185256.0192855436</v>
      </c>
      <c r="W1378" s="73">
        <f t="shared" si="307"/>
        <v>190906.94030621328</v>
      </c>
    </row>
    <row r="1379" spans="2:23" ht="15">
      <c r="B1379" t="s">
        <v>2570</v>
      </c>
      <c r="C1379" t="s">
        <v>924</v>
      </c>
      <c r="D1379" t="s">
        <v>417</v>
      </c>
      <c r="E1379" s="54">
        <v>40</v>
      </c>
      <c r="F1379" s="45" t="s">
        <v>407</v>
      </c>
      <c r="G1379" s="45" t="s">
        <v>408</v>
      </c>
      <c r="H1379" s="45" t="s">
        <v>412</v>
      </c>
      <c r="I1379" s="53">
        <v>129194.36</v>
      </c>
      <c r="J1379" s="58">
        <f t="shared" si="294"/>
        <v>134103.74568</v>
      </c>
      <c r="K1379" s="58">
        <f t="shared" si="295"/>
        <v>138529.16928744</v>
      </c>
      <c r="L1379" s="74">
        <f t="shared" si="296"/>
        <v>9905.30431236</v>
      </c>
      <c r="M1379" s="74">
        <f t="shared" si="297"/>
        <v>198.4735436064</v>
      </c>
      <c r="N1379" s="74">
        <f t="shared" si="298"/>
        <v>384.0022598277695</v>
      </c>
      <c r="O1379" s="74">
        <f t="shared" si="299"/>
        <v>17265.857256299998</v>
      </c>
      <c r="P1379" s="39">
        <f t="shared" si="300"/>
        <v>19044</v>
      </c>
      <c r="Q1379" s="73">
        <f t="shared" si="301"/>
        <v>9969.472954667881</v>
      </c>
      <c r="R1379" s="73">
        <f t="shared" si="302"/>
        <v>205.02317054541118</v>
      </c>
      <c r="S1379" s="73">
        <f t="shared" si="303"/>
        <v>384.0022598277695</v>
      </c>
      <c r="T1379" s="73">
        <f t="shared" si="304"/>
        <v>18078.05659201092</v>
      </c>
      <c r="U1379" s="73">
        <f t="shared" si="305"/>
        <v>19236</v>
      </c>
      <c r="V1379" s="73">
        <f t="shared" si="306"/>
        <v>180901.38305209417</v>
      </c>
      <c r="W1379" s="73">
        <f t="shared" si="307"/>
        <v>186401.72426449196</v>
      </c>
    </row>
    <row r="1380" spans="2:23" ht="15">
      <c r="B1380" t="s">
        <v>2571</v>
      </c>
      <c r="C1380" t="s">
        <v>1643</v>
      </c>
      <c r="D1380" t="s">
        <v>420</v>
      </c>
      <c r="E1380" s="54">
        <v>40</v>
      </c>
      <c r="F1380" s="45" t="s">
        <v>407</v>
      </c>
      <c r="G1380" s="45" t="s">
        <v>408</v>
      </c>
      <c r="H1380" s="45" t="s">
        <v>412</v>
      </c>
      <c r="I1380" s="53">
        <v>116555.55</v>
      </c>
      <c r="J1380" s="58">
        <f t="shared" si="294"/>
        <v>120984.6609</v>
      </c>
      <c r="K1380" s="58">
        <f t="shared" si="295"/>
        <v>124977.15470969999</v>
      </c>
      <c r="L1380" s="74">
        <f t="shared" si="296"/>
        <v>9255.32655885</v>
      </c>
      <c r="M1380" s="74">
        <f t="shared" si="297"/>
        <v>179.057298132</v>
      </c>
      <c r="N1380" s="74">
        <f t="shared" si="298"/>
        <v>384.0022598277695</v>
      </c>
      <c r="O1380" s="74">
        <f t="shared" si="299"/>
        <v>15576.775090875</v>
      </c>
      <c r="P1380" s="39">
        <f t="shared" si="300"/>
        <v>19044</v>
      </c>
      <c r="Q1380" s="73">
        <f t="shared" si="301"/>
        <v>9560.752335292049</v>
      </c>
      <c r="R1380" s="73">
        <f t="shared" si="302"/>
        <v>184.96618897035597</v>
      </c>
      <c r="S1380" s="73">
        <f t="shared" si="303"/>
        <v>384.0022598277695</v>
      </c>
      <c r="T1380" s="73">
        <f t="shared" si="304"/>
        <v>16309.518689615848</v>
      </c>
      <c r="U1380" s="73">
        <f t="shared" si="305"/>
        <v>19236</v>
      </c>
      <c r="V1380" s="73">
        <f t="shared" si="306"/>
        <v>165423.82210768477</v>
      </c>
      <c r="W1380" s="73">
        <f t="shared" si="307"/>
        <v>170652.39418340602</v>
      </c>
    </row>
    <row r="1381" spans="2:23" ht="15">
      <c r="B1381" t="s">
        <v>2572</v>
      </c>
      <c r="C1381" t="s">
        <v>1641</v>
      </c>
      <c r="D1381" t="s">
        <v>658</v>
      </c>
      <c r="E1381" s="54">
        <v>40</v>
      </c>
      <c r="F1381" s="45" t="s">
        <v>407</v>
      </c>
      <c r="G1381" s="45" t="s">
        <v>408</v>
      </c>
      <c r="H1381" s="45" t="s">
        <v>412</v>
      </c>
      <c r="I1381" s="53">
        <v>116555.55</v>
      </c>
      <c r="J1381" s="58">
        <f t="shared" si="294"/>
        <v>120984.6609</v>
      </c>
      <c r="K1381" s="58">
        <f t="shared" si="295"/>
        <v>124977.15470969999</v>
      </c>
      <c r="L1381" s="74">
        <f t="shared" si="296"/>
        <v>9255.32655885</v>
      </c>
      <c r="M1381" s="74">
        <f t="shared" si="297"/>
        <v>179.057298132</v>
      </c>
      <c r="N1381" s="74">
        <f t="shared" si="298"/>
        <v>384.0022598277695</v>
      </c>
      <c r="O1381" s="74">
        <f t="shared" si="299"/>
        <v>15576.775090875</v>
      </c>
      <c r="P1381" s="39">
        <f t="shared" si="300"/>
        <v>19044</v>
      </c>
      <c r="Q1381" s="73">
        <f t="shared" si="301"/>
        <v>9560.752335292049</v>
      </c>
      <c r="R1381" s="73">
        <f t="shared" si="302"/>
        <v>184.96618897035597</v>
      </c>
      <c r="S1381" s="73">
        <f t="shared" si="303"/>
        <v>384.0022598277695</v>
      </c>
      <c r="T1381" s="73">
        <f t="shared" si="304"/>
        <v>16309.518689615848</v>
      </c>
      <c r="U1381" s="73">
        <f t="shared" si="305"/>
        <v>19236</v>
      </c>
      <c r="V1381" s="73">
        <f t="shared" si="306"/>
        <v>165423.82210768477</v>
      </c>
      <c r="W1381" s="73">
        <f t="shared" si="307"/>
        <v>170652.39418340602</v>
      </c>
    </row>
    <row r="1382" spans="2:23" ht="15">
      <c r="B1382" t="s">
        <v>2573</v>
      </c>
      <c r="C1382" t="s">
        <v>2545</v>
      </c>
      <c r="D1382" t="s">
        <v>725</v>
      </c>
      <c r="E1382" s="54">
        <v>86.67</v>
      </c>
      <c r="F1382" s="45" t="s">
        <v>407</v>
      </c>
      <c r="G1382" s="45" t="s">
        <v>408</v>
      </c>
      <c r="H1382" s="45" t="s">
        <v>412</v>
      </c>
      <c r="I1382" s="53">
        <v>137336.8</v>
      </c>
      <c r="J1382" s="58">
        <f t="shared" si="294"/>
        <v>142555.5984</v>
      </c>
      <c r="K1382" s="58">
        <f t="shared" si="295"/>
        <v>147259.93314719998</v>
      </c>
      <c r="L1382" s="74">
        <f t="shared" si="296"/>
        <v>10027.8561768</v>
      </c>
      <c r="M1382" s="74">
        <f t="shared" si="297"/>
        <v>210.98228563199999</v>
      </c>
      <c r="N1382" s="74">
        <f t="shared" si="298"/>
        <v>384.0022598277695</v>
      </c>
      <c r="O1382" s="74">
        <f t="shared" si="299"/>
        <v>18354.033294</v>
      </c>
      <c r="P1382" s="39">
        <f t="shared" si="300"/>
        <v>19044</v>
      </c>
      <c r="Q1382" s="73">
        <f t="shared" si="301"/>
        <v>10096.0690306344</v>
      </c>
      <c r="R1382" s="73">
        <f t="shared" si="302"/>
        <v>217.94470105785595</v>
      </c>
      <c r="S1382" s="73">
        <f t="shared" si="303"/>
        <v>384.0022598277695</v>
      </c>
      <c r="T1382" s="73">
        <f t="shared" si="304"/>
        <v>19217.4212757096</v>
      </c>
      <c r="U1382" s="73">
        <f t="shared" si="305"/>
        <v>19236</v>
      </c>
      <c r="V1382" s="73">
        <f t="shared" si="306"/>
        <v>190576.47241625976</v>
      </c>
      <c r="W1382" s="73">
        <f t="shared" si="307"/>
        <v>196411.3704144296</v>
      </c>
    </row>
    <row r="1383" spans="2:23" ht="15">
      <c r="B1383" t="s">
        <v>2574</v>
      </c>
      <c r="C1383" t="s">
        <v>2568</v>
      </c>
      <c r="D1383" t="s">
        <v>1204</v>
      </c>
      <c r="E1383" s="54">
        <v>40</v>
      </c>
      <c r="F1383" s="45" t="s">
        <v>407</v>
      </c>
      <c r="G1383" s="45" t="s">
        <v>408</v>
      </c>
      <c r="H1383" s="45" t="s">
        <v>412</v>
      </c>
      <c r="I1383" s="53">
        <v>126936.23</v>
      </c>
      <c r="J1383" s="58">
        <f t="shared" si="294"/>
        <v>131759.80674</v>
      </c>
      <c r="K1383" s="58">
        <f t="shared" si="295"/>
        <v>136107.88036242</v>
      </c>
      <c r="L1383" s="74">
        <f t="shared" si="296"/>
        <v>9871.31719773</v>
      </c>
      <c r="M1383" s="74">
        <f t="shared" si="297"/>
        <v>195.00451397519998</v>
      </c>
      <c r="N1383" s="74">
        <f t="shared" si="298"/>
        <v>384.0022598277695</v>
      </c>
      <c r="O1383" s="74">
        <f t="shared" si="299"/>
        <v>16964.075117775</v>
      </c>
      <c r="P1383" s="39">
        <f t="shared" si="300"/>
        <v>19044</v>
      </c>
      <c r="Q1383" s="73">
        <f t="shared" si="301"/>
        <v>9934.36426525509</v>
      </c>
      <c r="R1383" s="73">
        <f t="shared" si="302"/>
        <v>201.43966293638158</v>
      </c>
      <c r="S1383" s="73">
        <f t="shared" si="303"/>
        <v>384.0022598277695</v>
      </c>
      <c r="T1383" s="73">
        <f t="shared" si="304"/>
        <v>17762.07838729581</v>
      </c>
      <c r="U1383" s="73">
        <f t="shared" si="305"/>
        <v>19236</v>
      </c>
      <c r="V1383" s="73">
        <f t="shared" si="306"/>
        <v>178218.20582930796</v>
      </c>
      <c r="W1383" s="73">
        <f t="shared" si="307"/>
        <v>183625.76493773505</v>
      </c>
    </row>
    <row r="1384" spans="2:23" ht="15">
      <c r="B1384" t="s">
        <v>2575</v>
      </c>
      <c r="C1384" t="s">
        <v>1641</v>
      </c>
      <c r="D1384" t="s">
        <v>807</v>
      </c>
      <c r="E1384" s="54">
        <v>40</v>
      </c>
      <c r="F1384" s="45" t="s">
        <v>407</v>
      </c>
      <c r="G1384" s="45" t="s">
        <v>408</v>
      </c>
      <c r="H1384" s="45" t="s">
        <v>412</v>
      </c>
      <c r="I1384" s="53">
        <v>116555.55</v>
      </c>
      <c r="J1384" s="58">
        <f t="shared" si="294"/>
        <v>120984.6609</v>
      </c>
      <c r="K1384" s="58">
        <f t="shared" si="295"/>
        <v>124977.15470969999</v>
      </c>
      <c r="L1384" s="74">
        <f t="shared" si="296"/>
        <v>9255.32655885</v>
      </c>
      <c r="M1384" s="74">
        <f t="shared" si="297"/>
        <v>179.057298132</v>
      </c>
      <c r="N1384" s="74">
        <f t="shared" si="298"/>
        <v>384.0022598277695</v>
      </c>
      <c r="O1384" s="74">
        <f t="shared" si="299"/>
        <v>15576.775090875</v>
      </c>
      <c r="P1384" s="39">
        <f t="shared" si="300"/>
        <v>19044</v>
      </c>
      <c r="Q1384" s="73">
        <f t="shared" si="301"/>
        <v>9560.752335292049</v>
      </c>
      <c r="R1384" s="73">
        <f t="shared" si="302"/>
        <v>184.96618897035597</v>
      </c>
      <c r="S1384" s="73">
        <f t="shared" si="303"/>
        <v>384.0022598277695</v>
      </c>
      <c r="T1384" s="73">
        <f t="shared" si="304"/>
        <v>16309.518689615848</v>
      </c>
      <c r="U1384" s="73">
        <f t="shared" si="305"/>
        <v>19236</v>
      </c>
      <c r="V1384" s="73">
        <f t="shared" si="306"/>
        <v>165423.82210768477</v>
      </c>
      <c r="W1384" s="73">
        <f t="shared" si="307"/>
        <v>170652.39418340602</v>
      </c>
    </row>
    <row r="1385" spans="2:23" ht="15">
      <c r="B1385" t="s">
        <v>2576</v>
      </c>
      <c r="C1385" t="s">
        <v>513</v>
      </c>
      <c r="D1385" t="s">
        <v>417</v>
      </c>
      <c r="E1385" s="54">
        <v>40</v>
      </c>
      <c r="F1385" s="45" t="s">
        <v>407</v>
      </c>
      <c r="G1385" s="45" t="s">
        <v>408</v>
      </c>
      <c r="H1385" s="45" t="s">
        <v>412</v>
      </c>
      <c r="I1385" s="53">
        <v>137012.22</v>
      </c>
      <c r="J1385" s="58">
        <f t="shared" si="294"/>
        <v>142218.68436</v>
      </c>
      <c r="K1385" s="58">
        <f t="shared" si="295"/>
        <v>146911.90094388</v>
      </c>
      <c r="L1385" s="74">
        <f t="shared" si="296"/>
        <v>10022.97092322</v>
      </c>
      <c r="M1385" s="74">
        <f t="shared" si="297"/>
        <v>210.48365285280002</v>
      </c>
      <c r="N1385" s="74">
        <f t="shared" si="298"/>
        <v>384.0022598277695</v>
      </c>
      <c r="O1385" s="74">
        <f t="shared" si="299"/>
        <v>18310.65561135</v>
      </c>
      <c r="P1385" s="39">
        <f t="shared" si="300"/>
        <v>19044</v>
      </c>
      <c r="Q1385" s="73">
        <f t="shared" si="301"/>
        <v>10091.02256368626</v>
      </c>
      <c r="R1385" s="73">
        <f t="shared" si="302"/>
        <v>217.4296133969424</v>
      </c>
      <c r="S1385" s="73">
        <f t="shared" si="303"/>
        <v>384.0022598277695</v>
      </c>
      <c r="T1385" s="73">
        <f t="shared" si="304"/>
        <v>19172.00307317634</v>
      </c>
      <c r="U1385" s="73">
        <f t="shared" si="305"/>
        <v>19236</v>
      </c>
      <c r="V1385" s="73">
        <f t="shared" si="306"/>
        <v>190190.7968072506</v>
      </c>
      <c r="W1385" s="73">
        <f t="shared" si="307"/>
        <v>196012.35845396732</v>
      </c>
    </row>
    <row r="1386" spans="2:23" ht="15">
      <c r="B1386" t="s">
        <v>2577</v>
      </c>
      <c r="C1386" t="s">
        <v>2560</v>
      </c>
      <c r="D1386" t="s">
        <v>725</v>
      </c>
      <c r="E1386" s="54">
        <v>86.67</v>
      </c>
      <c r="F1386" s="45" t="s">
        <v>407</v>
      </c>
      <c r="G1386" s="45" t="s">
        <v>408</v>
      </c>
      <c r="H1386" s="45" t="s">
        <v>412</v>
      </c>
      <c r="I1386" s="53">
        <v>140442.15</v>
      </c>
      <c r="J1386" s="58">
        <f t="shared" si="294"/>
        <v>145778.9517</v>
      </c>
      <c r="K1386" s="58">
        <f t="shared" si="295"/>
        <v>150589.6571061</v>
      </c>
      <c r="L1386" s="74">
        <f t="shared" si="296"/>
        <v>10074.59479965</v>
      </c>
      <c r="M1386" s="74">
        <f t="shared" si="297"/>
        <v>215.752848516</v>
      </c>
      <c r="N1386" s="74">
        <f t="shared" si="298"/>
        <v>384.0022598277695</v>
      </c>
      <c r="O1386" s="74">
        <f t="shared" si="299"/>
        <v>18769.040031375</v>
      </c>
      <c r="P1386" s="39">
        <f t="shared" si="300"/>
        <v>19044</v>
      </c>
      <c r="Q1386" s="73">
        <f t="shared" si="301"/>
        <v>10144.35002803845</v>
      </c>
      <c r="R1386" s="73">
        <f t="shared" si="302"/>
        <v>222.87269251702799</v>
      </c>
      <c r="S1386" s="73">
        <f t="shared" si="303"/>
        <v>384.0022598277695</v>
      </c>
      <c r="T1386" s="73">
        <f t="shared" si="304"/>
        <v>19651.95025234605</v>
      </c>
      <c r="U1386" s="73">
        <f t="shared" si="305"/>
        <v>19236</v>
      </c>
      <c r="V1386" s="73">
        <f t="shared" si="306"/>
        <v>194266.34163936877</v>
      </c>
      <c r="W1386" s="73">
        <f t="shared" si="307"/>
        <v>200228.8323388293</v>
      </c>
    </row>
    <row r="1387" spans="2:23" ht="15">
      <c r="B1387" t="s">
        <v>2578</v>
      </c>
      <c r="C1387" t="s">
        <v>2499</v>
      </c>
      <c r="D1387" t="s">
        <v>1204</v>
      </c>
      <c r="E1387" s="54">
        <v>40</v>
      </c>
      <c r="F1387" s="45" t="s">
        <v>407</v>
      </c>
      <c r="G1387" s="45" t="s">
        <v>408</v>
      </c>
      <c r="H1387" s="45" t="s">
        <v>412</v>
      </c>
      <c r="I1387" s="53">
        <v>138097.27</v>
      </c>
      <c r="J1387" s="58">
        <f t="shared" si="294"/>
        <v>143344.96626</v>
      </c>
      <c r="K1387" s="58">
        <f t="shared" si="295"/>
        <v>148075.35014657996</v>
      </c>
      <c r="L1387" s="74">
        <f t="shared" si="296"/>
        <v>10039.30201077</v>
      </c>
      <c r="M1387" s="74">
        <f t="shared" si="297"/>
        <v>212.15055006479997</v>
      </c>
      <c r="N1387" s="74">
        <f t="shared" si="298"/>
        <v>384.0022598277695</v>
      </c>
      <c r="O1387" s="74">
        <f t="shared" si="299"/>
        <v>18455.664405975</v>
      </c>
      <c r="P1387" s="39">
        <f t="shared" si="300"/>
        <v>19044</v>
      </c>
      <c r="Q1387" s="73">
        <f t="shared" si="301"/>
        <v>10107.89257712541</v>
      </c>
      <c r="R1387" s="73">
        <f t="shared" si="302"/>
        <v>219.15151821693834</v>
      </c>
      <c r="S1387" s="73">
        <f t="shared" si="303"/>
        <v>384.0022598277695</v>
      </c>
      <c r="T1387" s="73">
        <f t="shared" si="304"/>
        <v>19323.833194128685</v>
      </c>
      <c r="U1387" s="73">
        <f t="shared" si="305"/>
        <v>19236</v>
      </c>
      <c r="V1387" s="73">
        <f t="shared" si="306"/>
        <v>191480.08548663754</v>
      </c>
      <c r="W1387" s="73">
        <f t="shared" si="307"/>
        <v>197346.22969587878</v>
      </c>
    </row>
    <row r="1388" spans="2:23" ht="15">
      <c r="B1388" t="s">
        <v>2579</v>
      </c>
      <c r="C1388" t="s">
        <v>1291</v>
      </c>
      <c r="D1388" t="s">
        <v>417</v>
      </c>
      <c r="E1388" s="54">
        <v>40</v>
      </c>
      <c r="F1388" s="45" t="s">
        <v>407</v>
      </c>
      <c r="G1388" s="45" t="s">
        <v>408</v>
      </c>
      <c r="H1388" s="45" t="s">
        <v>412</v>
      </c>
      <c r="I1388" s="53">
        <v>73949.13</v>
      </c>
      <c r="J1388" s="58">
        <f t="shared" si="294"/>
        <v>76759.19694000001</v>
      </c>
      <c r="K1388" s="58">
        <f t="shared" si="295"/>
        <v>79292.25043902</v>
      </c>
      <c r="L1388" s="74">
        <f t="shared" si="296"/>
        <v>5872.07856591</v>
      </c>
      <c r="M1388" s="74">
        <f t="shared" si="297"/>
        <v>113.60361147120001</v>
      </c>
      <c r="N1388" s="74">
        <f t="shared" si="298"/>
        <v>384.0022598277695</v>
      </c>
      <c r="O1388" s="74">
        <f t="shared" si="299"/>
        <v>9882.746606025</v>
      </c>
      <c r="P1388" s="39">
        <f t="shared" si="300"/>
        <v>19044</v>
      </c>
      <c r="Q1388" s="73">
        <f t="shared" si="301"/>
        <v>6065.85715858503</v>
      </c>
      <c r="R1388" s="73">
        <f t="shared" si="302"/>
        <v>117.35253064974961</v>
      </c>
      <c r="S1388" s="73">
        <f t="shared" si="303"/>
        <v>384.0022598277695</v>
      </c>
      <c r="T1388" s="73">
        <f t="shared" si="304"/>
        <v>10347.63868229211</v>
      </c>
      <c r="U1388" s="73">
        <f t="shared" si="305"/>
        <v>19236</v>
      </c>
      <c r="V1388" s="73">
        <f t="shared" si="306"/>
        <v>112055.62798323398</v>
      </c>
      <c r="W1388" s="73">
        <f t="shared" si="307"/>
        <v>115443.10107037466</v>
      </c>
    </row>
    <row r="1389" spans="2:23" ht="15">
      <c r="B1389" t="s">
        <v>2580</v>
      </c>
      <c r="C1389" t="s">
        <v>1740</v>
      </c>
      <c r="D1389" t="s">
        <v>801</v>
      </c>
      <c r="E1389" s="54">
        <v>40</v>
      </c>
      <c r="F1389" s="45" t="s">
        <v>407</v>
      </c>
      <c r="G1389" s="45" t="s">
        <v>408</v>
      </c>
      <c r="H1389" s="45" t="s">
        <v>412</v>
      </c>
      <c r="I1389" s="53">
        <v>70832.45</v>
      </c>
      <c r="J1389" s="58">
        <f t="shared" si="294"/>
        <v>73524.0831</v>
      </c>
      <c r="K1389" s="58">
        <f t="shared" si="295"/>
        <v>75950.3778423</v>
      </c>
      <c r="L1389" s="74">
        <f t="shared" si="296"/>
        <v>5624.59235715</v>
      </c>
      <c r="M1389" s="74">
        <f t="shared" si="297"/>
        <v>108.81564298800001</v>
      </c>
      <c r="N1389" s="74">
        <f t="shared" si="298"/>
        <v>384.0022598277695</v>
      </c>
      <c r="O1389" s="74">
        <f t="shared" si="299"/>
        <v>9466.225699125001</v>
      </c>
      <c r="P1389" s="39">
        <f t="shared" si="300"/>
        <v>19044</v>
      </c>
      <c r="Q1389" s="73">
        <f t="shared" si="301"/>
        <v>5810.20390493595</v>
      </c>
      <c r="R1389" s="73">
        <f t="shared" si="302"/>
        <v>112.406559206604</v>
      </c>
      <c r="S1389" s="73">
        <f t="shared" si="303"/>
        <v>384.0022598277695</v>
      </c>
      <c r="T1389" s="73">
        <f t="shared" si="304"/>
        <v>9911.52430842015</v>
      </c>
      <c r="U1389" s="73">
        <f t="shared" si="305"/>
        <v>19236</v>
      </c>
      <c r="V1389" s="73">
        <f t="shared" si="306"/>
        <v>108151.71905909077</v>
      </c>
      <c r="W1389" s="73">
        <f t="shared" si="307"/>
        <v>111404.51487469047</v>
      </c>
    </row>
    <row r="1390" spans="2:23" ht="15">
      <c r="B1390" t="s">
        <v>2581</v>
      </c>
      <c r="C1390" t="s">
        <v>1295</v>
      </c>
      <c r="D1390" t="s">
        <v>661</v>
      </c>
      <c r="E1390" s="54">
        <v>40</v>
      </c>
      <c r="F1390" s="45" t="s">
        <v>407</v>
      </c>
      <c r="G1390" s="45" t="s">
        <v>408</v>
      </c>
      <c r="H1390" s="45" t="s">
        <v>412</v>
      </c>
      <c r="I1390" s="53">
        <v>70832.45</v>
      </c>
      <c r="J1390" s="58">
        <f t="shared" si="294"/>
        <v>73524.0831</v>
      </c>
      <c r="K1390" s="58">
        <f t="shared" si="295"/>
        <v>75950.3778423</v>
      </c>
      <c r="L1390" s="74">
        <f t="shared" si="296"/>
        <v>5624.59235715</v>
      </c>
      <c r="M1390" s="74">
        <f t="shared" si="297"/>
        <v>108.81564298800001</v>
      </c>
      <c r="N1390" s="74">
        <f t="shared" si="298"/>
        <v>384.0022598277695</v>
      </c>
      <c r="O1390" s="74">
        <f t="shared" si="299"/>
        <v>9466.225699125001</v>
      </c>
      <c r="P1390" s="39">
        <f t="shared" si="300"/>
        <v>19044</v>
      </c>
      <c r="Q1390" s="73">
        <f t="shared" si="301"/>
        <v>5810.20390493595</v>
      </c>
      <c r="R1390" s="73">
        <f t="shared" si="302"/>
        <v>112.406559206604</v>
      </c>
      <c r="S1390" s="73">
        <f t="shared" si="303"/>
        <v>384.0022598277695</v>
      </c>
      <c r="T1390" s="73">
        <f t="shared" si="304"/>
        <v>9911.52430842015</v>
      </c>
      <c r="U1390" s="73">
        <f t="shared" si="305"/>
        <v>19236</v>
      </c>
      <c r="V1390" s="73">
        <f t="shared" si="306"/>
        <v>108151.71905909077</v>
      </c>
      <c r="W1390" s="73">
        <f t="shared" si="307"/>
        <v>111404.51487469047</v>
      </c>
    </row>
    <row r="1391" spans="2:23" ht="15">
      <c r="B1391" t="s">
        <v>2582</v>
      </c>
      <c r="C1391" t="s">
        <v>1299</v>
      </c>
      <c r="D1391" t="s">
        <v>658</v>
      </c>
      <c r="E1391" s="54">
        <v>40</v>
      </c>
      <c r="F1391" s="45" t="s">
        <v>407</v>
      </c>
      <c r="G1391" s="45" t="s">
        <v>408</v>
      </c>
      <c r="H1391" s="45" t="s">
        <v>412</v>
      </c>
      <c r="I1391" s="53">
        <v>70832.45</v>
      </c>
      <c r="J1391" s="58">
        <f t="shared" si="294"/>
        <v>73524.0831</v>
      </c>
      <c r="K1391" s="58">
        <f t="shared" si="295"/>
        <v>75950.3778423</v>
      </c>
      <c r="L1391" s="74">
        <f t="shared" si="296"/>
        <v>5624.59235715</v>
      </c>
      <c r="M1391" s="74">
        <f t="shared" si="297"/>
        <v>108.81564298800001</v>
      </c>
      <c r="N1391" s="74">
        <f t="shared" si="298"/>
        <v>384.0022598277695</v>
      </c>
      <c r="O1391" s="74">
        <f t="shared" si="299"/>
        <v>9466.225699125001</v>
      </c>
      <c r="P1391" s="39">
        <f t="shared" si="300"/>
        <v>19044</v>
      </c>
      <c r="Q1391" s="73">
        <f t="shared" si="301"/>
        <v>5810.20390493595</v>
      </c>
      <c r="R1391" s="73">
        <f t="shared" si="302"/>
        <v>112.406559206604</v>
      </c>
      <c r="S1391" s="73">
        <f t="shared" si="303"/>
        <v>384.0022598277695</v>
      </c>
      <c r="T1391" s="73">
        <f t="shared" si="304"/>
        <v>9911.52430842015</v>
      </c>
      <c r="U1391" s="73">
        <f t="shared" si="305"/>
        <v>19236</v>
      </c>
      <c r="V1391" s="73">
        <f t="shared" si="306"/>
        <v>108151.71905909077</v>
      </c>
      <c r="W1391" s="73">
        <f t="shared" si="307"/>
        <v>111404.51487469047</v>
      </c>
    </row>
    <row r="1392" spans="2:23" ht="15">
      <c r="B1392" t="s">
        <v>2583</v>
      </c>
      <c r="C1392" t="s">
        <v>1293</v>
      </c>
      <c r="D1392" t="s">
        <v>420</v>
      </c>
      <c r="E1392" s="54">
        <v>40</v>
      </c>
      <c r="F1392" s="45" t="s">
        <v>407</v>
      </c>
      <c r="G1392" s="45" t="s">
        <v>408</v>
      </c>
      <c r="H1392" s="45" t="s">
        <v>412</v>
      </c>
      <c r="I1392" s="53">
        <v>73929.65</v>
      </c>
      <c r="J1392" s="58">
        <f t="shared" si="294"/>
        <v>76738.9767</v>
      </c>
      <c r="K1392" s="58">
        <f t="shared" si="295"/>
        <v>79271.3629311</v>
      </c>
      <c r="L1392" s="74">
        <f t="shared" si="296"/>
        <v>5870.5317175499995</v>
      </c>
      <c r="M1392" s="74">
        <f t="shared" si="297"/>
        <v>113.573685516</v>
      </c>
      <c r="N1392" s="74">
        <f t="shared" si="298"/>
        <v>384.0022598277695</v>
      </c>
      <c r="O1392" s="74">
        <f t="shared" si="299"/>
        <v>9880.143250125</v>
      </c>
      <c r="P1392" s="39">
        <f t="shared" si="300"/>
        <v>19044</v>
      </c>
      <c r="Q1392" s="73">
        <f t="shared" si="301"/>
        <v>6064.259264229149</v>
      </c>
      <c r="R1392" s="73">
        <f t="shared" si="302"/>
        <v>117.32161713802799</v>
      </c>
      <c r="S1392" s="73">
        <f t="shared" si="303"/>
        <v>384.0022598277695</v>
      </c>
      <c r="T1392" s="73">
        <f t="shared" si="304"/>
        <v>10344.91286250855</v>
      </c>
      <c r="U1392" s="73">
        <f t="shared" si="305"/>
        <v>19236</v>
      </c>
      <c r="V1392" s="73">
        <f t="shared" si="306"/>
        <v>112031.22761301877</v>
      </c>
      <c r="W1392" s="73">
        <f t="shared" si="307"/>
        <v>115417.85893480349</v>
      </c>
    </row>
    <row r="1393" spans="2:23" ht="15">
      <c r="B1393" t="s">
        <v>2584</v>
      </c>
      <c r="C1393" t="s">
        <v>1299</v>
      </c>
      <c r="D1393" t="s">
        <v>807</v>
      </c>
      <c r="E1393" s="54">
        <v>40</v>
      </c>
      <c r="F1393" s="45" t="s">
        <v>407</v>
      </c>
      <c r="G1393" s="45" t="s">
        <v>408</v>
      </c>
      <c r="H1393" s="45" t="s">
        <v>412</v>
      </c>
      <c r="I1393" s="53">
        <v>70832.45</v>
      </c>
      <c r="J1393" s="58">
        <f t="shared" si="294"/>
        <v>73524.0831</v>
      </c>
      <c r="K1393" s="58">
        <f t="shared" si="295"/>
        <v>75950.3778423</v>
      </c>
      <c r="L1393" s="74">
        <f t="shared" si="296"/>
        <v>5624.59235715</v>
      </c>
      <c r="M1393" s="74">
        <f t="shared" si="297"/>
        <v>108.81564298800001</v>
      </c>
      <c r="N1393" s="74">
        <f t="shared" si="298"/>
        <v>384.0022598277695</v>
      </c>
      <c r="O1393" s="74">
        <f t="shared" si="299"/>
        <v>9466.225699125001</v>
      </c>
      <c r="P1393" s="39">
        <f t="shared" si="300"/>
        <v>19044</v>
      </c>
      <c r="Q1393" s="73">
        <f t="shared" si="301"/>
        <v>5810.20390493595</v>
      </c>
      <c r="R1393" s="73">
        <f t="shared" si="302"/>
        <v>112.406559206604</v>
      </c>
      <c r="S1393" s="73">
        <f t="shared" si="303"/>
        <v>384.0022598277695</v>
      </c>
      <c r="T1393" s="73">
        <f t="shared" si="304"/>
        <v>9911.52430842015</v>
      </c>
      <c r="U1393" s="73">
        <f t="shared" si="305"/>
        <v>19236</v>
      </c>
      <c r="V1393" s="73">
        <f t="shared" si="306"/>
        <v>108151.71905909077</v>
      </c>
      <c r="W1393" s="73">
        <f t="shared" si="307"/>
        <v>111404.51487469047</v>
      </c>
    </row>
    <row r="1394" spans="2:23" ht="15">
      <c r="B1394" t="s">
        <v>2585</v>
      </c>
      <c r="C1394" t="s">
        <v>435</v>
      </c>
      <c r="D1394" t="s">
        <v>417</v>
      </c>
      <c r="E1394" s="54">
        <v>40</v>
      </c>
      <c r="F1394" s="45" t="s">
        <v>407</v>
      </c>
      <c r="G1394" s="45" t="s">
        <v>408</v>
      </c>
      <c r="H1394" s="45" t="s">
        <v>412</v>
      </c>
      <c r="I1394" s="53">
        <v>83348.49</v>
      </c>
      <c r="J1394" s="58">
        <f t="shared" si="294"/>
        <v>86515.73262000001</v>
      </c>
      <c r="K1394" s="58">
        <f t="shared" si="295"/>
        <v>89370.75179646</v>
      </c>
      <c r="L1394" s="74">
        <f t="shared" si="296"/>
        <v>6618.45354543</v>
      </c>
      <c r="M1394" s="74">
        <f t="shared" si="297"/>
        <v>128.0432842776</v>
      </c>
      <c r="N1394" s="74">
        <f t="shared" si="298"/>
        <v>384.0022598277695</v>
      </c>
      <c r="O1394" s="74">
        <f t="shared" si="299"/>
        <v>11138.900574825002</v>
      </c>
      <c r="P1394" s="39">
        <f t="shared" si="300"/>
        <v>19044</v>
      </c>
      <c r="Q1394" s="73">
        <f t="shared" si="301"/>
        <v>6836.862512429189</v>
      </c>
      <c r="R1394" s="73">
        <f t="shared" si="302"/>
        <v>132.2687126587608</v>
      </c>
      <c r="S1394" s="73">
        <f t="shared" si="303"/>
        <v>384.0022598277695</v>
      </c>
      <c r="T1394" s="73">
        <f t="shared" si="304"/>
        <v>11662.88310943803</v>
      </c>
      <c r="U1394" s="73">
        <f t="shared" si="305"/>
        <v>19236</v>
      </c>
      <c r="V1394" s="73">
        <f t="shared" si="306"/>
        <v>123829.13228436038</v>
      </c>
      <c r="W1394" s="73">
        <f t="shared" si="307"/>
        <v>127622.76839081376</v>
      </c>
    </row>
    <row r="1395" spans="2:23" ht="15">
      <c r="B1395" t="s">
        <v>2586</v>
      </c>
      <c r="C1395" t="s">
        <v>1746</v>
      </c>
      <c r="D1395" t="s">
        <v>801</v>
      </c>
      <c r="E1395" s="54">
        <v>40</v>
      </c>
      <c r="F1395" s="45" t="s">
        <v>407</v>
      </c>
      <c r="G1395" s="45" t="s">
        <v>408</v>
      </c>
      <c r="H1395" s="45" t="s">
        <v>412</v>
      </c>
      <c r="I1395" s="53">
        <v>90307.51</v>
      </c>
      <c r="J1395" s="58">
        <f t="shared" si="294"/>
        <v>93739.19538</v>
      </c>
      <c r="K1395" s="58">
        <f t="shared" si="295"/>
        <v>96832.58882753999</v>
      </c>
      <c r="L1395" s="74">
        <f t="shared" si="296"/>
        <v>7171.04844657</v>
      </c>
      <c r="M1395" s="74">
        <f t="shared" si="297"/>
        <v>138.7340091624</v>
      </c>
      <c r="N1395" s="74">
        <f t="shared" si="298"/>
        <v>384.0022598277695</v>
      </c>
      <c r="O1395" s="74">
        <f t="shared" si="299"/>
        <v>12068.921405175</v>
      </c>
      <c r="P1395" s="39">
        <f t="shared" si="300"/>
        <v>19044</v>
      </c>
      <c r="Q1395" s="73">
        <f t="shared" si="301"/>
        <v>7407.693045306809</v>
      </c>
      <c r="R1395" s="73">
        <f t="shared" si="302"/>
        <v>143.31223146475918</v>
      </c>
      <c r="S1395" s="73">
        <f t="shared" si="303"/>
        <v>384.0022598277695</v>
      </c>
      <c r="T1395" s="73">
        <f t="shared" si="304"/>
        <v>12636.65284199397</v>
      </c>
      <c r="U1395" s="73">
        <f t="shared" si="305"/>
        <v>19236</v>
      </c>
      <c r="V1395" s="73">
        <f t="shared" si="306"/>
        <v>132545.90150073517</v>
      </c>
      <c r="W1395" s="73">
        <f t="shared" si="307"/>
        <v>136640.2492061333</v>
      </c>
    </row>
    <row r="1396" spans="2:23" ht="15">
      <c r="B1396" t="s">
        <v>2587</v>
      </c>
      <c r="C1396" t="s">
        <v>705</v>
      </c>
      <c r="D1396" t="s">
        <v>661</v>
      </c>
      <c r="E1396" s="54">
        <v>40</v>
      </c>
      <c r="F1396" s="45" t="s">
        <v>407</v>
      </c>
      <c r="G1396" s="45" t="s">
        <v>408</v>
      </c>
      <c r="H1396" s="45" t="s">
        <v>412</v>
      </c>
      <c r="I1396" s="53">
        <v>91430.16</v>
      </c>
      <c r="J1396" s="58">
        <f t="shared" si="294"/>
        <v>94904.50608</v>
      </c>
      <c r="K1396" s="58">
        <f t="shared" si="295"/>
        <v>98036.35478064</v>
      </c>
      <c r="L1396" s="74">
        <f t="shared" si="296"/>
        <v>7260.19471512</v>
      </c>
      <c r="M1396" s="74">
        <f t="shared" si="297"/>
        <v>140.45866899840001</v>
      </c>
      <c r="N1396" s="74">
        <f t="shared" si="298"/>
        <v>384.0022598277695</v>
      </c>
      <c r="O1396" s="74">
        <f t="shared" si="299"/>
        <v>12218.955157800001</v>
      </c>
      <c r="P1396" s="39">
        <f t="shared" si="300"/>
        <v>19044</v>
      </c>
      <c r="Q1396" s="73">
        <f t="shared" si="301"/>
        <v>7499.78114071896</v>
      </c>
      <c r="R1396" s="73">
        <f t="shared" si="302"/>
        <v>145.0938050753472</v>
      </c>
      <c r="S1396" s="73">
        <f t="shared" si="303"/>
        <v>384.0022598277695</v>
      </c>
      <c r="T1396" s="73">
        <f t="shared" si="304"/>
        <v>12793.74429887352</v>
      </c>
      <c r="U1396" s="73">
        <f t="shared" si="305"/>
        <v>19236</v>
      </c>
      <c r="V1396" s="73">
        <f t="shared" si="306"/>
        <v>133952.11688174616</v>
      </c>
      <c r="W1396" s="73">
        <f t="shared" si="307"/>
        <v>138094.9762851356</v>
      </c>
    </row>
    <row r="1397" spans="2:23" ht="15">
      <c r="B1397" t="s">
        <v>2588</v>
      </c>
      <c r="C1397" t="s">
        <v>714</v>
      </c>
      <c r="D1397" t="s">
        <v>658</v>
      </c>
      <c r="E1397" s="54">
        <v>40</v>
      </c>
      <c r="F1397" s="45" t="s">
        <v>407</v>
      </c>
      <c r="G1397" s="45" t="s">
        <v>408</v>
      </c>
      <c r="H1397" s="45" t="s">
        <v>412</v>
      </c>
      <c r="I1397" s="53">
        <v>93618.21</v>
      </c>
      <c r="J1397" s="58">
        <f t="shared" si="294"/>
        <v>97175.70198000001</v>
      </c>
      <c r="K1397" s="58">
        <f t="shared" si="295"/>
        <v>100382.50014534</v>
      </c>
      <c r="L1397" s="74">
        <f t="shared" si="296"/>
        <v>7433.941201470001</v>
      </c>
      <c r="M1397" s="74">
        <f t="shared" si="297"/>
        <v>143.82003893040002</v>
      </c>
      <c r="N1397" s="74">
        <f t="shared" si="298"/>
        <v>384.0022598277695</v>
      </c>
      <c r="O1397" s="74">
        <f t="shared" si="299"/>
        <v>12511.371629925003</v>
      </c>
      <c r="P1397" s="39">
        <f t="shared" si="300"/>
        <v>19044</v>
      </c>
      <c r="Q1397" s="73">
        <f t="shared" si="301"/>
        <v>7679.26126111851</v>
      </c>
      <c r="R1397" s="73">
        <f t="shared" si="302"/>
        <v>148.5661002151032</v>
      </c>
      <c r="S1397" s="73">
        <f t="shared" si="303"/>
        <v>384.0022598277695</v>
      </c>
      <c r="T1397" s="73">
        <f t="shared" si="304"/>
        <v>13099.91626896687</v>
      </c>
      <c r="U1397" s="73">
        <f t="shared" si="305"/>
        <v>19236</v>
      </c>
      <c r="V1397" s="73">
        <f t="shared" si="306"/>
        <v>136692.83711015317</v>
      </c>
      <c r="W1397" s="73">
        <f t="shared" si="307"/>
        <v>140930.24603546824</v>
      </c>
    </row>
    <row r="1398" spans="2:23" ht="15">
      <c r="B1398" t="s">
        <v>2589</v>
      </c>
      <c r="C1398" t="s">
        <v>432</v>
      </c>
      <c r="D1398" t="s">
        <v>420</v>
      </c>
      <c r="E1398" s="54">
        <v>40</v>
      </c>
      <c r="F1398" s="45" t="s">
        <v>407</v>
      </c>
      <c r="G1398" s="45" t="s">
        <v>408</v>
      </c>
      <c r="H1398" s="45" t="s">
        <v>412</v>
      </c>
      <c r="I1398" s="53">
        <v>84962.48</v>
      </c>
      <c r="J1398" s="58">
        <f t="shared" si="294"/>
        <v>88191.05424</v>
      </c>
      <c r="K1398" s="58">
        <f t="shared" si="295"/>
        <v>91101.35902991999</v>
      </c>
      <c r="L1398" s="74">
        <f t="shared" si="296"/>
        <v>6746.61564936</v>
      </c>
      <c r="M1398" s="74">
        <f t="shared" si="297"/>
        <v>130.5227602752</v>
      </c>
      <c r="N1398" s="74">
        <f t="shared" si="298"/>
        <v>384.0022598277695</v>
      </c>
      <c r="O1398" s="74">
        <f t="shared" si="299"/>
        <v>11354.5982334</v>
      </c>
      <c r="P1398" s="39">
        <f t="shared" si="300"/>
        <v>19044</v>
      </c>
      <c r="Q1398" s="73">
        <f t="shared" si="301"/>
        <v>6969.253965788879</v>
      </c>
      <c r="R1398" s="73">
        <f t="shared" si="302"/>
        <v>134.83001136428157</v>
      </c>
      <c r="S1398" s="73">
        <f t="shared" si="303"/>
        <v>384.0022598277695</v>
      </c>
      <c r="T1398" s="73">
        <f t="shared" si="304"/>
        <v>11888.727353404558</v>
      </c>
      <c r="U1398" s="73">
        <f t="shared" si="305"/>
        <v>19236</v>
      </c>
      <c r="V1398" s="73">
        <f t="shared" si="306"/>
        <v>125850.79314286297</v>
      </c>
      <c r="W1398" s="73">
        <f t="shared" si="307"/>
        <v>129714.17262030547</v>
      </c>
    </row>
    <row r="1399" spans="2:23" ht="15">
      <c r="B1399" t="s">
        <v>2590</v>
      </c>
      <c r="C1399" t="s">
        <v>712</v>
      </c>
      <c r="D1399" t="s">
        <v>446</v>
      </c>
      <c r="E1399" s="54">
        <v>87</v>
      </c>
      <c r="F1399" s="45" t="s">
        <v>407</v>
      </c>
      <c r="G1399" s="45" t="s">
        <v>408</v>
      </c>
      <c r="H1399" s="45" t="s">
        <v>412</v>
      </c>
      <c r="I1399" s="53">
        <v>90864.94</v>
      </c>
      <c r="J1399" s="58">
        <f t="shared" si="294"/>
        <v>94317.80772000001</v>
      </c>
      <c r="K1399" s="58">
        <f t="shared" si="295"/>
        <v>97430.29537476001</v>
      </c>
      <c r="L1399" s="74">
        <f t="shared" si="296"/>
        <v>7215.312290580001</v>
      </c>
      <c r="M1399" s="74">
        <f t="shared" si="297"/>
        <v>139.59035542560002</v>
      </c>
      <c r="N1399" s="74">
        <f t="shared" si="298"/>
        <v>384.0022598277695</v>
      </c>
      <c r="O1399" s="74">
        <f t="shared" si="299"/>
        <v>12143.417743950002</v>
      </c>
      <c r="P1399" s="39">
        <f t="shared" si="300"/>
        <v>19044</v>
      </c>
      <c r="Q1399" s="73">
        <f t="shared" si="301"/>
        <v>7453.417596169141</v>
      </c>
      <c r="R1399" s="73">
        <f t="shared" si="302"/>
        <v>144.1968371546448</v>
      </c>
      <c r="S1399" s="73">
        <f t="shared" si="303"/>
        <v>384.0022598277695</v>
      </c>
      <c r="T1399" s="73">
        <f t="shared" si="304"/>
        <v>12714.653546406182</v>
      </c>
      <c r="U1399" s="73">
        <f t="shared" si="305"/>
        <v>19236</v>
      </c>
      <c r="V1399" s="73">
        <f t="shared" si="306"/>
        <v>133244.13036978338</v>
      </c>
      <c r="W1399" s="73">
        <f t="shared" si="307"/>
        <v>137362.56561431775</v>
      </c>
    </row>
    <row r="1400" spans="2:23" ht="15">
      <c r="B1400" t="s">
        <v>2591</v>
      </c>
      <c r="C1400" t="s">
        <v>714</v>
      </c>
      <c r="D1400" t="s">
        <v>807</v>
      </c>
      <c r="E1400" s="54">
        <v>40</v>
      </c>
      <c r="F1400" s="45" t="s">
        <v>407</v>
      </c>
      <c r="G1400" s="45" t="s">
        <v>408</v>
      </c>
      <c r="H1400" s="45" t="s">
        <v>412</v>
      </c>
      <c r="I1400" s="53">
        <v>93618.21</v>
      </c>
      <c r="J1400" s="58">
        <f t="shared" si="294"/>
        <v>97175.70198000001</v>
      </c>
      <c r="K1400" s="58">
        <f t="shared" si="295"/>
        <v>100382.50014534</v>
      </c>
      <c r="L1400" s="74">
        <f t="shared" si="296"/>
        <v>7433.941201470001</v>
      </c>
      <c r="M1400" s="74">
        <f t="shared" si="297"/>
        <v>143.82003893040002</v>
      </c>
      <c r="N1400" s="74">
        <f t="shared" si="298"/>
        <v>384.0022598277695</v>
      </c>
      <c r="O1400" s="74">
        <f t="shared" si="299"/>
        <v>12511.371629925003</v>
      </c>
      <c r="P1400" s="39">
        <f t="shared" si="300"/>
        <v>19044</v>
      </c>
      <c r="Q1400" s="73">
        <f t="shared" si="301"/>
        <v>7679.26126111851</v>
      </c>
      <c r="R1400" s="73">
        <f t="shared" si="302"/>
        <v>148.5661002151032</v>
      </c>
      <c r="S1400" s="73">
        <f t="shared" si="303"/>
        <v>384.0022598277695</v>
      </c>
      <c r="T1400" s="73">
        <f t="shared" si="304"/>
        <v>13099.91626896687</v>
      </c>
      <c r="U1400" s="73">
        <f t="shared" si="305"/>
        <v>19236</v>
      </c>
      <c r="V1400" s="73">
        <f t="shared" si="306"/>
        <v>136692.83711015317</v>
      </c>
      <c r="W1400" s="73">
        <f t="shared" si="307"/>
        <v>140930.24603546824</v>
      </c>
    </row>
    <row r="1401" spans="2:23" ht="15">
      <c r="B1401" t="s">
        <v>2592</v>
      </c>
      <c r="C1401" t="s">
        <v>821</v>
      </c>
      <c r="D1401" t="s">
        <v>417</v>
      </c>
      <c r="E1401" s="54">
        <v>40</v>
      </c>
      <c r="F1401" s="45" t="s">
        <v>407</v>
      </c>
      <c r="G1401" s="45" t="s">
        <v>408</v>
      </c>
      <c r="H1401" s="45" t="s">
        <v>412</v>
      </c>
      <c r="I1401" s="53">
        <v>110947.93</v>
      </c>
      <c r="J1401" s="58">
        <f t="shared" si="294"/>
        <v>115163.95134</v>
      </c>
      <c r="K1401" s="58">
        <f t="shared" si="295"/>
        <v>118964.36173421999</v>
      </c>
      <c r="L1401" s="74">
        <f t="shared" si="296"/>
        <v>8810.04227751</v>
      </c>
      <c r="M1401" s="74">
        <f t="shared" si="297"/>
        <v>170.4426479832</v>
      </c>
      <c r="N1401" s="74">
        <f t="shared" si="298"/>
        <v>384.0022598277695</v>
      </c>
      <c r="O1401" s="74">
        <f t="shared" si="299"/>
        <v>14827.358735025</v>
      </c>
      <c r="P1401" s="39">
        <f t="shared" si="300"/>
        <v>19044</v>
      </c>
      <c r="Q1401" s="73">
        <f t="shared" si="301"/>
        <v>9100.773672667829</v>
      </c>
      <c r="R1401" s="73">
        <f t="shared" si="302"/>
        <v>176.06725536664558</v>
      </c>
      <c r="S1401" s="73">
        <f t="shared" si="303"/>
        <v>384.0022598277695</v>
      </c>
      <c r="T1401" s="73">
        <f t="shared" si="304"/>
        <v>15524.849206315708</v>
      </c>
      <c r="U1401" s="73">
        <f t="shared" si="305"/>
        <v>19236</v>
      </c>
      <c r="V1401" s="73">
        <f t="shared" si="306"/>
        <v>158399.79726034598</v>
      </c>
      <c r="W1401" s="73">
        <f t="shared" si="307"/>
        <v>163386.05412839795</v>
      </c>
    </row>
    <row r="1402" spans="2:23" ht="15">
      <c r="B1402" t="s">
        <v>2593</v>
      </c>
      <c r="C1402" t="s">
        <v>2594</v>
      </c>
      <c r="D1402" t="s">
        <v>801</v>
      </c>
      <c r="E1402" s="54">
        <v>40</v>
      </c>
      <c r="F1402" s="45" t="s">
        <v>407</v>
      </c>
      <c r="G1402" s="45" t="s">
        <v>408</v>
      </c>
      <c r="H1402" s="45" t="s">
        <v>412</v>
      </c>
      <c r="I1402" s="53">
        <v>114759.46</v>
      </c>
      <c r="J1402" s="58">
        <f t="shared" si="294"/>
        <v>119120.31948</v>
      </c>
      <c r="K1402" s="58">
        <f t="shared" si="295"/>
        <v>123051.29002284</v>
      </c>
      <c r="L1402" s="74">
        <f t="shared" si="296"/>
        <v>9112.70444022</v>
      </c>
      <c r="M1402" s="74">
        <f t="shared" si="297"/>
        <v>176.2980728304</v>
      </c>
      <c r="N1402" s="74">
        <f t="shared" si="298"/>
        <v>384.0022598277695</v>
      </c>
      <c r="O1402" s="74">
        <f t="shared" si="299"/>
        <v>15336.741133050002</v>
      </c>
      <c r="P1402" s="39">
        <f t="shared" si="300"/>
        <v>19044</v>
      </c>
      <c r="Q1402" s="73">
        <f t="shared" si="301"/>
        <v>9413.42368674726</v>
      </c>
      <c r="R1402" s="73">
        <f t="shared" si="302"/>
        <v>182.1159092338032</v>
      </c>
      <c r="S1402" s="73">
        <f t="shared" si="303"/>
        <v>384.0022598277695</v>
      </c>
      <c r="T1402" s="73">
        <f t="shared" si="304"/>
        <v>16058.19334798062</v>
      </c>
      <c r="U1402" s="73">
        <f t="shared" si="305"/>
        <v>19236</v>
      </c>
      <c r="V1402" s="73">
        <f t="shared" si="306"/>
        <v>163174.06538592817</v>
      </c>
      <c r="W1402" s="73">
        <f t="shared" si="307"/>
        <v>168325.02522662946</v>
      </c>
    </row>
    <row r="1403" spans="2:23" ht="15">
      <c r="B1403" t="s">
        <v>2595</v>
      </c>
      <c r="C1403" t="s">
        <v>1399</v>
      </c>
      <c r="D1403" t="s">
        <v>661</v>
      </c>
      <c r="E1403" s="54">
        <v>40</v>
      </c>
      <c r="F1403" s="45" t="s">
        <v>407</v>
      </c>
      <c r="G1403" s="45" t="s">
        <v>408</v>
      </c>
      <c r="H1403" s="45" t="s">
        <v>412</v>
      </c>
      <c r="I1403" s="53">
        <v>118675.41</v>
      </c>
      <c r="J1403" s="58">
        <f t="shared" si="294"/>
        <v>123185.07558</v>
      </c>
      <c r="K1403" s="58">
        <f t="shared" si="295"/>
        <v>127250.18307413999</v>
      </c>
      <c r="L1403" s="74">
        <f t="shared" si="296"/>
        <v>9423.65828187</v>
      </c>
      <c r="M1403" s="74">
        <f t="shared" si="297"/>
        <v>182.3139118584</v>
      </c>
      <c r="N1403" s="74">
        <f t="shared" si="298"/>
        <v>384.0022598277695</v>
      </c>
      <c r="O1403" s="74">
        <f t="shared" si="299"/>
        <v>15860.078480925002</v>
      </c>
      <c r="P1403" s="39">
        <f t="shared" si="300"/>
        <v>19044</v>
      </c>
      <c r="Q1403" s="73">
        <f t="shared" si="301"/>
        <v>9734.63900517171</v>
      </c>
      <c r="R1403" s="73">
        <f t="shared" si="302"/>
        <v>188.33027094972718</v>
      </c>
      <c r="S1403" s="73">
        <f t="shared" si="303"/>
        <v>384.0022598277695</v>
      </c>
      <c r="T1403" s="73">
        <f t="shared" si="304"/>
        <v>16606.148891175268</v>
      </c>
      <c r="U1403" s="73">
        <f t="shared" si="305"/>
        <v>19236</v>
      </c>
      <c r="V1403" s="73">
        <f t="shared" si="306"/>
        <v>168079.12851448118</v>
      </c>
      <c r="W1403" s="73">
        <f t="shared" si="307"/>
        <v>173399.30350126448</v>
      </c>
    </row>
    <row r="1404" spans="2:23" ht="15">
      <c r="B1404" t="s">
        <v>2596</v>
      </c>
      <c r="C1404" t="s">
        <v>2597</v>
      </c>
      <c r="D1404" t="s">
        <v>658</v>
      </c>
      <c r="E1404" s="54">
        <v>40</v>
      </c>
      <c r="F1404" s="45" t="s">
        <v>407</v>
      </c>
      <c r="G1404" s="45" t="s">
        <v>408</v>
      </c>
      <c r="H1404" s="45" t="s">
        <v>412</v>
      </c>
      <c r="I1404" s="53">
        <v>101095.66</v>
      </c>
      <c r="J1404" s="58">
        <f t="shared" si="294"/>
        <v>104937.29508000001</v>
      </c>
      <c r="K1404" s="58">
        <f t="shared" si="295"/>
        <v>108400.22581764</v>
      </c>
      <c r="L1404" s="74">
        <f t="shared" si="296"/>
        <v>8027.70307362</v>
      </c>
      <c r="M1404" s="74">
        <f t="shared" si="297"/>
        <v>155.3071967184</v>
      </c>
      <c r="N1404" s="74">
        <f t="shared" si="298"/>
        <v>384.0022598277695</v>
      </c>
      <c r="O1404" s="74">
        <f t="shared" si="299"/>
        <v>13510.676741550002</v>
      </c>
      <c r="P1404" s="39">
        <f t="shared" si="300"/>
        <v>19044</v>
      </c>
      <c r="Q1404" s="73">
        <f t="shared" si="301"/>
        <v>8292.61727504946</v>
      </c>
      <c r="R1404" s="73">
        <f t="shared" si="302"/>
        <v>160.4323342101072</v>
      </c>
      <c r="S1404" s="73">
        <f t="shared" si="303"/>
        <v>384.0022598277695</v>
      </c>
      <c r="T1404" s="73">
        <f t="shared" si="304"/>
        <v>14146.22946920202</v>
      </c>
      <c r="U1404" s="73">
        <f t="shared" si="305"/>
        <v>19236</v>
      </c>
      <c r="V1404" s="73">
        <f t="shared" si="306"/>
        <v>146058.98435171618</v>
      </c>
      <c r="W1404" s="73">
        <f t="shared" si="307"/>
        <v>150619.50715592937</v>
      </c>
    </row>
    <row r="1405" spans="2:23" ht="15">
      <c r="B1405" t="s">
        <v>2598</v>
      </c>
      <c r="C1405" t="s">
        <v>2599</v>
      </c>
      <c r="D1405" t="s">
        <v>420</v>
      </c>
      <c r="E1405" s="54">
        <v>40</v>
      </c>
      <c r="F1405" s="45" t="s">
        <v>407</v>
      </c>
      <c r="G1405" s="45" t="s">
        <v>408</v>
      </c>
      <c r="H1405" s="45" t="s">
        <v>412</v>
      </c>
      <c r="I1405" s="53">
        <v>101095.66</v>
      </c>
      <c r="J1405" s="58">
        <f t="shared" si="294"/>
        <v>104937.29508000001</v>
      </c>
      <c r="K1405" s="58">
        <f t="shared" si="295"/>
        <v>108400.22581764</v>
      </c>
      <c r="L1405" s="74">
        <f t="shared" si="296"/>
        <v>8027.70307362</v>
      </c>
      <c r="M1405" s="74">
        <f t="shared" si="297"/>
        <v>155.3071967184</v>
      </c>
      <c r="N1405" s="74">
        <f t="shared" si="298"/>
        <v>384.0022598277695</v>
      </c>
      <c r="O1405" s="74">
        <f t="shared" si="299"/>
        <v>13510.676741550002</v>
      </c>
      <c r="P1405" s="39">
        <f t="shared" si="300"/>
        <v>19044</v>
      </c>
      <c r="Q1405" s="73">
        <f t="shared" si="301"/>
        <v>8292.61727504946</v>
      </c>
      <c r="R1405" s="73">
        <f t="shared" si="302"/>
        <v>160.4323342101072</v>
      </c>
      <c r="S1405" s="73">
        <f t="shared" si="303"/>
        <v>384.0022598277695</v>
      </c>
      <c r="T1405" s="73">
        <f t="shared" si="304"/>
        <v>14146.22946920202</v>
      </c>
      <c r="U1405" s="73">
        <f t="shared" si="305"/>
        <v>19236</v>
      </c>
      <c r="V1405" s="73">
        <f t="shared" si="306"/>
        <v>146058.98435171618</v>
      </c>
      <c r="W1405" s="73">
        <f t="shared" si="307"/>
        <v>150619.50715592937</v>
      </c>
    </row>
    <row r="1406" spans="2:23" ht="15">
      <c r="B1406" t="s">
        <v>2600</v>
      </c>
      <c r="C1406" t="s">
        <v>2597</v>
      </c>
      <c r="D1406" t="s">
        <v>807</v>
      </c>
      <c r="E1406" s="54">
        <v>40</v>
      </c>
      <c r="F1406" s="45" t="s">
        <v>407</v>
      </c>
      <c r="G1406" s="45" t="s">
        <v>408</v>
      </c>
      <c r="H1406" s="45" t="s">
        <v>412</v>
      </c>
      <c r="I1406" s="53">
        <v>101095.66</v>
      </c>
      <c r="J1406" s="58">
        <f t="shared" si="294"/>
        <v>104937.29508000001</v>
      </c>
      <c r="K1406" s="58">
        <f t="shared" si="295"/>
        <v>108400.22581764</v>
      </c>
      <c r="L1406" s="74">
        <f t="shared" si="296"/>
        <v>8027.70307362</v>
      </c>
      <c r="M1406" s="74">
        <f t="shared" si="297"/>
        <v>155.3071967184</v>
      </c>
      <c r="N1406" s="74">
        <f t="shared" si="298"/>
        <v>384.0022598277695</v>
      </c>
      <c r="O1406" s="74">
        <f t="shared" si="299"/>
        <v>13510.676741550002</v>
      </c>
      <c r="P1406" s="39">
        <f t="shared" si="300"/>
        <v>19044</v>
      </c>
      <c r="Q1406" s="73">
        <f t="shared" si="301"/>
        <v>8292.61727504946</v>
      </c>
      <c r="R1406" s="73">
        <f t="shared" si="302"/>
        <v>160.4323342101072</v>
      </c>
      <c r="S1406" s="73">
        <f t="shared" si="303"/>
        <v>384.0022598277695</v>
      </c>
      <c r="T1406" s="73">
        <f t="shared" si="304"/>
        <v>14146.22946920202</v>
      </c>
      <c r="U1406" s="73">
        <f t="shared" si="305"/>
        <v>19236</v>
      </c>
      <c r="V1406" s="73">
        <f t="shared" si="306"/>
        <v>146058.98435171618</v>
      </c>
      <c r="W1406" s="73">
        <f t="shared" si="307"/>
        <v>150619.50715592937</v>
      </c>
    </row>
    <row r="1407" spans="2:23" ht="15">
      <c r="B1407" t="s">
        <v>2601</v>
      </c>
      <c r="C1407" t="s">
        <v>1478</v>
      </c>
      <c r="D1407" t="s">
        <v>511</v>
      </c>
      <c r="E1407" s="54">
        <v>35</v>
      </c>
      <c r="F1407" s="45" t="s">
        <v>407</v>
      </c>
      <c r="G1407" s="45" t="s">
        <v>408</v>
      </c>
      <c r="H1407" s="45" t="s">
        <v>412</v>
      </c>
      <c r="I1407" s="53">
        <v>91786.3</v>
      </c>
      <c r="J1407" s="58">
        <f t="shared" si="294"/>
        <v>95274.17940000001</v>
      </c>
      <c r="K1407" s="58">
        <f t="shared" si="295"/>
        <v>98418.2273202</v>
      </c>
      <c r="L1407" s="74">
        <f t="shared" si="296"/>
        <v>7288.4747241000005</v>
      </c>
      <c r="M1407" s="74">
        <f t="shared" si="297"/>
        <v>141.00578551200002</v>
      </c>
      <c r="N1407" s="74">
        <f t="shared" si="298"/>
        <v>384.0022598277695</v>
      </c>
      <c r="O1407" s="74">
        <f t="shared" si="299"/>
        <v>12266.550597750002</v>
      </c>
      <c r="P1407" s="39">
        <f t="shared" si="300"/>
        <v>19044</v>
      </c>
      <c r="Q1407" s="73">
        <f t="shared" si="301"/>
        <v>7528.9943899953005</v>
      </c>
      <c r="R1407" s="73">
        <f t="shared" si="302"/>
        <v>145.65897643389602</v>
      </c>
      <c r="S1407" s="73">
        <f t="shared" si="303"/>
        <v>384.0022598277695</v>
      </c>
      <c r="T1407" s="73">
        <f t="shared" si="304"/>
        <v>12843.5786652861</v>
      </c>
      <c r="U1407" s="73">
        <f t="shared" si="305"/>
        <v>19236</v>
      </c>
      <c r="V1407" s="73">
        <f t="shared" si="306"/>
        <v>134398.21276718978</v>
      </c>
      <c r="W1407" s="73">
        <f t="shared" si="307"/>
        <v>138556.46161174309</v>
      </c>
    </row>
    <row r="1408" spans="2:23" ht="15">
      <c r="B1408" t="s">
        <v>2602</v>
      </c>
      <c r="C1408" t="s">
        <v>934</v>
      </c>
      <c r="D1408" t="s">
        <v>417</v>
      </c>
      <c r="E1408" s="54">
        <v>40</v>
      </c>
      <c r="F1408" s="45" t="s">
        <v>407</v>
      </c>
      <c r="G1408" s="45" t="s">
        <v>408</v>
      </c>
      <c r="H1408" s="45" t="s">
        <v>412</v>
      </c>
      <c r="I1408" s="53">
        <v>96537.06</v>
      </c>
      <c r="J1408" s="58">
        <f t="shared" si="294"/>
        <v>100205.46828</v>
      </c>
      <c r="K1408" s="58">
        <f t="shared" si="295"/>
        <v>103512.24873323999</v>
      </c>
      <c r="L1408" s="74">
        <f t="shared" si="296"/>
        <v>7665.71832342</v>
      </c>
      <c r="M1408" s="74">
        <f t="shared" si="297"/>
        <v>148.3040930544</v>
      </c>
      <c r="N1408" s="74">
        <f t="shared" si="298"/>
        <v>384.0022598277695</v>
      </c>
      <c r="O1408" s="74">
        <f t="shared" si="299"/>
        <v>12901.454041050001</v>
      </c>
      <c r="P1408" s="39">
        <f t="shared" si="300"/>
        <v>19044</v>
      </c>
      <c r="Q1408" s="73">
        <f t="shared" si="301"/>
        <v>7918.687028092859</v>
      </c>
      <c r="R1408" s="73">
        <f t="shared" si="302"/>
        <v>153.19812812519518</v>
      </c>
      <c r="S1408" s="73">
        <f t="shared" si="303"/>
        <v>384.0022598277695</v>
      </c>
      <c r="T1408" s="73">
        <f t="shared" si="304"/>
        <v>13508.348459687819</v>
      </c>
      <c r="U1408" s="73">
        <f t="shared" si="305"/>
        <v>19236</v>
      </c>
      <c r="V1408" s="73">
        <f t="shared" si="306"/>
        <v>140348.94699735218</v>
      </c>
      <c r="W1408" s="73">
        <f t="shared" si="307"/>
        <v>144712.48460897364</v>
      </c>
    </row>
    <row r="1409" spans="2:23" ht="15">
      <c r="B1409" t="s">
        <v>2603</v>
      </c>
      <c r="C1409" t="s">
        <v>1927</v>
      </c>
      <c r="D1409" t="s">
        <v>801</v>
      </c>
      <c r="E1409" s="54">
        <v>40</v>
      </c>
      <c r="F1409" s="45" t="s">
        <v>407</v>
      </c>
      <c r="G1409" s="45" t="s">
        <v>408</v>
      </c>
      <c r="H1409" s="45" t="s">
        <v>412</v>
      </c>
      <c r="I1409" s="53">
        <v>101802</v>
      </c>
      <c r="J1409" s="58">
        <f t="shared" si="294"/>
        <v>105670.47600000001</v>
      </c>
      <c r="K1409" s="58">
        <f t="shared" si="295"/>
        <v>109157.601708</v>
      </c>
      <c r="L1409" s="74">
        <f t="shared" si="296"/>
        <v>8083.791414</v>
      </c>
      <c r="M1409" s="74">
        <f t="shared" si="297"/>
        <v>156.39230448</v>
      </c>
      <c r="N1409" s="74">
        <f t="shared" si="298"/>
        <v>384.0022598277695</v>
      </c>
      <c r="O1409" s="74">
        <f t="shared" si="299"/>
        <v>13605.073785000002</v>
      </c>
      <c r="P1409" s="39">
        <f t="shared" si="300"/>
        <v>19044</v>
      </c>
      <c r="Q1409" s="73">
        <f t="shared" si="301"/>
        <v>8350.556530662</v>
      </c>
      <c r="R1409" s="73">
        <f t="shared" si="302"/>
        <v>161.55325052784</v>
      </c>
      <c r="S1409" s="73">
        <f t="shared" si="303"/>
        <v>384.0022598277695</v>
      </c>
      <c r="T1409" s="73">
        <f t="shared" si="304"/>
        <v>14245.067022894002</v>
      </c>
      <c r="U1409" s="73">
        <f t="shared" si="305"/>
        <v>19236</v>
      </c>
      <c r="V1409" s="73">
        <f t="shared" si="306"/>
        <v>146943.73576330778</v>
      </c>
      <c r="W1409" s="73">
        <f t="shared" si="307"/>
        <v>151534.7807719116</v>
      </c>
    </row>
    <row r="1410" spans="2:23" ht="15">
      <c r="B1410" t="s">
        <v>2604</v>
      </c>
      <c r="C1410" t="s">
        <v>1929</v>
      </c>
      <c r="D1410" t="s">
        <v>661</v>
      </c>
      <c r="E1410" s="54">
        <v>40</v>
      </c>
      <c r="F1410" s="45" t="s">
        <v>407</v>
      </c>
      <c r="G1410" s="45" t="s">
        <v>408</v>
      </c>
      <c r="H1410" s="45" t="s">
        <v>412</v>
      </c>
      <c r="I1410" s="53">
        <v>102673.23</v>
      </c>
      <c r="J1410" s="58">
        <f t="shared" si="294"/>
        <v>106574.81274</v>
      </c>
      <c r="K1410" s="58">
        <f t="shared" si="295"/>
        <v>110091.78156041999</v>
      </c>
      <c r="L1410" s="74">
        <f t="shared" si="296"/>
        <v>8152.97317461</v>
      </c>
      <c r="M1410" s="74">
        <f t="shared" si="297"/>
        <v>157.73072285519999</v>
      </c>
      <c r="N1410" s="74">
        <f t="shared" si="298"/>
        <v>384.0022598277695</v>
      </c>
      <c r="O1410" s="74">
        <f t="shared" si="299"/>
        <v>13721.507140275</v>
      </c>
      <c r="P1410" s="39">
        <f t="shared" si="300"/>
        <v>19044</v>
      </c>
      <c r="Q1410" s="73">
        <f t="shared" si="301"/>
        <v>8422.02128937213</v>
      </c>
      <c r="R1410" s="73">
        <f t="shared" si="302"/>
        <v>162.93583670942158</v>
      </c>
      <c r="S1410" s="73">
        <f t="shared" si="303"/>
        <v>384.0022598277695</v>
      </c>
      <c r="T1410" s="73">
        <f t="shared" si="304"/>
        <v>14366.97749363481</v>
      </c>
      <c r="U1410" s="73">
        <f t="shared" si="305"/>
        <v>19236</v>
      </c>
      <c r="V1410" s="73">
        <f t="shared" si="306"/>
        <v>148035.02603756796</v>
      </c>
      <c r="W1410" s="73">
        <f t="shared" si="307"/>
        <v>152663.7184399641</v>
      </c>
    </row>
    <row r="1411" spans="2:23" ht="15">
      <c r="B1411" t="s">
        <v>2605</v>
      </c>
      <c r="C1411" t="s">
        <v>2606</v>
      </c>
      <c r="D1411" t="s">
        <v>658</v>
      </c>
      <c r="E1411" s="54">
        <v>40</v>
      </c>
      <c r="F1411" s="45" t="s">
        <v>407</v>
      </c>
      <c r="G1411" s="45" t="s">
        <v>408</v>
      </c>
      <c r="H1411" s="45" t="s">
        <v>412</v>
      </c>
      <c r="I1411" s="53">
        <v>89791.02</v>
      </c>
      <c r="J1411" s="58">
        <f t="shared" si="294"/>
        <v>93203.07876</v>
      </c>
      <c r="K1411" s="58">
        <f t="shared" si="295"/>
        <v>96278.78035908</v>
      </c>
      <c r="L1411" s="74">
        <f t="shared" si="296"/>
        <v>7130.035525140001</v>
      </c>
      <c r="M1411" s="74">
        <f t="shared" si="297"/>
        <v>137.9405565648</v>
      </c>
      <c r="N1411" s="74">
        <f t="shared" si="298"/>
        <v>384.0022598277695</v>
      </c>
      <c r="O1411" s="74">
        <f t="shared" si="299"/>
        <v>11999.89639035</v>
      </c>
      <c r="P1411" s="39">
        <f t="shared" si="300"/>
        <v>19044</v>
      </c>
      <c r="Q1411" s="73">
        <f t="shared" si="301"/>
        <v>7365.32669746962</v>
      </c>
      <c r="R1411" s="73">
        <f t="shared" si="302"/>
        <v>142.4925949314384</v>
      </c>
      <c r="S1411" s="73">
        <f t="shared" si="303"/>
        <v>384.0022598277695</v>
      </c>
      <c r="T1411" s="73">
        <f t="shared" si="304"/>
        <v>12564.38083685994</v>
      </c>
      <c r="U1411" s="73">
        <f t="shared" si="305"/>
        <v>19236</v>
      </c>
      <c r="V1411" s="73">
        <f t="shared" si="306"/>
        <v>131898.95349188257</v>
      </c>
      <c r="W1411" s="73">
        <f t="shared" si="307"/>
        <v>135970.98274816875</v>
      </c>
    </row>
    <row r="1412" spans="2:23" ht="15">
      <c r="B1412" t="s">
        <v>2607</v>
      </c>
      <c r="C1412" t="s">
        <v>1931</v>
      </c>
      <c r="D1412" t="s">
        <v>420</v>
      </c>
      <c r="E1412" s="54">
        <v>40</v>
      </c>
      <c r="F1412" s="45" t="s">
        <v>407</v>
      </c>
      <c r="G1412" s="45" t="s">
        <v>408</v>
      </c>
      <c r="H1412" s="45" t="s">
        <v>412</v>
      </c>
      <c r="I1412" s="53">
        <v>99797.69</v>
      </c>
      <c r="J1412" s="58">
        <f t="shared" si="294"/>
        <v>103590.00222000001</v>
      </c>
      <c r="K1412" s="58">
        <f t="shared" si="295"/>
        <v>107008.47229326</v>
      </c>
      <c r="L1412" s="74">
        <f t="shared" si="296"/>
        <v>7924.63516983</v>
      </c>
      <c r="M1412" s="74">
        <f t="shared" si="297"/>
        <v>153.31320328560003</v>
      </c>
      <c r="N1412" s="74">
        <f t="shared" si="298"/>
        <v>384.0022598277695</v>
      </c>
      <c r="O1412" s="74">
        <f t="shared" si="299"/>
        <v>13337.212785825002</v>
      </c>
      <c r="P1412" s="39">
        <f t="shared" si="300"/>
        <v>19044</v>
      </c>
      <c r="Q1412" s="73">
        <f t="shared" si="301"/>
        <v>8186.14813043439</v>
      </c>
      <c r="R1412" s="73">
        <f t="shared" si="302"/>
        <v>158.3725389940248</v>
      </c>
      <c r="S1412" s="73">
        <f t="shared" si="303"/>
        <v>384.0022598277695</v>
      </c>
      <c r="T1412" s="73">
        <f t="shared" si="304"/>
        <v>13964.60563427043</v>
      </c>
      <c r="U1412" s="73">
        <f t="shared" si="305"/>
        <v>19236</v>
      </c>
      <c r="V1412" s="73">
        <f t="shared" si="306"/>
        <v>144433.16563876838</v>
      </c>
      <c r="W1412" s="73">
        <f t="shared" si="307"/>
        <v>148937.60085678662</v>
      </c>
    </row>
    <row r="1413" spans="2:23" ht="15">
      <c r="B1413" t="s">
        <v>2608</v>
      </c>
      <c r="C1413" t="s">
        <v>2606</v>
      </c>
      <c r="D1413" t="s">
        <v>807</v>
      </c>
      <c r="E1413" s="54">
        <v>40</v>
      </c>
      <c r="F1413" s="45" t="s">
        <v>407</v>
      </c>
      <c r="G1413" s="45" t="s">
        <v>408</v>
      </c>
      <c r="H1413" s="45" t="s">
        <v>412</v>
      </c>
      <c r="I1413" s="53">
        <v>89791.02</v>
      </c>
      <c r="J1413" s="58">
        <f t="shared" si="294"/>
        <v>93203.07876</v>
      </c>
      <c r="K1413" s="58">
        <f t="shared" si="295"/>
        <v>96278.78035908</v>
      </c>
      <c r="L1413" s="74">
        <f t="shared" si="296"/>
        <v>7130.035525140001</v>
      </c>
      <c r="M1413" s="74">
        <f t="shared" si="297"/>
        <v>137.9405565648</v>
      </c>
      <c r="N1413" s="74">
        <f t="shared" si="298"/>
        <v>384.0022598277695</v>
      </c>
      <c r="O1413" s="74">
        <f t="shared" si="299"/>
        <v>11999.89639035</v>
      </c>
      <c r="P1413" s="39">
        <f t="shared" si="300"/>
        <v>19044</v>
      </c>
      <c r="Q1413" s="73">
        <f t="shared" si="301"/>
        <v>7365.32669746962</v>
      </c>
      <c r="R1413" s="73">
        <f t="shared" si="302"/>
        <v>142.4925949314384</v>
      </c>
      <c r="S1413" s="73">
        <f t="shared" si="303"/>
        <v>384.0022598277695</v>
      </c>
      <c r="T1413" s="73">
        <f t="shared" si="304"/>
        <v>12564.38083685994</v>
      </c>
      <c r="U1413" s="73">
        <f t="shared" si="305"/>
        <v>19236</v>
      </c>
      <c r="V1413" s="73">
        <f t="shared" si="306"/>
        <v>131898.95349188257</v>
      </c>
      <c r="W1413" s="73">
        <f t="shared" si="307"/>
        <v>135970.98274816875</v>
      </c>
    </row>
    <row r="1414" spans="2:23" ht="15">
      <c r="B1414" t="s">
        <v>2609</v>
      </c>
      <c r="C1414" t="s">
        <v>2610</v>
      </c>
      <c r="D1414" t="s">
        <v>446</v>
      </c>
      <c r="E1414" s="54">
        <v>86.67</v>
      </c>
      <c r="F1414" s="45" t="s">
        <v>407</v>
      </c>
      <c r="G1414" s="45" t="s">
        <v>408</v>
      </c>
      <c r="H1414" s="45" t="s">
        <v>412</v>
      </c>
      <c r="I1414" s="53">
        <v>103374.02</v>
      </c>
      <c r="J1414" s="58">
        <f t="shared" si="294"/>
        <v>107302.23276000001</v>
      </c>
      <c r="K1414" s="58">
        <f t="shared" si="295"/>
        <v>110843.20644108001</v>
      </c>
      <c r="L1414" s="74">
        <f t="shared" si="296"/>
        <v>8208.620806140001</v>
      </c>
      <c r="M1414" s="74">
        <f t="shared" si="297"/>
        <v>158.80730448480003</v>
      </c>
      <c r="N1414" s="74">
        <f t="shared" si="298"/>
        <v>384.0022598277695</v>
      </c>
      <c r="O1414" s="74">
        <f t="shared" si="299"/>
        <v>13815.162467850003</v>
      </c>
      <c r="P1414" s="39">
        <f t="shared" si="300"/>
        <v>19044</v>
      </c>
      <c r="Q1414" s="73">
        <f t="shared" si="301"/>
        <v>8479.50529274262</v>
      </c>
      <c r="R1414" s="73">
        <f t="shared" si="302"/>
        <v>164.04794553279842</v>
      </c>
      <c r="S1414" s="73">
        <f t="shared" si="303"/>
        <v>384.0022598277695</v>
      </c>
      <c r="T1414" s="73">
        <f t="shared" si="304"/>
        <v>14465.038440560942</v>
      </c>
      <c r="U1414" s="73">
        <f t="shared" si="305"/>
        <v>19236</v>
      </c>
      <c r="V1414" s="73">
        <f t="shared" si="306"/>
        <v>148912.8255983026</v>
      </c>
      <c r="W1414" s="73">
        <f t="shared" si="307"/>
        <v>153571.80037974415</v>
      </c>
    </row>
    <row r="1415" spans="2:23" ht="15">
      <c r="B1415" t="s">
        <v>2611</v>
      </c>
      <c r="C1415" t="s">
        <v>937</v>
      </c>
      <c r="D1415" t="s">
        <v>511</v>
      </c>
      <c r="E1415" s="54">
        <v>35</v>
      </c>
      <c r="F1415" s="45" t="s">
        <v>407</v>
      </c>
      <c r="G1415" s="45" t="s">
        <v>408</v>
      </c>
      <c r="H1415" s="45" t="s">
        <v>412</v>
      </c>
      <c r="I1415" s="53">
        <v>99489.12</v>
      </c>
      <c r="J1415" s="58">
        <f t="shared" si="294"/>
        <v>103269.70655999999</v>
      </c>
      <c r="K1415" s="58">
        <f t="shared" si="295"/>
        <v>106677.60687647999</v>
      </c>
      <c r="L1415" s="74">
        <f t="shared" si="296"/>
        <v>7900.132551839999</v>
      </c>
      <c r="M1415" s="74">
        <f t="shared" si="297"/>
        <v>152.83916570879998</v>
      </c>
      <c r="N1415" s="74">
        <f t="shared" si="298"/>
        <v>384.0022598277695</v>
      </c>
      <c r="O1415" s="74">
        <f t="shared" si="299"/>
        <v>13295.974719599999</v>
      </c>
      <c r="P1415" s="39">
        <f t="shared" si="300"/>
        <v>19044</v>
      </c>
      <c r="Q1415" s="73">
        <f t="shared" si="301"/>
        <v>8160.836926050719</v>
      </c>
      <c r="R1415" s="73">
        <f t="shared" si="302"/>
        <v>157.88285817719037</v>
      </c>
      <c r="S1415" s="73">
        <f t="shared" si="303"/>
        <v>384.0022598277695</v>
      </c>
      <c r="T1415" s="73">
        <f t="shared" si="304"/>
        <v>13921.427697380639</v>
      </c>
      <c r="U1415" s="73">
        <f t="shared" si="305"/>
        <v>19236</v>
      </c>
      <c r="V1415" s="73">
        <f t="shared" si="306"/>
        <v>144046.65525697655</v>
      </c>
      <c r="W1415" s="73">
        <f t="shared" si="307"/>
        <v>148537.7566179163</v>
      </c>
    </row>
    <row r="1416" spans="2:23" ht="15">
      <c r="B1416" t="s">
        <v>2612</v>
      </c>
      <c r="C1416" t="s">
        <v>1375</v>
      </c>
      <c r="D1416" t="s">
        <v>511</v>
      </c>
      <c r="E1416" s="54">
        <v>35</v>
      </c>
      <c r="F1416" s="45" t="s">
        <v>407</v>
      </c>
      <c r="G1416" s="45" t="s">
        <v>408</v>
      </c>
      <c r="H1416" s="45" t="s">
        <v>412</v>
      </c>
      <c r="I1416" s="53">
        <v>113130.75</v>
      </c>
      <c r="J1416" s="58">
        <f t="shared" si="294"/>
        <v>117429.7185</v>
      </c>
      <c r="K1416" s="58">
        <f t="shared" si="295"/>
        <v>121304.89921049999</v>
      </c>
      <c r="L1416" s="74">
        <f t="shared" si="296"/>
        <v>8983.37346525</v>
      </c>
      <c r="M1416" s="74">
        <f t="shared" si="297"/>
        <v>173.79598338</v>
      </c>
      <c r="N1416" s="74">
        <f t="shared" si="298"/>
        <v>384.0022598277695</v>
      </c>
      <c r="O1416" s="74">
        <f t="shared" si="299"/>
        <v>15119.076256875001</v>
      </c>
      <c r="P1416" s="39">
        <f t="shared" si="300"/>
        <v>19044</v>
      </c>
      <c r="Q1416" s="73">
        <f t="shared" si="301"/>
        <v>9279.82478960325</v>
      </c>
      <c r="R1416" s="73">
        <f t="shared" si="302"/>
        <v>179.53125083153998</v>
      </c>
      <c r="S1416" s="73">
        <f t="shared" si="303"/>
        <v>384.0022598277695</v>
      </c>
      <c r="T1416" s="73">
        <f t="shared" si="304"/>
        <v>15830.28934697025</v>
      </c>
      <c r="U1416" s="73">
        <f t="shared" si="305"/>
        <v>19236</v>
      </c>
      <c r="V1416" s="73">
        <f t="shared" si="306"/>
        <v>161133.96646533278</v>
      </c>
      <c r="W1416" s="73">
        <f t="shared" si="307"/>
        <v>166214.5468577328</v>
      </c>
    </row>
    <row r="1417" spans="2:23" ht="15">
      <c r="B1417" t="s">
        <v>2613</v>
      </c>
      <c r="C1417" t="s">
        <v>1501</v>
      </c>
      <c r="D1417" t="s">
        <v>417</v>
      </c>
      <c r="E1417" s="54">
        <v>40</v>
      </c>
      <c r="F1417" s="45" t="s">
        <v>407</v>
      </c>
      <c r="G1417" s="45" t="s">
        <v>408</v>
      </c>
      <c r="H1417" s="45" t="s">
        <v>412</v>
      </c>
      <c r="I1417" s="53">
        <v>79621.01</v>
      </c>
      <c r="J1417" s="58">
        <f t="shared" si="294"/>
        <v>82646.60837999999</v>
      </c>
      <c r="K1417" s="58">
        <f t="shared" si="295"/>
        <v>85373.94645653998</v>
      </c>
      <c r="L1417" s="74">
        <f t="shared" si="296"/>
        <v>6322.465541069999</v>
      </c>
      <c r="M1417" s="74">
        <f t="shared" si="297"/>
        <v>122.31698040239998</v>
      </c>
      <c r="N1417" s="74">
        <f t="shared" si="298"/>
        <v>384.0022598277695</v>
      </c>
      <c r="O1417" s="74">
        <f t="shared" si="299"/>
        <v>10640.750828925</v>
      </c>
      <c r="P1417" s="39">
        <f t="shared" si="300"/>
        <v>19044</v>
      </c>
      <c r="Q1417" s="73">
        <f t="shared" si="301"/>
        <v>6531.106903925309</v>
      </c>
      <c r="R1417" s="73">
        <f t="shared" si="302"/>
        <v>126.35344075567917</v>
      </c>
      <c r="S1417" s="73">
        <f t="shared" si="303"/>
        <v>384.0022598277695</v>
      </c>
      <c r="T1417" s="73">
        <f t="shared" si="304"/>
        <v>11141.300012578467</v>
      </c>
      <c r="U1417" s="73">
        <f t="shared" si="305"/>
        <v>19236</v>
      </c>
      <c r="V1417" s="73">
        <f t="shared" si="306"/>
        <v>119160.14399022516</v>
      </c>
      <c r="W1417" s="73">
        <f t="shared" si="307"/>
        <v>122792.70907362721</v>
      </c>
    </row>
    <row r="1418" spans="2:23" ht="15">
      <c r="B1418" t="s">
        <v>2614</v>
      </c>
      <c r="C1418" t="s">
        <v>1659</v>
      </c>
      <c r="D1418" t="s">
        <v>801</v>
      </c>
      <c r="E1418" s="54">
        <v>40</v>
      </c>
      <c r="F1418" s="45" t="s">
        <v>407</v>
      </c>
      <c r="G1418" s="45" t="s">
        <v>408</v>
      </c>
      <c r="H1418" s="45" t="s">
        <v>412</v>
      </c>
      <c r="I1418" s="53">
        <v>81882.68</v>
      </c>
      <c r="J1418" s="58">
        <f aca="true" t="shared" si="308" ref="J1418:J1481">I1418*(1+$F$1)</f>
        <v>84994.22184</v>
      </c>
      <c r="K1418" s="58">
        <f aca="true" t="shared" si="309" ref="K1418:K1481">J1418*(1+$F$2)</f>
        <v>87799.03116072</v>
      </c>
      <c r="L1418" s="74">
        <f aca="true" t="shared" si="310" ref="L1418:L1481">IF(J1418-$L$2&lt;0,J1418*$I$3,($L$2*$I$3)+(J1418-$L$2)*$I$4)</f>
        <v>6502.05797076</v>
      </c>
      <c r="M1418" s="74">
        <f aca="true" t="shared" si="311" ref="M1418:M1481">J1418*0.00148</f>
        <v>125.7914483232</v>
      </c>
      <c r="N1418" s="74">
        <f aca="true" t="shared" si="312" ref="N1418:N1481">2080*0.184616471071043</f>
        <v>384.0022598277695</v>
      </c>
      <c r="O1418" s="74">
        <f aca="true" t="shared" si="313" ref="O1418:O1481">J1418*0.12875</f>
        <v>10943.0060619</v>
      </c>
      <c r="P1418" s="39">
        <f aca="true" t="shared" si="314" ref="P1418:P1481">1587*12</f>
        <v>19044</v>
      </c>
      <c r="Q1418" s="73">
        <f aca="true" t="shared" si="315" ref="Q1418:Q1481">IF(K1418-$L$2&lt;0,K1418*$I$3,($L$2*$I$3)+(K1418-$L$2)*$I$4)</f>
        <v>6716.62588379508</v>
      </c>
      <c r="R1418" s="73">
        <f aca="true" t="shared" si="316" ref="R1418:R1481">K1418*0.00148</f>
        <v>129.9425661178656</v>
      </c>
      <c r="S1418" s="73">
        <f aca="true" t="shared" si="317" ref="S1418:S1481">2080*0.184616471071043</f>
        <v>384.0022598277695</v>
      </c>
      <c r="T1418" s="73">
        <f aca="true" t="shared" si="318" ref="T1418:T1481">K1418*0.1305</f>
        <v>11457.77356647396</v>
      </c>
      <c r="U1418" s="73">
        <f aca="true" t="shared" si="319" ref="U1418:U1481">1603*12</f>
        <v>19236</v>
      </c>
      <c r="V1418" s="73">
        <f aca="true" t="shared" si="320" ref="V1418:V1481">J1418+SUM(L1418:P1418)</f>
        <v>121993.07958081097</v>
      </c>
      <c r="W1418" s="73">
        <f aca="true" t="shared" si="321" ref="W1418:W1481">K1418+SUM(Q1418:U1418)</f>
        <v>125723.37543693467</v>
      </c>
    </row>
    <row r="1419" spans="2:23" ht="15">
      <c r="B1419" t="s">
        <v>2615</v>
      </c>
      <c r="C1419" t="s">
        <v>1600</v>
      </c>
      <c r="D1419" t="s">
        <v>661</v>
      </c>
      <c r="E1419" s="54">
        <v>40</v>
      </c>
      <c r="F1419" s="45" t="s">
        <v>407</v>
      </c>
      <c r="G1419" s="45" t="s">
        <v>408</v>
      </c>
      <c r="H1419" s="45" t="s">
        <v>412</v>
      </c>
      <c r="I1419" s="53">
        <v>85877.12</v>
      </c>
      <c r="J1419" s="58">
        <f t="shared" si="308"/>
        <v>89140.45056</v>
      </c>
      <c r="K1419" s="58">
        <f t="shared" si="309"/>
        <v>92082.08542847999</v>
      </c>
      <c r="L1419" s="74">
        <f t="shared" si="310"/>
        <v>6819.24446784</v>
      </c>
      <c r="M1419" s="74">
        <f t="shared" si="311"/>
        <v>131.9278668288</v>
      </c>
      <c r="N1419" s="74">
        <f t="shared" si="312"/>
        <v>384.0022598277695</v>
      </c>
      <c r="O1419" s="74">
        <f t="shared" si="313"/>
        <v>11476.8330096</v>
      </c>
      <c r="P1419" s="39">
        <f t="shared" si="314"/>
        <v>19044</v>
      </c>
      <c r="Q1419" s="73">
        <f t="shared" si="315"/>
        <v>7044.279535278719</v>
      </c>
      <c r="R1419" s="73">
        <f t="shared" si="316"/>
        <v>136.28148643415037</v>
      </c>
      <c r="S1419" s="73">
        <f t="shared" si="317"/>
        <v>384.0022598277695</v>
      </c>
      <c r="T1419" s="73">
        <f t="shared" si="318"/>
        <v>12016.712148416638</v>
      </c>
      <c r="U1419" s="73">
        <f t="shared" si="319"/>
        <v>19236</v>
      </c>
      <c r="V1419" s="73">
        <f t="shared" si="320"/>
        <v>126996.45816409656</v>
      </c>
      <c r="W1419" s="73">
        <f t="shared" si="321"/>
        <v>130899.36085843726</v>
      </c>
    </row>
    <row r="1420" spans="2:23" ht="15">
      <c r="B1420" t="s">
        <v>2616</v>
      </c>
      <c r="C1420" t="s">
        <v>1664</v>
      </c>
      <c r="D1420" t="s">
        <v>420</v>
      </c>
      <c r="E1420" s="54">
        <v>40</v>
      </c>
      <c r="F1420" s="45" t="s">
        <v>407</v>
      </c>
      <c r="G1420" s="45" t="s">
        <v>408</v>
      </c>
      <c r="H1420" s="45" t="s">
        <v>412</v>
      </c>
      <c r="I1420" s="53">
        <v>80004.2</v>
      </c>
      <c r="J1420" s="58">
        <f t="shared" si="308"/>
        <v>83044.3596</v>
      </c>
      <c r="K1420" s="58">
        <f t="shared" si="309"/>
        <v>85784.8234668</v>
      </c>
      <c r="L1420" s="74">
        <f t="shared" si="310"/>
        <v>6352.8935094</v>
      </c>
      <c r="M1420" s="74">
        <f t="shared" si="311"/>
        <v>122.90565220799999</v>
      </c>
      <c r="N1420" s="74">
        <f t="shared" si="312"/>
        <v>384.0022598277695</v>
      </c>
      <c r="O1420" s="74">
        <f t="shared" si="313"/>
        <v>10691.9612985</v>
      </c>
      <c r="P1420" s="39">
        <f t="shared" si="314"/>
        <v>19044</v>
      </c>
      <c r="Q1420" s="73">
        <f t="shared" si="315"/>
        <v>6562.5389952102</v>
      </c>
      <c r="R1420" s="73">
        <f t="shared" si="316"/>
        <v>126.96153873086399</v>
      </c>
      <c r="S1420" s="73">
        <f t="shared" si="317"/>
        <v>384.0022598277695</v>
      </c>
      <c r="T1420" s="73">
        <f t="shared" si="318"/>
        <v>11194.9194624174</v>
      </c>
      <c r="U1420" s="73">
        <f t="shared" si="319"/>
        <v>19236</v>
      </c>
      <c r="V1420" s="73">
        <f t="shared" si="320"/>
        <v>119640.12231993576</v>
      </c>
      <c r="W1420" s="73">
        <f t="shared" si="321"/>
        <v>123289.24572298623</v>
      </c>
    </row>
    <row r="1421" spans="2:23" ht="15">
      <c r="B1421" t="s">
        <v>2617</v>
      </c>
      <c r="C1421" t="s">
        <v>973</v>
      </c>
      <c r="D1421" t="s">
        <v>417</v>
      </c>
      <c r="E1421" s="54">
        <v>40</v>
      </c>
      <c r="F1421" s="45" t="s">
        <v>407</v>
      </c>
      <c r="G1421" s="45" t="s">
        <v>408</v>
      </c>
      <c r="H1421" s="45" t="s">
        <v>412</v>
      </c>
      <c r="I1421" s="53">
        <v>76892.81</v>
      </c>
      <c r="J1421" s="58">
        <f t="shared" si="308"/>
        <v>79814.73678</v>
      </c>
      <c r="K1421" s="58">
        <f t="shared" si="309"/>
        <v>82448.62309374</v>
      </c>
      <c r="L1421" s="74">
        <f t="shared" si="310"/>
        <v>6105.8273636700005</v>
      </c>
      <c r="M1421" s="74">
        <f t="shared" si="311"/>
        <v>118.12581043440001</v>
      </c>
      <c r="N1421" s="74">
        <f t="shared" si="312"/>
        <v>384.0022598277695</v>
      </c>
      <c r="O1421" s="74">
        <f t="shared" si="313"/>
        <v>10276.147360425</v>
      </c>
      <c r="P1421" s="39">
        <f t="shared" si="314"/>
        <v>19044</v>
      </c>
      <c r="Q1421" s="73">
        <f t="shared" si="315"/>
        <v>6307.319666671109</v>
      </c>
      <c r="R1421" s="73">
        <f t="shared" si="316"/>
        <v>122.02396217873519</v>
      </c>
      <c r="S1421" s="73">
        <f t="shared" si="317"/>
        <v>384.0022598277695</v>
      </c>
      <c r="T1421" s="73">
        <f t="shared" si="318"/>
        <v>10759.54531373307</v>
      </c>
      <c r="U1421" s="73">
        <f t="shared" si="319"/>
        <v>19236</v>
      </c>
      <c r="V1421" s="73">
        <f t="shared" si="320"/>
        <v>115742.83957435717</v>
      </c>
      <c r="W1421" s="73">
        <f t="shared" si="321"/>
        <v>119257.51429615068</v>
      </c>
    </row>
    <row r="1422" spans="2:23" ht="15">
      <c r="B1422" t="s">
        <v>2618</v>
      </c>
      <c r="C1422" t="s">
        <v>1619</v>
      </c>
      <c r="D1422" t="s">
        <v>801</v>
      </c>
      <c r="E1422" s="54">
        <v>40</v>
      </c>
      <c r="F1422" s="45" t="s">
        <v>407</v>
      </c>
      <c r="G1422" s="45" t="s">
        <v>408</v>
      </c>
      <c r="H1422" s="45" t="s">
        <v>412</v>
      </c>
      <c r="I1422" s="53">
        <v>74273.28</v>
      </c>
      <c r="J1422" s="58">
        <f t="shared" si="308"/>
        <v>77095.66464</v>
      </c>
      <c r="K1422" s="58">
        <f t="shared" si="309"/>
        <v>79639.82157312</v>
      </c>
      <c r="L1422" s="74">
        <f t="shared" si="310"/>
        <v>5897.81834496</v>
      </c>
      <c r="M1422" s="74">
        <f t="shared" si="311"/>
        <v>114.1015836672</v>
      </c>
      <c r="N1422" s="74">
        <f t="shared" si="312"/>
        <v>384.0022598277695</v>
      </c>
      <c r="O1422" s="74">
        <f t="shared" si="313"/>
        <v>9926.0668224</v>
      </c>
      <c r="P1422" s="39">
        <f t="shared" si="314"/>
        <v>19044</v>
      </c>
      <c r="Q1422" s="73">
        <f t="shared" si="315"/>
        <v>6092.44635034368</v>
      </c>
      <c r="R1422" s="73">
        <f t="shared" si="316"/>
        <v>117.8669359282176</v>
      </c>
      <c r="S1422" s="73">
        <f t="shared" si="317"/>
        <v>384.0022598277695</v>
      </c>
      <c r="T1422" s="73">
        <f t="shared" si="318"/>
        <v>10392.99671529216</v>
      </c>
      <c r="U1422" s="73">
        <f t="shared" si="319"/>
        <v>19236</v>
      </c>
      <c r="V1422" s="73">
        <f t="shared" si="320"/>
        <v>112461.65365085498</v>
      </c>
      <c r="W1422" s="73">
        <f t="shared" si="321"/>
        <v>115863.13383451183</v>
      </c>
    </row>
    <row r="1423" spans="2:23" ht="15">
      <c r="B1423" t="s">
        <v>2619</v>
      </c>
      <c r="C1423" t="s">
        <v>975</v>
      </c>
      <c r="D1423" t="s">
        <v>661</v>
      </c>
      <c r="E1423" s="54">
        <v>40</v>
      </c>
      <c r="F1423" s="45" t="s">
        <v>407</v>
      </c>
      <c r="G1423" s="45" t="s">
        <v>408</v>
      </c>
      <c r="H1423" s="45" t="s">
        <v>412</v>
      </c>
      <c r="I1423" s="53">
        <v>87188.76</v>
      </c>
      <c r="J1423" s="58">
        <f t="shared" si="308"/>
        <v>90501.93288</v>
      </c>
      <c r="K1423" s="58">
        <f t="shared" si="309"/>
        <v>93488.49666503999</v>
      </c>
      <c r="L1423" s="74">
        <f t="shared" si="310"/>
        <v>6923.397865319999</v>
      </c>
      <c r="M1423" s="74">
        <f t="shared" si="311"/>
        <v>133.9428606624</v>
      </c>
      <c r="N1423" s="74">
        <f t="shared" si="312"/>
        <v>384.0022598277695</v>
      </c>
      <c r="O1423" s="74">
        <f t="shared" si="313"/>
        <v>11652.1238583</v>
      </c>
      <c r="P1423" s="39">
        <f t="shared" si="314"/>
        <v>19044</v>
      </c>
      <c r="Q1423" s="73">
        <f t="shared" si="315"/>
        <v>7151.869994875559</v>
      </c>
      <c r="R1423" s="73">
        <f t="shared" si="316"/>
        <v>138.3629750642592</v>
      </c>
      <c r="S1423" s="73">
        <f t="shared" si="317"/>
        <v>384.0022598277695</v>
      </c>
      <c r="T1423" s="73">
        <f t="shared" si="318"/>
        <v>12200.24881478772</v>
      </c>
      <c r="U1423" s="73">
        <f t="shared" si="319"/>
        <v>19236</v>
      </c>
      <c r="V1423" s="73">
        <f t="shared" si="320"/>
        <v>128639.39972411016</v>
      </c>
      <c r="W1423" s="73">
        <f t="shared" si="321"/>
        <v>132598.9807095953</v>
      </c>
    </row>
    <row r="1424" spans="2:23" ht="15">
      <c r="B1424" t="s">
        <v>2620</v>
      </c>
      <c r="C1424" t="s">
        <v>981</v>
      </c>
      <c r="D1424" t="s">
        <v>420</v>
      </c>
      <c r="E1424" s="54">
        <v>40</v>
      </c>
      <c r="F1424" s="45" t="s">
        <v>407</v>
      </c>
      <c r="G1424" s="45" t="s">
        <v>408</v>
      </c>
      <c r="H1424" s="45" t="s">
        <v>412</v>
      </c>
      <c r="I1424" s="53">
        <v>75516.2</v>
      </c>
      <c r="J1424" s="58">
        <f t="shared" si="308"/>
        <v>78385.8156</v>
      </c>
      <c r="K1424" s="58">
        <f t="shared" si="309"/>
        <v>80972.5475148</v>
      </c>
      <c r="L1424" s="74">
        <f t="shared" si="310"/>
        <v>5996.5148934</v>
      </c>
      <c r="M1424" s="74">
        <f t="shared" si="311"/>
        <v>116.011007088</v>
      </c>
      <c r="N1424" s="74">
        <f t="shared" si="312"/>
        <v>384.0022598277695</v>
      </c>
      <c r="O1424" s="74">
        <f t="shared" si="313"/>
        <v>10092.173758500001</v>
      </c>
      <c r="P1424" s="39">
        <f t="shared" si="314"/>
        <v>19044</v>
      </c>
      <c r="Q1424" s="73">
        <f t="shared" si="315"/>
        <v>6194.399884882199</v>
      </c>
      <c r="R1424" s="73">
        <f t="shared" si="316"/>
        <v>119.839370321904</v>
      </c>
      <c r="S1424" s="73">
        <f t="shared" si="317"/>
        <v>384.0022598277695</v>
      </c>
      <c r="T1424" s="73">
        <f t="shared" si="318"/>
        <v>10566.9174506814</v>
      </c>
      <c r="U1424" s="73">
        <f t="shared" si="319"/>
        <v>19236</v>
      </c>
      <c r="V1424" s="73">
        <f t="shared" si="320"/>
        <v>114018.51751881577</v>
      </c>
      <c r="W1424" s="73">
        <f t="shared" si="321"/>
        <v>117473.70648051327</v>
      </c>
    </row>
    <row r="1425" spans="2:23" ht="15">
      <c r="B1425" t="s">
        <v>2621</v>
      </c>
      <c r="C1425" t="s">
        <v>1208</v>
      </c>
      <c r="D1425" t="s">
        <v>417</v>
      </c>
      <c r="E1425" s="54">
        <v>40</v>
      </c>
      <c r="F1425" s="45" t="s">
        <v>407</v>
      </c>
      <c r="G1425" s="45" t="s">
        <v>408</v>
      </c>
      <c r="H1425" s="45" t="s">
        <v>412</v>
      </c>
      <c r="I1425" s="53">
        <v>222389.09</v>
      </c>
      <c r="J1425" s="58">
        <f t="shared" si="308"/>
        <v>230839.87542</v>
      </c>
      <c r="K1425" s="58">
        <f t="shared" si="309"/>
        <v>238457.59130886</v>
      </c>
      <c r="L1425" s="74">
        <f t="shared" si="310"/>
        <v>11307.978193590001</v>
      </c>
      <c r="M1425" s="74">
        <f t="shared" si="311"/>
        <v>341.6430156216</v>
      </c>
      <c r="N1425" s="74">
        <f t="shared" si="312"/>
        <v>384.0022598277695</v>
      </c>
      <c r="O1425" s="74">
        <f t="shared" si="313"/>
        <v>29720.633960325</v>
      </c>
      <c r="P1425" s="39">
        <f t="shared" si="314"/>
        <v>19044</v>
      </c>
      <c r="Q1425" s="73">
        <f t="shared" si="315"/>
        <v>11418.435073978471</v>
      </c>
      <c r="R1425" s="73">
        <f t="shared" si="316"/>
        <v>352.91723513711275</v>
      </c>
      <c r="S1425" s="73">
        <f t="shared" si="317"/>
        <v>384.0022598277695</v>
      </c>
      <c r="T1425" s="73">
        <f t="shared" si="318"/>
        <v>31118.71566580623</v>
      </c>
      <c r="U1425" s="73">
        <f t="shared" si="319"/>
        <v>19236</v>
      </c>
      <c r="V1425" s="73">
        <f t="shared" si="320"/>
        <v>291638.13284936437</v>
      </c>
      <c r="W1425" s="73">
        <f t="shared" si="321"/>
        <v>300967.6615436096</v>
      </c>
    </row>
    <row r="1426" spans="2:23" ht="15">
      <c r="B1426" t="s">
        <v>2622</v>
      </c>
      <c r="C1426" t="s">
        <v>2623</v>
      </c>
      <c r="D1426" t="s">
        <v>455</v>
      </c>
      <c r="E1426" s="54">
        <v>40</v>
      </c>
      <c r="F1426" s="45" t="s">
        <v>407</v>
      </c>
      <c r="G1426" s="45" t="s">
        <v>408</v>
      </c>
      <c r="H1426" s="45" t="s">
        <v>412</v>
      </c>
      <c r="I1426" s="53">
        <v>135200</v>
      </c>
      <c r="J1426" s="58">
        <f t="shared" si="308"/>
        <v>140337.6</v>
      </c>
      <c r="K1426" s="58">
        <f t="shared" si="309"/>
        <v>144968.7408</v>
      </c>
      <c r="L1426" s="74">
        <f t="shared" si="310"/>
        <v>9995.6952</v>
      </c>
      <c r="M1426" s="74">
        <f t="shared" si="311"/>
        <v>207.699648</v>
      </c>
      <c r="N1426" s="74">
        <f t="shared" si="312"/>
        <v>384.0022598277695</v>
      </c>
      <c r="O1426" s="74">
        <f t="shared" si="313"/>
        <v>18068.466</v>
      </c>
      <c r="P1426" s="39">
        <f t="shared" si="314"/>
        <v>19044</v>
      </c>
      <c r="Q1426" s="73">
        <f t="shared" si="315"/>
        <v>10062.8467416</v>
      </c>
      <c r="R1426" s="73">
        <f t="shared" si="316"/>
        <v>214.553736384</v>
      </c>
      <c r="S1426" s="73">
        <f t="shared" si="317"/>
        <v>384.0022598277695</v>
      </c>
      <c r="T1426" s="73">
        <f t="shared" si="318"/>
        <v>18918.4206744</v>
      </c>
      <c r="U1426" s="73">
        <f t="shared" si="319"/>
        <v>19236</v>
      </c>
      <c r="V1426" s="73">
        <f t="shared" si="320"/>
        <v>188037.46310782776</v>
      </c>
      <c r="W1426" s="73">
        <f t="shared" si="321"/>
        <v>193784.56421221176</v>
      </c>
    </row>
    <row r="1427" spans="2:23" ht="15">
      <c r="B1427" t="s">
        <v>2624</v>
      </c>
      <c r="C1427" t="s">
        <v>2625</v>
      </c>
      <c r="D1427" t="s">
        <v>2626</v>
      </c>
      <c r="E1427" s="54">
        <v>35</v>
      </c>
      <c r="F1427" s="45" t="s">
        <v>407</v>
      </c>
      <c r="G1427" s="45" t="s">
        <v>408</v>
      </c>
      <c r="H1427" s="45" t="s">
        <v>412</v>
      </c>
      <c r="I1427" s="53">
        <v>187786.29</v>
      </c>
      <c r="J1427" s="58">
        <f t="shared" si="308"/>
        <v>194922.16902</v>
      </c>
      <c r="K1427" s="58">
        <f t="shared" si="309"/>
        <v>201354.60059766</v>
      </c>
      <c r="L1427" s="74">
        <f t="shared" si="310"/>
        <v>10787.17145079</v>
      </c>
      <c r="M1427" s="74">
        <f t="shared" si="311"/>
        <v>288.4848101496</v>
      </c>
      <c r="N1427" s="74">
        <f t="shared" si="312"/>
        <v>384.0022598277695</v>
      </c>
      <c r="O1427" s="74">
        <f t="shared" si="313"/>
        <v>25096.229261325</v>
      </c>
      <c r="P1427" s="39">
        <f t="shared" si="314"/>
        <v>19044</v>
      </c>
      <c r="Q1427" s="73">
        <f t="shared" si="315"/>
        <v>10880.44170866607</v>
      </c>
      <c r="R1427" s="73">
        <f t="shared" si="316"/>
        <v>298.00480888453677</v>
      </c>
      <c r="S1427" s="73">
        <f t="shared" si="317"/>
        <v>384.0022598277695</v>
      </c>
      <c r="T1427" s="73">
        <f t="shared" si="318"/>
        <v>26276.775377994632</v>
      </c>
      <c r="U1427" s="73">
        <f t="shared" si="319"/>
        <v>19236</v>
      </c>
      <c r="V1427" s="73">
        <f t="shared" si="320"/>
        <v>250522.05680209235</v>
      </c>
      <c r="W1427" s="73">
        <f t="shared" si="321"/>
        <v>258429.824753033</v>
      </c>
    </row>
    <row r="1428" spans="2:23" ht="15">
      <c r="B1428" t="s">
        <v>2627</v>
      </c>
      <c r="C1428" t="s">
        <v>809</v>
      </c>
      <c r="D1428" t="s">
        <v>417</v>
      </c>
      <c r="E1428" s="54">
        <v>40</v>
      </c>
      <c r="F1428" s="45" t="s">
        <v>407</v>
      </c>
      <c r="G1428" s="45" t="s">
        <v>408</v>
      </c>
      <c r="H1428" s="45" t="s">
        <v>412</v>
      </c>
      <c r="I1428" s="53">
        <v>120165.43</v>
      </c>
      <c r="J1428" s="58">
        <f t="shared" si="308"/>
        <v>124731.71634</v>
      </c>
      <c r="K1428" s="58">
        <f t="shared" si="309"/>
        <v>128847.86297922</v>
      </c>
      <c r="L1428" s="74">
        <f t="shared" si="310"/>
        <v>9541.97630001</v>
      </c>
      <c r="M1428" s="74">
        <f t="shared" si="311"/>
        <v>184.6029401832</v>
      </c>
      <c r="N1428" s="74">
        <f t="shared" si="312"/>
        <v>384.0022598277695</v>
      </c>
      <c r="O1428" s="74">
        <f t="shared" si="313"/>
        <v>16059.208478775001</v>
      </c>
      <c r="P1428" s="39">
        <f t="shared" si="314"/>
        <v>19044</v>
      </c>
      <c r="Q1428" s="73">
        <f t="shared" si="315"/>
        <v>9829.09401319869</v>
      </c>
      <c r="R1428" s="73">
        <f t="shared" si="316"/>
        <v>190.69483720924558</v>
      </c>
      <c r="S1428" s="73">
        <f t="shared" si="317"/>
        <v>384.0022598277695</v>
      </c>
      <c r="T1428" s="73">
        <f t="shared" si="318"/>
        <v>16814.64611878821</v>
      </c>
      <c r="U1428" s="73">
        <f t="shared" si="319"/>
        <v>19236</v>
      </c>
      <c r="V1428" s="73">
        <f t="shared" si="320"/>
        <v>169945.50631879596</v>
      </c>
      <c r="W1428" s="73">
        <f t="shared" si="321"/>
        <v>175302.3002082439</v>
      </c>
    </row>
    <row r="1429" spans="2:23" ht="15">
      <c r="B1429" t="s">
        <v>2628</v>
      </c>
      <c r="C1429" t="s">
        <v>427</v>
      </c>
      <c r="D1429" t="s">
        <v>417</v>
      </c>
      <c r="E1429" s="54">
        <v>40</v>
      </c>
      <c r="F1429" s="45" t="s">
        <v>407</v>
      </c>
      <c r="G1429" s="45" t="s">
        <v>408</v>
      </c>
      <c r="H1429" s="45" t="s">
        <v>412</v>
      </c>
      <c r="I1429" s="53">
        <v>94300.96</v>
      </c>
      <c r="J1429" s="58">
        <f t="shared" si="308"/>
        <v>97884.39648000001</v>
      </c>
      <c r="K1429" s="58">
        <f t="shared" si="309"/>
        <v>101114.58156384001</v>
      </c>
      <c r="L1429" s="74">
        <f t="shared" si="310"/>
        <v>7488.15633072</v>
      </c>
      <c r="M1429" s="74">
        <f t="shared" si="311"/>
        <v>144.86890679040002</v>
      </c>
      <c r="N1429" s="74">
        <f t="shared" si="312"/>
        <v>384.0022598277695</v>
      </c>
      <c r="O1429" s="74">
        <f t="shared" si="313"/>
        <v>12602.616046800002</v>
      </c>
      <c r="P1429" s="39">
        <f t="shared" si="314"/>
        <v>19044</v>
      </c>
      <c r="Q1429" s="73">
        <f t="shared" si="315"/>
        <v>7735.265489633761</v>
      </c>
      <c r="R1429" s="73">
        <f t="shared" si="316"/>
        <v>149.64958071448322</v>
      </c>
      <c r="S1429" s="73">
        <f t="shared" si="317"/>
        <v>384.0022598277695</v>
      </c>
      <c r="T1429" s="73">
        <f t="shared" si="318"/>
        <v>13195.452894081121</v>
      </c>
      <c r="U1429" s="73">
        <f t="shared" si="319"/>
        <v>19236</v>
      </c>
      <c r="V1429" s="73">
        <f t="shared" si="320"/>
        <v>137548.04002413817</v>
      </c>
      <c r="W1429" s="73">
        <f t="shared" si="321"/>
        <v>141814.95178809715</v>
      </c>
    </row>
    <row r="1430" spans="2:23" ht="15">
      <c r="B1430" t="s">
        <v>2629</v>
      </c>
      <c r="C1430" t="s">
        <v>945</v>
      </c>
      <c r="D1430" t="s">
        <v>511</v>
      </c>
      <c r="E1430" s="54">
        <v>35</v>
      </c>
      <c r="F1430" s="45" t="s">
        <v>407</v>
      </c>
      <c r="G1430" s="45" t="s">
        <v>408</v>
      </c>
      <c r="H1430" s="45" t="s">
        <v>412</v>
      </c>
      <c r="I1430" s="53">
        <v>62482.4</v>
      </c>
      <c r="J1430" s="58">
        <f t="shared" si="308"/>
        <v>64856.7312</v>
      </c>
      <c r="K1430" s="58">
        <f t="shared" si="309"/>
        <v>66997.0033296</v>
      </c>
      <c r="L1430" s="74">
        <f t="shared" si="310"/>
        <v>4961.5399368</v>
      </c>
      <c r="M1430" s="74">
        <f t="shared" si="311"/>
        <v>95.987962176</v>
      </c>
      <c r="N1430" s="74">
        <f t="shared" si="312"/>
        <v>384.0022598277695</v>
      </c>
      <c r="O1430" s="74">
        <f t="shared" si="313"/>
        <v>8350.304142</v>
      </c>
      <c r="P1430" s="39">
        <f t="shared" si="314"/>
        <v>19044</v>
      </c>
      <c r="Q1430" s="73">
        <f t="shared" si="315"/>
        <v>5125.2707547144</v>
      </c>
      <c r="R1430" s="73">
        <f t="shared" si="316"/>
        <v>99.155564927808</v>
      </c>
      <c r="S1430" s="73">
        <f t="shared" si="317"/>
        <v>384.0022598277695</v>
      </c>
      <c r="T1430" s="73">
        <f t="shared" si="318"/>
        <v>8743.1089345128</v>
      </c>
      <c r="U1430" s="73">
        <f t="shared" si="319"/>
        <v>19236</v>
      </c>
      <c r="V1430" s="73">
        <f t="shared" si="320"/>
        <v>97692.56550080377</v>
      </c>
      <c r="W1430" s="73">
        <f t="shared" si="321"/>
        <v>100584.54084358278</v>
      </c>
    </row>
    <row r="1431" spans="2:23" ht="15">
      <c r="B1431" t="s">
        <v>2630</v>
      </c>
      <c r="C1431" t="s">
        <v>1062</v>
      </c>
      <c r="D1431" t="s">
        <v>511</v>
      </c>
      <c r="E1431" s="54">
        <v>35</v>
      </c>
      <c r="F1431" s="45" t="s">
        <v>407</v>
      </c>
      <c r="G1431" s="45" t="s">
        <v>408</v>
      </c>
      <c r="H1431" s="45" t="s">
        <v>412</v>
      </c>
      <c r="I1431" s="53">
        <v>103217.48</v>
      </c>
      <c r="J1431" s="58">
        <f t="shared" si="308"/>
        <v>107139.74424</v>
      </c>
      <c r="K1431" s="58">
        <f t="shared" si="309"/>
        <v>110675.35579992</v>
      </c>
      <c r="L1431" s="74">
        <f t="shared" si="310"/>
        <v>8196.19043436</v>
      </c>
      <c r="M1431" s="74">
        <f t="shared" si="311"/>
        <v>158.5668214752</v>
      </c>
      <c r="N1431" s="74">
        <f t="shared" si="312"/>
        <v>384.0022598277695</v>
      </c>
      <c r="O1431" s="74">
        <f t="shared" si="313"/>
        <v>13794.2420709</v>
      </c>
      <c r="P1431" s="39">
        <f t="shared" si="314"/>
        <v>19044</v>
      </c>
      <c r="Q1431" s="73">
        <f t="shared" si="315"/>
        <v>8466.664718693879</v>
      </c>
      <c r="R1431" s="73">
        <f t="shared" si="316"/>
        <v>163.7995265838816</v>
      </c>
      <c r="S1431" s="73">
        <f t="shared" si="317"/>
        <v>384.0022598277695</v>
      </c>
      <c r="T1431" s="73">
        <f t="shared" si="318"/>
        <v>14443.13393188956</v>
      </c>
      <c r="U1431" s="73">
        <f t="shared" si="319"/>
        <v>19236</v>
      </c>
      <c r="V1431" s="73">
        <f t="shared" si="320"/>
        <v>148716.74582656298</v>
      </c>
      <c r="W1431" s="73">
        <f t="shared" si="321"/>
        <v>153368.95623691508</v>
      </c>
    </row>
    <row r="1432" spans="2:23" ht="15">
      <c r="B1432" t="s">
        <v>2631</v>
      </c>
      <c r="C1432" t="s">
        <v>1754</v>
      </c>
      <c r="D1432" t="s">
        <v>511</v>
      </c>
      <c r="E1432" s="54">
        <v>35</v>
      </c>
      <c r="F1432" s="45" t="s">
        <v>407</v>
      </c>
      <c r="G1432" s="45" t="s">
        <v>408</v>
      </c>
      <c r="H1432" s="45" t="s">
        <v>412</v>
      </c>
      <c r="I1432" s="53">
        <v>79365.65</v>
      </c>
      <c r="J1432" s="58">
        <f t="shared" si="308"/>
        <v>82381.5447</v>
      </c>
      <c r="K1432" s="58">
        <f t="shared" si="309"/>
        <v>85100.1356751</v>
      </c>
      <c r="L1432" s="74">
        <f t="shared" si="310"/>
        <v>6302.18816955</v>
      </c>
      <c r="M1432" s="74">
        <f t="shared" si="311"/>
        <v>121.92468615599999</v>
      </c>
      <c r="N1432" s="74">
        <f t="shared" si="312"/>
        <v>384.0022598277695</v>
      </c>
      <c r="O1432" s="74">
        <f t="shared" si="313"/>
        <v>10606.623880125</v>
      </c>
      <c r="P1432" s="39">
        <f t="shared" si="314"/>
        <v>19044</v>
      </c>
      <c r="Q1432" s="73">
        <f t="shared" si="315"/>
        <v>6510.16037914515</v>
      </c>
      <c r="R1432" s="73">
        <f t="shared" si="316"/>
        <v>125.948200799148</v>
      </c>
      <c r="S1432" s="73">
        <f t="shared" si="317"/>
        <v>384.0022598277695</v>
      </c>
      <c r="T1432" s="73">
        <f t="shared" si="318"/>
        <v>11105.56770560055</v>
      </c>
      <c r="U1432" s="73">
        <f t="shared" si="319"/>
        <v>19236</v>
      </c>
      <c r="V1432" s="73">
        <f t="shared" si="320"/>
        <v>118840.28369565877</v>
      </c>
      <c r="W1432" s="73">
        <f t="shared" si="321"/>
        <v>122461.81422047262</v>
      </c>
    </row>
    <row r="1433" spans="2:23" ht="15">
      <c r="B1433" t="s">
        <v>2632</v>
      </c>
      <c r="C1433" t="s">
        <v>882</v>
      </c>
      <c r="D1433" t="s">
        <v>511</v>
      </c>
      <c r="E1433" s="54">
        <v>35</v>
      </c>
      <c r="F1433" s="45" t="s">
        <v>407</v>
      </c>
      <c r="G1433" s="45" t="s">
        <v>408</v>
      </c>
      <c r="H1433" s="45" t="s">
        <v>412</v>
      </c>
      <c r="I1433" s="53">
        <v>79390.49</v>
      </c>
      <c r="J1433" s="58">
        <f t="shared" si="308"/>
        <v>82407.32862000001</v>
      </c>
      <c r="K1433" s="58">
        <f t="shared" si="309"/>
        <v>85126.77046446</v>
      </c>
      <c r="L1433" s="74">
        <f t="shared" si="310"/>
        <v>6304.160639430001</v>
      </c>
      <c r="M1433" s="74">
        <f t="shared" si="311"/>
        <v>121.96284635760001</v>
      </c>
      <c r="N1433" s="74">
        <f t="shared" si="312"/>
        <v>384.0022598277695</v>
      </c>
      <c r="O1433" s="74">
        <f t="shared" si="313"/>
        <v>10609.943559825002</v>
      </c>
      <c r="P1433" s="39">
        <f t="shared" si="314"/>
        <v>19044</v>
      </c>
      <c r="Q1433" s="73">
        <f t="shared" si="315"/>
        <v>6512.19794053119</v>
      </c>
      <c r="R1433" s="73">
        <f t="shared" si="316"/>
        <v>125.9876202874008</v>
      </c>
      <c r="S1433" s="73">
        <f t="shared" si="317"/>
        <v>384.0022598277695</v>
      </c>
      <c r="T1433" s="73">
        <f t="shared" si="318"/>
        <v>11109.04354561203</v>
      </c>
      <c r="U1433" s="73">
        <f t="shared" si="319"/>
        <v>19236</v>
      </c>
      <c r="V1433" s="73">
        <f t="shared" si="320"/>
        <v>118871.39792544038</v>
      </c>
      <c r="W1433" s="73">
        <f t="shared" si="321"/>
        <v>122494.0018307184</v>
      </c>
    </row>
    <row r="1434" spans="2:23" ht="15">
      <c r="B1434" t="s">
        <v>2633</v>
      </c>
      <c r="C1434" t="s">
        <v>2634</v>
      </c>
      <c r="D1434" t="s">
        <v>498</v>
      </c>
      <c r="E1434" s="54">
        <v>40</v>
      </c>
      <c r="F1434" s="45" t="s">
        <v>407</v>
      </c>
      <c r="G1434" s="45" t="s">
        <v>492</v>
      </c>
      <c r="H1434" s="45" t="s">
        <v>785</v>
      </c>
      <c r="I1434" s="53">
        <v>39354.06</v>
      </c>
      <c r="J1434" s="58">
        <f t="shared" si="308"/>
        <v>40849.514279999996</v>
      </c>
      <c r="K1434" s="58">
        <f t="shared" si="309"/>
        <v>42197.54825123999</v>
      </c>
      <c r="L1434" s="74">
        <f t="shared" si="310"/>
        <v>3124.9878424199997</v>
      </c>
      <c r="M1434" s="74">
        <f t="shared" si="311"/>
        <v>60.45728113439999</v>
      </c>
      <c r="N1434" s="74">
        <f t="shared" si="312"/>
        <v>384.0022598277695</v>
      </c>
      <c r="O1434" s="74">
        <f t="shared" si="313"/>
        <v>5259.37496355</v>
      </c>
      <c r="P1434" s="39">
        <f t="shared" si="314"/>
        <v>19044</v>
      </c>
      <c r="Q1434" s="73">
        <f t="shared" si="315"/>
        <v>3228.112441219859</v>
      </c>
      <c r="R1434" s="73">
        <f t="shared" si="316"/>
        <v>62.45237141183519</v>
      </c>
      <c r="S1434" s="73">
        <f t="shared" si="317"/>
        <v>384.0022598277695</v>
      </c>
      <c r="T1434" s="73">
        <f t="shared" si="318"/>
        <v>5506.780046786819</v>
      </c>
      <c r="U1434" s="73">
        <f t="shared" si="319"/>
        <v>19236</v>
      </c>
      <c r="V1434" s="73">
        <f t="shared" si="320"/>
        <v>68722.33662693217</v>
      </c>
      <c r="W1434" s="73">
        <f t="shared" si="321"/>
        <v>70614.89537048628</v>
      </c>
    </row>
    <row r="1435" spans="2:23" ht="15">
      <c r="B1435" t="s">
        <v>2635</v>
      </c>
      <c r="C1435" t="s">
        <v>2636</v>
      </c>
      <c r="D1435" t="s">
        <v>498</v>
      </c>
      <c r="E1435" s="54">
        <v>40</v>
      </c>
      <c r="F1435" s="45" t="s">
        <v>407</v>
      </c>
      <c r="G1435" s="45" t="s">
        <v>492</v>
      </c>
      <c r="H1435" s="45" t="s">
        <v>785</v>
      </c>
      <c r="I1435" s="53">
        <v>60412.02</v>
      </c>
      <c r="J1435" s="58">
        <f t="shared" si="308"/>
        <v>62707.67676</v>
      </c>
      <c r="K1435" s="58">
        <f t="shared" si="309"/>
        <v>64777.03009308</v>
      </c>
      <c r="L1435" s="74">
        <f t="shared" si="310"/>
        <v>4797.13727214</v>
      </c>
      <c r="M1435" s="74">
        <f t="shared" si="311"/>
        <v>92.80736160480001</v>
      </c>
      <c r="N1435" s="74">
        <f t="shared" si="312"/>
        <v>384.0022598277695</v>
      </c>
      <c r="O1435" s="74">
        <f t="shared" si="313"/>
        <v>8073.613382850001</v>
      </c>
      <c r="P1435" s="39">
        <f t="shared" si="314"/>
        <v>19044</v>
      </c>
      <c r="Q1435" s="73">
        <f t="shared" si="315"/>
        <v>4955.4428021206195</v>
      </c>
      <c r="R1435" s="73">
        <f t="shared" si="316"/>
        <v>95.8700045377584</v>
      </c>
      <c r="S1435" s="73">
        <f t="shared" si="317"/>
        <v>384.0022598277695</v>
      </c>
      <c r="T1435" s="73">
        <f t="shared" si="318"/>
        <v>8453.40242714694</v>
      </c>
      <c r="U1435" s="73">
        <f t="shared" si="319"/>
        <v>19236</v>
      </c>
      <c r="V1435" s="73">
        <f t="shared" si="320"/>
        <v>95099.23703642256</v>
      </c>
      <c r="W1435" s="73">
        <f t="shared" si="321"/>
        <v>97901.74758671309</v>
      </c>
    </row>
    <row r="1436" spans="2:23" ht="15">
      <c r="B1436" t="s">
        <v>2637</v>
      </c>
      <c r="C1436" t="s">
        <v>2638</v>
      </c>
      <c r="D1436" t="s">
        <v>498</v>
      </c>
      <c r="E1436" s="54">
        <v>40</v>
      </c>
      <c r="F1436" s="45" t="s">
        <v>407</v>
      </c>
      <c r="G1436" s="45" t="s">
        <v>492</v>
      </c>
      <c r="H1436" s="45" t="s">
        <v>761</v>
      </c>
      <c r="I1436" s="53">
        <v>61407.68</v>
      </c>
      <c r="J1436" s="58">
        <f t="shared" si="308"/>
        <v>63741.17184</v>
      </c>
      <c r="K1436" s="58">
        <f t="shared" si="309"/>
        <v>65844.63051072</v>
      </c>
      <c r="L1436" s="74">
        <f t="shared" si="310"/>
        <v>4876.19964576</v>
      </c>
      <c r="M1436" s="74">
        <f t="shared" si="311"/>
        <v>94.3369343232</v>
      </c>
      <c r="N1436" s="74">
        <f t="shared" si="312"/>
        <v>384.0022598277695</v>
      </c>
      <c r="O1436" s="74">
        <f t="shared" si="313"/>
        <v>8206.6758744</v>
      </c>
      <c r="P1436" s="39">
        <f t="shared" si="314"/>
        <v>19044</v>
      </c>
      <c r="Q1436" s="73">
        <f t="shared" si="315"/>
        <v>5037.11423407008</v>
      </c>
      <c r="R1436" s="73">
        <f t="shared" si="316"/>
        <v>97.4500531558656</v>
      </c>
      <c r="S1436" s="73">
        <f t="shared" si="317"/>
        <v>384.0022598277695</v>
      </c>
      <c r="T1436" s="73">
        <f t="shared" si="318"/>
        <v>8592.72428164896</v>
      </c>
      <c r="U1436" s="73">
        <f t="shared" si="319"/>
        <v>19236</v>
      </c>
      <c r="V1436" s="73">
        <f t="shared" si="320"/>
        <v>96346.38655431097</v>
      </c>
      <c r="W1436" s="73">
        <f t="shared" si="321"/>
        <v>99191.92133942267</v>
      </c>
    </row>
    <row r="1437" spans="2:23" ht="15">
      <c r="B1437" t="s">
        <v>2639</v>
      </c>
      <c r="C1437" t="s">
        <v>2640</v>
      </c>
      <c r="D1437" t="s">
        <v>644</v>
      </c>
      <c r="E1437" s="54">
        <v>36</v>
      </c>
      <c r="F1437" s="45" t="s">
        <v>407</v>
      </c>
      <c r="G1437" s="45" t="s">
        <v>408</v>
      </c>
      <c r="H1437" s="45" t="s">
        <v>412</v>
      </c>
      <c r="I1437" s="53">
        <v>96114.6</v>
      </c>
      <c r="J1437" s="58">
        <f t="shared" si="308"/>
        <v>99766.9548</v>
      </c>
      <c r="K1437" s="58">
        <f t="shared" si="309"/>
        <v>103059.2643084</v>
      </c>
      <c r="L1437" s="74">
        <f t="shared" si="310"/>
        <v>7632.172042200001</v>
      </c>
      <c r="M1437" s="74">
        <f t="shared" si="311"/>
        <v>147.655093104</v>
      </c>
      <c r="N1437" s="74">
        <f t="shared" si="312"/>
        <v>384.0022598277695</v>
      </c>
      <c r="O1437" s="74">
        <f t="shared" si="313"/>
        <v>12844.995430500001</v>
      </c>
      <c r="P1437" s="39">
        <f t="shared" si="314"/>
        <v>19044</v>
      </c>
      <c r="Q1437" s="73">
        <f t="shared" si="315"/>
        <v>7884.0337195925995</v>
      </c>
      <c r="R1437" s="73">
        <f t="shared" si="316"/>
        <v>152.527711176432</v>
      </c>
      <c r="S1437" s="73">
        <f t="shared" si="317"/>
        <v>384.0022598277695</v>
      </c>
      <c r="T1437" s="73">
        <f t="shared" si="318"/>
        <v>13449.233992246202</v>
      </c>
      <c r="U1437" s="73">
        <f t="shared" si="319"/>
        <v>19236</v>
      </c>
      <c r="V1437" s="73">
        <f t="shared" si="320"/>
        <v>139819.77962563178</v>
      </c>
      <c r="W1437" s="73">
        <f t="shared" si="321"/>
        <v>144165.061991243</v>
      </c>
    </row>
    <row r="1438" spans="2:23" ht="15">
      <c r="B1438" t="s">
        <v>2641</v>
      </c>
      <c r="C1438" t="s">
        <v>2640</v>
      </c>
      <c r="D1438" t="s">
        <v>644</v>
      </c>
      <c r="E1438" s="54">
        <v>36</v>
      </c>
      <c r="F1438" s="45" t="s">
        <v>407</v>
      </c>
      <c r="G1438" s="45" t="s">
        <v>408</v>
      </c>
      <c r="H1438" s="45" t="s">
        <v>412</v>
      </c>
      <c r="I1438" s="53">
        <v>96114.6</v>
      </c>
      <c r="J1438" s="58">
        <f t="shared" si="308"/>
        <v>99766.9548</v>
      </c>
      <c r="K1438" s="58">
        <f t="shared" si="309"/>
        <v>103059.2643084</v>
      </c>
      <c r="L1438" s="74">
        <f t="shared" si="310"/>
        <v>7632.172042200001</v>
      </c>
      <c r="M1438" s="74">
        <f t="shared" si="311"/>
        <v>147.655093104</v>
      </c>
      <c r="N1438" s="74">
        <f t="shared" si="312"/>
        <v>384.0022598277695</v>
      </c>
      <c r="O1438" s="74">
        <f t="shared" si="313"/>
        <v>12844.995430500001</v>
      </c>
      <c r="P1438" s="39">
        <f t="shared" si="314"/>
        <v>19044</v>
      </c>
      <c r="Q1438" s="73">
        <f t="shared" si="315"/>
        <v>7884.0337195925995</v>
      </c>
      <c r="R1438" s="73">
        <f t="shared" si="316"/>
        <v>152.527711176432</v>
      </c>
      <c r="S1438" s="73">
        <f t="shared" si="317"/>
        <v>384.0022598277695</v>
      </c>
      <c r="T1438" s="73">
        <f t="shared" si="318"/>
        <v>13449.233992246202</v>
      </c>
      <c r="U1438" s="73">
        <f t="shared" si="319"/>
        <v>19236</v>
      </c>
      <c r="V1438" s="73">
        <f t="shared" si="320"/>
        <v>139819.77962563178</v>
      </c>
      <c r="W1438" s="73">
        <f t="shared" si="321"/>
        <v>144165.061991243</v>
      </c>
    </row>
    <row r="1439" spans="2:23" ht="15">
      <c r="B1439" t="s">
        <v>2642</v>
      </c>
      <c r="C1439" t="s">
        <v>2643</v>
      </c>
      <c r="D1439" t="s">
        <v>495</v>
      </c>
      <c r="E1439" s="54">
        <v>35</v>
      </c>
      <c r="F1439" s="45" t="s">
        <v>407</v>
      </c>
      <c r="G1439" s="45" t="s">
        <v>408</v>
      </c>
      <c r="H1439" s="45" t="s">
        <v>761</v>
      </c>
      <c r="I1439" s="53">
        <v>84735.85</v>
      </c>
      <c r="J1439" s="58">
        <f t="shared" si="308"/>
        <v>87955.8123</v>
      </c>
      <c r="K1439" s="58">
        <f t="shared" si="309"/>
        <v>90858.3541059</v>
      </c>
      <c r="L1439" s="74">
        <f t="shared" si="310"/>
        <v>6728.61964095</v>
      </c>
      <c r="M1439" s="74">
        <f t="shared" si="311"/>
        <v>130.174602204</v>
      </c>
      <c r="N1439" s="74">
        <f t="shared" si="312"/>
        <v>384.0022598277695</v>
      </c>
      <c r="O1439" s="74">
        <f t="shared" si="313"/>
        <v>11324.310833625</v>
      </c>
      <c r="P1439" s="39">
        <f t="shared" si="314"/>
        <v>19044</v>
      </c>
      <c r="Q1439" s="73">
        <f t="shared" si="315"/>
        <v>6950.664089101349</v>
      </c>
      <c r="R1439" s="73">
        <f t="shared" si="316"/>
        <v>134.47036407673198</v>
      </c>
      <c r="S1439" s="73">
        <f t="shared" si="317"/>
        <v>384.0022598277695</v>
      </c>
      <c r="T1439" s="73">
        <f t="shared" si="318"/>
        <v>11857.01521081995</v>
      </c>
      <c r="U1439" s="73">
        <f t="shared" si="319"/>
        <v>19236</v>
      </c>
      <c r="V1439" s="73">
        <f t="shared" si="320"/>
        <v>125566.91963660678</v>
      </c>
      <c r="W1439" s="73">
        <f t="shared" si="321"/>
        <v>129420.5060297258</v>
      </c>
    </row>
    <row r="1440" spans="2:23" ht="15">
      <c r="B1440" t="s">
        <v>2644</v>
      </c>
      <c r="C1440" t="s">
        <v>2643</v>
      </c>
      <c r="D1440" t="s">
        <v>1855</v>
      </c>
      <c r="E1440" s="54">
        <v>40</v>
      </c>
      <c r="F1440" s="45" t="s">
        <v>407</v>
      </c>
      <c r="G1440" s="45" t="s">
        <v>408</v>
      </c>
      <c r="H1440" s="45" t="s">
        <v>761</v>
      </c>
      <c r="I1440" s="53">
        <v>84735.85</v>
      </c>
      <c r="J1440" s="58">
        <f t="shared" si="308"/>
        <v>87955.8123</v>
      </c>
      <c r="K1440" s="58">
        <f t="shared" si="309"/>
        <v>90858.3541059</v>
      </c>
      <c r="L1440" s="74">
        <f t="shared" si="310"/>
        <v>6728.61964095</v>
      </c>
      <c r="M1440" s="74">
        <f t="shared" si="311"/>
        <v>130.174602204</v>
      </c>
      <c r="N1440" s="74">
        <f t="shared" si="312"/>
        <v>384.0022598277695</v>
      </c>
      <c r="O1440" s="74">
        <f t="shared" si="313"/>
        <v>11324.310833625</v>
      </c>
      <c r="P1440" s="39">
        <f t="shared" si="314"/>
        <v>19044</v>
      </c>
      <c r="Q1440" s="73">
        <f t="shared" si="315"/>
        <v>6950.664089101349</v>
      </c>
      <c r="R1440" s="73">
        <f t="shared" si="316"/>
        <v>134.47036407673198</v>
      </c>
      <c r="S1440" s="73">
        <f t="shared" si="317"/>
        <v>384.0022598277695</v>
      </c>
      <c r="T1440" s="73">
        <f t="shared" si="318"/>
        <v>11857.01521081995</v>
      </c>
      <c r="U1440" s="73">
        <f t="shared" si="319"/>
        <v>19236</v>
      </c>
      <c r="V1440" s="73">
        <f t="shared" si="320"/>
        <v>125566.91963660678</v>
      </c>
      <c r="W1440" s="73">
        <f t="shared" si="321"/>
        <v>129420.5060297258</v>
      </c>
    </row>
    <row r="1441" spans="2:23" ht="15">
      <c r="B1441" t="s">
        <v>2645</v>
      </c>
      <c r="C1441" t="s">
        <v>2646</v>
      </c>
      <c r="D1441" t="s">
        <v>495</v>
      </c>
      <c r="E1441" s="54">
        <v>40</v>
      </c>
      <c r="F1441" s="45" t="s">
        <v>407</v>
      </c>
      <c r="G1441" s="45" t="s">
        <v>408</v>
      </c>
      <c r="H1441" s="45" t="s">
        <v>761</v>
      </c>
      <c r="I1441" s="53">
        <v>89748.47</v>
      </c>
      <c r="J1441" s="58">
        <f t="shared" si="308"/>
        <v>93158.91186000001</v>
      </c>
      <c r="K1441" s="58">
        <f t="shared" si="309"/>
        <v>96233.15595138</v>
      </c>
      <c r="L1441" s="74">
        <f t="shared" si="310"/>
        <v>7126.65675729</v>
      </c>
      <c r="M1441" s="74">
        <f t="shared" si="311"/>
        <v>137.8751895528</v>
      </c>
      <c r="N1441" s="74">
        <f t="shared" si="312"/>
        <v>384.0022598277695</v>
      </c>
      <c r="O1441" s="74">
        <f t="shared" si="313"/>
        <v>11994.209901975002</v>
      </c>
      <c r="P1441" s="39">
        <f t="shared" si="314"/>
        <v>19044</v>
      </c>
      <c r="Q1441" s="73">
        <f t="shared" si="315"/>
        <v>7361.83643028057</v>
      </c>
      <c r="R1441" s="73">
        <f t="shared" si="316"/>
        <v>142.4250708080424</v>
      </c>
      <c r="S1441" s="73">
        <f t="shared" si="317"/>
        <v>384.0022598277695</v>
      </c>
      <c r="T1441" s="73">
        <f t="shared" si="318"/>
        <v>12558.426851655091</v>
      </c>
      <c r="U1441" s="73">
        <f t="shared" si="319"/>
        <v>19236</v>
      </c>
      <c r="V1441" s="73">
        <f t="shared" si="320"/>
        <v>131845.6559686456</v>
      </c>
      <c r="W1441" s="73">
        <f t="shared" si="321"/>
        <v>135915.84656395146</v>
      </c>
    </row>
    <row r="1442" spans="2:23" ht="15">
      <c r="B1442" t="s">
        <v>2647</v>
      </c>
      <c r="C1442" t="s">
        <v>2640</v>
      </c>
      <c r="D1442" t="s">
        <v>644</v>
      </c>
      <c r="E1442" s="54">
        <v>36</v>
      </c>
      <c r="F1442" s="45" t="s">
        <v>407</v>
      </c>
      <c r="G1442" s="45" t="s">
        <v>408</v>
      </c>
      <c r="H1442" s="45" t="s">
        <v>412</v>
      </c>
      <c r="I1442" s="53">
        <v>96114.6</v>
      </c>
      <c r="J1442" s="58">
        <f t="shared" si="308"/>
        <v>99766.9548</v>
      </c>
      <c r="K1442" s="58">
        <f t="shared" si="309"/>
        <v>103059.2643084</v>
      </c>
      <c r="L1442" s="74">
        <f t="shared" si="310"/>
        <v>7632.172042200001</v>
      </c>
      <c r="M1442" s="74">
        <f t="shared" si="311"/>
        <v>147.655093104</v>
      </c>
      <c r="N1442" s="74">
        <f t="shared" si="312"/>
        <v>384.0022598277695</v>
      </c>
      <c r="O1442" s="74">
        <f t="shared" si="313"/>
        <v>12844.995430500001</v>
      </c>
      <c r="P1442" s="39">
        <f t="shared" si="314"/>
        <v>19044</v>
      </c>
      <c r="Q1442" s="73">
        <f t="shared" si="315"/>
        <v>7884.0337195925995</v>
      </c>
      <c r="R1442" s="73">
        <f t="shared" si="316"/>
        <v>152.527711176432</v>
      </c>
      <c r="S1442" s="73">
        <f t="shared" si="317"/>
        <v>384.0022598277695</v>
      </c>
      <c r="T1442" s="73">
        <f t="shared" si="318"/>
        <v>13449.233992246202</v>
      </c>
      <c r="U1442" s="73">
        <f t="shared" si="319"/>
        <v>19236</v>
      </c>
      <c r="V1442" s="73">
        <f t="shared" si="320"/>
        <v>139819.77962563178</v>
      </c>
      <c r="W1442" s="73">
        <f t="shared" si="321"/>
        <v>144165.061991243</v>
      </c>
    </row>
    <row r="1443" spans="2:23" ht="15">
      <c r="B1443" t="s">
        <v>2648</v>
      </c>
      <c r="C1443" t="s">
        <v>2649</v>
      </c>
      <c r="D1443" t="s">
        <v>495</v>
      </c>
      <c r="E1443" s="54">
        <v>35</v>
      </c>
      <c r="F1443" s="45" t="s">
        <v>407</v>
      </c>
      <c r="G1443" s="45" t="s">
        <v>408</v>
      </c>
      <c r="H1443" s="45" t="s">
        <v>785</v>
      </c>
      <c r="I1443" s="53">
        <v>78091.18</v>
      </c>
      <c r="J1443" s="58">
        <f t="shared" si="308"/>
        <v>81058.64484</v>
      </c>
      <c r="K1443" s="58">
        <f t="shared" si="309"/>
        <v>83733.58011971999</v>
      </c>
      <c r="L1443" s="74">
        <f t="shared" si="310"/>
        <v>6200.98633026</v>
      </c>
      <c r="M1443" s="74">
        <f t="shared" si="311"/>
        <v>119.9667943632</v>
      </c>
      <c r="N1443" s="74">
        <f t="shared" si="312"/>
        <v>384.0022598277695</v>
      </c>
      <c r="O1443" s="74">
        <f t="shared" si="313"/>
        <v>10436.30052315</v>
      </c>
      <c r="P1443" s="39">
        <f t="shared" si="314"/>
        <v>19044</v>
      </c>
      <c r="Q1443" s="73">
        <f t="shared" si="315"/>
        <v>6405.618879158579</v>
      </c>
      <c r="R1443" s="73">
        <f t="shared" si="316"/>
        <v>123.92569857718559</v>
      </c>
      <c r="S1443" s="73">
        <f t="shared" si="317"/>
        <v>384.0022598277695</v>
      </c>
      <c r="T1443" s="73">
        <f t="shared" si="318"/>
        <v>10927.232205623459</v>
      </c>
      <c r="U1443" s="73">
        <f t="shared" si="319"/>
        <v>19236</v>
      </c>
      <c r="V1443" s="73">
        <f t="shared" si="320"/>
        <v>117243.90074760096</v>
      </c>
      <c r="W1443" s="73">
        <f t="shared" si="321"/>
        <v>120810.35916290699</v>
      </c>
    </row>
    <row r="1444" spans="2:23" ht="15">
      <c r="B1444" t="s">
        <v>2650</v>
      </c>
      <c r="C1444" t="s">
        <v>1386</v>
      </c>
      <c r="D1444" t="s">
        <v>511</v>
      </c>
      <c r="E1444" s="54">
        <v>35</v>
      </c>
      <c r="F1444" s="45" t="s">
        <v>407</v>
      </c>
      <c r="G1444" s="45" t="s">
        <v>408</v>
      </c>
      <c r="H1444" s="45" t="s">
        <v>412</v>
      </c>
      <c r="I1444" s="53">
        <v>94313.07</v>
      </c>
      <c r="J1444" s="58">
        <f t="shared" si="308"/>
        <v>97896.96666</v>
      </c>
      <c r="K1444" s="58">
        <f t="shared" si="309"/>
        <v>101127.56655978</v>
      </c>
      <c r="L1444" s="74">
        <f t="shared" si="310"/>
        <v>7489.117949490001</v>
      </c>
      <c r="M1444" s="74">
        <f t="shared" si="311"/>
        <v>144.8875106568</v>
      </c>
      <c r="N1444" s="74">
        <f t="shared" si="312"/>
        <v>384.0022598277695</v>
      </c>
      <c r="O1444" s="74">
        <f t="shared" si="313"/>
        <v>12604.234457475</v>
      </c>
      <c r="P1444" s="39">
        <f t="shared" si="314"/>
        <v>19044</v>
      </c>
      <c r="Q1444" s="73">
        <f t="shared" si="315"/>
        <v>7736.25884182317</v>
      </c>
      <c r="R1444" s="73">
        <f t="shared" si="316"/>
        <v>149.6687985084744</v>
      </c>
      <c r="S1444" s="73">
        <f t="shared" si="317"/>
        <v>384.0022598277695</v>
      </c>
      <c r="T1444" s="73">
        <f t="shared" si="318"/>
        <v>13197.14743605129</v>
      </c>
      <c r="U1444" s="73">
        <f t="shared" si="319"/>
        <v>19236</v>
      </c>
      <c r="V1444" s="73">
        <f t="shared" si="320"/>
        <v>137563.20883744958</v>
      </c>
      <c r="W1444" s="73">
        <f t="shared" si="321"/>
        <v>141830.64389599068</v>
      </c>
    </row>
    <row r="1445" spans="2:23" ht="15">
      <c r="B1445" t="s">
        <v>2651</v>
      </c>
      <c r="C1445" t="s">
        <v>1853</v>
      </c>
      <c r="D1445" t="s">
        <v>495</v>
      </c>
      <c r="E1445" s="54">
        <v>40</v>
      </c>
      <c r="F1445" s="45" t="s">
        <v>407</v>
      </c>
      <c r="G1445" s="45" t="s">
        <v>408</v>
      </c>
      <c r="H1445" s="45" t="s">
        <v>785</v>
      </c>
      <c r="I1445" s="53">
        <v>73761.35</v>
      </c>
      <c r="J1445" s="58">
        <f t="shared" si="308"/>
        <v>76564.2813</v>
      </c>
      <c r="K1445" s="58">
        <f t="shared" si="309"/>
        <v>79090.9025829</v>
      </c>
      <c r="L1445" s="74">
        <f t="shared" si="310"/>
        <v>5857.16751945</v>
      </c>
      <c r="M1445" s="74">
        <f t="shared" si="311"/>
        <v>113.31513632400001</v>
      </c>
      <c r="N1445" s="74">
        <f t="shared" si="312"/>
        <v>384.0022598277695</v>
      </c>
      <c r="O1445" s="74">
        <f t="shared" si="313"/>
        <v>9857.651217375</v>
      </c>
      <c r="P1445" s="39">
        <f t="shared" si="314"/>
        <v>19044</v>
      </c>
      <c r="Q1445" s="73">
        <f t="shared" si="315"/>
        <v>6050.45404759185</v>
      </c>
      <c r="R1445" s="73">
        <f t="shared" si="316"/>
        <v>117.054535822692</v>
      </c>
      <c r="S1445" s="73">
        <f t="shared" si="317"/>
        <v>384.0022598277695</v>
      </c>
      <c r="T1445" s="73">
        <f t="shared" si="318"/>
        <v>10321.36278706845</v>
      </c>
      <c r="U1445" s="73">
        <f t="shared" si="319"/>
        <v>19236</v>
      </c>
      <c r="V1445" s="73">
        <f t="shared" si="320"/>
        <v>111820.41743297677</v>
      </c>
      <c r="W1445" s="73">
        <f t="shared" si="321"/>
        <v>115199.77621321076</v>
      </c>
    </row>
    <row r="1446" spans="2:23" ht="15">
      <c r="B1446" t="s">
        <v>2652</v>
      </c>
      <c r="C1446" t="s">
        <v>821</v>
      </c>
      <c r="D1446" t="s">
        <v>417</v>
      </c>
      <c r="E1446" s="54">
        <v>40</v>
      </c>
      <c r="F1446" s="45" t="s">
        <v>407</v>
      </c>
      <c r="G1446" s="45" t="s">
        <v>408</v>
      </c>
      <c r="H1446" s="45" t="s">
        <v>412</v>
      </c>
      <c r="I1446" s="53">
        <v>110947.93</v>
      </c>
      <c r="J1446" s="58">
        <f t="shared" si="308"/>
        <v>115163.95134</v>
      </c>
      <c r="K1446" s="58">
        <f t="shared" si="309"/>
        <v>118964.36173421999</v>
      </c>
      <c r="L1446" s="74">
        <f t="shared" si="310"/>
        <v>8810.04227751</v>
      </c>
      <c r="M1446" s="74">
        <f t="shared" si="311"/>
        <v>170.4426479832</v>
      </c>
      <c r="N1446" s="74">
        <f t="shared" si="312"/>
        <v>384.0022598277695</v>
      </c>
      <c r="O1446" s="74">
        <f t="shared" si="313"/>
        <v>14827.358735025</v>
      </c>
      <c r="P1446" s="39">
        <f t="shared" si="314"/>
        <v>19044</v>
      </c>
      <c r="Q1446" s="73">
        <f t="shared" si="315"/>
        <v>9100.773672667829</v>
      </c>
      <c r="R1446" s="73">
        <f t="shared" si="316"/>
        <v>176.06725536664558</v>
      </c>
      <c r="S1446" s="73">
        <f t="shared" si="317"/>
        <v>384.0022598277695</v>
      </c>
      <c r="T1446" s="73">
        <f t="shared" si="318"/>
        <v>15524.849206315708</v>
      </c>
      <c r="U1446" s="73">
        <f t="shared" si="319"/>
        <v>19236</v>
      </c>
      <c r="V1446" s="73">
        <f t="shared" si="320"/>
        <v>158399.79726034598</v>
      </c>
      <c r="W1446" s="73">
        <f t="shared" si="321"/>
        <v>163386.05412839795</v>
      </c>
    </row>
    <row r="1447" spans="2:23" ht="15">
      <c r="B1447" t="s">
        <v>2653</v>
      </c>
      <c r="C1447" t="s">
        <v>779</v>
      </c>
      <c r="D1447" t="s">
        <v>417</v>
      </c>
      <c r="E1447" s="54">
        <v>40</v>
      </c>
      <c r="F1447" s="45" t="s">
        <v>407</v>
      </c>
      <c r="G1447" s="45" t="s">
        <v>408</v>
      </c>
      <c r="H1447" s="45" t="s">
        <v>412</v>
      </c>
      <c r="I1447" s="53">
        <v>112070.13</v>
      </c>
      <c r="J1447" s="58">
        <f t="shared" si="308"/>
        <v>116328.79494</v>
      </c>
      <c r="K1447" s="58">
        <f t="shared" si="309"/>
        <v>120167.64517301999</v>
      </c>
      <c r="L1447" s="74">
        <f t="shared" si="310"/>
        <v>8899.15281291</v>
      </c>
      <c r="M1447" s="74">
        <f t="shared" si="311"/>
        <v>172.1666165112</v>
      </c>
      <c r="N1447" s="74">
        <f t="shared" si="312"/>
        <v>384.0022598277695</v>
      </c>
      <c r="O1447" s="74">
        <f t="shared" si="313"/>
        <v>14977.332348525002</v>
      </c>
      <c r="P1447" s="39">
        <f t="shared" si="314"/>
        <v>19044</v>
      </c>
      <c r="Q1447" s="73">
        <f t="shared" si="315"/>
        <v>9192.82485573603</v>
      </c>
      <c r="R1447" s="73">
        <f t="shared" si="316"/>
        <v>177.84811485606957</v>
      </c>
      <c r="S1447" s="73">
        <f t="shared" si="317"/>
        <v>384.0022598277695</v>
      </c>
      <c r="T1447" s="73">
        <f t="shared" si="318"/>
        <v>15681.877695079109</v>
      </c>
      <c r="U1447" s="73">
        <f t="shared" si="319"/>
        <v>19236</v>
      </c>
      <c r="V1447" s="73">
        <f t="shared" si="320"/>
        <v>159805.44897777398</v>
      </c>
      <c r="W1447" s="73">
        <f t="shared" si="321"/>
        <v>164840.19809851897</v>
      </c>
    </row>
    <row r="1448" spans="2:23" ht="15">
      <c r="B1448" t="s">
        <v>2654</v>
      </c>
      <c r="C1448" t="s">
        <v>776</v>
      </c>
      <c r="D1448" t="s">
        <v>417</v>
      </c>
      <c r="E1448" s="54">
        <v>40</v>
      </c>
      <c r="F1448" s="45" t="s">
        <v>407</v>
      </c>
      <c r="G1448" s="45" t="s">
        <v>408</v>
      </c>
      <c r="H1448" s="45" t="s">
        <v>412</v>
      </c>
      <c r="I1448" s="53">
        <v>125571.61</v>
      </c>
      <c r="J1448" s="58">
        <f t="shared" si="308"/>
        <v>130343.33118000001</v>
      </c>
      <c r="K1448" s="58">
        <f t="shared" si="309"/>
        <v>134644.66110894</v>
      </c>
      <c r="L1448" s="74">
        <f t="shared" si="310"/>
        <v>9850.77830211</v>
      </c>
      <c r="M1448" s="74">
        <f t="shared" si="311"/>
        <v>192.9081301464</v>
      </c>
      <c r="N1448" s="74">
        <f t="shared" si="312"/>
        <v>384.0022598277695</v>
      </c>
      <c r="O1448" s="74">
        <f t="shared" si="313"/>
        <v>16781.703889425</v>
      </c>
      <c r="P1448" s="39">
        <f t="shared" si="314"/>
        <v>19044</v>
      </c>
      <c r="Q1448" s="73">
        <f t="shared" si="315"/>
        <v>9913.14758607963</v>
      </c>
      <c r="R1448" s="73">
        <f t="shared" si="316"/>
        <v>199.2740984412312</v>
      </c>
      <c r="S1448" s="73">
        <f t="shared" si="317"/>
        <v>384.0022598277695</v>
      </c>
      <c r="T1448" s="73">
        <f t="shared" si="318"/>
        <v>17571.12827471667</v>
      </c>
      <c r="U1448" s="73">
        <f t="shared" si="319"/>
        <v>19236</v>
      </c>
      <c r="V1448" s="73">
        <f t="shared" si="320"/>
        <v>176596.72376150917</v>
      </c>
      <c r="W1448" s="73">
        <f t="shared" si="321"/>
        <v>181948.21332800528</v>
      </c>
    </row>
    <row r="1449" spans="2:23" ht="15">
      <c r="B1449" t="s">
        <v>2655</v>
      </c>
      <c r="C1449" t="s">
        <v>897</v>
      </c>
      <c r="D1449" t="s">
        <v>417</v>
      </c>
      <c r="E1449" s="54">
        <v>40</v>
      </c>
      <c r="F1449" s="45" t="s">
        <v>407</v>
      </c>
      <c r="G1449" s="45" t="s">
        <v>408</v>
      </c>
      <c r="H1449" s="45" t="s">
        <v>412</v>
      </c>
      <c r="I1449" s="53">
        <v>128977.22</v>
      </c>
      <c r="J1449" s="58">
        <f t="shared" si="308"/>
        <v>133878.35436</v>
      </c>
      <c r="K1449" s="58">
        <f t="shared" si="309"/>
        <v>138296.34005387998</v>
      </c>
      <c r="L1449" s="74">
        <f t="shared" si="310"/>
        <v>9902.03613822</v>
      </c>
      <c r="M1449" s="74">
        <f t="shared" si="311"/>
        <v>198.1399644528</v>
      </c>
      <c r="N1449" s="74">
        <f t="shared" si="312"/>
        <v>384.0022598277695</v>
      </c>
      <c r="O1449" s="74">
        <f t="shared" si="313"/>
        <v>17236.83812385</v>
      </c>
      <c r="P1449" s="39">
        <f t="shared" si="314"/>
        <v>19044</v>
      </c>
      <c r="Q1449" s="73">
        <f t="shared" si="315"/>
        <v>9966.09693078126</v>
      </c>
      <c r="R1449" s="73">
        <f t="shared" si="316"/>
        <v>204.67858327974236</v>
      </c>
      <c r="S1449" s="73">
        <f t="shared" si="317"/>
        <v>384.0022598277695</v>
      </c>
      <c r="T1449" s="73">
        <f t="shared" si="318"/>
        <v>18047.672377031337</v>
      </c>
      <c r="U1449" s="73">
        <f t="shared" si="319"/>
        <v>19236</v>
      </c>
      <c r="V1449" s="73">
        <f t="shared" si="320"/>
        <v>180643.37084635056</v>
      </c>
      <c r="W1449" s="73">
        <f t="shared" si="321"/>
        <v>186134.79020480008</v>
      </c>
    </row>
    <row r="1450" spans="2:23" ht="15">
      <c r="B1450" t="s">
        <v>2656</v>
      </c>
      <c r="C1450" t="s">
        <v>1200</v>
      </c>
      <c r="D1450" t="s">
        <v>417</v>
      </c>
      <c r="E1450" s="54">
        <v>40</v>
      </c>
      <c r="F1450" s="45" t="s">
        <v>407</v>
      </c>
      <c r="G1450" s="45" t="s">
        <v>408</v>
      </c>
      <c r="H1450" s="45" t="s">
        <v>412</v>
      </c>
      <c r="I1450" s="53">
        <v>147649.28</v>
      </c>
      <c r="J1450" s="58">
        <f t="shared" si="308"/>
        <v>153259.95264</v>
      </c>
      <c r="K1450" s="58">
        <f t="shared" si="309"/>
        <v>158317.53107712</v>
      </c>
      <c r="L1450" s="74">
        <f t="shared" si="310"/>
        <v>10183.06931328</v>
      </c>
      <c r="M1450" s="74">
        <f t="shared" si="311"/>
        <v>226.8247299072</v>
      </c>
      <c r="N1450" s="74">
        <f t="shared" si="312"/>
        <v>384.0022598277695</v>
      </c>
      <c r="O1450" s="74">
        <f t="shared" si="313"/>
        <v>19732.2189024</v>
      </c>
      <c r="P1450" s="39">
        <f t="shared" si="314"/>
        <v>19044</v>
      </c>
      <c r="Q1450" s="73">
        <f t="shared" si="315"/>
        <v>10256.40420061824</v>
      </c>
      <c r="R1450" s="73">
        <f t="shared" si="316"/>
        <v>234.30994599413756</v>
      </c>
      <c r="S1450" s="73">
        <f t="shared" si="317"/>
        <v>384.0022598277695</v>
      </c>
      <c r="T1450" s="73">
        <f t="shared" si="318"/>
        <v>20660.43780556416</v>
      </c>
      <c r="U1450" s="73">
        <f t="shared" si="319"/>
        <v>19236</v>
      </c>
      <c r="V1450" s="73">
        <f t="shared" si="320"/>
        <v>202830.06784541497</v>
      </c>
      <c r="W1450" s="73">
        <f t="shared" si="321"/>
        <v>209088.6852891243</v>
      </c>
    </row>
    <row r="1451" spans="2:23" ht="15">
      <c r="B1451" t="s">
        <v>2657</v>
      </c>
      <c r="C1451" t="s">
        <v>924</v>
      </c>
      <c r="D1451" t="s">
        <v>417</v>
      </c>
      <c r="E1451" s="54">
        <v>40</v>
      </c>
      <c r="F1451" s="45" t="s">
        <v>407</v>
      </c>
      <c r="G1451" s="45" t="s">
        <v>408</v>
      </c>
      <c r="H1451" s="45" t="s">
        <v>412</v>
      </c>
      <c r="I1451" s="53">
        <v>129194.36</v>
      </c>
      <c r="J1451" s="58">
        <f t="shared" si="308"/>
        <v>134103.74568</v>
      </c>
      <c r="K1451" s="58">
        <f t="shared" si="309"/>
        <v>138529.16928744</v>
      </c>
      <c r="L1451" s="74">
        <f t="shared" si="310"/>
        <v>9905.30431236</v>
      </c>
      <c r="M1451" s="74">
        <f t="shared" si="311"/>
        <v>198.4735436064</v>
      </c>
      <c r="N1451" s="74">
        <f t="shared" si="312"/>
        <v>384.0022598277695</v>
      </c>
      <c r="O1451" s="74">
        <f t="shared" si="313"/>
        <v>17265.857256299998</v>
      </c>
      <c r="P1451" s="39">
        <f t="shared" si="314"/>
        <v>19044</v>
      </c>
      <c r="Q1451" s="73">
        <f t="shared" si="315"/>
        <v>9969.472954667881</v>
      </c>
      <c r="R1451" s="73">
        <f t="shared" si="316"/>
        <v>205.02317054541118</v>
      </c>
      <c r="S1451" s="73">
        <f t="shared" si="317"/>
        <v>384.0022598277695</v>
      </c>
      <c r="T1451" s="73">
        <f t="shared" si="318"/>
        <v>18078.05659201092</v>
      </c>
      <c r="U1451" s="73">
        <f t="shared" si="319"/>
        <v>19236</v>
      </c>
      <c r="V1451" s="73">
        <f t="shared" si="320"/>
        <v>180901.38305209417</v>
      </c>
      <c r="W1451" s="73">
        <f t="shared" si="321"/>
        <v>186401.72426449196</v>
      </c>
    </row>
    <row r="1452" spans="2:23" ht="15">
      <c r="B1452" t="s">
        <v>2658</v>
      </c>
      <c r="C1452" t="s">
        <v>513</v>
      </c>
      <c r="D1452" t="s">
        <v>417</v>
      </c>
      <c r="E1452" s="54">
        <v>40</v>
      </c>
      <c r="F1452" s="45" t="s">
        <v>407</v>
      </c>
      <c r="G1452" s="45" t="s">
        <v>408</v>
      </c>
      <c r="H1452" s="45" t="s">
        <v>412</v>
      </c>
      <c r="I1452" s="53">
        <v>137012.22</v>
      </c>
      <c r="J1452" s="58">
        <f t="shared" si="308"/>
        <v>142218.68436</v>
      </c>
      <c r="K1452" s="58">
        <f t="shared" si="309"/>
        <v>146911.90094388</v>
      </c>
      <c r="L1452" s="74">
        <f t="shared" si="310"/>
        <v>10022.97092322</v>
      </c>
      <c r="M1452" s="74">
        <f t="shared" si="311"/>
        <v>210.48365285280002</v>
      </c>
      <c r="N1452" s="74">
        <f t="shared" si="312"/>
        <v>384.0022598277695</v>
      </c>
      <c r="O1452" s="74">
        <f t="shared" si="313"/>
        <v>18310.65561135</v>
      </c>
      <c r="P1452" s="39">
        <f t="shared" si="314"/>
        <v>19044</v>
      </c>
      <c r="Q1452" s="73">
        <f t="shared" si="315"/>
        <v>10091.02256368626</v>
      </c>
      <c r="R1452" s="73">
        <f t="shared" si="316"/>
        <v>217.4296133969424</v>
      </c>
      <c r="S1452" s="73">
        <f t="shared" si="317"/>
        <v>384.0022598277695</v>
      </c>
      <c r="T1452" s="73">
        <f t="shared" si="318"/>
        <v>19172.00307317634</v>
      </c>
      <c r="U1452" s="73">
        <f t="shared" si="319"/>
        <v>19236</v>
      </c>
      <c r="V1452" s="73">
        <f t="shared" si="320"/>
        <v>190190.7968072506</v>
      </c>
      <c r="W1452" s="73">
        <f t="shared" si="321"/>
        <v>196012.35845396732</v>
      </c>
    </row>
    <row r="1453" spans="2:23" ht="15">
      <c r="B1453" t="s">
        <v>2659</v>
      </c>
      <c r="C1453" t="s">
        <v>1403</v>
      </c>
      <c r="D1453" t="s">
        <v>417</v>
      </c>
      <c r="E1453" s="54">
        <v>40</v>
      </c>
      <c r="F1453" s="45" t="s">
        <v>407</v>
      </c>
      <c r="G1453" s="45" t="s">
        <v>408</v>
      </c>
      <c r="H1453" s="45" t="s">
        <v>412</v>
      </c>
      <c r="I1453" s="53">
        <v>41041.52</v>
      </c>
      <c r="J1453" s="58">
        <f t="shared" si="308"/>
        <v>42601.09776</v>
      </c>
      <c r="K1453" s="58">
        <f t="shared" si="309"/>
        <v>44006.933986079996</v>
      </c>
      <c r="L1453" s="74">
        <f t="shared" si="310"/>
        <v>3258.98397864</v>
      </c>
      <c r="M1453" s="74">
        <f t="shared" si="311"/>
        <v>63.049624684799994</v>
      </c>
      <c r="N1453" s="74">
        <f t="shared" si="312"/>
        <v>384.0022598277695</v>
      </c>
      <c r="O1453" s="74">
        <f t="shared" si="313"/>
        <v>5484.8913366</v>
      </c>
      <c r="P1453" s="39">
        <f t="shared" si="314"/>
        <v>19044</v>
      </c>
      <c r="Q1453" s="73">
        <f t="shared" si="315"/>
        <v>3366.5304499351196</v>
      </c>
      <c r="R1453" s="73">
        <f t="shared" si="316"/>
        <v>65.1302622993984</v>
      </c>
      <c r="S1453" s="73">
        <f t="shared" si="317"/>
        <v>384.0022598277695</v>
      </c>
      <c r="T1453" s="73">
        <f t="shared" si="318"/>
        <v>5742.90488518344</v>
      </c>
      <c r="U1453" s="73">
        <f t="shared" si="319"/>
        <v>19236</v>
      </c>
      <c r="V1453" s="73">
        <f t="shared" si="320"/>
        <v>70836.02495975257</v>
      </c>
      <c r="W1453" s="73">
        <f t="shared" si="321"/>
        <v>72801.50184332572</v>
      </c>
    </row>
    <row r="1454" spans="2:23" ht="15">
      <c r="B1454" t="s">
        <v>2660</v>
      </c>
      <c r="C1454" t="s">
        <v>2661</v>
      </c>
      <c r="D1454" t="s">
        <v>797</v>
      </c>
      <c r="E1454" s="54">
        <v>40</v>
      </c>
      <c r="F1454" s="45" t="s">
        <v>407</v>
      </c>
      <c r="G1454" s="45" t="s">
        <v>408</v>
      </c>
      <c r="H1454" s="45" t="s">
        <v>412</v>
      </c>
      <c r="I1454" s="53">
        <v>41051.86</v>
      </c>
      <c r="J1454" s="58">
        <f t="shared" si="308"/>
        <v>42611.83068</v>
      </c>
      <c r="K1454" s="58">
        <f t="shared" si="309"/>
        <v>44018.021092439994</v>
      </c>
      <c r="L1454" s="74">
        <f t="shared" si="310"/>
        <v>3259.80504702</v>
      </c>
      <c r="M1454" s="74">
        <f t="shared" si="311"/>
        <v>63.0655094064</v>
      </c>
      <c r="N1454" s="74">
        <f t="shared" si="312"/>
        <v>384.0022598277695</v>
      </c>
      <c r="O1454" s="74">
        <f t="shared" si="313"/>
        <v>5486.27320005</v>
      </c>
      <c r="P1454" s="39">
        <f t="shared" si="314"/>
        <v>19044</v>
      </c>
      <c r="Q1454" s="73">
        <f t="shared" si="315"/>
        <v>3367.3786135716596</v>
      </c>
      <c r="R1454" s="73">
        <f t="shared" si="316"/>
        <v>65.14667121681119</v>
      </c>
      <c r="S1454" s="73">
        <f t="shared" si="317"/>
        <v>384.0022598277695</v>
      </c>
      <c r="T1454" s="73">
        <f t="shared" si="318"/>
        <v>5744.35175256342</v>
      </c>
      <c r="U1454" s="73">
        <f t="shared" si="319"/>
        <v>19236</v>
      </c>
      <c r="V1454" s="73">
        <f t="shared" si="320"/>
        <v>70848.97669630416</v>
      </c>
      <c r="W1454" s="73">
        <f t="shared" si="321"/>
        <v>72814.90038961965</v>
      </c>
    </row>
    <row r="1455" spans="2:23" ht="15">
      <c r="B1455" t="s">
        <v>2662</v>
      </c>
      <c r="C1455" t="s">
        <v>527</v>
      </c>
      <c r="D1455" t="s">
        <v>417</v>
      </c>
      <c r="E1455" s="54">
        <v>40</v>
      </c>
      <c r="F1455" s="45" t="s">
        <v>407</v>
      </c>
      <c r="G1455" s="45" t="s">
        <v>408</v>
      </c>
      <c r="H1455" s="45" t="s">
        <v>412</v>
      </c>
      <c r="I1455" s="53">
        <v>52952.22</v>
      </c>
      <c r="J1455" s="58">
        <f t="shared" si="308"/>
        <v>54964.40436</v>
      </c>
      <c r="K1455" s="58">
        <f t="shared" si="309"/>
        <v>56778.229703879995</v>
      </c>
      <c r="L1455" s="74">
        <f t="shared" si="310"/>
        <v>4204.77693354</v>
      </c>
      <c r="M1455" s="74">
        <f t="shared" si="311"/>
        <v>81.3473184528</v>
      </c>
      <c r="N1455" s="74">
        <f t="shared" si="312"/>
        <v>384.0022598277695</v>
      </c>
      <c r="O1455" s="74">
        <f t="shared" si="313"/>
        <v>7076.66706135</v>
      </c>
      <c r="P1455" s="39">
        <f t="shared" si="314"/>
        <v>19044</v>
      </c>
      <c r="Q1455" s="73">
        <f t="shared" si="315"/>
        <v>4343.53457234682</v>
      </c>
      <c r="R1455" s="73">
        <f t="shared" si="316"/>
        <v>84.03177996174239</v>
      </c>
      <c r="S1455" s="73">
        <f t="shared" si="317"/>
        <v>384.0022598277695</v>
      </c>
      <c r="T1455" s="73">
        <f t="shared" si="318"/>
        <v>7409.558976356339</v>
      </c>
      <c r="U1455" s="73">
        <f t="shared" si="319"/>
        <v>19236</v>
      </c>
      <c r="V1455" s="73">
        <f t="shared" si="320"/>
        <v>85755.19793317057</v>
      </c>
      <c r="W1455" s="73">
        <f t="shared" si="321"/>
        <v>88235.35729237268</v>
      </c>
    </row>
    <row r="1456" spans="2:23" ht="15">
      <c r="B1456" t="s">
        <v>2663</v>
      </c>
      <c r="C1456" t="s">
        <v>536</v>
      </c>
      <c r="D1456" t="s">
        <v>797</v>
      </c>
      <c r="E1456" s="54">
        <v>40</v>
      </c>
      <c r="F1456" s="45" t="s">
        <v>407</v>
      </c>
      <c r="G1456" s="45" t="s">
        <v>408</v>
      </c>
      <c r="H1456" s="45" t="s">
        <v>412</v>
      </c>
      <c r="I1456" s="53">
        <v>51674.15</v>
      </c>
      <c r="J1456" s="58">
        <f t="shared" si="308"/>
        <v>53637.767700000004</v>
      </c>
      <c r="K1456" s="58">
        <f t="shared" si="309"/>
        <v>55407.814034099996</v>
      </c>
      <c r="L1456" s="74">
        <f t="shared" si="310"/>
        <v>4103.28922905</v>
      </c>
      <c r="M1456" s="74">
        <f t="shared" si="311"/>
        <v>79.38389619600001</v>
      </c>
      <c r="N1456" s="74">
        <f t="shared" si="312"/>
        <v>384.0022598277695</v>
      </c>
      <c r="O1456" s="74">
        <f t="shared" si="313"/>
        <v>6905.862591375001</v>
      </c>
      <c r="P1456" s="39">
        <f t="shared" si="314"/>
        <v>19044</v>
      </c>
      <c r="Q1456" s="73">
        <f t="shared" si="315"/>
        <v>4238.697773608649</v>
      </c>
      <c r="R1456" s="73">
        <f t="shared" si="316"/>
        <v>82.00356477046799</v>
      </c>
      <c r="S1456" s="73">
        <f t="shared" si="317"/>
        <v>384.0022598277695</v>
      </c>
      <c r="T1456" s="73">
        <f t="shared" si="318"/>
        <v>7230.71973145005</v>
      </c>
      <c r="U1456" s="73">
        <f t="shared" si="319"/>
        <v>19236</v>
      </c>
      <c r="V1456" s="73">
        <f t="shared" si="320"/>
        <v>84154.30567644877</v>
      </c>
      <c r="W1456" s="73">
        <f t="shared" si="321"/>
        <v>86579.23736375693</v>
      </c>
    </row>
    <row r="1457" spans="2:23" ht="15">
      <c r="B1457" t="s">
        <v>2664</v>
      </c>
      <c r="C1457" t="s">
        <v>1117</v>
      </c>
      <c r="D1457" t="s">
        <v>417</v>
      </c>
      <c r="E1457" s="54">
        <v>40</v>
      </c>
      <c r="F1457" s="45" t="s">
        <v>407</v>
      </c>
      <c r="G1457" s="45" t="s">
        <v>408</v>
      </c>
      <c r="H1457" s="45" t="s">
        <v>412</v>
      </c>
      <c r="I1457" s="53">
        <v>93933.73</v>
      </c>
      <c r="J1457" s="58">
        <f t="shared" si="308"/>
        <v>97503.21174</v>
      </c>
      <c r="K1457" s="58">
        <f t="shared" si="309"/>
        <v>100720.81772741998</v>
      </c>
      <c r="L1457" s="74">
        <f t="shared" si="310"/>
        <v>7458.9956981099995</v>
      </c>
      <c r="M1457" s="74">
        <f t="shared" si="311"/>
        <v>144.3047533752</v>
      </c>
      <c r="N1457" s="74">
        <f t="shared" si="312"/>
        <v>384.0022598277695</v>
      </c>
      <c r="O1457" s="74">
        <f t="shared" si="313"/>
        <v>12553.538511525001</v>
      </c>
      <c r="P1457" s="39">
        <f t="shared" si="314"/>
        <v>19044</v>
      </c>
      <c r="Q1457" s="73">
        <f t="shared" si="315"/>
        <v>7705.142556147629</v>
      </c>
      <c r="R1457" s="73">
        <f t="shared" si="316"/>
        <v>149.06681023658157</v>
      </c>
      <c r="S1457" s="73">
        <f t="shared" si="317"/>
        <v>384.0022598277695</v>
      </c>
      <c r="T1457" s="73">
        <f t="shared" si="318"/>
        <v>13144.066713428309</v>
      </c>
      <c r="U1457" s="73">
        <f t="shared" si="319"/>
        <v>19236</v>
      </c>
      <c r="V1457" s="73">
        <f t="shared" si="320"/>
        <v>137088.05296283797</v>
      </c>
      <c r="W1457" s="73">
        <f t="shared" si="321"/>
        <v>141339.09606706028</v>
      </c>
    </row>
    <row r="1458" spans="2:23" ht="15">
      <c r="B1458" t="s">
        <v>2665</v>
      </c>
      <c r="C1458" t="s">
        <v>435</v>
      </c>
      <c r="D1458" t="s">
        <v>417</v>
      </c>
      <c r="E1458" s="54">
        <v>40</v>
      </c>
      <c r="F1458" s="45" t="s">
        <v>407</v>
      </c>
      <c r="G1458" s="45" t="s">
        <v>408</v>
      </c>
      <c r="H1458" s="45" t="s">
        <v>412</v>
      </c>
      <c r="I1458" s="53">
        <v>83348.49</v>
      </c>
      <c r="J1458" s="58">
        <f t="shared" si="308"/>
        <v>86515.73262000001</v>
      </c>
      <c r="K1458" s="58">
        <f t="shared" si="309"/>
        <v>89370.75179646</v>
      </c>
      <c r="L1458" s="74">
        <f t="shared" si="310"/>
        <v>6618.45354543</v>
      </c>
      <c r="M1458" s="74">
        <f t="shared" si="311"/>
        <v>128.0432842776</v>
      </c>
      <c r="N1458" s="74">
        <f t="shared" si="312"/>
        <v>384.0022598277695</v>
      </c>
      <c r="O1458" s="74">
        <f t="shared" si="313"/>
        <v>11138.900574825002</v>
      </c>
      <c r="P1458" s="39">
        <f t="shared" si="314"/>
        <v>19044</v>
      </c>
      <c r="Q1458" s="73">
        <f t="shared" si="315"/>
        <v>6836.862512429189</v>
      </c>
      <c r="R1458" s="73">
        <f t="shared" si="316"/>
        <v>132.2687126587608</v>
      </c>
      <c r="S1458" s="73">
        <f t="shared" si="317"/>
        <v>384.0022598277695</v>
      </c>
      <c r="T1458" s="73">
        <f t="shared" si="318"/>
        <v>11662.88310943803</v>
      </c>
      <c r="U1458" s="73">
        <f t="shared" si="319"/>
        <v>19236</v>
      </c>
      <c r="V1458" s="73">
        <f t="shared" si="320"/>
        <v>123829.13228436038</v>
      </c>
      <c r="W1458" s="73">
        <f t="shared" si="321"/>
        <v>127622.76839081376</v>
      </c>
    </row>
    <row r="1459" spans="2:23" ht="15">
      <c r="B1459" t="s">
        <v>2666</v>
      </c>
      <c r="C1459" t="s">
        <v>1746</v>
      </c>
      <c r="D1459" t="s">
        <v>801</v>
      </c>
      <c r="E1459" s="54">
        <v>40</v>
      </c>
      <c r="F1459" s="45" t="s">
        <v>407</v>
      </c>
      <c r="G1459" s="45" t="s">
        <v>408</v>
      </c>
      <c r="H1459" s="45" t="s">
        <v>412</v>
      </c>
      <c r="I1459" s="53">
        <v>90307.51</v>
      </c>
      <c r="J1459" s="58">
        <f t="shared" si="308"/>
        <v>93739.19538</v>
      </c>
      <c r="K1459" s="58">
        <f t="shared" si="309"/>
        <v>96832.58882753999</v>
      </c>
      <c r="L1459" s="74">
        <f t="shared" si="310"/>
        <v>7171.04844657</v>
      </c>
      <c r="M1459" s="74">
        <f t="shared" si="311"/>
        <v>138.7340091624</v>
      </c>
      <c r="N1459" s="74">
        <f t="shared" si="312"/>
        <v>384.0022598277695</v>
      </c>
      <c r="O1459" s="74">
        <f t="shared" si="313"/>
        <v>12068.921405175</v>
      </c>
      <c r="P1459" s="39">
        <f t="shared" si="314"/>
        <v>19044</v>
      </c>
      <c r="Q1459" s="73">
        <f t="shared" si="315"/>
        <v>7407.693045306809</v>
      </c>
      <c r="R1459" s="73">
        <f t="shared" si="316"/>
        <v>143.31223146475918</v>
      </c>
      <c r="S1459" s="73">
        <f t="shared" si="317"/>
        <v>384.0022598277695</v>
      </c>
      <c r="T1459" s="73">
        <f t="shared" si="318"/>
        <v>12636.65284199397</v>
      </c>
      <c r="U1459" s="73">
        <f t="shared" si="319"/>
        <v>19236</v>
      </c>
      <c r="V1459" s="73">
        <f t="shared" si="320"/>
        <v>132545.90150073517</v>
      </c>
      <c r="W1459" s="73">
        <f t="shared" si="321"/>
        <v>136640.2492061333</v>
      </c>
    </row>
    <row r="1460" spans="2:23" ht="15">
      <c r="B1460" t="s">
        <v>2667</v>
      </c>
      <c r="C1460" t="s">
        <v>705</v>
      </c>
      <c r="D1460" t="s">
        <v>661</v>
      </c>
      <c r="E1460" s="54">
        <v>40</v>
      </c>
      <c r="F1460" s="45" t="s">
        <v>407</v>
      </c>
      <c r="G1460" s="45" t="s">
        <v>408</v>
      </c>
      <c r="H1460" s="45" t="s">
        <v>412</v>
      </c>
      <c r="I1460" s="53">
        <v>91430.16</v>
      </c>
      <c r="J1460" s="58">
        <f t="shared" si="308"/>
        <v>94904.50608</v>
      </c>
      <c r="K1460" s="58">
        <f t="shared" si="309"/>
        <v>98036.35478064</v>
      </c>
      <c r="L1460" s="74">
        <f t="shared" si="310"/>
        <v>7260.19471512</v>
      </c>
      <c r="M1460" s="74">
        <f t="shared" si="311"/>
        <v>140.45866899840001</v>
      </c>
      <c r="N1460" s="74">
        <f t="shared" si="312"/>
        <v>384.0022598277695</v>
      </c>
      <c r="O1460" s="74">
        <f t="shared" si="313"/>
        <v>12218.955157800001</v>
      </c>
      <c r="P1460" s="39">
        <f t="shared" si="314"/>
        <v>19044</v>
      </c>
      <c r="Q1460" s="73">
        <f t="shared" si="315"/>
        <v>7499.78114071896</v>
      </c>
      <c r="R1460" s="73">
        <f t="shared" si="316"/>
        <v>145.0938050753472</v>
      </c>
      <c r="S1460" s="73">
        <f t="shared" si="317"/>
        <v>384.0022598277695</v>
      </c>
      <c r="T1460" s="73">
        <f t="shared" si="318"/>
        <v>12793.74429887352</v>
      </c>
      <c r="U1460" s="73">
        <f t="shared" si="319"/>
        <v>19236</v>
      </c>
      <c r="V1460" s="73">
        <f t="shared" si="320"/>
        <v>133952.11688174616</v>
      </c>
      <c r="W1460" s="73">
        <f t="shared" si="321"/>
        <v>138094.9762851356</v>
      </c>
    </row>
    <row r="1461" spans="2:23" ht="15">
      <c r="B1461" t="s">
        <v>2668</v>
      </c>
      <c r="C1461" t="s">
        <v>714</v>
      </c>
      <c r="D1461" t="s">
        <v>658</v>
      </c>
      <c r="E1461" s="54">
        <v>40</v>
      </c>
      <c r="F1461" s="45" t="s">
        <v>407</v>
      </c>
      <c r="G1461" s="45" t="s">
        <v>408</v>
      </c>
      <c r="H1461" s="45" t="s">
        <v>412</v>
      </c>
      <c r="I1461" s="53">
        <v>93618.21</v>
      </c>
      <c r="J1461" s="58">
        <f t="shared" si="308"/>
        <v>97175.70198000001</v>
      </c>
      <c r="K1461" s="58">
        <f t="shared" si="309"/>
        <v>100382.50014534</v>
      </c>
      <c r="L1461" s="74">
        <f t="shared" si="310"/>
        <v>7433.941201470001</v>
      </c>
      <c r="M1461" s="74">
        <f t="shared" si="311"/>
        <v>143.82003893040002</v>
      </c>
      <c r="N1461" s="74">
        <f t="shared" si="312"/>
        <v>384.0022598277695</v>
      </c>
      <c r="O1461" s="74">
        <f t="shared" si="313"/>
        <v>12511.371629925003</v>
      </c>
      <c r="P1461" s="39">
        <f t="shared" si="314"/>
        <v>19044</v>
      </c>
      <c r="Q1461" s="73">
        <f t="shared" si="315"/>
        <v>7679.26126111851</v>
      </c>
      <c r="R1461" s="73">
        <f t="shared" si="316"/>
        <v>148.5661002151032</v>
      </c>
      <c r="S1461" s="73">
        <f t="shared" si="317"/>
        <v>384.0022598277695</v>
      </c>
      <c r="T1461" s="73">
        <f t="shared" si="318"/>
        <v>13099.91626896687</v>
      </c>
      <c r="U1461" s="73">
        <f t="shared" si="319"/>
        <v>19236</v>
      </c>
      <c r="V1461" s="73">
        <f t="shared" si="320"/>
        <v>136692.83711015317</v>
      </c>
      <c r="W1461" s="73">
        <f t="shared" si="321"/>
        <v>140930.24603546824</v>
      </c>
    </row>
    <row r="1462" spans="2:23" ht="15">
      <c r="B1462" t="s">
        <v>2669</v>
      </c>
      <c r="C1462" t="s">
        <v>432</v>
      </c>
      <c r="D1462" t="s">
        <v>420</v>
      </c>
      <c r="E1462" s="54">
        <v>40</v>
      </c>
      <c r="F1462" s="45" t="s">
        <v>407</v>
      </c>
      <c r="G1462" s="45" t="s">
        <v>408</v>
      </c>
      <c r="H1462" s="45" t="s">
        <v>412</v>
      </c>
      <c r="I1462" s="53">
        <v>84962.48</v>
      </c>
      <c r="J1462" s="58">
        <f t="shared" si="308"/>
        <v>88191.05424</v>
      </c>
      <c r="K1462" s="58">
        <f t="shared" si="309"/>
        <v>91101.35902991999</v>
      </c>
      <c r="L1462" s="74">
        <f t="shared" si="310"/>
        <v>6746.61564936</v>
      </c>
      <c r="M1462" s="74">
        <f t="shared" si="311"/>
        <v>130.5227602752</v>
      </c>
      <c r="N1462" s="74">
        <f t="shared" si="312"/>
        <v>384.0022598277695</v>
      </c>
      <c r="O1462" s="74">
        <f t="shared" si="313"/>
        <v>11354.5982334</v>
      </c>
      <c r="P1462" s="39">
        <f t="shared" si="314"/>
        <v>19044</v>
      </c>
      <c r="Q1462" s="73">
        <f t="shared" si="315"/>
        <v>6969.253965788879</v>
      </c>
      <c r="R1462" s="73">
        <f t="shared" si="316"/>
        <v>134.83001136428157</v>
      </c>
      <c r="S1462" s="73">
        <f t="shared" si="317"/>
        <v>384.0022598277695</v>
      </c>
      <c r="T1462" s="73">
        <f t="shared" si="318"/>
        <v>11888.727353404558</v>
      </c>
      <c r="U1462" s="73">
        <f t="shared" si="319"/>
        <v>19236</v>
      </c>
      <c r="V1462" s="73">
        <f t="shared" si="320"/>
        <v>125850.79314286297</v>
      </c>
      <c r="W1462" s="73">
        <f t="shared" si="321"/>
        <v>129714.17262030547</v>
      </c>
    </row>
    <row r="1463" spans="2:23" ht="15">
      <c r="B1463" t="s">
        <v>2670</v>
      </c>
      <c r="C1463" t="s">
        <v>731</v>
      </c>
      <c r="D1463" t="s">
        <v>556</v>
      </c>
      <c r="E1463" s="54">
        <v>40</v>
      </c>
      <c r="F1463" s="45" t="s">
        <v>407</v>
      </c>
      <c r="G1463" s="45" t="s">
        <v>408</v>
      </c>
      <c r="H1463" s="45" t="s">
        <v>412</v>
      </c>
      <c r="I1463" s="53">
        <v>85053.7</v>
      </c>
      <c r="J1463" s="58">
        <f t="shared" si="308"/>
        <v>88285.7406</v>
      </c>
      <c r="K1463" s="58">
        <f t="shared" si="309"/>
        <v>91199.1700398</v>
      </c>
      <c r="L1463" s="74">
        <f t="shared" si="310"/>
        <v>6753.859155900001</v>
      </c>
      <c r="M1463" s="74">
        <f t="shared" si="311"/>
        <v>130.662896088</v>
      </c>
      <c r="N1463" s="74">
        <f t="shared" si="312"/>
        <v>384.0022598277695</v>
      </c>
      <c r="O1463" s="74">
        <f t="shared" si="313"/>
        <v>11366.78910225</v>
      </c>
      <c r="P1463" s="39">
        <f t="shared" si="314"/>
        <v>19044</v>
      </c>
      <c r="Q1463" s="73">
        <f t="shared" si="315"/>
        <v>6976.7365080447</v>
      </c>
      <c r="R1463" s="73">
        <f t="shared" si="316"/>
        <v>134.974771658904</v>
      </c>
      <c r="S1463" s="73">
        <f t="shared" si="317"/>
        <v>384.0022598277695</v>
      </c>
      <c r="T1463" s="73">
        <f t="shared" si="318"/>
        <v>11901.4916901939</v>
      </c>
      <c r="U1463" s="73">
        <f t="shared" si="319"/>
        <v>19236</v>
      </c>
      <c r="V1463" s="73">
        <f t="shared" si="320"/>
        <v>125965.05401406577</v>
      </c>
      <c r="W1463" s="73">
        <f t="shared" si="321"/>
        <v>129832.37526952528</v>
      </c>
    </row>
    <row r="1464" spans="2:23" ht="15">
      <c r="B1464" t="s">
        <v>2671</v>
      </c>
      <c r="C1464" t="s">
        <v>712</v>
      </c>
      <c r="D1464" t="s">
        <v>446</v>
      </c>
      <c r="E1464" s="54">
        <v>86.67</v>
      </c>
      <c r="F1464" s="45" t="s">
        <v>407</v>
      </c>
      <c r="G1464" s="45" t="s">
        <v>408</v>
      </c>
      <c r="H1464" s="45" t="s">
        <v>412</v>
      </c>
      <c r="I1464" s="53">
        <v>90864.94</v>
      </c>
      <c r="J1464" s="58">
        <f t="shared" si="308"/>
        <v>94317.80772000001</v>
      </c>
      <c r="K1464" s="58">
        <f t="shared" si="309"/>
        <v>97430.29537476001</v>
      </c>
      <c r="L1464" s="74">
        <f t="shared" si="310"/>
        <v>7215.312290580001</v>
      </c>
      <c r="M1464" s="74">
        <f t="shared" si="311"/>
        <v>139.59035542560002</v>
      </c>
      <c r="N1464" s="74">
        <f t="shared" si="312"/>
        <v>384.0022598277695</v>
      </c>
      <c r="O1464" s="74">
        <f t="shared" si="313"/>
        <v>12143.417743950002</v>
      </c>
      <c r="P1464" s="39">
        <f t="shared" si="314"/>
        <v>19044</v>
      </c>
      <c r="Q1464" s="73">
        <f t="shared" si="315"/>
        <v>7453.417596169141</v>
      </c>
      <c r="R1464" s="73">
        <f t="shared" si="316"/>
        <v>144.1968371546448</v>
      </c>
      <c r="S1464" s="73">
        <f t="shared" si="317"/>
        <v>384.0022598277695</v>
      </c>
      <c r="T1464" s="73">
        <f t="shared" si="318"/>
        <v>12714.653546406182</v>
      </c>
      <c r="U1464" s="73">
        <f t="shared" si="319"/>
        <v>19236</v>
      </c>
      <c r="V1464" s="73">
        <f t="shared" si="320"/>
        <v>133244.13036978338</v>
      </c>
      <c r="W1464" s="73">
        <f t="shared" si="321"/>
        <v>137362.56561431775</v>
      </c>
    </row>
    <row r="1465" spans="2:23" ht="15">
      <c r="B1465" t="s">
        <v>2672</v>
      </c>
      <c r="C1465" t="s">
        <v>714</v>
      </c>
      <c r="D1465" t="s">
        <v>807</v>
      </c>
      <c r="E1465" s="54">
        <v>40</v>
      </c>
      <c r="F1465" s="45" t="s">
        <v>407</v>
      </c>
      <c r="G1465" s="45" t="s">
        <v>408</v>
      </c>
      <c r="H1465" s="45" t="s">
        <v>412</v>
      </c>
      <c r="I1465" s="53">
        <v>93618.21</v>
      </c>
      <c r="J1465" s="58">
        <f t="shared" si="308"/>
        <v>97175.70198000001</v>
      </c>
      <c r="K1465" s="58">
        <f t="shared" si="309"/>
        <v>100382.50014534</v>
      </c>
      <c r="L1465" s="74">
        <f t="shared" si="310"/>
        <v>7433.941201470001</v>
      </c>
      <c r="M1465" s="74">
        <f t="shared" si="311"/>
        <v>143.82003893040002</v>
      </c>
      <c r="N1465" s="74">
        <f t="shared" si="312"/>
        <v>384.0022598277695</v>
      </c>
      <c r="O1465" s="74">
        <f t="shared" si="313"/>
        <v>12511.371629925003</v>
      </c>
      <c r="P1465" s="39">
        <f t="shared" si="314"/>
        <v>19044</v>
      </c>
      <c r="Q1465" s="73">
        <f t="shared" si="315"/>
        <v>7679.26126111851</v>
      </c>
      <c r="R1465" s="73">
        <f t="shared" si="316"/>
        <v>148.5661002151032</v>
      </c>
      <c r="S1465" s="73">
        <f t="shared" si="317"/>
        <v>384.0022598277695</v>
      </c>
      <c r="T1465" s="73">
        <f t="shared" si="318"/>
        <v>13099.91626896687</v>
      </c>
      <c r="U1465" s="73">
        <f t="shared" si="319"/>
        <v>19236</v>
      </c>
      <c r="V1465" s="73">
        <f t="shared" si="320"/>
        <v>136692.83711015317</v>
      </c>
      <c r="W1465" s="73">
        <f t="shared" si="321"/>
        <v>140930.24603546824</v>
      </c>
    </row>
    <row r="1466" spans="2:23" ht="15">
      <c r="B1466" t="s">
        <v>2673</v>
      </c>
      <c r="C1466" t="s">
        <v>1746</v>
      </c>
      <c r="D1466" t="s">
        <v>801</v>
      </c>
      <c r="E1466" s="54">
        <v>40</v>
      </c>
      <c r="F1466" s="45" t="s">
        <v>407</v>
      </c>
      <c r="G1466" s="45" t="s">
        <v>408</v>
      </c>
      <c r="H1466" s="45" t="s">
        <v>412</v>
      </c>
      <c r="I1466" s="53">
        <v>90307.51</v>
      </c>
      <c r="J1466" s="58">
        <f t="shared" si="308"/>
        <v>93739.19538</v>
      </c>
      <c r="K1466" s="58">
        <f t="shared" si="309"/>
        <v>96832.58882753999</v>
      </c>
      <c r="L1466" s="74">
        <f t="shared" si="310"/>
        <v>7171.04844657</v>
      </c>
      <c r="M1466" s="74">
        <f t="shared" si="311"/>
        <v>138.7340091624</v>
      </c>
      <c r="N1466" s="74">
        <f t="shared" si="312"/>
        <v>384.0022598277695</v>
      </c>
      <c r="O1466" s="74">
        <f t="shared" si="313"/>
        <v>12068.921405175</v>
      </c>
      <c r="P1466" s="39">
        <f t="shared" si="314"/>
        <v>19044</v>
      </c>
      <c r="Q1466" s="73">
        <f t="shared" si="315"/>
        <v>7407.693045306809</v>
      </c>
      <c r="R1466" s="73">
        <f t="shared" si="316"/>
        <v>143.31223146475918</v>
      </c>
      <c r="S1466" s="73">
        <f t="shared" si="317"/>
        <v>384.0022598277695</v>
      </c>
      <c r="T1466" s="73">
        <f t="shared" si="318"/>
        <v>12636.65284199397</v>
      </c>
      <c r="U1466" s="73">
        <f t="shared" si="319"/>
        <v>19236</v>
      </c>
      <c r="V1466" s="73">
        <f t="shared" si="320"/>
        <v>132545.90150073517</v>
      </c>
      <c r="W1466" s="73">
        <f t="shared" si="321"/>
        <v>136640.2492061333</v>
      </c>
    </row>
    <row r="1467" spans="2:23" ht="15">
      <c r="B1467" t="s">
        <v>2674</v>
      </c>
      <c r="C1467" t="s">
        <v>1635</v>
      </c>
      <c r="D1467" t="s">
        <v>455</v>
      </c>
      <c r="E1467" s="54">
        <v>40</v>
      </c>
      <c r="F1467" s="45" t="s">
        <v>407</v>
      </c>
      <c r="G1467" s="45" t="s">
        <v>408</v>
      </c>
      <c r="H1467" s="45" t="s">
        <v>412</v>
      </c>
      <c r="I1467" s="53">
        <v>98672.5</v>
      </c>
      <c r="J1467" s="58">
        <f t="shared" si="308"/>
        <v>102422.05500000001</v>
      </c>
      <c r="K1467" s="58">
        <f t="shared" si="309"/>
        <v>105801.982815</v>
      </c>
      <c r="L1467" s="74">
        <f t="shared" si="310"/>
        <v>7835.2872075000005</v>
      </c>
      <c r="M1467" s="74">
        <f t="shared" si="311"/>
        <v>151.5846414</v>
      </c>
      <c r="N1467" s="74">
        <f t="shared" si="312"/>
        <v>384.0022598277695</v>
      </c>
      <c r="O1467" s="74">
        <f t="shared" si="313"/>
        <v>13186.839581250002</v>
      </c>
      <c r="P1467" s="39">
        <f t="shared" si="314"/>
        <v>19044</v>
      </c>
      <c r="Q1467" s="73">
        <f t="shared" si="315"/>
        <v>8093.851685347499</v>
      </c>
      <c r="R1467" s="73">
        <f t="shared" si="316"/>
        <v>156.5869345662</v>
      </c>
      <c r="S1467" s="73">
        <f t="shared" si="317"/>
        <v>384.0022598277695</v>
      </c>
      <c r="T1467" s="73">
        <f t="shared" si="318"/>
        <v>13807.1587573575</v>
      </c>
      <c r="U1467" s="73">
        <f t="shared" si="319"/>
        <v>19236</v>
      </c>
      <c r="V1467" s="73">
        <f t="shared" si="320"/>
        <v>143023.76868997776</v>
      </c>
      <c r="W1467" s="73">
        <f t="shared" si="321"/>
        <v>147479.58245209896</v>
      </c>
    </row>
    <row r="1468" spans="2:23" ht="15">
      <c r="B1468" t="s">
        <v>2675</v>
      </c>
      <c r="C1468" t="s">
        <v>821</v>
      </c>
      <c r="D1468" t="s">
        <v>417</v>
      </c>
      <c r="E1468" s="54">
        <v>40</v>
      </c>
      <c r="F1468" s="45" t="s">
        <v>407</v>
      </c>
      <c r="G1468" s="45" t="s">
        <v>408</v>
      </c>
      <c r="H1468" s="45" t="s">
        <v>412</v>
      </c>
      <c r="I1468" s="53">
        <v>110947.93</v>
      </c>
      <c r="J1468" s="58">
        <f t="shared" si="308"/>
        <v>115163.95134</v>
      </c>
      <c r="K1468" s="58">
        <f t="shared" si="309"/>
        <v>118964.36173421999</v>
      </c>
      <c r="L1468" s="74">
        <f t="shared" si="310"/>
        <v>8810.04227751</v>
      </c>
      <c r="M1468" s="74">
        <f t="shared" si="311"/>
        <v>170.4426479832</v>
      </c>
      <c r="N1468" s="74">
        <f t="shared" si="312"/>
        <v>384.0022598277695</v>
      </c>
      <c r="O1468" s="74">
        <f t="shared" si="313"/>
        <v>14827.358735025</v>
      </c>
      <c r="P1468" s="39">
        <f t="shared" si="314"/>
        <v>19044</v>
      </c>
      <c r="Q1468" s="73">
        <f t="shared" si="315"/>
        <v>9100.773672667829</v>
      </c>
      <c r="R1468" s="73">
        <f t="shared" si="316"/>
        <v>176.06725536664558</v>
      </c>
      <c r="S1468" s="73">
        <f t="shared" si="317"/>
        <v>384.0022598277695</v>
      </c>
      <c r="T1468" s="73">
        <f t="shared" si="318"/>
        <v>15524.849206315708</v>
      </c>
      <c r="U1468" s="73">
        <f t="shared" si="319"/>
        <v>19236</v>
      </c>
      <c r="V1468" s="73">
        <f t="shared" si="320"/>
        <v>158399.79726034598</v>
      </c>
      <c r="W1468" s="73">
        <f t="shared" si="321"/>
        <v>163386.05412839795</v>
      </c>
    </row>
    <row r="1469" spans="2:23" ht="15">
      <c r="B1469" t="s">
        <v>2676</v>
      </c>
      <c r="C1469" t="s">
        <v>2594</v>
      </c>
      <c r="D1469" t="s">
        <v>801</v>
      </c>
      <c r="E1469" s="54">
        <v>40</v>
      </c>
      <c r="F1469" s="45" t="s">
        <v>407</v>
      </c>
      <c r="G1469" s="45" t="s">
        <v>408</v>
      </c>
      <c r="H1469" s="45" t="s">
        <v>412</v>
      </c>
      <c r="I1469" s="53">
        <v>114759.46</v>
      </c>
      <c r="J1469" s="58">
        <f t="shared" si="308"/>
        <v>119120.31948</v>
      </c>
      <c r="K1469" s="58">
        <f t="shared" si="309"/>
        <v>123051.29002284</v>
      </c>
      <c r="L1469" s="74">
        <f t="shared" si="310"/>
        <v>9112.70444022</v>
      </c>
      <c r="M1469" s="74">
        <f t="shared" si="311"/>
        <v>176.2980728304</v>
      </c>
      <c r="N1469" s="74">
        <f t="shared" si="312"/>
        <v>384.0022598277695</v>
      </c>
      <c r="O1469" s="74">
        <f t="shared" si="313"/>
        <v>15336.741133050002</v>
      </c>
      <c r="P1469" s="39">
        <f t="shared" si="314"/>
        <v>19044</v>
      </c>
      <c r="Q1469" s="73">
        <f t="shared" si="315"/>
        <v>9413.42368674726</v>
      </c>
      <c r="R1469" s="73">
        <f t="shared" si="316"/>
        <v>182.1159092338032</v>
      </c>
      <c r="S1469" s="73">
        <f t="shared" si="317"/>
        <v>384.0022598277695</v>
      </c>
      <c r="T1469" s="73">
        <f t="shared" si="318"/>
        <v>16058.19334798062</v>
      </c>
      <c r="U1469" s="73">
        <f t="shared" si="319"/>
        <v>19236</v>
      </c>
      <c r="V1469" s="73">
        <f t="shared" si="320"/>
        <v>163174.06538592817</v>
      </c>
      <c r="W1469" s="73">
        <f t="shared" si="321"/>
        <v>168325.02522662946</v>
      </c>
    </row>
    <row r="1470" spans="2:23" ht="15">
      <c r="B1470" t="s">
        <v>2677</v>
      </c>
      <c r="C1470" t="s">
        <v>1399</v>
      </c>
      <c r="D1470" t="s">
        <v>661</v>
      </c>
      <c r="E1470" s="54">
        <v>40</v>
      </c>
      <c r="F1470" s="45" t="s">
        <v>407</v>
      </c>
      <c r="G1470" s="45" t="s">
        <v>408</v>
      </c>
      <c r="H1470" s="45" t="s">
        <v>412</v>
      </c>
      <c r="I1470" s="53">
        <v>118675.41</v>
      </c>
      <c r="J1470" s="58">
        <f t="shared" si="308"/>
        <v>123185.07558</v>
      </c>
      <c r="K1470" s="58">
        <f t="shared" si="309"/>
        <v>127250.18307413999</v>
      </c>
      <c r="L1470" s="74">
        <f t="shared" si="310"/>
        <v>9423.65828187</v>
      </c>
      <c r="M1470" s="74">
        <f t="shared" si="311"/>
        <v>182.3139118584</v>
      </c>
      <c r="N1470" s="74">
        <f t="shared" si="312"/>
        <v>384.0022598277695</v>
      </c>
      <c r="O1470" s="74">
        <f t="shared" si="313"/>
        <v>15860.078480925002</v>
      </c>
      <c r="P1470" s="39">
        <f t="shared" si="314"/>
        <v>19044</v>
      </c>
      <c r="Q1470" s="73">
        <f t="shared" si="315"/>
        <v>9734.63900517171</v>
      </c>
      <c r="R1470" s="73">
        <f t="shared" si="316"/>
        <v>188.33027094972718</v>
      </c>
      <c r="S1470" s="73">
        <f t="shared" si="317"/>
        <v>384.0022598277695</v>
      </c>
      <c r="T1470" s="73">
        <f t="shared" si="318"/>
        <v>16606.148891175268</v>
      </c>
      <c r="U1470" s="73">
        <f t="shared" si="319"/>
        <v>19236</v>
      </c>
      <c r="V1470" s="73">
        <f t="shared" si="320"/>
        <v>168079.12851448118</v>
      </c>
      <c r="W1470" s="73">
        <f t="shared" si="321"/>
        <v>173399.30350126448</v>
      </c>
    </row>
    <row r="1471" spans="2:23" ht="15">
      <c r="B1471" t="s">
        <v>2678</v>
      </c>
      <c r="C1471" t="s">
        <v>2597</v>
      </c>
      <c r="D1471" t="s">
        <v>658</v>
      </c>
      <c r="E1471" s="54">
        <v>40</v>
      </c>
      <c r="F1471" s="45" t="s">
        <v>407</v>
      </c>
      <c r="G1471" s="45" t="s">
        <v>408</v>
      </c>
      <c r="H1471" s="45" t="s">
        <v>412</v>
      </c>
      <c r="I1471" s="53">
        <v>101095.66</v>
      </c>
      <c r="J1471" s="58">
        <f t="shared" si="308"/>
        <v>104937.29508000001</v>
      </c>
      <c r="K1471" s="58">
        <f t="shared" si="309"/>
        <v>108400.22581764</v>
      </c>
      <c r="L1471" s="74">
        <f t="shared" si="310"/>
        <v>8027.70307362</v>
      </c>
      <c r="M1471" s="74">
        <f t="shared" si="311"/>
        <v>155.3071967184</v>
      </c>
      <c r="N1471" s="74">
        <f t="shared" si="312"/>
        <v>384.0022598277695</v>
      </c>
      <c r="O1471" s="74">
        <f t="shared" si="313"/>
        <v>13510.676741550002</v>
      </c>
      <c r="P1471" s="39">
        <f t="shared" si="314"/>
        <v>19044</v>
      </c>
      <c r="Q1471" s="73">
        <f t="shared" si="315"/>
        <v>8292.61727504946</v>
      </c>
      <c r="R1471" s="73">
        <f t="shared" si="316"/>
        <v>160.4323342101072</v>
      </c>
      <c r="S1471" s="73">
        <f t="shared" si="317"/>
        <v>384.0022598277695</v>
      </c>
      <c r="T1471" s="73">
        <f t="shared" si="318"/>
        <v>14146.22946920202</v>
      </c>
      <c r="U1471" s="73">
        <f t="shared" si="319"/>
        <v>19236</v>
      </c>
      <c r="V1471" s="73">
        <f t="shared" si="320"/>
        <v>146058.98435171618</v>
      </c>
      <c r="W1471" s="73">
        <f t="shared" si="321"/>
        <v>150619.50715592937</v>
      </c>
    </row>
    <row r="1472" spans="2:23" ht="15">
      <c r="B1472" t="s">
        <v>2679</v>
      </c>
      <c r="C1472" t="s">
        <v>2599</v>
      </c>
      <c r="D1472" t="s">
        <v>420</v>
      </c>
      <c r="E1472" s="54">
        <v>40</v>
      </c>
      <c r="F1472" s="45" t="s">
        <v>407</v>
      </c>
      <c r="G1472" s="45" t="s">
        <v>408</v>
      </c>
      <c r="H1472" s="45" t="s">
        <v>412</v>
      </c>
      <c r="I1472" s="53">
        <v>101095.66</v>
      </c>
      <c r="J1472" s="58">
        <f t="shared" si="308"/>
        <v>104937.29508000001</v>
      </c>
      <c r="K1472" s="58">
        <f t="shared" si="309"/>
        <v>108400.22581764</v>
      </c>
      <c r="L1472" s="74">
        <f t="shared" si="310"/>
        <v>8027.70307362</v>
      </c>
      <c r="M1472" s="74">
        <f t="shared" si="311"/>
        <v>155.3071967184</v>
      </c>
      <c r="N1472" s="74">
        <f t="shared" si="312"/>
        <v>384.0022598277695</v>
      </c>
      <c r="O1472" s="74">
        <f t="shared" si="313"/>
        <v>13510.676741550002</v>
      </c>
      <c r="P1472" s="39">
        <f t="shared" si="314"/>
        <v>19044</v>
      </c>
      <c r="Q1472" s="73">
        <f t="shared" si="315"/>
        <v>8292.61727504946</v>
      </c>
      <c r="R1472" s="73">
        <f t="shared" si="316"/>
        <v>160.4323342101072</v>
      </c>
      <c r="S1472" s="73">
        <f t="shared" si="317"/>
        <v>384.0022598277695</v>
      </c>
      <c r="T1472" s="73">
        <f t="shared" si="318"/>
        <v>14146.22946920202</v>
      </c>
      <c r="U1472" s="73">
        <f t="shared" si="319"/>
        <v>19236</v>
      </c>
      <c r="V1472" s="73">
        <f t="shared" si="320"/>
        <v>146058.98435171618</v>
      </c>
      <c r="W1472" s="73">
        <f t="shared" si="321"/>
        <v>150619.50715592937</v>
      </c>
    </row>
    <row r="1473" spans="2:23" ht="15">
      <c r="B1473" t="s">
        <v>2680</v>
      </c>
      <c r="C1473" t="s">
        <v>2681</v>
      </c>
      <c r="D1473" t="s">
        <v>556</v>
      </c>
      <c r="E1473" s="54">
        <v>40</v>
      </c>
      <c r="F1473" s="45" t="s">
        <v>407</v>
      </c>
      <c r="G1473" s="45" t="s">
        <v>408</v>
      </c>
      <c r="H1473" s="45" t="s">
        <v>412</v>
      </c>
      <c r="I1473" s="53">
        <v>101095.66</v>
      </c>
      <c r="J1473" s="58">
        <f t="shared" si="308"/>
        <v>104937.29508000001</v>
      </c>
      <c r="K1473" s="58">
        <f t="shared" si="309"/>
        <v>108400.22581764</v>
      </c>
      <c r="L1473" s="74">
        <f t="shared" si="310"/>
        <v>8027.70307362</v>
      </c>
      <c r="M1473" s="74">
        <f t="shared" si="311"/>
        <v>155.3071967184</v>
      </c>
      <c r="N1473" s="74">
        <f t="shared" si="312"/>
        <v>384.0022598277695</v>
      </c>
      <c r="O1473" s="74">
        <f t="shared" si="313"/>
        <v>13510.676741550002</v>
      </c>
      <c r="P1473" s="39">
        <f t="shared" si="314"/>
        <v>19044</v>
      </c>
      <c r="Q1473" s="73">
        <f t="shared" si="315"/>
        <v>8292.61727504946</v>
      </c>
      <c r="R1473" s="73">
        <f t="shared" si="316"/>
        <v>160.4323342101072</v>
      </c>
      <c r="S1473" s="73">
        <f t="shared" si="317"/>
        <v>384.0022598277695</v>
      </c>
      <c r="T1473" s="73">
        <f t="shared" si="318"/>
        <v>14146.22946920202</v>
      </c>
      <c r="U1473" s="73">
        <f t="shared" si="319"/>
        <v>19236</v>
      </c>
      <c r="V1473" s="73">
        <f t="shared" si="320"/>
        <v>146058.98435171618</v>
      </c>
      <c r="W1473" s="73">
        <f t="shared" si="321"/>
        <v>150619.50715592937</v>
      </c>
    </row>
    <row r="1474" spans="2:23" ht="15">
      <c r="B1474" t="s">
        <v>2682</v>
      </c>
      <c r="C1474" t="s">
        <v>2683</v>
      </c>
      <c r="D1474" t="s">
        <v>446</v>
      </c>
      <c r="E1474" s="54">
        <v>87</v>
      </c>
      <c r="F1474" s="45" t="s">
        <v>407</v>
      </c>
      <c r="G1474" s="45" t="s">
        <v>408</v>
      </c>
      <c r="H1474" s="45" t="s">
        <v>412</v>
      </c>
      <c r="I1474" s="53">
        <v>101474.77</v>
      </c>
      <c r="J1474" s="58">
        <f t="shared" si="308"/>
        <v>105330.81126</v>
      </c>
      <c r="K1474" s="58">
        <f t="shared" si="309"/>
        <v>108806.72803157999</v>
      </c>
      <c r="L1474" s="74">
        <f t="shared" si="310"/>
        <v>8057.80706139</v>
      </c>
      <c r="M1474" s="74">
        <f t="shared" si="311"/>
        <v>155.8896006648</v>
      </c>
      <c r="N1474" s="74">
        <f t="shared" si="312"/>
        <v>384.0022598277695</v>
      </c>
      <c r="O1474" s="74">
        <f t="shared" si="313"/>
        <v>13561.341949725002</v>
      </c>
      <c r="P1474" s="39">
        <f t="shared" si="314"/>
        <v>19044</v>
      </c>
      <c r="Q1474" s="73">
        <f t="shared" si="315"/>
        <v>8323.714694415869</v>
      </c>
      <c r="R1474" s="73">
        <f t="shared" si="316"/>
        <v>161.0339574867384</v>
      </c>
      <c r="S1474" s="73">
        <f t="shared" si="317"/>
        <v>384.0022598277695</v>
      </c>
      <c r="T1474" s="73">
        <f t="shared" si="318"/>
        <v>14199.27800812119</v>
      </c>
      <c r="U1474" s="73">
        <f t="shared" si="319"/>
        <v>19236</v>
      </c>
      <c r="V1474" s="73">
        <f t="shared" si="320"/>
        <v>146533.85213160756</v>
      </c>
      <c r="W1474" s="73">
        <f t="shared" si="321"/>
        <v>151110.75695143157</v>
      </c>
    </row>
    <row r="1475" spans="2:23" ht="15">
      <c r="B1475" t="s">
        <v>2684</v>
      </c>
      <c r="C1475" t="s">
        <v>2597</v>
      </c>
      <c r="D1475" t="s">
        <v>807</v>
      </c>
      <c r="E1475" s="54">
        <v>40</v>
      </c>
      <c r="F1475" s="45" t="s">
        <v>407</v>
      </c>
      <c r="G1475" s="45" t="s">
        <v>408</v>
      </c>
      <c r="H1475" s="45" t="s">
        <v>412</v>
      </c>
      <c r="I1475" s="53">
        <v>101095.66</v>
      </c>
      <c r="J1475" s="58">
        <f t="shared" si="308"/>
        <v>104937.29508000001</v>
      </c>
      <c r="K1475" s="58">
        <f t="shared" si="309"/>
        <v>108400.22581764</v>
      </c>
      <c r="L1475" s="74">
        <f t="shared" si="310"/>
        <v>8027.70307362</v>
      </c>
      <c r="M1475" s="74">
        <f t="shared" si="311"/>
        <v>155.3071967184</v>
      </c>
      <c r="N1475" s="74">
        <f t="shared" si="312"/>
        <v>384.0022598277695</v>
      </c>
      <c r="O1475" s="74">
        <f t="shared" si="313"/>
        <v>13510.676741550002</v>
      </c>
      <c r="P1475" s="39">
        <f t="shared" si="314"/>
        <v>19044</v>
      </c>
      <c r="Q1475" s="73">
        <f t="shared" si="315"/>
        <v>8292.61727504946</v>
      </c>
      <c r="R1475" s="73">
        <f t="shared" si="316"/>
        <v>160.4323342101072</v>
      </c>
      <c r="S1475" s="73">
        <f t="shared" si="317"/>
        <v>384.0022598277695</v>
      </c>
      <c r="T1475" s="73">
        <f t="shared" si="318"/>
        <v>14146.22946920202</v>
      </c>
      <c r="U1475" s="73">
        <f t="shared" si="319"/>
        <v>19236</v>
      </c>
      <c r="V1475" s="73">
        <f t="shared" si="320"/>
        <v>146058.98435171618</v>
      </c>
      <c r="W1475" s="73">
        <f t="shared" si="321"/>
        <v>150619.50715592937</v>
      </c>
    </row>
    <row r="1476" spans="2:23" ht="15">
      <c r="B1476" t="s">
        <v>2685</v>
      </c>
      <c r="C1476" t="s">
        <v>821</v>
      </c>
      <c r="D1476" t="s">
        <v>474</v>
      </c>
      <c r="E1476" s="54">
        <v>35</v>
      </c>
      <c r="F1476" s="45" t="s">
        <v>407</v>
      </c>
      <c r="G1476" s="45" t="s">
        <v>408</v>
      </c>
      <c r="H1476" s="45" t="s">
        <v>412</v>
      </c>
      <c r="I1476" s="53">
        <v>110947.93</v>
      </c>
      <c r="J1476" s="58">
        <f t="shared" si="308"/>
        <v>115163.95134</v>
      </c>
      <c r="K1476" s="58">
        <f t="shared" si="309"/>
        <v>118964.36173421999</v>
      </c>
      <c r="L1476" s="74">
        <f t="shared" si="310"/>
        <v>8810.04227751</v>
      </c>
      <c r="M1476" s="74">
        <f t="shared" si="311"/>
        <v>170.4426479832</v>
      </c>
      <c r="N1476" s="74">
        <f t="shared" si="312"/>
        <v>384.0022598277695</v>
      </c>
      <c r="O1476" s="74">
        <f t="shared" si="313"/>
        <v>14827.358735025</v>
      </c>
      <c r="P1476" s="39">
        <f t="shared" si="314"/>
        <v>19044</v>
      </c>
      <c r="Q1476" s="73">
        <f t="shared" si="315"/>
        <v>9100.773672667829</v>
      </c>
      <c r="R1476" s="73">
        <f t="shared" si="316"/>
        <v>176.06725536664558</v>
      </c>
      <c r="S1476" s="73">
        <f t="shared" si="317"/>
        <v>384.0022598277695</v>
      </c>
      <c r="T1476" s="73">
        <f t="shared" si="318"/>
        <v>15524.849206315708</v>
      </c>
      <c r="U1476" s="73">
        <f t="shared" si="319"/>
        <v>19236</v>
      </c>
      <c r="V1476" s="73">
        <f t="shared" si="320"/>
        <v>158399.79726034598</v>
      </c>
      <c r="W1476" s="73">
        <f t="shared" si="321"/>
        <v>163386.05412839795</v>
      </c>
    </row>
    <row r="1477" spans="2:23" ht="15">
      <c r="B1477" t="s">
        <v>2686</v>
      </c>
      <c r="C1477" t="s">
        <v>934</v>
      </c>
      <c r="D1477" t="s">
        <v>417</v>
      </c>
      <c r="E1477" s="54">
        <v>40</v>
      </c>
      <c r="F1477" s="45" t="s">
        <v>407</v>
      </c>
      <c r="G1477" s="45" t="s">
        <v>408</v>
      </c>
      <c r="H1477" s="45" t="s">
        <v>412</v>
      </c>
      <c r="I1477" s="53">
        <v>96537.06</v>
      </c>
      <c r="J1477" s="58">
        <f t="shared" si="308"/>
        <v>100205.46828</v>
      </c>
      <c r="K1477" s="58">
        <f t="shared" si="309"/>
        <v>103512.24873323999</v>
      </c>
      <c r="L1477" s="74">
        <f t="shared" si="310"/>
        <v>7665.71832342</v>
      </c>
      <c r="M1477" s="74">
        <f t="shared" si="311"/>
        <v>148.3040930544</v>
      </c>
      <c r="N1477" s="74">
        <f t="shared" si="312"/>
        <v>384.0022598277695</v>
      </c>
      <c r="O1477" s="74">
        <f t="shared" si="313"/>
        <v>12901.454041050001</v>
      </c>
      <c r="P1477" s="39">
        <f t="shared" si="314"/>
        <v>19044</v>
      </c>
      <c r="Q1477" s="73">
        <f t="shared" si="315"/>
        <v>7918.687028092859</v>
      </c>
      <c r="R1477" s="73">
        <f t="shared" si="316"/>
        <v>153.19812812519518</v>
      </c>
      <c r="S1477" s="73">
        <f t="shared" si="317"/>
        <v>384.0022598277695</v>
      </c>
      <c r="T1477" s="73">
        <f t="shared" si="318"/>
        <v>13508.348459687819</v>
      </c>
      <c r="U1477" s="73">
        <f t="shared" si="319"/>
        <v>19236</v>
      </c>
      <c r="V1477" s="73">
        <f t="shared" si="320"/>
        <v>140348.94699735218</v>
      </c>
      <c r="W1477" s="73">
        <f t="shared" si="321"/>
        <v>144712.48460897364</v>
      </c>
    </row>
    <row r="1478" spans="2:23" ht="15">
      <c r="B1478" t="s">
        <v>2687</v>
      </c>
      <c r="C1478" t="s">
        <v>1927</v>
      </c>
      <c r="D1478" t="s">
        <v>801</v>
      </c>
      <c r="E1478" s="54">
        <v>40</v>
      </c>
      <c r="F1478" s="45" t="s">
        <v>407</v>
      </c>
      <c r="G1478" s="45" t="s">
        <v>408</v>
      </c>
      <c r="H1478" s="45" t="s">
        <v>412</v>
      </c>
      <c r="I1478" s="53">
        <v>101802</v>
      </c>
      <c r="J1478" s="58">
        <f t="shared" si="308"/>
        <v>105670.47600000001</v>
      </c>
      <c r="K1478" s="58">
        <f t="shared" si="309"/>
        <v>109157.601708</v>
      </c>
      <c r="L1478" s="74">
        <f t="shared" si="310"/>
        <v>8083.791414</v>
      </c>
      <c r="M1478" s="74">
        <f t="shared" si="311"/>
        <v>156.39230448</v>
      </c>
      <c r="N1478" s="74">
        <f t="shared" si="312"/>
        <v>384.0022598277695</v>
      </c>
      <c r="O1478" s="74">
        <f t="shared" si="313"/>
        <v>13605.073785000002</v>
      </c>
      <c r="P1478" s="39">
        <f t="shared" si="314"/>
        <v>19044</v>
      </c>
      <c r="Q1478" s="73">
        <f t="shared" si="315"/>
        <v>8350.556530662</v>
      </c>
      <c r="R1478" s="73">
        <f t="shared" si="316"/>
        <v>161.55325052784</v>
      </c>
      <c r="S1478" s="73">
        <f t="shared" si="317"/>
        <v>384.0022598277695</v>
      </c>
      <c r="T1478" s="73">
        <f t="shared" si="318"/>
        <v>14245.067022894002</v>
      </c>
      <c r="U1478" s="73">
        <f t="shared" si="319"/>
        <v>19236</v>
      </c>
      <c r="V1478" s="73">
        <f t="shared" si="320"/>
        <v>146943.73576330778</v>
      </c>
      <c r="W1478" s="73">
        <f t="shared" si="321"/>
        <v>151534.7807719116</v>
      </c>
    </row>
    <row r="1479" spans="2:23" ht="15">
      <c r="B1479" t="s">
        <v>2688</v>
      </c>
      <c r="C1479" t="s">
        <v>1929</v>
      </c>
      <c r="D1479" t="s">
        <v>661</v>
      </c>
      <c r="E1479" s="54">
        <v>40</v>
      </c>
      <c r="F1479" s="45" t="s">
        <v>407</v>
      </c>
      <c r="G1479" s="45" t="s">
        <v>408</v>
      </c>
      <c r="H1479" s="45" t="s">
        <v>412</v>
      </c>
      <c r="I1479" s="53">
        <v>102673.23</v>
      </c>
      <c r="J1479" s="58">
        <f t="shared" si="308"/>
        <v>106574.81274</v>
      </c>
      <c r="K1479" s="58">
        <f t="shared" si="309"/>
        <v>110091.78156041999</v>
      </c>
      <c r="L1479" s="74">
        <f t="shared" si="310"/>
        <v>8152.97317461</v>
      </c>
      <c r="M1479" s="74">
        <f t="shared" si="311"/>
        <v>157.73072285519999</v>
      </c>
      <c r="N1479" s="74">
        <f t="shared" si="312"/>
        <v>384.0022598277695</v>
      </c>
      <c r="O1479" s="74">
        <f t="shared" si="313"/>
        <v>13721.507140275</v>
      </c>
      <c r="P1479" s="39">
        <f t="shared" si="314"/>
        <v>19044</v>
      </c>
      <c r="Q1479" s="73">
        <f t="shared" si="315"/>
        <v>8422.02128937213</v>
      </c>
      <c r="R1479" s="73">
        <f t="shared" si="316"/>
        <v>162.93583670942158</v>
      </c>
      <c r="S1479" s="73">
        <f t="shared" si="317"/>
        <v>384.0022598277695</v>
      </c>
      <c r="T1479" s="73">
        <f t="shared" si="318"/>
        <v>14366.97749363481</v>
      </c>
      <c r="U1479" s="73">
        <f t="shared" si="319"/>
        <v>19236</v>
      </c>
      <c r="V1479" s="73">
        <f t="shared" si="320"/>
        <v>148035.02603756796</v>
      </c>
      <c r="W1479" s="73">
        <f t="shared" si="321"/>
        <v>152663.7184399641</v>
      </c>
    </row>
    <row r="1480" spans="2:23" ht="15">
      <c r="B1480" t="s">
        <v>2689</v>
      </c>
      <c r="C1480" t="s">
        <v>2606</v>
      </c>
      <c r="D1480" t="s">
        <v>658</v>
      </c>
      <c r="E1480" s="54">
        <v>40</v>
      </c>
      <c r="F1480" s="45" t="s">
        <v>407</v>
      </c>
      <c r="G1480" s="45" t="s">
        <v>408</v>
      </c>
      <c r="H1480" s="45" t="s">
        <v>412</v>
      </c>
      <c r="I1480" s="53">
        <v>89791.02</v>
      </c>
      <c r="J1480" s="58">
        <f t="shared" si="308"/>
        <v>93203.07876</v>
      </c>
      <c r="K1480" s="58">
        <f t="shared" si="309"/>
        <v>96278.78035908</v>
      </c>
      <c r="L1480" s="74">
        <f t="shared" si="310"/>
        <v>7130.035525140001</v>
      </c>
      <c r="M1480" s="74">
        <f t="shared" si="311"/>
        <v>137.9405565648</v>
      </c>
      <c r="N1480" s="74">
        <f t="shared" si="312"/>
        <v>384.0022598277695</v>
      </c>
      <c r="O1480" s="74">
        <f t="shared" si="313"/>
        <v>11999.89639035</v>
      </c>
      <c r="P1480" s="39">
        <f t="shared" si="314"/>
        <v>19044</v>
      </c>
      <c r="Q1480" s="73">
        <f t="shared" si="315"/>
        <v>7365.32669746962</v>
      </c>
      <c r="R1480" s="73">
        <f t="shared" si="316"/>
        <v>142.4925949314384</v>
      </c>
      <c r="S1480" s="73">
        <f t="shared" si="317"/>
        <v>384.0022598277695</v>
      </c>
      <c r="T1480" s="73">
        <f t="shared" si="318"/>
        <v>12564.38083685994</v>
      </c>
      <c r="U1480" s="73">
        <f t="shared" si="319"/>
        <v>19236</v>
      </c>
      <c r="V1480" s="73">
        <f t="shared" si="320"/>
        <v>131898.95349188257</v>
      </c>
      <c r="W1480" s="73">
        <f t="shared" si="321"/>
        <v>135970.98274816875</v>
      </c>
    </row>
    <row r="1481" spans="2:23" ht="15">
      <c r="B1481" t="s">
        <v>2690</v>
      </c>
      <c r="C1481" t="s">
        <v>1931</v>
      </c>
      <c r="D1481" t="s">
        <v>420</v>
      </c>
      <c r="E1481" s="54">
        <v>40</v>
      </c>
      <c r="F1481" s="45" t="s">
        <v>407</v>
      </c>
      <c r="G1481" s="45" t="s">
        <v>408</v>
      </c>
      <c r="H1481" s="45" t="s">
        <v>412</v>
      </c>
      <c r="I1481" s="53">
        <v>99797.69</v>
      </c>
      <c r="J1481" s="58">
        <f t="shared" si="308"/>
        <v>103590.00222000001</v>
      </c>
      <c r="K1481" s="58">
        <f t="shared" si="309"/>
        <v>107008.47229326</v>
      </c>
      <c r="L1481" s="74">
        <f t="shared" si="310"/>
        <v>7924.63516983</v>
      </c>
      <c r="M1481" s="74">
        <f t="shared" si="311"/>
        <v>153.31320328560003</v>
      </c>
      <c r="N1481" s="74">
        <f t="shared" si="312"/>
        <v>384.0022598277695</v>
      </c>
      <c r="O1481" s="74">
        <f t="shared" si="313"/>
        <v>13337.212785825002</v>
      </c>
      <c r="P1481" s="39">
        <f t="shared" si="314"/>
        <v>19044</v>
      </c>
      <c r="Q1481" s="73">
        <f t="shared" si="315"/>
        <v>8186.14813043439</v>
      </c>
      <c r="R1481" s="73">
        <f t="shared" si="316"/>
        <v>158.3725389940248</v>
      </c>
      <c r="S1481" s="73">
        <f t="shared" si="317"/>
        <v>384.0022598277695</v>
      </c>
      <c r="T1481" s="73">
        <f t="shared" si="318"/>
        <v>13964.60563427043</v>
      </c>
      <c r="U1481" s="73">
        <f t="shared" si="319"/>
        <v>19236</v>
      </c>
      <c r="V1481" s="73">
        <f t="shared" si="320"/>
        <v>144433.16563876838</v>
      </c>
      <c r="W1481" s="73">
        <f t="shared" si="321"/>
        <v>148937.60085678662</v>
      </c>
    </row>
    <row r="1482" spans="2:23" ht="15">
      <c r="B1482" t="s">
        <v>2691</v>
      </c>
      <c r="C1482" t="s">
        <v>1927</v>
      </c>
      <c r="D1482" t="s">
        <v>801</v>
      </c>
      <c r="E1482" s="54">
        <v>40</v>
      </c>
      <c r="F1482" s="45" t="s">
        <v>407</v>
      </c>
      <c r="G1482" s="45" t="s">
        <v>408</v>
      </c>
      <c r="H1482" s="45" t="s">
        <v>412</v>
      </c>
      <c r="I1482" s="53">
        <v>101802</v>
      </c>
      <c r="J1482" s="58">
        <f aca="true" t="shared" si="322" ref="J1482:J1545">I1482*(1+$F$1)</f>
        <v>105670.47600000001</v>
      </c>
      <c r="K1482" s="58">
        <f aca="true" t="shared" si="323" ref="K1482:K1545">J1482*(1+$F$2)</f>
        <v>109157.601708</v>
      </c>
      <c r="L1482" s="74">
        <f aca="true" t="shared" si="324" ref="L1482:L1545">IF(J1482-$L$2&lt;0,J1482*$I$3,($L$2*$I$3)+(J1482-$L$2)*$I$4)</f>
        <v>8083.791414</v>
      </c>
      <c r="M1482" s="74">
        <f aca="true" t="shared" si="325" ref="M1482:M1545">J1482*0.00148</f>
        <v>156.39230448</v>
      </c>
      <c r="N1482" s="74">
        <f aca="true" t="shared" si="326" ref="N1482:N1545">2080*0.184616471071043</f>
        <v>384.0022598277695</v>
      </c>
      <c r="O1482" s="74">
        <f aca="true" t="shared" si="327" ref="O1482:O1545">J1482*0.12875</f>
        <v>13605.073785000002</v>
      </c>
      <c r="P1482" s="39">
        <f aca="true" t="shared" si="328" ref="P1482:P1545">1587*12</f>
        <v>19044</v>
      </c>
      <c r="Q1482" s="73">
        <f aca="true" t="shared" si="329" ref="Q1482:Q1545">IF(K1482-$L$2&lt;0,K1482*$I$3,($L$2*$I$3)+(K1482-$L$2)*$I$4)</f>
        <v>8350.556530662</v>
      </c>
      <c r="R1482" s="73">
        <f aca="true" t="shared" si="330" ref="R1482:R1545">K1482*0.00148</f>
        <v>161.55325052784</v>
      </c>
      <c r="S1482" s="73">
        <f aca="true" t="shared" si="331" ref="S1482:S1545">2080*0.184616471071043</f>
        <v>384.0022598277695</v>
      </c>
      <c r="T1482" s="73">
        <f aca="true" t="shared" si="332" ref="T1482:T1545">K1482*0.1305</f>
        <v>14245.067022894002</v>
      </c>
      <c r="U1482" s="73">
        <f aca="true" t="shared" si="333" ref="U1482:U1545">1603*12</f>
        <v>19236</v>
      </c>
      <c r="V1482" s="73">
        <f aca="true" t="shared" si="334" ref="V1482:V1545">J1482+SUM(L1482:P1482)</f>
        <v>146943.73576330778</v>
      </c>
      <c r="W1482" s="73">
        <f aca="true" t="shared" si="335" ref="W1482:W1545">K1482+SUM(Q1482:U1482)</f>
        <v>151534.7807719116</v>
      </c>
    </row>
    <row r="1483" spans="2:23" ht="15">
      <c r="B1483" t="s">
        <v>2692</v>
      </c>
      <c r="C1483" t="s">
        <v>2693</v>
      </c>
      <c r="D1483" t="s">
        <v>556</v>
      </c>
      <c r="E1483" s="54">
        <v>40</v>
      </c>
      <c r="F1483" s="45" t="s">
        <v>407</v>
      </c>
      <c r="G1483" s="45" t="s">
        <v>408</v>
      </c>
      <c r="H1483" s="45" t="s">
        <v>412</v>
      </c>
      <c r="I1483" s="53">
        <v>89791.02</v>
      </c>
      <c r="J1483" s="58">
        <f t="shared" si="322"/>
        <v>93203.07876</v>
      </c>
      <c r="K1483" s="58">
        <f t="shared" si="323"/>
        <v>96278.78035908</v>
      </c>
      <c r="L1483" s="74">
        <f t="shared" si="324"/>
        <v>7130.035525140001</v>
      </c>
      <c r="M1483" s="74">
        <f t="shared" si="325"/>
        <v>137.9405565648</v>
      </c>
      <c r="N1483" s="74">
        <f t="shared" si="326"/>
        <v>384.0022598277695</v>
      </c>
      <c r="O1483" s="74">
        <f t="shared" si="327"/>
        <v>11999.89639035</v>
      </c>
      <c r="P1483" s="39">
        <f t="shared" si="328"/>
        <v>19044</v>
      </c>
      <c r="Q1483" s="73">
        <f t="shared" si="329"/>
        <v>7365.32669746962</v>
      </c>
      <c r="R1483" s="73">
        <f t="shared" si="330"/>
        <v>142.4925949314384</v>
      </c>
      <c r="S1483" s="73">
        <f t="shared" si="331"/>
        <v>384.0022598277695</v>
      </c>
      <c r="T1483" s="73">
        <f t="shared" si="332"/>
        <v>12564.38083685994</v>
      </c>
      <c r="U1483" s="73">
        <f t="shared" si="333"/>
        <v>19236</v>
      </c>
      <c r="V1483" s="73">
        <f t="shared" si="334"/>
        <v>131898.95349188257</v>
      </c>
      <c r="W1483" s="73">
        <f t="shared" si="335"/>
        <v>135970.98274816875</v>
      </c>
    </row>
    <row r="1484" spans="2:23" ht="15">
      <c r="B1484" t="s">
        <v>2694</v>
      </c>
      <c r="C1484" t="s">
        <v>2610</v>
      </c>
      <c r="D1484" t="s">
        <v>446</v>
      </c>
      <c r="E1484" s="54">
        <v>86.67</v>
      </c>
      <c r="F1484" s="45" t="s">
        <v>407</v>
      </c>
      <c r="G1484" s="45" t="s">
        <v>408</v>
      </c>
      <c r="H1484" s="45" t="s">
        <v>412</v>
      </c>
      <c r="I1484" s="53">
        <v>103374.02</v>
      </c>
      <c r="J1484" s="58">
        <f t="shared" si="322"/>
        <v>107302.23276000001</v>
      </c>
      <c r="K1484" s="58">
        <f t="shared" si="323"/>
        <v>110843.20644108001</v>
      </c>
      <c r="L1484" s="74">
        <f t="shared" si="324"/>
        <v>8208.620806140001</v>
      </c>
      <c r="M1484" s="74">
        <f t="shared" si="325"/>
        <v>158.80730448480003</v>
      </c>
      <c r="N1484" s="74">
        <f t="shared" si="326"/>
        <v>384.0022598277695</v>
      </c>
      <c r="O1484" s="74">
        <f t="shared" si="327"/>
        <v>13815.162467850003</v>
      </c>
      <c r="P1484" s="39">
        <f t="shared" si="328"/>
        <v>19044</v>
      </c>
      <c r="Q1484" s="73">
        <f t="shared" si="329"/>
        <v>8479.50529274262</v>
      </c>
      <c r="R1484" s="73">
        <f t="shared" si="330"/>
        <v>164.04794553279842</v>
      </c>
      <c r="S1484" s="73">
        <f t="shared" si="331"/>
        <v>384.0022598277695</v>
      </c>
      <c r="T1484" s="73">
        <f t="shared" si="332"/>
        <v>14465.038440560942</v>
      </c>
      <c r="U1484" s="73">
        <f t="shared" si="333"/>
        <v>19236</v>
      </c>
      <c r="V1484" s="73">
        <f t="shared" si="334"/>
        <v>148912.8255983026</v>
      </c>
      <c r="W1484" s="73">
        <f t="shared" si="335"/>
        <v>153571.80037974415</v>
      </c>
    </row>
    <row r="1485" spans="2:23" ht="15">
      <c r="B1485" t="s">
        <v>2695</v>
      </c>
      <c r="C1485" t="s">
        <v>2606</v>
      </c>
      <c r="D1485" t="s">
        <v>807</v>
      </c>
      <c r="E1485" s="54">
        <v>40</v>
      </c>
      <c r="F1485" s="45" t="s">
        <v>407</v>
      </c>
      <c r="G1485" s="45" t="s">
        <v>408</v>
      </c>
      <c r="H1485" s="45" t="s">
        <v>412</v>
      </c>
      <c r="I1485" s="53">
        <v>89791.02</v>
      </c>
      <c r="J1485" s="58">
        <f t="shared" si="322"/>
        <v>93203.07876</v>
      </c>
      <c r="K1485" s="58">
        <f t="shared" si="323"/>
        <v>96278.78035908</v>
      </c>
      <c r="L1485" s="74">
        <f t="shared" si="324"/>
        <v>7130.035525140001</v>
      </c>
      <c r="M1485" s="74">
        <f t="shared" si="325"/>
        <v>137.9405565648</v>
      </c>
      <c r="N1485" s="74">
        <f t="shared" si="326"/>
        <v>384.0022598277695</v>
      </c>
      <c r="O1485" s="74">
        <f t="shared" si="327"/>
        <v>11999.89639035</v>
      </c>
      <c r="P1485" s="39">
        <f t="shared" si="328"/>
        <v>19044</v>
      </c>
      <c r="Q1485" s="73">
        <f t="shared" si="329"/>
        <v>7365.32669746962</v>
      </c>
      <c r="R1485" s="73">
        <f t="shared" si="330"/>
        <v>142.4925949314384</v>
      </c>
      <c r="S1485" s="73">
        <f t="shared" si="331"/>
        <v>384.0022598277695</v>
      </c>
      <c r="T1485" s="73">
        <f t="shared" si="332"/>
        <v>12564.38083685994</v>
      </c>
      <c r="U1485" s="73">
        <f t="shared" si="333"/>
        <v>19236</v>
      </c>
      <c r="V1485" s="73">
        <f t="shared" si="334"/>
        <v>131898.95349188257</v>
      </c>
      <c r="W1485" s="73">
        <f t="shared" si="335"/>
        <v>135970.98274816875</v>
      </c>
    </row>
    <row r="1486" spans="2:23" ht="15">
      <c r="B1486" t="s">
        <v>2696</v>
      </c>
      <c r="C1486" t="s">
        <v>937</v>
      </c>
      <c r="D1486" t="s">
        <v>511</v>
      </c>
      <c r="E1486" s="54">
        <v>35</v>
      </c>
      <c r="F1486" s="45" t="s">
        <v>407</v>
      </c>
      <c r="G1486" s="45" t="s">
        <v>408</v>
      </c>
      <c r="H1486" s="45" t="s">
        <v>412</v>
      </c>
      <c r="I1486" s="53">
        <v>99489.12</v>
      </c>
      <c r="J1486" s="58">
        <f t="shared" si="322"/>
        <v>103269.70655999999</v>
      </c>
      <c r="K1486" s="58">
        <f t="shared" si="323"/>
        <v>106677.60687647999</v>
      </c>
      <c r="L1486" s="74">
        <f t="shared" si="324"/>
        <v>7900.132551839999</v>
      </c>
      <c r="M1486" s="74">
        <f t="shared" si="325"/>
        <v>152.83916570879998</v>
      </c>
      <c r="N1486" s="74">
        <f t="shared" si="326"/>
        <v>384.0022598277695</v>
      </c>
      <c r="O1486" s="74">
        <f t="shared" si="327"/>
        <v>13295.974719599999</v>
      </c>
      <c r="P1486" s="39">
        <f t="shared" si="328"/>
        <v>19044</v>
      </c>
      <c r="Q1486" s="73">
        <f t="shared" si="329"/>
        <v>8160.836926050719</v>
      </c>
      <c r="R1486" s="73">
        <f t="shared" si="330"/>
        <v>157.88285817719037</v>
      </c>
      <c r="S1486" s="73">
        <f t="shared" si="331"/>
        <v>384.0022598277695</v>
      </c>
      <c r="T1486" s="73">
        <f t="shared" si="332"/>
        <v>13921.427697380639</v>
      </c>
      <c r="U1486" s="73">
        <f t="shared" si="333"/>
        <v>19236</v>
      </c>
      <c r="V1486" s="73">
        <f t="shared" si="334"/>
        <v>144046.65525697655</v>
      </c>
      <c r="W1486" s="73">
        <f t="shared" si="335"/>
        <v>148537.7566179163</v>
      </c>
    </row>
    <row r="1487" spans="2:23" ht="15">
      <c r="B1487" t="s">
        <v>2697</v>
      </c>
      <c r="C1487" t="s">
        <v>934</v>
      </c>
      <c r="D1487" t="s">
        <v>474</v>
      </c>
      <c r="E1487" s="54">
        <v>35</v>
      </c>
      <c r="F1487" s="45" t="s">
        <v>407</v>
      </c>
      <c r="G1487" s="45" t="s">
        <v>408</v>
      </c>
      <c r="H1487" s="45" t="s">
        <v>412</v>
      </c>
      <c r="I1487" s="53">
        <v>96537.06</v>
      </c>
      <c r="J1487" s="58">
        <f t="shared" si="322"/>
        <v>100205.46828</v>
      </c>
      <c r="K1487" s="58">
        <f t="shared" si="323"/>
        <v>103512.24873323999</v>
      </c>
      <c r="L1487" s="74">
        <f t="shared" si="324"/>
        <v>7665.71832342</v>
      </c>
      <c r="M1487" s="74">
        <f t="shared" si="325"/>
        <v>148.3040930544</v>
      </c>
      <c r="N1487" s="74">
        <f t="shared" si="326"/>
        <v>384.0022598277695</v>
      </c>
      <c r="O1487" s="74">
        <f t="shared" si="327"/>
        <v>12901.454041050001</v>
      </c>
      <c r="P1487" s="39">
        <f t="shared" si="328"/>
        <v>19044</v>
      </c>
      <c r="Q1487" s="73">
        <f t="shared" si="329"/>
        <v>7918.687028092859</v>
      </c>
      <c r="R1487" s="73">
        <f t="shared" si="330"/>
        <v>153.19812812519518</v>
      </c>
      <c r="S1487" s="73">
        <f t="shared" si="331"/>
        <v>384.0022598277695</v>
      </c>
      <c r="T1487" s="73">
        <f t="shared" si="332"/>
        <v>13508.348459687819</v>
      </c>
      <c r="U1487" s="73">
        <f t="shared" si="333"/>
        <v>19236</v>
      </c>
      <c r="V1487" s="73">
        <f t="shared" si="334"/>
        <v>140348.94699735218</v>
      </c>
      <c r="W1487" s="73">
        <f t="shared" si="335"/>
        <v>144712.48460897364</v>
      </c>
    </row>
    <row r="1488" spans="2:23" ht="15">
      <c r="B1488" t="s">
        <v>2698</v>
      </c>
      <c r="C1488" t="s">
        <v>2034</v>
      </c>
      <c r="D1488" t="s">
        <v>483</v>
      </c>
      <c r="E1488" s="54">
        <v>40</v>
      </c>
      <c r="F1488" s="45" t="s">
        <v>407</v>
      </c>
      <c r="G1488" s="45" t="s">
        <v>408</v>
      </c>
      <c r="H1488" s="45" t="s">
        <v>412</v>
      </c>
      <c r="I1488" s="53">
        <v>72347.45</v>
      </c>
      <c r="J1488" s="58">
        <f t="shared" si="322"/>
        <v>75096.6531</v>
      </c>
      <c r="K1488" s="58">
        <f t="shared" si="323"/>
        <v>77574.8426523</v>
      </c>
      <c r="L1488" s="74">
        <f t="shared" si="324"/>
        <v>5744.893962149999</v>
      </c>
      <c r="M1488" s="74">
        <f t="shared" si="325"/>
        <v>111.14304658799999</v>
      </c>
      <c r="N1488" s="74">
        <f t="shared" si="326"/>
        <v>384.0022598277695</v>
      </c>
      <c r="O1488" s="74">
        <f t="shared" si="327"/>
        <v>9668.694086624999</v>
      </c>
      <c r="P1488" s="39">
        <f t="shared" si="328"/>
        <v>19044</v>
      </c>
      <c r="Q1488" s="73">
        <f t="shared" si="329"/>
        <v>5934.475462900949</v>
      </c>
      <c r="R1488" s="73">
        <f t="shared" si="330"/>
        <v>114.81076712540398</v>
      </c>
      <c r="S1488" s="73">
        <f t="shared" si="331"/>
        <v>384.0022598277695</v>
      </c>
      <c r="T1488" s="73">
        <f t="shared" si="332"/>
        <v>10123.51696612515</v>
      </c>
      <c r="U1488" s="73">
        <f t="shared" si="333"/>
        <v>19236</v>
      </c>
      <c r="V1488" s="73">
        <f t="shared" si="334"/>
        <v>110049.38645519076</v>
      </c>
      <c r="W1488" s="73">
        <f t="shared" si="335"/>
        <v>113367.64810827927</v>
      </c>
    </row>
    <row r="1489" spans="2:23" ht="15">
      <c r="B1489" t="s">
        <v>2699</v>
      </c>
      <c r="C1489" t="s">
        <v>2700</v>
      </c>
      <c r="D1489" t="s">
        <v>483</v>
      </c>
      <c r="E1489" s="54">
        <v>40</v>
      </c>
      <c r="F1489" s="45" t="s">
        <v>407</v>
      </c>
      <c r="G1489" s="45" t="s">
        <v>408</v>
      </c>
      <c r="H1489" s="45" t="s">
        <v>412</v>
      </c>
      <c r="I1489" s="53">
        <v>68267.39</v>
      </c>
      <c r="J1489" s="58">
        <f t="shared" si="322"/>
        <v>70861.55082</v>
      </c>
      <c r="K1489" s="58">
        <f t="shared" si="323"/>
        <v>73199.98199706</v>
      </c>
      <c r="L1489" s="74">
        <f t="shared" si="324"/>
        <v>5420.90863773</v>
      </c>
      <c r="M1489" s="74">
        <f t="shared" si="325"/>
        <v>104.8750952136</v>
      </c>
      <c r="N1489" s="74">
        <f t="shared" si="326"/>
        <v>384.0022598277695</v>
      </c>
      <c r="O1489" s="74">
        <f t="shared" si="327"/>
        <v>9123.424668075</v>
      </c>
      <c r="P1489" s="39">
        <f t="shared" si="328"/>
        <v>19044</v>
      </c>
      <c r="Q1489" s="73">
        <f t="shared" si="329"/>
        <v>5599.798622775089</v>
      </c>
      <c r="R1489" s="73">
        <f t="shared" si="330"/>
        <v>108.33597335564879</v>
      </c>
      <c r="S1489" s="73">
        <f t="shared" si="331"/>
        <v>384.0022598277695</v>
      </c>
      <c r="T1489" s="73">
        <f t="shared" si="332"/>
        <v>9552.59765061633</v>
      </c>
      <c r="U1489" s="73">
        <f t="shared" si="333"/>
        <v>19236</v>
      </c>
      <c r="V1489" s="73">
        <f t="shared" si="334"/>
        <v>104938.76148084637</v>
      </c>
      <c r="W1489" s="73">
        <f t="shared" si="335"/>
        <v>108080.71650363483</v>
      </c>
    </row>
    <row r="1490" spans="2:23" ht="15">
      <c r="B1490" t="s">
        <v>2701</v>
      </c>
      <c r="C1490" t="s">
        <v>2702</v>
      </c>
      <c r="D1490" t="s">
        <v>2048</v>
      </c>
      <c r="E1490" s="54">
        <v>40</v>
      </c>
      <c r="F1490" s="45" t="s">
        <v>407</v>
      </c>
      <c r="G1490" s="45" t="s">
        <v>408</v>
      </c>
      <c r="H1490" s="45" t="s">
        <v>785</v>
      </c>
      <c r="I1490" s="53">
        <v>74376.72</v>
      </c>
      <c r="J1490" s="58">
        <f t="shared" si="322"/>
        <v>77203.03536000001</v>
      </c>
      <c r="K1490" s="58">
        <f t="shared" si="323"/>
        <v>79750.73552688</v>
      </c>
      <c r="L1490" s="74">
        <f t="shared" si="324"/>
        <v>5906.032205040001</v>
      </c>
      <c r="M1490" s="74">
        <f t="shared" si="325"/>
        <v>114.26049233280001</v>
      </c>
      <c r="N1490" s="74">
        <f t="shared" si="326"/>
        <v>384.0022598277695</v>
      </c>
      <c r="O1490" s="74">
        <f t="shared" si="327"/>
        <v>9939.8908026</v>
      </c>
      <c r="P1490" s="39">
        <f t="shared" si="328"/>
        <v>19044</v>
      </c>
      <c r="Q1490" s="73">
        <f t="shared" si="329"/>
        <v>6100.93126780632</v>
      </c>
      <c r="R1490" s="73">
        <f t="shared" si="330"/>
        <v>118.0310885797824</v>
      </c>
      <c r="S1490" s="73">
        <f t="shared" si="331"/>
        <v>384.0022598277695</v>
      </c>
      <c r="T1490" s="73">
        <f t="shared" si="332"/>
        <v>10407.47098625784</v>
      </c>
      <c r="U1490" s="73">
        <f t="shared" si="333"/>
        <v>19236</v>
      </c>
      <c r="V1490" s="73">
        <f t="shared" si="334"/>
        <v>112591.22111980058</v>
      </c>
      <c r="W1490" s="73">
        <f t="shared" si="335"/>
        <v>115997.17112935171</v>
      </c>
    </row>
    <row r="1491" spans="2:23" ht="15">
      <c r="B1491" t="s">
        <v>2703</v>
      </c>
      <c r="C1491" t="s">
        <v>2704</v>
      </c>
      <c r="D1491" t="s">
        <v>2048</v>
      </c>
      <c r="E1491" s="54">
        <v>40</v>
      </c>
      <c r="F1491" s="45" t="s">
        <v>407</v>
      </c>
      <c r="G1491" s="45" t="s">
        <v>408</v>
      </c>
      <c r="H1491" s="45" t="s">
        <v>785</v>
      </c>
      <c r="I1491" s="53">
        <v>93162.92</v>
      </c>
      <c r="J1491" s="58">
        <f t="shared" si="322"/>
        <v>96703.11096</v>
      </c>
      <c r="K1491" s="58">
        <f t="shared" si="323"/>
        <v>99894.31362168</v>
      </c>
      <c r="L1491" s="74">
        <f t="shared" si="324"/>
        <v>7397.78798844</v>
      </c>
      <c r="M1491" s="74">
        <f t="shared" si="325"/>
        <v>143.1206042208</v>
      </c>
      <c r="N1491" s="74">
        <f t="shared" si="326"/>
        <v>384.0022598277695</v>
      </c>
      <c r="O1491" s="74">
        <f t="shared" si="327"/>
        <v>12450.525536100002</v>
      </c>
      <c r="P1491" s="39">
        <f t="shared" si="328"/>
        <v>19044</v>
      </c>
      <c r="Q1491" s="73">
        <f t="shared" si="329"/>
        <v>7641.9149920585205</v>
      </c>
      <c r="R1491" s="73">
        <f t="shared" si="330"/>
        <v>147.8435841600864</v>
      </c>
      <c r="S1491" s="73">
        <f t="shared" si="331"/>
        <v>384.0022598277695</v>
      </c>
      <c r="T1491" s="73">
        <f t="shared" si="332"/>
        <v>13036.20792762924</v>
      </c>
      <c r="U1491" s="73">
        <f t="shared" si="333"/>
        <v>19236</v>
      </c>
      <c r="V1491" s="73">
        <f t="shared" si="334"/>
        <v>136122.5473485886</v>
      </c>
      <c r="W1491" s="73">
        <f t="shared" si="335"/>
        <v>140340.28238535562</v>
      </c>
    </row>
    <row r="1492" spans="2:23" ht="15">
      <c r="B1492" t="s">
        <v>2705</v>
      </c>
      <c r="C1492" t="s">
        <v>2706</v>
      </c>
      <c r="D1492" t="s">
        <v>2391</v>
      </c>
      <c r="E1492" s="54">
        <v>87</v>
      </c>
      <c r="F1492" s="45" t="s">
        <v>407</v>
      </c>
      <c r="G1492" s="45" t="s">
        <v>408</v>
      </c>
      <c r="H1492" s="45" t="s">
        <v>761</v>
      </c>
      <c r="I1492" s="53">
        <v>87540.4</v>
      </c>
      <c r="J1492" s="58">
        <f t="shared" si="322"/>
        <v>90866.93519999999</v>
      </c>
      <c r="K1492" s="58">
        <f t="shared" si="323"/>
        <v>93865.54406159998</v>
      </c>
      <c r="L1492" s="74">
        <f t="shared" si="324"/>
        <v>6951.320542799999</v>
      </c>
      <c r="M1492" s="74">
        <f t="shared" si="325"/>
        <v>134.483064096</v>
      </c>
      <c r="N1492" s="74">
        <f t="shared" si="326"/>
        <v>384.0022598277695</v>
      </c>
      <c r="O1492" s="74">
        <f t="shared" si="327"/>
        <v>11699.117907</v>
      </c>
      <c r="P1492" s="39">
        <f t="shared" si="328"/>
        <v>19044</v>
      </c>
      <c r="Q1492" s="73">
        <f t="shared" si="329"/>
        <v>7180.714120712399</v>
      </c>
      <c r="R1492" s="73">
        <f t="shared" si="330"/>
        <v>138.92100521116797</v>
      </c>
      <c r="S1492" s="73">
        <f t="shared" si="331"/>
        <v>384.0022598277695</v>
      </c>
      <c r="T1492" s="73">
        <f t="shared" si="332"/>
        <v>12249.453500038799</v>
      </c>
      <c r="U1492" s="73">
        <f t="shared" si="333"/>
        <v>19236</v>
      </c>
      <c r="V1492" s="73">
        <f t="shared" si="334"/>
        <v>129079.85897372376</v>
      </c>
      <c r="W1492" s="73">
        <f t="shared" si="335"/>
        <v>133054.63494739012</v>
      </c>
    </row>
    <row r="1493" spans="2:23" ht="15">
      <c r="B1493" t="s">
        <v>2707</v>
      </c>
      <c r="C1493" t="s">
        <v>2708</v>
      </c>
      <c r="D1493" t="s">
        <v>725</v>
      </c>
      <c r="E1493" s="54">
        <v>87</v>
      </c>
      <c r="F1493" s="45" t="s">
        <v>407</v>
      </c>
      <c r="G1493" s="45" t="s">
        <v>408</v>
      </c>
      <c r="H1493" s="45" t="s">
        <v>761</v>
      </c>
      <c r="I1493" s="53">
        <v>103363.22</v>
      </c>
      <c r="J1493" s="58">
        <f t="shared" si="322"/>
        <v>107291.02236</v>
      </c>
      <c r="K1493" s="58">
        <f t="shared" si="323"/>
        <v>110831.62609788</v>
      </c>
      <c r="L1493" s="74">
        <f t="shared" si="324"/>
        <v>8207.76321054</v>
      </c>
      <c r="M1493" s="74">
        <f t="shared" si="325"/>
        <v>158.7907130928</v>
      </c>
      <c r="N1493" s="74">
        <f t="shared" si="326"/>
        <v>384.0022598277695</v>
      </c>
      <c r="O1493" s="74">
        <f t="shared" si="327"/>
        <v>13813.71912885</v>
      </c>
      <c r="P1493" s="39">
        <f t="shared" si="328"/>
        <v>19044</v>
      </c>
      <c r="Q1493" s="73">
        <f t="shared" si="329"/>
        <v>8478.61939648782</v>
      </c>
      <c r="R1493" s="73">
        <f t="shared" si="330"/>
        <v>164.0308066248624</v>
      </c>
      <c r="S1493" s="73">
        <f t="shared" si="331"/>
        <v>384.0022598277695</v>
      </c>
      <c r="T1493" s="73">
        <f t="shared" si="332"/>
        <v>14463.52720577334</v>
      </c>
      <c r="U1493" s="73">
        <f t="shared" si="333"/>
        <v>19236</v>
      </c>
      <c r="V1493" s="73">
        <f t="shared" si="334"/>
        <v>148899.29767231058</v>
      </c>
      <c r="W1493" s="73">
        <f t="shared" si="335"/>
        <v>153557.80576659378</v>
      </c>
    </row>
    <row r="1494" spans="2:23" ht="15">
      <c r="B1494" t="s">
        <v>2709</v>
      </c>
      <c r="C1494" t="s">
        <v>2710</v>
      </c>
      <c r="D1494" t="s">
        <v>458</v>
      </c>
      <c r="E1494" s="54">
        <v>35</v>
      </c>
      <c r="F1494" s="45" t="s">
        <v>407</v>
      </c>
      <c r="G1494" s="45" t="s">
        <v>408</v>
      </c>
      <c r="H1494" s="45" t="s">
        <v>412</v>
      </c>
      <c r="I1494" s="53">
        <v>131998.67</v>
      </c>
      <c r="J1494" s="58">
        <f t="shared" si="322"/>
        <v>137014.61946000002</v>
      </c>
      <c r="K1494" s="58">
        <f t="shared" si="323"/>
        <v>141536.10190218</v>
      </c>
      <c r="L1494" s="74">
        <f t="shared" si="324"/>
        <v>9947.511982170001</v>
      </c>
      <c r="M1494" s="74">
        <f t="shared" si="325"/>
        <v>202.78163680080002</v>
      </c>
      <c r="N1494" s="74">
        <f t="shared" si="326"/>
        <v>384.0022598277695</v>
      </c>
      <c r="O1494" s="74">
        <f t="shared" si="327"/>
        <v>17640.632255475004</v>
      </c>
      <c r="P1494" s="39">
        <f t="shared" si="328"/>
        <v>19044</v>
      </c>
      <c r="Q1494" s="73">
        <f t="shared" si="329"/>
        <v>10013.07347758161</v>
      </c>
      <c r="R1494" s="73">
        <f t="shared" si="330"/>
        <v>209.4734308152264</v>
      </c>
      <c r="S1494" s="73">
        <f t="shared" si="331"/>
        <v>384.0022598277695</v>
      </c>
      <c r="T1494" s="73">
        <f t="shared" si="332"/>
        <v>18470.46129823449</v>
      </c>
      <c r="U1494" s="73">
        <f t="shared" si="333"/>
        <v>19236</v>
      </c>
      <c r="V1494" s="73">
        <f t="shared" si="334"/>
        <v>184233.54759427358</v>
      </c>
      <c r="W1494" s="73">
        <f t="shared" si="335"/>
        <v>189849.1123686391</v>
      </c>
    </row>
    <row r="1495" spans="2:23" ht="15">
      <c r="B1495" t="s">
        <v>2711</v>
      </c>
      <c r="C1495" t="s">
        <v>2712</v>
      </c>
      <c r="D1495" t="s">
        <v>2713</v>
      </c>
      <c r="E1495" s="54">
        <v>40</v>
      </c>
      <c r="F1495" s="45" t="s">
        <v>407</v>
      </c>
      <c r="G1495" s="45" t="s">
        <v>408</v>
      </c>
      <c r="H1495" s="45" t="s">
        <v>412</v>
      </c>
      <c r="I1495" s="53">
        <v>62912.07</v>
      </c>
      <c r="J1495" s="58">
        <f t="shared" si="322"/>
        <v>65302.72866</v>
      </c>
      <c r="K1495" s="58">
        <f t="shared" si="323"/>
        <v>67457.71870577999</v>
      </c>
      <c r="L1495" s="74">
        <f t="shared" si="324"/>
        <v>4995.65874249</v>
      </c>
      <c r="M1495" s="74">
        <f t="shared" si="325"/>
        <v>96.6480384168</v>
      </c>
      <c r="N1495" s="74">
        <f t="shared" si="326"/>
        <v>384.0022598277695</v>
      </c>
      <c r="O1495" s="74">
        <f t="shared" si="327"/>
        <v>8407.726314975</v>
      </c>
      <c r="P1495" s="39">
        <f t="shared" si="328"/>
        <v>19044</v>
      </c>
      <c r="Q1495" s="73">
        <f t="shared" si="329"/>
        <v>5160.515480992169</v>
      </c>
      <c r="R1495" s="73">
        <f t="shared" si="330"/>
        <v>99.83742368455438</v>
      </c>
      <c r="S1495" s="73">
        <f t="shared" si="331"/>
        <v>384.0022598277695</v>
      </c>
      <c r="T1495" s="73">
        <f t="shared" si="332"/>
        <v>8803.232291104288</v>
      </c>
      <c r="U1495" s="73">
        <f t="shared" si="333"/>
        <v>19236</v>
      </c>
      <c r="V1495" s="73">
        <f t="shared" si="334"/>
        <v>98230.76401570957</v>
      </c>
      <c r="W1495" s="73">
        <f t="shared" si="335"/>
        <v>101141.30616138877</v>
      </c>
    </row>
    <row r="1496" spans="2:23" ht="15">
      <c r="B1496" t="s">
        <v>2714</v>
      </c>
      <c r="C1496" t="s">
        <v>1859</v>
      </c>
      <c r="D1496" t="s">
        <v>474</v>
      </c>
      <c r="E1496" s="54">
        <v>35</v>
      </c>
      <c r="F1496" s="45" t="s">
        <v>407</v>
      </c>
      <c r="G1496" s="45" t="s">
        <v>408</v>
      </c>
      <c r="H1496" s="45" t="s">
        <v>412</v>
      </c>
      <c r="I1496" s="53">
        <v>67059.62</v>
      </c>
      <c r="J1496" s="58">
        <f t="shared" si="322"/>
        <v>69607.88556</v>
      </c>
      <c r="K1496" s="58">
        <f t="shared" si="323"/>
        <v>71904.94578347998</v>
      </c>
      <c r="L1496" s="74">
        <f t="shared" si="324"/>
        <v>5325.00324534</v>
      </c>
      <c r="M1496" s="74">
        <f t="shared" si="325"/>
        <v>103.01967062879999</v>
      </c>
      <c r="N1496" s="74">
        <f t="shared" si="326"/>
        <v>384.0022598277695</v>
      </c>
      <c r="O1496" s="74">
        <f t="shared" si="327"/>
        <v>8962.01526585</v>
      </c>
      <c r="P1496" s="39">
        <f t="shared" si="328"/>
        <v>19044</v>
      </c>
      <c r="Q1496" s="73">
        <f t="shared" si="329"/>
        <v>5500.728352436218</v>
      </c>
      <c r="R1496" s="73">
        <f t="shared" si="330"/>
        <v>106.41931975955038</v>
      </c>
      <c r="S1496" s="73">
        <f t="shared" si="331"/>
        <v>384.0022598277695</v>
      </c>
      <c r="T1496" s="73">
        <f t="shared" si="332"/>
        <v>9383.595424744139</v>
      </c>
      <c r="U1496" s="73">
        <f t="shared" si="333"/>
        <v>19236</v>
      </c>
      <c r="V1496" s="73">
        <f t="shared" si="334"/>
        <v>103425.92600164656</v>
      </c>
      <c r="W1496" s="73">
        <f t="shared" si="335"/>
        <v>106515.69114024765</v>
      </c>
    </row>
    <row r="1497" spans="2:23" ht="15">
      <c r="B1497" t="s">
        <v>2715</v>
      </c>
      <c r="C1497" t="s">
        <v>2716</v>
      </c>
      <c r="D1497" t="s">
        <v>2717</v>
      </c>
      <c r="E1497" s="54">
        <v>40</v>
      </c>
      <c r="F1497" s="45" t="s">
        <v>407</v>
      </c>
      <c r="G1497" s="45" t="s">
        <v>408</v>
      </c>
      <c r="H1497" s="45" t="s">
        <v>412</v>
      </c>
      <c r="I1497" s="53">
        <v>55080.53</v>
      </c>
      <c r="J1497" s="58">
        <f t="shared" si="322"/>
        <v>57173.59014</v>
      </c>
      <c r="K1497" s="58">
        <f t="shared" si="323"/>
        <v>59060.318614619995</v>
      </c>
      <c r="L1497" s="74">
        <f t="shared" si="324"/>
        <v>4373.77964571</v>
      </c>
      <c r="M1497" s="74">
        <f t="shared" si="325"/>
        <v>84.6169134072</v>
      </c>
      <c r="N1497" s="74">
        <f t="shared" si="326"/>
        <v>384.0022598277695</v>
      </c>
      <c r="O1497" s="74">
        <f t="shared" si="327"/>
        <v>7361.099730525</v>
      </c>
      <c r="P1497" s="39">
        <f t="shared" si="328"/>
        <v>19044</v>
      </c>
      <c r="Q1497" s="73">
        <f t="shared" si="329"/>
        <v>4518.11437401843</v>
      </c>
      <c r="R1497" s="73">
        <f t="shared" si="330"/>
        <v>87.4092715496376</v>
      </c>
      <c r="S1497" s="73">
        <f t="shared" si="331"/>
        <v>384.0022598277695</v>
      </c>
      <c r="T1497" s="73">
        <f t="shared" si="332"/>
        <v>7707.371579207909</v>
      </c>
      <c r="U1497" s="73">
        <f t="shared" si="333"/>
        <v>19236</v>
      </c>
      <c r="V1497" s="73">
        <f t="shared" si="334"/>
        <v>88421.08868946997</v>
      </c>
      <c r="W1497" s="73">
        <f t="shared" si="335"/>
        <v>90993.21609922373</v>
      </c>
    </row>
    <row r="1498" spans="2:23" ht="15">
      <c r="B1498" t="s">
        <v>2718</v>
      </c>
      <c r="C1498" t="s">
        <v>2719</v>
      </c>
      <c r="D1498" t="s">
        <v>2713</v>
      </c>
      <c r="E1498" s="54">
        <v>35</v>
      </c>
      <c r="F1498" s="45" t="s">
        <v>407</v>
      </c>
      <c r="G1498" s="45" t="s">
        <v>408</v>
      </c>
      <c r="H1498" s="45" t="s">
        <v>412</v>
      </c>
      <c r="I1498" s="53">
        <v>62286.57</v>
      </c>
      <c r="J1498" s="58">
        <f t="shared" si="322"/>
        <v>64653.45966</v>
      </c>
      <c r="K1498" s="58">
        <f t="shared" si="323"/>
        <v>66787.02382878</v>
      </c>
      <c r="L1498" s="74">
        <f t="shared" si="324"/>
        <v>4945.98966399</v>
      </c>
      <c r="M1498" s="74">
        <f t="shared" si="325"/>
        <v>95.6871202968</v>
      </c>
      <c r="N1498" s="74">
        <f t="shared" si="326"/>
        <v>384.0022598277695</v>
      </c>
      <c r="O1498" s="74">
        <f t="shared" si="327"/>
        <v>8324.132931225</v>
      </c>
      <c r="P1498" s="39">
        <f t="shared" si="328"/>
        <v>19044</v>
      </c>
      <c r="Q1498" s="73">
        <f t="shared" si="329"/>
        <v>5109.20732290167</v>
      </c>
      <c r="R1498" s="73">
        <f t="shared" si="330"/>
        <v>98.8447952665944</v>
      </c>
      <c r="S1498" s="73">
        <f t="shared" si="331"/>
        <v>384.0022598277695</v>
      </c>
      <c r="T1498" s="73">
        <f t="shared" si="332"/>
        <v>8715.70660965579</v>
      </c>
      <c r="U1498" s="73">
        <f t="shared" si="333"/>
        <v>19236</v>
      </c>
      <c r="V1498" s="73">
        <f t="shared" si="334"/>
        <v>97447.27163533957</v>
      </c>
      <c r="W1498" s="73">
        <f t="shared" si="335"/>
        <v>100330.78481643183</v>
      </c>
    </row>
    <row r="1499" spans="2:23" ht="15">
      <c r="B1499" t="s">
        <v>2720</v>
      </c>
      <c r="C1499" t="s">
        <v>845</v>
      </c>
      <c r="D1499" t="s">
        <v>474</v>
      </c>
      <c r="E1499" s="54">
        <v>35</v>
      </c>
      <c r="F1499" s="45" t="s">
        <v>407</v>
      </c>
      <c r="G1499" s="45" t="s">
        <v>408</v>
      </c>
      <c r="H1499" s="45" t="s">
        <v>412</v>
      </c>
      <c r="I1499" s="53">
        <v>54518.62</v>
      </c>
      <c r="J1499" s="58">
        <f t="shared" si="322"/>
        <v>56590.327560000005</v>
      </c>
      <c r="K1499" s="58">
        <f t="shared" si="323"/>
        <v>58457.80836948</v>
      </c>
      <c r="L1499" s="74">
        <f t="shared" si="324"/>
        <v>4329.16005834</v>
      </c>
      <c r="M1499" s="74">
        <f t="shared" si="325"/>
        <v>83.7536847888</v>
      </c>
      <c r="N1499" s="74">
        <f t="shared" si="326"/>
        <v>384.0022598277695</v>
      </c>
      <c r="O1499" s="74">
        <f t="shared" si="327"/>
        <v>7286.004673350001</v>
      </c>
      <c r="P1499" s="39">
        <f t="shared" si="328"/>
        <v>19044</v>
      </c>
      <c r="Q1499" s="73">
        <f t="shared" si="329"/>
        <v>4472.02234026522</v>
      </c>
      <c r="R1499" s="73">
        <f t="shared" si="330"/>
        <v>86.5175563868304</v>
      </c>
      <c r="S1499" s="73">
        <f t="shared" si="331"/>
        <v>384.0022598277695</v>
      </c>
      <c r="T1499" s="73">
        <f t="shared" si="332"/>
        <v>7628.743992217141</v>
      </c>
      <c r="U1499" s="73">
        <f t="shared" si="333"/>
        <v>19236</v>
      </c>
      <c r="V1499" s="73">
        <f t="shared" si="334"/>
        <v>87717.24823630658</v>
      </c>
      <c r="W1499" s="73">
        <f t="shared" si="335"/>
        <v>90265.09451817696</v>
      </c>
    </row>
    <row r="1500" spans="2:23" ht="15">
      <c r="B1500" t="s">
        <v>2721</v>
      </c>
      <c r="C1500" t="s">
        <v>527</v>
      </c>
      <c r="D1500" t="s">
        <v>417</v>
      </c>
      <c r="E1500" s="54">
        <v>40</v>
      </c>
      <c r="F1500" s="45" t="s">
        <v>407</v>
      </c>
      <c r="G1500" s="45" t="s">
        <v>408</v>
      </c>
      <c r="H1500" s="45" t="s">
        <v>412</v>
      </c>
      <c r="I1500" s="53">
        <v>52952.22</v>
      </c>
      <c r="J1500" s="58">
        <f t="shared" si="322"/>
        <v>54964.40436</v>
      </c>
      <c r="K1500" s="58">
        <f t="shared" si="323"/>
        <v>56778.229703879995</v>
      </c>
      <c r="L1500" s="74">
        <f t="shared" si="324"/>
        <v>4204.77693354</v>
      </c>
      <c r="M1500" s="74">
        <f t="shared" si="325"/>
        <v>81.3473184528</v>
      </c>
      <c r="N1500" s="74">
        <f t="shared" si="326"/>
        <v>384.0022598277695</v>
      </c>
      <c r="O1500" s="74">
        <f t="shared" si="327"/>
        <v>7076.66706135</v>
      </c>
      <c r="P1500" s="39">
        <f t="shared" si="328"/>
        <v>19044</v>
      </c>
      <c r="Q1500" s="73">
        <f t="shared" si="329"/>
        <v>4343.53457234682</v>
      </c>
      <c r="R1500" s="73">
        <f t="shared" si="330"/>
        <v>84.03177996174239</v>
      </c>
      <c r="S1500" s="73">
        <f t="shared" si="331"/>
        <v>384.0022598277695</v>
      </c>
      <c r="T1500" s="73">
        <f t="shared" si="332"/>
        <v>7409.558976356339</v>
      </c>
      <c r="U1500" s="73">
        <f t="shared" si="333"/>
        <v>19236</v>
      </c>
      <c r="V1500" s="73">
        <f t="shared" si="334"/>
        <v>85755.19793317057</v>
      </c>
      <c r="W1500" s="73">
        <f t="shared" si="335"/>
        <v>88235.35729237268</v>
      </c>
    </row>
    <row r="1501" spans="2:23" ht="15">
      <c r="B1501" t="s">
        <v>2722</v>
      </c>
      <c r="C1501" t="s">
        <v>2723</v>
      </c>
      <c r="D1501" t="s">
        <v>2713</v>
      </c>
      <c r="E1501" s="54">
        <v>35</v>
      </c>
      <c r="F1501" s="45" t="s">
        <v>407</v>
      </c>
      <c r="G1501" s="45" t="s">
        <v>408</v>
      </c>
      <c r="H1501" s="45" t="s">
        <v>412</v>
      </c>
      <c r="I1501" s="53">
        <v>52914.27</v>
      </c>
      <c r="J1501" s="58">
        <f t="shared" si="322"/>
        <v>54925.012259999996</v>
      </c>
      <c r="K1501" s="58">
        <f t="shared" si="323"/>
        <v>56737.53766457999</v>
      </c>
      <c r="L1501" s="74">
        <f t="shared" si="324"/>
        <v>4201.763437889999</v>
      </c>
      <c r="M1501" s="74">
        <f t="shared" si="325"/>
        <v>81.2890181448</v>
      </c>
      <c r="N1501" s="74">
        <f t="shared" si="326"/>
        <v>384.0022598277695</v>
      </c>
      <c r="O1501" s="74">
        <f t="shared" si="327"/>
        <v>7071.595328474999</v>
      </c>
      <c r="P1501" s="39">
        <f t="shared" si="328"/>
        <v>19044</v>
      </c>
      <c r="Q1501" s="73">
        <f t="shared" si="329"/>
        <v>4340.4216313403695</v>
      </c>
      <c r="R1501" s="73">
        <f t="shared" si="330"/>
        <v>83.97155574357839</v>
      </c>
      <c r="S1501" s="73">
        <f t="shared" si="331"/>
        <v>384.0022598277695</v>
      </c>
      <c r="T1501" s="73">
        <f t="shared" si="332"/>
        <v>7404.248665227689</v>
      </c>
      <c r="U1501" s="73">
        <f t="shared" si="333"/>
        <v>19236</v>
      </c>
      <c r="V1501" s="73">
        <f t="shared" si="334"/>
        <v>85707.66230433757</v>
      </c>
      <c r="W1501" s="73">
        <f t="shared" si="335"/>
        <v>88186.1817767194</v>
      </c>
    </row>
    <row r="1502" spans="2:23" ht="15">
      <c r="B1502" t="s">
        <v>2724</v>
      </c>
      <c r="C1502" t="s">
        <v>2725</v>
      </c>
      <c r="D1502" t="s">
        <v>2717</v>
      </c>
      <c r="E1502" s="54">
        <v>40</v>
      </c>
      <c r="F1502" s="45" t="s">
        <v>407</v>
      </c>
      <c r="G1502" s="45" t="s">
        <v>408</v>
      </c>
      <c r="H1502" s="45" t="s">
        <v>412</v>
      </c>
      <c r="I1502" s="53">
        <v>46220.5</v>
      </c>
      <c r="J1502" s="58">
        <f t="shared" si="322"/>
        <v>47976.879</v>
      </c>
      <c r="K1502" s="58">
        <f t="shared" si="323"/>
        <v>49560.116007</v>
      </c>
      <c r="L1502" s="74">
        <f t="shared" si="324"/>
        <v>3670.2312435</v>
      </c>
      <c r="M1502" s="74">
        <f t="shared" si="325"/>
        <v>71.00578092</v>
      </c>
      <c r="N1502" s="74">
        <f t="shared" si="326"/>
        <v>384.0022598277695</v>
      </c>
      <c r="O1502" s="74">
        <f t="shared" si="327"/>
        <v>6177.02317125</v>
      </c>
      <c r="P1502" s="39">
        <f t="shared" si="328"/>
        <v>19044</v>
      </c>
      <c r="Q1502" s="73">
        <f t="shared" si="329"/>
        <v>3791.3488745355</v>
      </c>
      <c r="R1502" s="73">
        <f t="shared" si="330"/>
        <v>73.34897169035999</v>
      </c>
      <c r="S1502" s="73">
        <f t="shared" si="331"/>
        <v>384.0022598277695</v>
      </c>
      <c r="T1502" s="73">
        <f t="shared" si="332"/>
        <v>6467.5951389135</v>
      </c>
      <c r="U1502" s="73">
        <f t="shared" si="333"/>
        <v>19236</v>
      </c>
      <c r="V1502" s="73">
        <f t="shared" si="334"/>
        <v>77323.14145549777</v>
      </c>
      <c r="W1502" s="73">
        <f t="shared" si="335"/>
        <v>79512.41125196713</v>
      </c>
    </row>
    <row r="1503" spans="2:23" ht="15">
      <c r="B1503" t="s">
        <v>2726</v>
      </c>
      <c r="C1503" t="s">
        <v>2727</v>
      </c>
      <c r="D1503" t="s">
        <v>443</v>
      </c>
      <c r="E1503" s="54">
        <v>40</v>
      </c>
      <c r="F1503" s="45" t="s">
        <v>407</v>
      </c>
      <c r="G1503" s="45" t="s">
        <v>408</v>
      </c>
      <c r="H1503" s="45" t="s">
        <v>412</v>
      </c>
      <c r="I1503" s="53">
        <v>47196</v>
      </c>
      <c r="J1503" s="58">
        <f t="shared" si="322"/>
        <v>48989.448000000004</v>
      </c>
      <c r="K1503" s="58">
        <f t="shared" si="323"/>
        <v>50606.099784</v>
      </c>
      <c r="L1503" s="74">
        <f t="shared" si="324"/>
        <v>3747.6927720000003</v>
      </c>
      <c r="M1503" s="74">
        <f t="shared" si="325"/>
        <v>72.50438304000001</v>
      </c>
      <c r="N1503" s="74">
        <f t="shared" si="326"/>
        <v>384.0022598277695</v>
      </c>
      <c r="O1503" s="74">
        <f t="shared" si="327"/>
        <v>6307.391430000001</v>
      </c>
      <c r="P1503" s="39">
        <f t="shared" si="328"/>
        <v>19044</v>
      </c>
      <c r="Q1503" s="73">
        <f t="shared" si="329"/>
        <v>3871.3666334759996</v>
      </c>
      <c r="R1503" s="73">
        <f t="shared" si="330"/>
        <v>74.89702768032</v>
      </c>
      <c r="S1503" s="73">
        <f t="shared" si="331"/>
        <v>384.0022598277695</v>
      </c>
      <c r="T1503" s="73">
        <f t="shared" si="332"/>
        <v>6604.096021812</v>
      </c>
      <c r="U1503" s="73">
        <f t="shared" si="333"/>
        <v>19236</v>
      </c>
      <c r="V1503" s="73">
        <f t="shared" si="334"/>
        <v>78545.03884486777</v>
      </c>
      <c r="W1503" s="73">
        <f t="shared" si="335"/>
        <v>80776.46172679609</v>
      </c>
    </row>
    <row r="1504" spans="2:23" ht="15">
      <c r="B1504" t="s">
        <v>2728</v>
      </c>
      <c r="C1504" t="s">
        <v>567</v>
      </c>
      <c r="D1504" t="s">
        <v>417</v>
      </c>
      <c r="E1504" s="54">
        <v>40</v>
      </c>
      <c r="F1504" s="45" t="s">
        <v>407</v>
      </c>
      <c r="G1504" s="45" t="s">
        <v>408</v>
      </c>
      <c r="H1504" s="45" t="s">
        <v>412</v>
      </c>
      <c r="I1504" s="53">
        <v>54112.78</v>
      </c>
      <c r="J1504" s="58">
        <f t="shared" si="322"/>
        <v>56169.06564</v>
      </c>
      <c r="K1504" s="58">
        <f t="shared" si="323"/>
        <v>58022.64480612</v>
      </c>
      <c r="L1504" s="74">
        <f t="shared" si="324"/>
        <v>4296.93352146</v>
      </c>
      <c r="M1504" s="74">
        <f t="shared" si="325"/>
        <v>83.1302171472</v>
      </c>
      <c r="N1504" s="74">
        <f t="shared" si="326"/>
        <v>384.0022598277695</v>
      </c>
      <c r="O1504" s="74">
        <f t="shared" si="327"/>
        <v>7231.76720115</v>
      </c>
      <c r="P1504" s="39">
        <f t="shared" si="328"/>
        <v>19044</v>
      </c>
      <c r="Q1504" s="73">
        <f t="shared" si="329"/>
        <v>4438.73232766818</v>
      </c>
      <c r="R1504" s="73">
        <f t="shared" si="330"/>
        <v>85.8735143130576</v>
      </c>
      <c r="S1504" s="73">
        <f t="shared" si="331"/>
        <v>384.0022598277695</v>
      </c>
      <c r="T1504" s="73">
        <f t="shared" si="332"/>
        <v>7571.955147198661</v>
      </c>
      <c r="U1504" s="73">
        <f t="shared" si="333"/>
        <v>19236</v>
      </c>
      <c r="V1504" s="73">
        <f t="shared" si="334"/>
        <v>87208.89883958497</v>
      </c>
      <c r="W1504" s="73">
        <f t="shared" si="335"/>
        <v>89739.20805512767</v>
      </c>
    </row>
    <row r="1505" spans="2:23" ht="15">
      <c r="B1505" t="s">
        <v>2729</v>
      </c>
      <c r="C1505" t="s">
        <v>2730</v>
      </c>
      <c r="D1505" t="s">
        <v>2713</v>
      </c>
      <c r="E1505" s="54">
        <v>35</v>
      </c>
      <c r="F1505" s="45" t="s">
        <v>407</v>
      </c>
      <c r="G1505" s="45" t="s">
        <v>408</v>
      </c>
      <c r="H1505" s="45" t="s">
        <v>412</v>
      </c>
      <c r="I1505" s="53">
        <v>52709.75</v>
      </c>
      <c r="J1505" s="58">
        <f t="shared" si="322"/>
        <v>54712.7205</v>
      </c>
      <c r="K1505" s="58">
        <f t="shared" si="323"/>
        <v>56518.2402765</v>
      </c>
      <c r="L1505" s="74">
        <f t="shared" si="324"/>
        <v>4185.52311825</v>
      </c>
      <c r="M1505" s="74">
        <f t="shared" si="325"/>
        <v>80.97482634</v>
      </c>
      <c r="N1505" s="74">
        <f t="shared" si="326"/>
        <v>384.0022598277695</v>
      </c>
      <c r="O1505" s="74">
        <f t="shared" si="327"/>
        <v>7044.262764375</v>
      </c>
      <c r="P1505" s="39">
        <f t="shared" si="328"/>
        <v>19044</v>
      </c>
      <c r="Q1505" s="73">
        <f t="shared" si="329"/>
        <v>4323.64538115225</v>
      </c>
      <c r="R1505" s="73">
        <f t="shared" si="330"/>
        <v>83.64699560922</v>
      </c>
      <c r="S1505" s="73">
        <f t="shared" si="331"/>
        <v>384.0022598277695</v>
      </c>
      <c r="T1505" s="73">
        <f t="shared" si="332"/>
        <v>7375.63035608325</v>
      </c>
      <c r="U1505" s="73">
        <f t="shared" si="333"/>
        <v>19236</v>
      </c>
      <c r="V1505" s="73">
        <f t="shared" si="334"/>
        <v>85451.48346879278</v>
      </c>
      <c r="W1505" s="73">
        <f t="shared" si="335"/>
        <v>87921.16526917249</v>
      </c>
    </row>
    <row r="1506" spans="2:23" ht="15">
      <c r="B1506" t="s">
        <v>2731</v>
      </c>
      <c r="C1506" t="s">
        <v>2732</v>
      </c>
      <c r="D1506" t="s">
        <v>2717</v>
      </c>
      <c r="E1506" s="54">
        <v>40</v>
      </c>
      <c r="F1506" s="45" t="s">
        <v>407</v>
      </c>
      <c r="G1506" s="45" t="s">
        <v>408</v>
      </c>
      <c r="H1506" s="45" t="s">
        <v>412</v>
      </c>
      <c r="I1506" s="53">
        <v>56816.19</v>
      </c>
      <c r="J1506" s="58">
        <f t="shared" si="322"/>
        <v>58975.20522</v>
      </c>
      <c r="K1506" s="58">
        <f t="shared" si="323"/>
        <v>60921.38699226</v>
      </c>
      <c r="L1506" s="74">
        <f t="shared" si="324"/>
        <v>4511.60319933</v>
      </c>
      <c r="M1506" s="74">
        <f t="shared" si="325"/>
        <v>87.2833037256</v>
      </c>
      <c r="N1506" s="74">
        <f t="shared" si="326"/>
        <v>384.0022598277695</v>
      </c>
      <c r="O1506" s="74">
        <f t="shared" si="327"/>
        <v>7593.0576720750005</v>
      </c>
      <c r="P1506" s="39">
        <f t="shared" si="328"/>
        <v>19044</v>
      </c>
      <c r="Q1506" s="73">
        <f t="shared" si="329"/>
        <v>4660.48610490789</v>
      </c>
      <c r="R1506" s="73">
        <f t="shared" si="330"/>
        <v>90.16365274854479</v>
      </c>
      <c r="S1506" s="73">
        <f t="shared" si="331"/>
        <v>384.0022598277695</v>
      </c>
      <c r="T1506" s="73">
        <f t="shared" si="332"/>
        <v>7950.24100248993</v>
      </c>
      <c r="U1506" s="73">
        <f t="shared" si="333"/>
        <v>19236</v>
      </c>
      <c r="V1506" s="73">
        <f t="shared" si="334"/>
        <v>90595.15165495838</v>
      </c>
      <c r="W1506" s="73">
        <f t="shared" si="335"/>
        <v>93242.28001223413</v>
      </c>
    </row>
    <row r="1507" spans="2:23" ht="15">
      <c r="B1507" t="s">
        <v>2733</v>
      </c>
      <c r="C1507" t="s">
        <v>2172</v>
      </c>
      <c r="D1507" t="s">
        <v>443</v>
      </c>
      <c r="E1507" s="54">
        <v>40</v>
      </c>
      <c r="F1507" s="45" t="s">
        <v>407</v>
      </c>
      <c r="G1507" s="45" t="s">
        <v>408</v>
      </c>
      <c r="H1507" s="45" t="s">
        <v>412</v>
      </c>
      <c r="I1507" s="53">
        <v>52226.85</v>
      </c>
      <c r="J1507" s="58">
        <f t="shared" si="322"/>
        <v>54211.4703</v>
      </c>
      <c r="K1507" s="58">
        <f t="shared" si="323"/>
        <v>56000.4488199</v>
      </c>
      <c r="L1507" s="74">
        <f t="shared" si="324"/>
        <v>4147.17747795</v>
      </c>
      <c r="M1507" s="74">
        <f t="shared" si="325"/>
        <v>80.232976044</v>
      </c>
      <c r="N1507" s="74">
        <f t="shared" si="326"/>
        <v>384.0022598277695</v>
      </c>
      <c r="O1507" s="74">
        <f t="shared" si="327"/>
        <v>6979.726801125</v>
      </c>
      <c r="P1507" s="39">
        <f t="shared" si="328"/>
        <v>19044</v>
      </c>
      <c r="Q1507" s="73">
        <f t="shared" si="329"/>
        <v>4284.03433472235</v>
      </c>
      <c r="R1507" s="73">
        <f t="shared" si="330"/>
        <v>82.880664253452</v>
      </c>
      <c r="S1507" s="73">
        <f t="shared" si="331"/>
        <v>384.0022598277695</v>
      </c>
      <c r="T1507" s="73">
        <f t="shared" si="332"/>
        <v>7308.05857099695</v>
      </c>
      <c r="U1507" s="73">
        <f t="shared" si="333"/>
        <v>19236</v>
      </c>
      <c r="V1507" s="73">
        <f t="shared" si="334"/>
        <v>84846.60981494677</v>
      </c>
      <c r="W1507" s="73">
        <f t="shared" si="335"/>
        <v>87295.42464970052</v>
      </c>
    </row>
    <row r="1508" spans="2:23" ht="15">
      <c r="B1508" t="s">
        <v>2734</v>
      </c>
      <c r="C1508" t="s">
        <v>603</v>
      </c>
      <c r="D1508" t="s">
        <v>417</v>
      </c>
      <c r="E1508" s="54">
        <v>40</v>
      </c>
      <c r="F1508" s="45" t="s">
        <v>407</v>
      </c>
      <c r="G1508" s="45" t="s">
        <v>408</v>
      </c>
      <c r="H1508" s="45" t="s">
        <v>412</v>
      </c>
      <c r="I1508" s="53">
        <v>62529.99</v>
      </c>
      <c r="J1508" s="58">
        <f t="shared" si="322"/>
        <v>64906.12962</v>
      </c>
      <c r="K1508" s="58">
        <f t="shared" si="323"/>
        <v>67048.03189746</v>
      </c>
      <c r="L1508" s="74">
        <f t="shared" si="324"/>
        <v>4965.31891593</v>
      </c>
      <c r="M1508" s="74">
        <f t="shared" si="325"/>
        <v>96.0610718376</v>
      </c>
      <c r="N1508" s="74">
        <f t="shared" si="326"/>
        <v>384.0022598277695</v>
      </c>
      <c r="O1508" s="74">
        <f t="shared" si="327"/>
        <v>8356.664188575</v>
      </c>
      <c r="P1508" s="39">
        <f t="shared" si="328"/>
        <v>19044</v>
      </c>
      <c r="Q1508" s="73">
        <f t="shared" si="329"/>
        <v>5129.17444015569</v>
      </c>
      <c r="R1508" s="73">
        <f t="shared" si="330"/>
        <v>99.2310872082408</v>
      </c>
      <c r="S1508" s="73">
        <f t="shared" si="331"/>
        <v>384.0022598277695</v>
      </c>
      <c r="T1508" s="73">
        <f t="shared" si="332"/>
        <v>8749.76816261853</v>
      </c>
      <c r="U1508" s="73">
        <f t="shared" si="333"/>
        <v>19236</v>
      </c>
      <c r="V1508" s="73">
        <f t="shared" si="334"/>
        <v>97752.17605617037</v>
      </c>
      <c r="W1508" s="73">
        <f t="shared" si="335"/>
        <v>100646.20784727023</v>
      </c>
    </row>
    <row r="1509" spans="2:23" ht="15">
      <c r="B1509" t="s">
        <v>2735</v>
      </c>
      <c r="C1509" t="s">
        <v>2736</v>
      </c>
      <c r="D1509" t="s">
        <v>443</v>
      </c>
      <c r="E1509" s="54">
        <v>40</v>
      </c>
      <c r="F1509" s="45" t="s">
        <v>407</v>
      </c>
      <c r="G1509" s="45" t="s">
        <v>408</v>
      </c>
      <c r="H1509" s="45" t="s">
        <v>412</v>
      </c>
      <c r="I1509" s="53">
        <v>66852.44</v>
      </c>
      <c r="J1509" s="58">
        <f t="shared" si="322"/>
        <v>69392.83272</v>
      </c>
      <c r="K1509" s="58">
        <f t="shared" si="323"/>
        <v>71682.79619976</v>
      </c>
      <c r="L1509" s="74">
        <f t="shared" si="324"/>
        <v>5308.55170308</v>
      </c>
      <c r="M1509" s="74">
        <f t="shared" si="325"/>
        <v>102.7013924256</v>
      </c>
      <c r="N1509" s="74">
        <f t="shared" si="326"/>
        <v>384.0022598277695</v>
      </c>
      <c r="O1509" s="74">
        <f t="shared" si="327"/>
        <v>8934.327212700002</v>
      </c>
      <c r="P1509" s="39">
        <f t="shared" si="328"/>
        <v>19044</v>
      </c>
      <c r="Q1509" s="73">
        <f t="shared" si="329"/>
        <v>5483.73390928164</v>
      </c>
      <c r="R1509" s="73">
        <f t="shared" si="330"/>
        <v>106.09053837564481</v>
      </c>
      <c r="S1509" s="73">
        <f t="shared" si="331"/>
        <v>384.0022598277695</v>
      </c>
      <c r="T1509" s="73">
        <f t="shared" si="332"/>
        <v>9354.604904068681</v>
      </c>
      <c r="U1509" s="73">
        <f t="shared" si="333"/>
        <v>19236</v>
      </c>
      <c r="V1509" s="73">
        <f t="shared" si="334"/>
        <v>103166.41528803337</v>
      </c>
      <c r="W1509" s="73">
        <f t="shared" si="335"/>
        <v>106247.22781131374</v>
      </c>
    </row>
    <row r="1510" spans="2:23" ht="15">
      <c r="B1510" t="s">
        <v>2737</v>
      </c>
      <c r="C1510" t="s">
        <v>924</v>
      </c>
      <c r="D1510" t="s">
        <v>417</v>
      </c>
      <c r="E1510" s="54">
        <v>40</v>
      </c>
      <c r="F1510" s="45" t="s">
        <v>407</v>
      </c>
      <c r="G1510" s="45" t="s">
        <v>408</v>
      </c>
      <c r="H1510" s="45" t="s">
        <v>412</v>
      </c>
      <c r="I1510" s="53">
        <v>129194.36</v>
      </c>
      <c r="J1510" s="58">
        <f t="shared" si="322"/>
        <v>134103.74568</v>
      </c>
      <c r="K1510" s="58">
        <f t="shared" si="323"/>
        <v>138529.16928744</v>
      </c>
      <c r="L1510" s="74">
        <f t="shared" si="324"/>
        <v>9905.30431236</v>
      </c>
      <c r="M1510" s="74">
        <f t="shared" si="325"/>
        <v>198.4735436064</v>
      </c>
      <c r="N1510" s="74">
        <f t="shared" si="326"/>
        <v>384.0022598277695</v>
      </c>
      <c r="O1510" s="74">
        <f t="shared" si="327"/>
        <v>17265.857256299998</v>
      </c>
      <c r="P1510" s="39">
        <f t="shared" si="328"/>
        <v>19044</v>
      </c>
      <c r="Q1510" s="73">
        <f t="shared" si="329"/>
        <v>9969.472954667881</v>
      </c>
      <c r="R1510" s="73">
        <f t="shared" si="330"/>
        <v>205.02317054541118</v>
      </c>
      <c r="S1510" s="73">
        <f t="shared" si="331"/>
        <v>384.0022598277695</v>
      </c>
      <c r="T1510" s="73">
        <f t="shared" si="332"/>
        <v>18078.05659201092</v>
      </c>
      <c r="U1510" s="73">
        <f t="shared" si="333"/>
        <v>19236</v>
      </c>
      <c r="V1510" s="73">
        <f t="shared" si="334"/>
        <v>180901.38305209417</v>
      </c>
      <c r="W1510" s="73">
        <f t="shared" si="335"/>
        <v>186401.72426449196</v>
      </c>
    </row>
    <row r="1511" spans="2:23" ht="15">
      <c r="B1511" t="s">
        <v>2738</v>
      </c>
      <c r="C1511" t="s">
        <v>513</v>
      </c>
      <c r="D1511" t="s">
        <v>417</v>
      </c>
      <c r="E1511" s="54">
        <v>40</v>
      </c>
      <c r="F1511" s="45" t="s">
        <v>407</v>
      </c>
      <c r="G1511" s="45" t="s">
        <v>408</v>
      </c>
      <c r="H1511" s="45" t="s">
        <v>412</v>
      </c>
      <c r="I1511" s="53">
        <v>137012.22</v>
      </c>
      <c r="J1511" s="58">
        <f t="shared" si="322"/>
        <v>142218.68436</v>
      </c>
      <c r="K1511" s="58">
        <f t="shared" si="323"/>
        <v>146911.90094388</v>
      </c>
      <c r="L1511" s="74">
        <f t="shared" si="324"/>
        <v>10022.97092322</v>
      </c>
      <c r="M1511" s="74">
        <f t="shared" si="325"/>
        <v>210.48365285280002</v>
      </c>
      <c r="N1511" s="74">
        <f t="shared" si="326"/>
        <v>384.0022598277695</v>
      </c>
      <c r="O1511" s="74">
        <f t="shared" si="327"/>
        <v>18310.65561135</v>
      </c>
      <c r="P1511" s="39">
        <f t="shared" si="328"/>
        <v>19044</v>
      </c>
      <c r="Q1511" s="73">
        <f t="shared" si="329"/>
        <v>10091.02256368626</v>
      </c>
      <c r="R1511" s="73">
        <f t="shared" si="330"/>
        <v>217.4296133969424</v>
      </c>
      <c r="S1511" s="73">
        <f t="shared" si="331"/>
        <v>384.0022598277695</v>
      </c>
      <c r="T1511" s="73">
        <f t="shared" si="332"/>
        <v>19172.00307317634</v>
      </c>
      <c r="U1511" s="73">
        <f t="shared" si="333"/>
        <v>19236</v>
      </c>
      <c r="V1511" s="73">
        <f t="shared" si="334"/>
        <v>190190.7968072506</v>
      </c>
      <c r="W1511" s="73">
        <f t="shared" si="335"/>
        <v>196012.35845396732</v>
      </c>
    </row>
    <row r="1512" spans="2:23" ht="15">
      <c r="B1512" t="s">
        <v>2739</v>
      </c>
      <c r="C1512" t="s">
        <v>1503</v>
      </c>
      <c r="D1512" t="s">
        <v>511</v>
      </c>
      <c r="E1512" s="54">
        <v>40</v>
      </c>
      <c r="F1512" s="45" t="s">
        <v>407</v>
      </c>
      <c r="G1512" s="45" t="s">
        <v>408</v>
      </c>
      <c r="H1512" s="45" t="s">
        <v>412</v>
      </c>
      <c r="I1512" s="53">
        <v>48313.17</v>
      </c>
      <c r="J1512" s="58">
        <f t="shared" si="322"/>
        <v>50149.07046</v>
      </c>
      <c r="K1512" s="58">
        <f t="shared" si="323"/>
        <v>51803.98978518</v>
      </c>
      <c r="L1512" s="74">
        <f t="shared" si="324"/>
        <v>3836.4038901900003</v>
      </c>
      <c r="M1512" s="74">
        <f t="shared" si="325"/>
        <v>74.22062428080001</v>
      </c>
      <c r="N1512" s="74">
        <f t="shared" si="326"/>
        <v>384.0022598277695</v>
      </c>
      <c r="O1512" s="74">
        <f t="shared" si="327"/>
        <v>6456.692821725001</v>
      </c>
      <c r="P1512" s="39">
        <f t="shared" si="328"/>
        <v>19044</v>
      </c>
      <c r="Q1512" s="73">
        <f t="shared" si="329"/>
        <v>3963.00521856627</v>
      </c>
      <c r="R1512" s="73">
        <f t="shared" si="330"/>
        <v>76.66990488206639</v>
      </c>
      <c r="S1512" s="73">
        <f t="shared" si="331"/>
        <v>384.0022598277695</v>
      </c>
      <c r="T1512" s="73">
        <f t="shared" si="332"/>
        <v>6760.42066696599</v>
      </c>
      <c r="U1512" s="73">
        <f t="shared" si="333"/>
        <v>19236</v>
      </c>
      <c r="V1512" s="73">
        <f t="shared" si="334"/>
        <v>79944.39005602358</v>
      </c>
      <c r="W1512" s="73">
        <f t="shared" si="335"/>
        <v>82224.08783542209</v>
      </c>
    </row>
    <row r="1513" spans="2:23" ht="15">
      <c r="B1513" t="s">
        <v>2740</v>
      </c>
      <c r="C1513" t="s">
        <v>2741</v>
      </c>
      <c r="D1513" t="s">
        <v>474</v>
      </c>
      <c r="E1513" s="54">
        <v>40</v>
      </c>
      <c r="F1513" s="45" t="s">
        <v>407</v>
      </c>
      <c r="G1513" s="45" t="s">
        <v>408</v>
      </c>
      <c r="H1513" s="45" t="s">
        <v>412</v>
      </c>
      <c r="I1513" s="53">
        <v>35597.74</v>
      </c>
      <c r="J1513" s="58">
        <f t="shared" si="322"/>
        <v>36950.45412</v>
      </c>
      <c r="K1513" s="58">
        <f t="shared" si="323"/>
        <v>38169.81910596</v>
      </c>
      <c r="L1513" s="74">
        <f t="shared" si="324"/>
        <v>2826.70974018</v>
      </c>
      <c r="M1513" s="74">
        <f t="shared" si="325"/>
        <v>54.6866720976</v>
      </c>
      <c r="N1513" s="74">
        <f t="shared" si="326"/>
        <v>384.0022598277695</v>
      </c>
      <c r="O1513" s="74">
        <f t="shared" si="327"/>
        <v>4757.370967950001</v>
      </c>
      <c r="P1513" s="39">
        <f t="shared" si="328"/>
        <v>19044</v>
      </c>
      <c r="Q1513" s="73">
        <f t="shared" si="329"/>
        <v>2919.99116160594</v>
      </c>
      <c r="R1513" s="73">
        <f t="shared" si="330"/>
        <v>56.4913322768208</v>
      </c>
      <c r="S1513" s="73">
        <f t="shared" si="331"/>
        <v>384.0022598277695</v>
      </c>
      <c r="T1513" s="73">
        <f t="shared" si="332"/>
        <v>4981.16139332778</v>
      </c>
      <c r="U1513" s="73">
        <f t="shared" si="333"/>
        <v>19236</v>
      </c>
      <c r="V1513" s="73">
        <f t="shared" si="334"/>
        <v>64017.22376005537</v>
      </c>
      <c r="W1513" s="73">
        <f t="shared" si="335"/>
        <v>65747.46525299831</v>
      </c>
    </row>
    <row r="1514" spans="2:23" ht="15">
      <c r="B1514" t="s">
        <v>2742</v>
      </c>
      <c r="C1514" t="s">
        <v>1080</v>
      </c>
      <c r="D1514" t="s">
        <v>474</v>
      </c>
      <c r="E1514" s="54">
        <v>35</v>
      </c>
      <c r="F1514" s="45" t="s">
        <v>407</v>
      </c>
      <c r="G1514" s="45" t="s">
        <v>408</v>
      </c>
      <c r="H1514" s="45" t="s">
        <v>412</v>
      </c>
      <c r="I1514" s="53">
        <v>104903.46</v>
      </c>
      <c r="J1514" s="58">
        <f t="shared" si="322"/>
        <v>108889.79148000001</v>
      </c>
      <c r="K1514" s="58">
        <f t="shared" si="323"/>
        <v>112483.15459884</v>
      </c>
      <c r="L1514" s="74">
        <f t="shared" si="324"/>
        <v>8330.06904822</v>
      </c>
      <c r="M1514" s="74">
        <f t="shared" si="325"/>
        <v>161.1568913904</v>
      </c>
      <c r="N1514" s="74">
        <f t="shared" si="326"/>
        <v>384.0022598277695</v>
      </c>
      <c r="O1514" s="74">
        <f t="shared" si="327"/>
        <v>14019.560653050003</v>
      </c>
      <c r="P1514" s="39">
        <f t="shared" si="328"/>
        <v>19044</v>
      </c>
      <c r="Q1514" s="73">
        <f t="shared" si="329"/>
        <v>8604.96132681126</v>
      </c>
      <c r="R1514" s="73">
        <f t="shared" si="330"/>
        <v>166.4750688062832</v>
      </c>
      <c r="S1514" s="73">
        <f t="shared" si="331"/>
        <v>384.0022598277695</v>
      </c>
      <c r="T1514" s="73">
        <f t="shared" si="332"/>
        <v>14679.051675148621</v>
      </c>
      <c r="U1514" s="73">
        <f t="shared" si="333"/>
        <v>19236</v>
      </c>
      <c r="V1514" s="73">
        <f t="shared" si="334"/>
        <v>150828.58033248817</v>
      </c>
      <c r="W1514" s="73">
        <f t="shared" si="335"/>
        <v>155553.64492943394</v>
      </c>
    </row>
    <row r="1515" spans="2:23" ht="15">
      <c r="B1515" t="s">
        <v>2743</v>
      </c>
      <c r="C1515" t="s">
        <v>2719</v>
      </c>
      <c r="D1515" t="s">
        <v>2713</v>
      </c>
      <c r="E1515" s="54">
        <v>35</v>
      </c>
      <c r="F1515" s="45" t="s">
        <v>407</v>
      </c>
      <c r="G1515" s="45" t="s">
        <v>408</v>
      </c>
      <c r="H1515" s="45" t="s">
        <v>412</v>
      </c>
      <c r="I1515" s="53">
        <v>62286.57</v>
      </c>
      <c r="J1515" s="58">
        <f t="shared" si="322"/>
        <v>64653.45966</v>
      </c>
      <c r="K1515" s="58">
        <f t="shared" si="323"/>
        <v>66787.02382878</v>
      </c>
      <c r="L1515" s="74">
        <f t="shared" si="324"/>
        <v>4945.98966399</v>
      </c>
      <c r="M1515" s="74">
        <f t="shared" si="325"/>
        <v>95.6871202968</v>
      </c>
      <c r="N1515" s="74">
        <f t="shared" si="326"/>
        <v>384.0022598277695</v>
      </c>
      <c r="O1515" s="74">
        <f t="shared" si="327"/>
        <v>8324.132931225</v>
      </c>
      <c r="P1515" s="39">
        <f t="shared" si="328"/>
        <v>19044</v>
      </c>
      <c r="Q1515" s="73">
        <f t="shared" si="329"/>
        <v>5109.20732290167</v>
      </c>
      <c r="R1515" s="73">
        <f t="shared" si="330"/>
        <v>98.8447952665944</v>
      </c>
      <c r="S1515" s="73">
        <f t="shared" si="331"/>
        <v>384.0022598277695</v>
      </c>
      <c r="T1515" s="73">
        <f t="shared" si="332"/>
        <v>8715.70660965579</v>
      </c>
      <c r="U1515" s="73">
        <f t="shared" si="333"/>
        <v>19236</v>
      </c>
      <c r="V1515" s="73">
        <f t="shared" si="334"/>
        <v>97447.27163533957</v>
      </c>
      <c r="W1515" s="73">
        <f t="shared" si="335"/>
        <v>100330.78481643183</v>
      </c>
    </row>
    <row r="1516" spans="2:23" ht="15">
      <c r="B1516" t="s">
        <v>2744</v>
      </c>
      <c r="C1516" t="s">
        <v>567</v>
      </c>
      <c r="D1516" t="s">
        <v>417</v>
      </c>
      <c r="E1516" s="54">
        <v>40</v>
      </c>
      <c r="F1516" s="45" t="s">
        <v>407</v>
      </c>
      <c r="G1516" s="45" t="s">
        <v>408</v>
      </c>
      <c r="H1516" s="45" t="s">
        <v>412</v>
      </c>
      <c r="I1516" s="53">
        <v>54112.78</v>
      </c>
      <c r="J1516" s="58">
        <f t="shared" si="322"/>
        <v>56169.06564</v>
      </c>
      <c r="K1516" s="58">
        <f t="shared" si="323"/>
        <v>58022.64480612</v>
      </c>
      <c r="L1516" s="74">
        <f t="shared" si="324"/>
        <v>4296.93352146</v>
      </c>
      <c r="M1516" s="74">
        <f t="shared" si="325"/>
        <v>83.1302171472</v>
      </c>
      <c r="N1516" s="74">
        <f t="shared" si="326"/>
        <v>384.0022598277695</v>
      </c>
      <c r="O1516" s="74">
        <f t="shared" si="327"/>
        <v>7231.76720115</v>
      </c>
      <c r="P1516" s="39">
        <f t="shared" si="328"/>
        <v>19044</v>
      </c>
      <c r="Q1516" s="73">
        <f t="shared" si="329"/>
        <v>4438.73232766818</v>
      </c>
      <c r="R1516" s="73">
        <f t="shared" si="330"/>
        <v>85.8735143130576</v>
      </c>
      <c r="S1516" s="73">
        <f t="shared" si="331"/>
        <v>384.0022598277695</v>
      </c>
      <c r="T1516" s="73">
        <f t="shared" si="332"/>
        <v>7571.955147198661</v>
      </c>
      <c r="U1516" s="73">
        <f t="shared" si="333"/>
        <v>19236</v>
      </c>
      <c r="V1516" s="73">
        <f t="shared" si="334"/>
        <v>87208.89883958497</v>
      </c>
      <c r="W1516" s="73">
        <f t="shared" si="335"/>
        <v>89739.20805512767</v>
      </c>
    </row>
    <row r="1517" spans="2:23" ht="15">
      <c r="B1517" t="s">
        <v>2745</v>
      </c>
      <c r="C1517" t="s">
        <v>1291</v>
      </c>
      <c r="D1517" t="s">
        <v>417</v>
      </c>
      <c r="E1517" s="54">
        <v>40</v>
      </c>
      <c r="F1517" s="45" t="s">
        <v>407</v>
      </c>
      <c r="G1517" s="45" t="s">
        <v>408</v>
      </c>
      <c r="H1517" s="45" t="s">
        <v>412</v>
      </c>
      <c r="I1517" s="53">
        <v>73949.13</v>
      </c>
      <c r="J1517" s="58">
        <f t="shared" si="322"/>
        <v>76759.19694000001</v>
      </c>
      <c r="K1517" s="58">
        <f t="shared" si="323"/>
        <v>79292.25043902</v>
      </c>
      <c r="L1517" s="74">
        <f t="shared" si="324"/>
        <v>5872.07856591</v>
      </c>
      <c r="M1517" s="74">
        <f t="shared" si="325"/>
        <v>113.60361147120001</v>
      </c>
      <c r="N1517" s="74">
        <f t="shared" si="326"/>
        <v>384.0022598277695</v>
      </c>
      <c r="O1517" s="74">
        <f t="shared" si="327"/>
        <v>9882.746606025</v>
      </c>
      <c r="P1517" s="39">
        <f t="shared" si="328"/>
        <v>19044</v>
      </c>
      <c r="Q1517" s="73">
        <f t="shared" si="329"/>
        <v>6065.85715858503</v>
      </c>
      <c r="R1517" s="73">
        <f t="shared" si="330"/>
        <v>117.35253064974961</v>
      </c>
      <c r="S1517" s="73">
        <f t="shared" si="331"/>
        <v>384.0022598277695</v>
      </c>
      <c r="T1517" s="73">
        <f t="shared" si="332"/>
        <v>10347.63868229211</v>
      </c>
      <c r="U1517" s="73">
        <f t="shared" si="333"/>
        <v>19236</v>
      </c>
      <c r="V1517" s="73">
        <f t="shared" si="334"/>
        <v>112055.62798323398</v>
      </c>
      <c r="W1517" s="73">
        <f t="shared" si="335"/>
        <v>115443.10107037466</v>
      </c>
    </row>
    <row r="1518" spans="2:23" ht="15">
      <c r="B1518" t="s">
        <v>2746</v>
      </c>
      <c r="C1518" t="s">
        <v>1501</v>
      </c>
      <c r="D1518" t="s">
        <v>474</v>
      </c>
      <c r="E1518" s="54">
        <v>40</v>
      </c>
      <c r="F1518" s="45" t="s">
        <v>407</v>
      </c>
      <c r="G1518" s="45" t="s">
        <v>408</v>
      </c>
      <c r="H1518" s="45" t="s">
        <v>412</v>
      </c>
      <c r="I1518" s="53">
        <v>79621.01</v>
      </c>
      <c r="J1518" s="58">
        <f t="shared" si="322"/>
        <v>82646.60837999999</v>
      </c>
      <c r="K1518" s="58">
        <f t="shared" si="323"/>
        <v>85373.94645653998</v>
      </c>
      <c r="L1518" s="74">
        <f t="shared" si="324"/>
        <v>6322.465541069999</v>
      </c>
      <c r="M1518" s="74">
        <f t="shared" si="325"/>
        <v>122.31698040239998</v>
      </c>
      <c r="N1518" s="74">
        <f t="shared" si="326"/>
        <v>384.0022598277695</v>
      </c>
      <c r="O1518" s="74">
        <f t="shared" si="327"/>
        <v>10640.750828925</v>
      </c>
      <c r="P1518" s="39">
        <f t="shared" si="328"/>
        <v>19044</v>
      </c>
      <c r="Q1518" s="73">
        <f t="shared" si="329"/>
        <v>6531.106903925309</v>
      </c>
      <c r="R1518" s="73">
        <f t="shared" si="330"/>
        <v>126.35344075567917</v>
      </c>
      <c r="S1518" s="73">
        <f t="shared" si="331"/>
        <v>384.0022598277695</v>
      </c>
      <c r="T1518" s="73">
        <f t="shared" si="332"/>
        <v>11141.300012578467</v>
      </c>
      <c r="U1518" s="73">
        <f t="shared" si="333"/>
        <v>19236</v>
      </c>
      <c r="V1518" s="73">
        <f t="shared" si="334"/>
        <v>119160.14399022516</v>
      </c>
      <c r="W1518" s="73">
        <f t="shared" si="335"/>
        <v>122792.70907362721</v>
      </c>
    </row>
    <row r="1519" spans="2:23" ht="15">
      <c r="B1519" t="s">
        <v>2747</v>
      </c>
      <c r="C1519" t="s">
        <v>464</v>
      </c>
      <c r="D1519" t="s">
        <v>474</v>
      </c>
      <c r="E1519" s="54">
        <v>40</v>
      </c>
      <c r="F1519" s="45" t="s">
        <v>407</v>
      </c>
      <c r="G1519" s="45" t="s">
        <v>408</v>
      </c>
      <c r="H1519" s="45" t="s">
        <v>412</v>
      </c>
      <c r="I1519" s="53">
        <v>86498.28</v>
      </c>
      <c r="J1519" s="58">
        <f t="shared" si="322"/>
        <v>89785.21464</v>
      </c>
      <c r="K1519" s="58">
        <f t="shared" si="323"/>
        <v>92748.12672312</v>
      </c>
      <c r="L1519" s="74">
        <f t="shared" si="324"/>
        <v>6868.56891996</v>
      </c>
      <c r="M1519" s="74">
        <f t="shared" si="325"/>
        <v>132.8821176672</v>
      </c>
      <c r="N1519" s="74">
        <f t="shared" si="326"/>
        <v>384.0022598277695</v>
      </c>
      <c r="O1519" s="74">
        <f t="shared" si="327"/>
        <v>11559.846384900002</v>
      </c>
      <c r="P1519" s="39">
        <f t="shared" si="328"/>
        <v>19044</v>
      </c>
      <c r="Q1519" s="73">
        <f t="shared" si="329"/>
        <v>7095.23169431868</v>
      </c>
      <c r="R1519" s="73">
        <f t="shared" si="330"/>
        <v>137.2672275502176</v>
      </c>
      <c r="S1519" s="73">
        <f t="shared" si="331"/>
        <v>384.0022598277695</v>
      </c>
      <c r="T1519" s="73">
        <f t="shared" si="332"/>
        <v>12103.63053736716</v>
      </c>
      <c r="U1519" s="73">
        <f t="shared" si="333"/>
        <v>19236</v>
      </c>
      <c r="V1519" s="73">
        <f t="shared" si="334"/>
        <v>127774.51432235498</v>
      </c>
      <c r="W1519" s="73">
        <f t="shared" si="335"/>
        <v>131704.25844218384</v>
      </c>
    </row>
    <row r="1520" spans="2:23" ht="15">
      <c r="B1520" t="s">
        <v>2748</v>
      </c>
      <c r="C1520" t="s">
        <v>1080</v>
      </c>
      <c r="D1520" t="s">
        <v>474</v>
      </c>
      <c r="E1520" s="54">
        <v>35</v>
      </c>
      <c r="F1520" s="45" t="s">
        <v>407</v>
      </c>
      <c r="G1520" s="45" t="s">
        <v>408</v>
      </c>
      <c r="H1520" s="45" t="s">
        <v>412</v>
      </c>
      <c r="I1520" s="53">
        <v>104903.46</v>
      </c>
      <c r="J1520" s="58">
        <f t="shared" si="322"/>
        <v>108889.79148000001</v>
      </c>
      <c r="K1520" s="58">
        <f t="shared" si="323"/>
        <v>112483.15459884</v>
      </c>
      <c r="L1520" s="74">
        <f t="shared" si="324"/>
        <v>8330.06904822</v>
      </c>
      <c r="M1520" s="74">
        <f t="shared" si="325"/>
        <v>161.1568913904</v>
      </c>
      <c r="N1520" s="74">
        <f t="shared" si="326"/>
        <v>384.0022598277695</v>
      </c>
      <c r="O1520" s="74">
        <f t="shared" si="327"/>
        <v>14019.560653050003</v>
      </c>
      <c r="P1520" s="39">
        <f t="shared" si="328"/>
        <v>19044</v>
      </c>
      <c r="Q1520" s="73">
        <f t="shared" si="329"/>
        <v>8604.96132681126</v>
      </c>
      <c r="R1520" s="73">
        <f t="shared" si="330"/>
        <v>166.4750688062832</v>
      </c>
      <c r="S1520" s="73">
        <f t="shared" si="331"/>
        <v>384.0022598277695</v>
      </c>
      <c r="T1520" s="73">
        <f t="shared" si="332"/>
        <v>14679.051675148621</v>
      </c>
      <c r="U1520" s="73">
        <f t="shared" si="333"/>
        <v>19236</v>
      </c>
      <c r="V1520" s="73">
        <f t="shared" si="334"/>
        <v>150828.58033248817</v>
      </c>
      <c r="W1520" s="73">
        <f t="shared" si="335"/>
        <v>155553.64492943394</v>
      </c>
    </row>
    <row r="1521" spans="2:23" ht="15">
      <c r="B1521" t="s">
        <v>2749</v>
      </c>
      <c r="C1521" t="s">
        <v>751</v>
      </c>
      <c r="D1521" t="s">
        <v>474</v>
      </c>
      <c r="E1521" s="54">
        <v>35</v>
      </c>
      <c r="F1521" s="45" t="s">
        <v>407</v>
      </c>
      <c r="G1521" s="45" t="s">
        <v>408</v>
      </c>
      <c r="H1521" s="45" t="s">
        <v>412</v>
      </c>
      <c r="I1521" s="53">
        <v>115410.28</v>
      </c>
      <c r="J1521" s="58">
        <f t="shared" si="322"/>
        <v>119795.87064000001</v>
      </c>
      <c r="K1521" s="58">
        <f t="shared" si="323"/>
        <v>123749.13437112</v>
      </c>
      <c r="L1521" s="74">
        <f t="shared" si="324"/>
        <v>9164.384103960001</v>
      </c>
      <c r="M1521" s="74">
        <f t="shared" si="325"/>
        <v>177.29788854720002</v>
      </c>
      <c r="N1521" s="74">
        <f t="shared" si="326"/>
        <v>384.0022598277695</v>
      </c>
      <c r="O1521" s="74">
        <f t="shared" si="327"/>
        <v>15423.718344900002</v>
      </c>
      <c r="P1521" s="39">
        <f t="shared" si="328"/>
        <v>19044</v>
      </c>
      <c r="Q1521" s="73">
        <f t="shared" si="329"/>
        <v>9466.80877939068</v>
      </c>
      <c r="R1521" s="73">
        <f t="shared" si="330"/>
        <v>183.1487188692576</v>
      </c>
      <c r="S1521" s="73">
        <f t="shared" si="331"/>
        <v>384.0022598277695</v>
      </c>
      <c r="T1521" s="73">
        <f t="shared" si="332"/>
        <v>16149.26203543116</v>
      </c>
      <c r="U1521" s="73">
        <f t="shared" si="333"/>
        <v>19236</v>
      </c>
      <c r="V1521" s="73">
        <f t="shared" si="334"/>
        <v>163989.27323723497</v>
      </c>
      <c r="W1521" s="73">
        <f t="shared" si="335"/>
        <v>169168.35616463888</v>
      </c>
    </row>
    <row r="1522" spans="2:23" ht="15">
      <c r="B1522" t="s">
        <v>2750</v>
      </c>
      <c r="C1522" t="s">
        <v>781</v>
      </c>
      <c r="D1522" t="s">
        <v>474</v>
      </c>
      <c r="E1522" s="54">
        <v>35</v>
      </c>
      <c r="F1522" s="45" t="s">
        <v>407</v>
      </c>
      <c r="G1522" s="45" t="s">
        <v>408</v>
      </c>
      <c r="H1522" s="45" t="s">
        <v>412</v>
      </c>
      <c r="I1522" s="53">
        <v>137350.06</v>
      </c>
      <c r="J1522" s="58">
        <f t="shared" si="322"/>
        <v>142569.36228</v>
      </c>
      <c r="K1522" s="58">
        <f t="shared" si="323"/>
        <v>147274.15123524</v>
      </c>
      <c r="L1522" s="74">
        <f t="shared" si="324"/>
        <v>10028.05575306</v>
      </c>
      <c r="M1522" s="74">
        <f t="shared" si="325"/>
        <v>211.0026561744</v>
      </c>
      <c r="N1522" s="74">
        <f t="shared" si="326"/>
        <v>384.0022598277695</v>
      </c>
      <c r="O1522" s="74">
        <f t="shared" si="327"/>
        <v>18355.80539355</v>
      </c>
      <c r="P1522" s="39">
        <f t="shared" si="328"/>
        <v>19044</v>
      </c>
      <c r="Q1522" s="73">
        <f t="shared" si="329"/>
        <v>10096.27519291098</v>
      </c>
      <c r="R1522" s="73">
        <f t="shared" si="330"/>
        <v>217.96574382815518</v>
      </c>
      <c r="S1522" s="73">
        <f t="shared" si="331"/>
        <v>384.0022598277695</v>
      </c>
      <c r="T1522" s="73">
        <f t="shared" si="332"/>
        <v>19219.27673619882</v>
      </c>
      <c r="U1522" s="73">
        <f t="shared" si="333"/>
        <v>19236</v>
      </c>
      <c r="V1522" s="73">
        <f t="shared" si="334"/>
        <v>190592.22834261216</v>
      </c>
      <c r="W1522" s="73">
        <f t="shared" si="335"/>
        <v>196427.6711680057</v>
      </c>
    </row>
    <row r="1523" spans="2:23" ht="15">
      <c r="B1523" t="s">
        <v>2751</v>
      </c>
      <c r="C1523" t="s">
        <v>2440</v>
      </c>
      <c r="D1523" t="s">
        <v>458</v>
      </c>
      <c r="E1523" s="54">
        <v>35</v>
      </c>
      <c r="F1523" s="45" t="s">
        <v>407</v>
      </c>
      <c r="G1523" s="45" t="s">
        <v>408</v>
      </c>
      <c r="H1523" s="45" t="s">
        <v>412</v>
      </c>
      <c r="I1523" s="53">
        <v>94961.79</v>
      </c>
      <c r="J1523" s="58">
        <f t="shared" si="322"/>
        <v>98570.33802</v>
      </c>
      <c r="K1523" s="58">
        <f t="shared" si="323"/>
        <v>101823.15917465999</v>
      </c>
      <c r="L1523" s="74">
        <f t="shared" si="324"/>
        <v>7540.630858529999</v>
      </c>
      <c r="M1523" s="74">
        <f t="shared" si="325"/>
        <v>145.8841002696</v>
      </c>
      <c r="N1523" s="74">
        <f t="shared" si="326"/>
        <v>384.0022598277695</v>
      </c>
      <c r="O1523" s="74">
        <f t="shared" si="327"/>
        <v>12690.931020075</v>
      </c>
      <c r="P1523" s="39">
        <f t="shared" si="328"/>
        <v>19044</v>
      </c>
      <c r="Q1523" s="73">
        <f t="shared" si="329"/>
        <v>7789.471676861489</v>
      </c>
      <c r="R1523" s="73">
        <f t="shared" si="330"/>
        <v>150.69827557849678</v>
      </c>
      <c r="S1523" s="73">
        <f t="shared" si="331"/>
        <v>384.0022598277695</v>
      </c>
      <c r="T1523" s="73">
        <f t="shared" si="332"/>
        <v>13287.922272293128</v>
      </c>
      <c r="U1523" s="73">
        <f t="shared" si="333"/>
        <v>19236</v>
      </c>
      <c r="V1523" s="73">
        <f t="shared" si="334"/>
        <v>138375.78625870237</v>
      </c>
      <c r="W1523" s="73">
        <f t="shared" si="335"/>
        <v>142671.25365922088</v>
      </c>
    </row>
    <row r="1524" spans="2:23" ht="15">
      <c r="B1524" t="s">
        <v>2752</v>
      </c>
      <c r="C1524" t="s">
        <v>2440</v>
      </c>
      <c r="D1524" t="s">
        <v>458</v>
      </c>
      <c r="E1524" s="54">
        <v>35</v>
      </c>
      <c r="F1524" s="45" t="s">
        <v>407</v>
      </c>
      <c r="G1524" s="45" t="s">
        <v>408</v>
      </c>
      <c r="H1524" s="45" t="s">
        <v>412</v>
      </c>
      <c r="I1524" s="53">
        <v>94961.79</v>
      </c>
      <c r="J1524" s="58">
        <f t="shared" si="322"/>
        <v>98570.33802</v>
      </c>
      <c r="K1524" s="58">
        <f t="shared" si="323"/>
        <v>101823.15917465999</v>
      </c>
      <c r="L1524" s="74">
        <f t="shared" si="324"/>
        <v>7540.630858529999</v>
      </c>
      <c r="M1524" s="74">
        <f t="shared" si="325"/>
        <v>145.8841002696</v>
      </c>
      <c r="N1524" s="74">
        <f t="shared" si="326"/>
        <v>384.0022598277695</v>
      </c>
      <c r="O1524" s="74">
        <f t="shared" si="327"/>
        <v>12690.931020075</v>
      </c>
      <c r="P1524" s="39">
        <f t="shared" si="328"/>
        <v>19044</v>
      </c>
      <c r="Q1524" s="73">
        <f t="shared" si="329"/>
        <v>7789.471676861489</v>
      </c>
      <c r="R1524" s="73">
        <f t="shared" si="330"/>
        <v>150.69827557849678</v>
      </c>
      <c r="S1524" s="73">
        <f t="shared" si="331"/>
        <v>384.0022598277695</v>
      </c>
      <c r="T1524" s="73">
        <f t="shared" si="332"/>
        <v>13287.922272293128</v>
      </c>
      <c r="U1524" s="73">
        <f t="shared" si="333"/>
        <v>19236</v>
      </c>
      <c r="V1524" s="73">
        <f t="shared" si="334"/>
        <v>138375.78625870237</v>
      </c>
      <c r="W1524" s="73">
        <f t="shared" si="335"/>
        <v>142671.25365922088</v>
      </c>
    </row>
    <row r="1525" spans="2:23" ht="15">
      <c r="B1525" t="s">
        <v>2753</v>
      </c>
      <c r="C1525" t="s">
        <v>2440</v>
      </c>
      <c r="D1525" t="s">
        <v>458</v>
      </c>
      <c r="E1525" s="54">
        <v>35</v>
      </c>
      <c r="F1525" s="45" t="s">
        <v>407</v>
      </c>
      <c r="G1525" s="45" t="s">
        <v>408</v>
      </c>
      <c r="H1525" s="45" t="s">
        <v>412</v>
      </c>
      <c r="I1525" s="53">
        <v>94961.79</v>
      </c>
      <c r="J1525" s="58">
        <f t="shared" si="322"/>
        <v>98570.33802</v>
      </c>
      <c r="K1525" s="58">
        <f t="shared" si="323"/>
        <v>101823.15917465999</v>
      </c>
      <c r="L1525" s="74">
        <f t="shared" si="324"/>
        <v>7540.630858529999</v>
      </c>
      <c r="M1525" s="74">
        <f t="shared" si="325"/>
        <v>145.8841002696</v>
      </c>
      <c r="N1525" s="74">
        <f t="shared" si="326"/>
        <v>384.0022598277695</v>
      </c>
      <c r="O1525" s="74">
        <f t="shared" si="327"/>
        <v>12690.931020075</v>
      </c>
      <c r="P1525" s="39">
        <f t="shared" si="328"/>
        <v>19044</v>
      </c>
      <c r="Q1525" s="73">
        <f t="shared" si="329"/>
        <v>7789.471676861489</v>
      </c>
      <c r="R1525" s="73">
        <f t="shared" si="330"/>
        <v>150.69827557849678</v>
      </c>
      <c r="S1525" s="73">
        <f t="shared" si="331"/>
        <v>384.0022598277695</v>
      </c>
      <c r="T1525" s="73">
        <f t="shared" si="332"/>
        <v>13287.922272293128</v>
      </c>
      <c r="U1525" s="73">
        <f t="shared" si="333"/>
        <v>19236</v>
      </c>
      <c r="V1525" s="73">
        <f t="shared" si="334"/>
        <v>138375.78625870237</v>
      </c>
      <c r="W1525" s="73">
        <f t="shared" si="335"/>
        <v>142671.25365922088</v>
      </c>
    </row>
    <row r="1526" spans="2:23" ht="15">
      <c r="B1526" t="s">
        <v>2754</v>
      </c>
      <c r="C1526" t="s">
        <v>2755</v>
      </c>
      <c r="D1526" t="s">
        <v>2756</v>
      </c>
      <c r="E1526" s="54">
        <v>40</v>
      </c>
      <c r="F1526" s="45" t="s">
        <v>407</v>
      </c>
      <c r="G1526" s="45" t="s">
        <v>408</v>
      </c>
      <c r="H1526" s="45" t="s">
        <v>412</v>
      </c>
      <c r="I1526" s="53">
        <v>88850.12</v>
      </c>
      <c r="J1526" s="58">
        <f t="shared" si="322"/>
        <v>92226.42456</v>
      </c>
      <c r="K1526" s="58">
        <f t="shared" si="323"/>
        <v>95269.89657047999</v>
      </c>
      <c r="L1526" s="74">
        <f t="shared" si="324"/>
        <v>7055.32147884</v>
      </c>
      <c r="M1526" s="74">
        <f t="shared" si="325"/>
        <v>136.4951083488</v>
      </c>
      <c r="N1526" s="74">
        <f t="shared" si="326"/>
        <v>384.0022598277695</v>
      </c>
      <c r="O1526" s="74">
        <f t="shared" si="327"/>
        <v>11874.152162100001</v>
      </c>
      <c r="P1526" s="39">
        <f t="shared" si="328"/>
        <v>19044</v>
      </c>
      <c r="Q1526" s="73">
        <f t="shared" si="329"/>
        <v>7288.147087641719</v>
      </c>
      <c r="R1526" s="73">
        <f t="shared" si="330"/>
        <v>140.99944692431038</v>
      </c>
      <c r="S1526" s="73">
        <f t="shared" si="331"/>
        <v>384.0022598277695</v>
      </c>
      <c r="T1526" s="73">
        <f t="shared" si="332"/>
        <v>12432.721502447639</v>
      </c>
      <c r="U1526" s="73">
        <f t="shared" si="333"/>
        <v>19236</v>
      </c>
      <c r="V1526" s="73">
        <f t="shared" si="334"/>
        <v>130720.39556911658</v>
      </c>
      <c r="W1526" s="73">
        <f t="shared" si="335"/>
        <v>134751.76686732142</v>
      </c>
    </row>
    <row r="1527" spans="2:23" ht="15">
      <c r="B1527" t="s">
        <v>2757</v>
      </c>
      <c r="C1527" t="s">
        <v>1253</v>
      </c>
      <c r="D1527" t="s">
        <v>458</v>
      </c>
      <c r="E1527" s="54">
        <v>35</v>
      </c>
      <c r="F1527" s="45" t="s">
        <v>407</v>
      </c>
      <c r="G1527" s="45" t="s">
        <v>408</v>
      </c>
      <c r="H1527" s="45" t="s">
        <v>412</v>
      </c>
      <c r="I1527" s="53">
        <v>125592.34</v>
      </c>
      <c r="J1527" s="58">
        <f t="shared" si="322"/>
        <v>130364.84892</v>
      </c>
      <c r="K1527" s="58">
        <f t="shared" si="323"/>
        <v>134666.88893436</v>
      </c>
      <c r="L1527" s="74">
        <f t="shared" si="324"/>
        <v>9851.090309340001</v>
      </c>
      <c r="M1527" s="74">
        <f t="shared" si="325"/>
        <v>192.9399764016</v>
      </c>
      <c r="N1527" s="74">
        <f t="shared" si="326"/>
        <v>384.0022598277695</v>
      </c>
      <c r="O1527" s="74">
        <f t="shared" si="327"/>
        <v>16784.47429845</v>
      </c>
      <c r="P1527" s="39">
        <f t="shared" si="328"/>
        <v>19044</v>
      </c>
      <c r="Q1527" s="73">
        <f t="shared" si="329"/>
        <v>9913.46988954822</v>
      </c>
      <c r="R1527" s="73">
        <f t="shared" si="330"/>
        <v>199.3069956228528</v>
      </c>
      <c r="S1527" s="73">
        <f t="shared" si="331"/>
        <v>384.0022598277695</v>
      </c>
      <c r="T1527" s="73">
        <f t="shared" si="332"/>
        <v>17574.029005933982</v>
      </c>
      <c r="U1527" s="73">
        <f t="shared" si="333"/>
        <v>19236</v>
      </c>
      <c r="V1527" s="73">
        <f t="shared" si="334"/>
        <v>176621.35576401936</v>
      </c>
      <c r="W1527" s="73">
        <f t="shared" si="335"/>
        <v>181973.69708529284</v>
      </c>
    </row>
    <row r="1528" spans="2:23" ht="15">
      <c r="B1528" t="s">
        <v>2758</v>
      </c>
      <c r="C1528" t="s">
        <v>2759</v>
      </c>
      <c r="D1528" t="s">
        <v>458</v>
      </c>
      <c r="E1528" s="54">
        <v>40</v>
      </c>
      <c r="F1528" s="45" t="s">
        <v>407</v>
      </c>
      <c r="G1528" s="45" t="s">
        <v>408</v>
      </c>
      <c r="H1528" s="45" t="s">
        <v>412</v>
      </c>
      <c r="I1528" s="53">
        <v>102395.36</v>
      </c>
      <c r="J1528" s="58">
        <f t="shared" si="322"/>
        <v>106286.38368</v>
      </c>
      <c r="K1528" s="58">
        <f t="shared" si="323"/>
        <v>109793.83434143999</v>
      </c>
      <c r="L1528" s="74">
        <f t="shared" si="324"/>
        <v>8130.90835152</v>
      </c>
      <c r="M1528" s="74">
        <f t="shared" si="325"/>
        <v>157.3038478464</v>
      </c>
      <c r="N1528" s="74">
        <f t="shared" si="326"/>
        <v>384.0022598277695</v>
      </c>
      <c r="O1528" s="74">
        <f t="shared" si="327"/>
        <v>13684.3718988</v>
      </c>
      <c r="P1528" s="39">
        <f t="shared" si="328"/>
        <v>19044</v>
      </c>
      <c r="Q1528" s="73">
        <f t="shared" si="329"/>
        <v>8399.22832712016</v>
      </c>
      <c r="R1528" s="73">
        <f t="shared" si="330"/>
        <v>162.49487482533118</v>
      </c>
      <c r="S1528" s="73">
        <f t="shared" si="331"/>
        <v>384.0022598277695</v>
      </c>
      <c r="T1528" s="73">
        <f t="shared" si="332"/>
        <v>14328.09538155792</v>
      </c>
      <c r="U1528" s="73">
        <f t="shared" si="333"/>
        <v>19236</v>
      </c>
      <c r="V1528" s="73">
        <f t="shared" si="334"/>
        <v>147686.97003799418</v>
      </c>
      <c r="W1528" s="73">
        <f t="shared" si="335"/>
        <v>152303.65518477117</v>
      </c>
    </row>
    <row r="1529" spans="2:23" ht="15">
      <c r="B1529" t="s">
        <v>2760</v>
      </c>
      <c r="C1529" t="s">
        <v>2761</v>
      </c>
      <c r="D1529" t="s">
        <v>2756</v>
      </c>
      <c r="E1529" s="54">
        <v>40</v>
      </c>
      <c r="F1529" s="45" t="s">
        <v>407</v>
      </c>
      <c r="G1529" s="45" t="s">
        <v>408</v>
      </c>
      <c r="H1529" s="45" t="s">
        <v>412</v>
      </c>
      <c r="I1529" s="53">
        <v>97928.86</v>
      </c>
      <c r="J1529" s="58">
        <f t="shared" si="322"/>
        <v>101650.15668</v>
      </c>
      <c r="K1529" s="58">
        <f t="shared" si="323"/>
        <v>105004.61185044</v>
      </c>
      <c r="L1529" s="74">
        <f t="shared" si="324"/>
        <v>7776.23698602</v>
      </c>
      <c r="M1529" s="74">
        <f t="shared" si="325"/>
        <v>150.4422318864</v>
      </c>
      <c r="N1529" s="74">
        <f t="shared" si="326"/>
        <v>384.0022598277695</v>
      </c>
      <c r="O1529" s="74">
        <f t="shared" si="327"/>
        <v>13087.457672550001</v>
      </c>
      <c r="P1529" s="39">
        <f t="shared" si="328"/>
        <v>19044</v>
      </c>
      <c r="Q1529" s="73">
        <f t="shared" si="329"/>
        <v>8032.85280655866</v>
      </c>
      <c r="R1529" s="73">
        <f t="shared" si="330"/>
        <v>155.4068255386512</v>
      </c>
      <c r="S1529" s="73">
        <f t="shared" si="331"/>
        <v>384.0022598277695</v>
      </c>
      <c r="T1529" s="73">
        <f t="shared" si="332"/>
        <v>13703.10184648242</v>
      </c>
      <c r="U1529" s="73">
        <f t="shared" si="333"/>
        <v>19236</v>
      </c>
      <c r="V1529" s="73">
        <f t="shared" si="334"/>
        <v>142092.2958302842</v>
      </c>
      <c r="W1529" s="73">
        <f t="shared" si="335"/>
        <v>146515.97558884748</v>
      </c>
    </row>
    <row r="1530" spans="2:23" ht="15">
      <c r="B1530" t="s">
        <v>2762</v>
      </c>
      <c r="C1530" t="s">
        <v>1700</v>
      </c>
      <c r="D1530" t="s">
        <v>458</v>
      </c>
      <c r="E1530" s="54">
        <v>40</v>
      </c>
      <c r="F1530" s="45" t="s">
        <v>407</v>
      </c>
      <c r="G1530" s="45" t="s">
        <v>408</v>
      </c>
      <c r="H1530" s="45" t="s">
        <v>412</v>
      </c>
      <c r="I1530" s="53">
        <v>181437.83</v>
      </c>
      <c r="J1530" s="58">
        <f t="shared" si="322"/>
        <v>188332.46753999998</v>
      </c>
      <c r="K1530" s="58">
        <f t="shared" si="323"/>
        <v>194547.43896881997</v>
      </c>
      <c r="L1530" s="74">
        <f t="shared" si="324"/>
        <v>10691.62077933</v>
      </c>
      <c r="M1530" s="74">
        <f t="shared" si="325"/>
        <v>278.73205195919996</v>
      </c>
      <c r="N1530" s="74">
        <f t="shared" si="326"/>
        <v>384.0022598277695</v>
      </c>
      <c r="O1530" s="74">
        <f t="shared" si="327"/>
        <v>24247.805195775</v>
      </c>
      <c r="P1530" s="39">
        <f t="shared" si="328"/>
        <v>19044</v>
      </c>
      <c r="Q1530" s="73">
        <f t="shared" si="329"/>
        <v>10781.73786504789</v>
      </c>
      <c r="R1530" s="73">
        <f t="shared" si="330"/>
        <v>287.93020967385354</v>
      </c>
      <c r="S1530" s="73">
        <f t="shared" si="331"/>
        <v>384.0022598277695</v>
      </c>
      <c r="T1530" s="73">
        <f t="shared" si="332"/>
        <v>25388.44078543101</v>
      </c>
      <c r="U1530" s="73">
        <f t="shared" si="333"/>
        <v>19236</v>
      </c>
      <c r="V1530" s="73">
        <f t="shared" si="334"/>
        <v>242978.62782689196</v>
      </c>
      <c r="W1530" s="73">
        <f t="shared" si="335"/>
        <v>250625.5500888005</v>
      </c>
    </row>
    <row r="1531" spans="2:23" ht="15">
      <c r="B1531" t="s">
        <v>2763</v>
      </c>
      <c r="C1531" t="s">
        <v>476</v>
      </c>
      <c r="D1531" t="s">
        <v>458</v>
      </c>
      <c r="E1531" s="54">
        <v>35</v>
      </c>
      <c r="F1531" s="45" t="s">
        <v>407</v>
      </c>
      <c r="G1531" s="45" t="s">
        <v>408</v>
      </c>
      <c r="H1531" s="45" t="s">
        <v>412</v>
      </c>
      <c r="I1531" s="53">
        <v>90127.65</v>
      </c>
      <c r="J1531" s="58">
        <f t="shared" si="322"/>
        <v>93552.5007</v>
      </c>
      <c r="K1531" s="58">
        <f t="shared" si="323"/>
        <v>96639.7332231</v>
      </c>
      <c r="L1531" s="74">
        <f t="shared" si="324"/>
        <v>7156.76630355</v>
      </c>
      <c r="M1531" s="74">
        <f t="shared" si="325"/>
        <v>138.457701036</v>
      </c>
      <c r="N1531" s="74">
        <f t="shared" si="326"/>
        <v>384.0022598277695</v>
      </c>
      <c r="O1531" s="74">
        <f t="shared" si="327"/>
        <v>12044.884465125</v>
      </c>
      <c r="P1531" s="39">
        <f t="shared" si="328"/>
        <v>19044</v>
      </c>
      <c r="Q1531" s="73">
        <f t="shared" si="329"/>
        <v>7392.93959156715</v>
      </c>
      <c r="R1531" s="73">
        <f t="shared" si="330"/>
        <v>143.026805170188</v>
      </c>
      <c r="S1531" s="73">
        <f t="shared" si="331"/>
        <v>384.0022598277695</v>
      </c>
      <c r="T1531" s="73">
        <f t="shared" si="332"/>
        <v>12611.48518561455</v>
      </c>
      <c r="U1531" s="73">
        <f t="shared" si="333"/>
        <v>19236</v>
      </c>
      <c r="V1531" s="73">
        <f t="shared" si="334"/>
        <v>132320.61142953878</v>
      </c>
      <c r="W1531" s="73">
        <f t="shared" si="335"/>
        <v>136407.18706527966</v>
      </c>
    </row>
    <row r="1532" spans="2:23" ht="15">
      <c r="B1532" t="s">
        <v>2764</v>
      </c>
      <c r="C1532" t="s">
        <v>2765</v>
      </c>
      <c r="D1532" t="s">
        <v>2756</v>
      </c>
      <c r="E1532" s="54">
        <v>35</v>
      </c>
      <c r="F1532" s="45" t="s">
        <v>407</v>
      </c>
      <c r="G1532" s="45" t="s">
        <v>408</v>
      </c>
      <c r="H1532" s="45" t="s">
        <v>412</v>
      </c>
      <c r="I1532" s="53">
        <v>75424.73</v>
      </c>
      <c r="J1532" s="58">
        <f t="shared" si="322"/>
        <v>78290.86974</v>
      </c>
      <c r="K1532" s="58">
        <f t="shared" si="323"/>
        <v>80874.46844141999</v>
      </c>
      <c r="L1532" s="74">
        <f t="shared" si="324"/>
        <v>5989.251535109999</v>
      </c>
      <c r="M1532" s="74">
        <f t="shared" si="325"/>
        <v>115.87048721519999</v>
      </c>
      <c r="N1532" s="74">
        <f t="shared" si="326"/>
        <v>384.0022598277695</v>
      </c>
      <c r="O1532" s="74">
        <f t="shared" si="327"/>
        <v>10079.949479025</v>
      </c>
      <c r="P1532" s="39">
        <f t="shared" si="328"/>
        <v>19044</v>
      </c>
      <c r="Q1532" s="73">
        <f t="shared" si="329"/>
        <v>6186.896835768629</v>
      </c>
      <c r="R1532" s="73">
        <f t="shared" si="330"/>
        <v>119.69421329330157</v>
      </c>
      <c r="S1532" s="73">
        <f t="shared" si="331"/>
        <v>384.0022598277695</v>
      </c>
      <c r="T1532" s="73">
        <f t="shared" si="332"/>
        <v>10554.118131605308</v>
      </c>
      <c r="U1532" s="73">
        <f t="shared" si="333"/>
        <v>19236</v>
      </c>
      <c r="V1532" s="73">
        <f t="shared" si="334"/>
        <v>113903.94350117797</v>
      </c>
      <c r="W1532" s="73">
        <f t="shared" si="335"/>
        <v>117355.179881915</v>
      </c>
    </row>
    <row r="1533" spans="2:23" ht="15">
      <c r="B1533" t="s">
        <v>2766</v>
      </c>
      <c r="C1533" t="s">
        <v>675</v>
      </c>
      <c r="D1533" t="s">
        <v>458</v>
      </c>
      <c r="E1533" s="54">
        <v>35</v>
      </c>
      <c r="F1533" s="45" t="s">
        <v>407</v>
      </c>
      <c r="G1533" s="45" t="s">
        <v>408</v>
      </c>
      <c r="H1533" s="45" t="s">
        <v>412</v>
      </c>
      <c r="I1533" s="53">
        <v>84795.44</v>
      </c>
      <c r="J1533" s="58">
        <f t="shared" si="322"/>
        <v>88017.66672000001</v>
      </c>
      <c r="K1533" s="58">
        <f t="shared" si="323"/>
        <v>90922.24972176</v>
      </c>
      <c r="L1533" s="74">
        <f t="shared" si="324"/>
        <v>6733.35150408</v>
      </c>
      <c r="M1533" s="74">
        <f t="shared" si="325"/>
        <v>130.2661467456</v>
      </c>
      <c r="N1533" s="74">
        <f t="shared" si="326"/>
        <v>384.0022598277695</v>
      </c>
      <c r="O1533" s="74">
        <f t="shared" si="327"/>
        <v>11332.2745902</v>
      </c>
      <c r="P1533" s="39">
        <f t="shared" si="328"/>
        <v>19044</v>
      </c>
      <c r="Q1533" s="73">
        <f t="shared" si="329"/>
        <v>6955.55210371464</v>
      </c>
      <c r="R1533" s="73">
        <f t="shared" si="330"/>
        <v>134.5649295882048</v>
      </c>
      <c r="S1533" s="73">
        <f t="shared" si="331"/>
        <v>384.0022598277695</v>
      </c>
      <c r="T1533" s="73">
        <f t="shared" si="332"/>
        <v>11865.35358868968</v>
      </c>
      <c r="U1533" s="73">
        <f t="shared" si="333"/>
        <v>19236</v>
      </c>
      <c r="V1533" s="73">
        <f t="shared" si="334"/>
        <v>125641.56122085339</v>
      </c>
      <c r="W1533" s="73">
        <f t="shared" si="335"/>
        <v>129497.7226035803</v>
      </c>
    </row>
    <row r="1534" spans="2:23" ht="15">
      <c r="B1534" t="s">
        <v>2767</v>
      </c>
      <c r="C1534" t="s">
        <v>2123</v>
      </c>
      <c r="D1534" t="s">
        <v>458</v>
      </c>
      <c r="E1534" s="54">
        <v>35</v>
      </c>
      <c r="F1534" s="45" t="s">
        <v>407</v>
      </c>
      <c r="G1534" s="45" t="s">
        <v>408</v>
      </c>
      <c r="H1534" s="45" t="s">
        <v>412</v>
      </c>
      <c r="I1534" s="53">
        <v>114647.1</v>
      </c>
      <c r="J1534" s="58">
        <f t="shared" si="322"/>
        <v>119003.68980000001</v>
      </c>
      <c r="K1534" s="58">
        <f t="shared" si="323"/>
        <v>122930.8115634</v>
      </c>
      <c r="L1534" s="74">
        <f t="shared" si="324"/>
        <v>9103.782269700001</v>
      </c>
      <c r="M1534" s="74">
        <f t="shared" si="325"/>
        <v>176.12546090400002</v>
      </c>
      <c r="N1534" s="74">
        <f t="shared" si="326"/>
        <v>384.0022598277695</v>
      </c>
      <c r="O1534" s="74">
        <f t="shared" si="327"/>
        <v>15321.725061750001</v>
      </c>
      <c r="P1534" s="39">
        <f t="shared" si="328"/>
        <v>19044</v>
      </c>
      <c r="Q1534" s="73">
        <f t="shared" si="329"/>
        <v>9404.207084600099</v>
      </c>
      <c r="R1534" s="73">
        <f t="shared" si="330"/>
        <v>181.937601113832</v>
      </c>
      <c r="S1534" s="73">
        <f t="shared" si="331"/>
        <v>384.0022598277695</v>
      </c>
      <c r="T1534" s="73">
        <f t="shared" si="332"/>
        <v>16042.470909023701</v>
      </c>
      <c r="U1534" s="73">
        <f t="shared" si="333"/>
        <v>19236</v>
      </c>
      <c r="V1534" s="73">
        <f t="shared" si="334"/>
        <v>163033.32485218177</v>
      </c>
      <c r="W1534" s="73">
        <f t="shared" si="335"/>
        <v>168179.4294179654</v>
      </c>
    </row>
    <row r="1535" spans="2:23" ht="15">
      <c r="B1535" t="s">
        <v>2768</v>
      </c>
      <c r="C1535" t="s">
        <v>457</v>
      </c>
      <c r="D1535" t="s">
        <v>458</v>
      </c>
      <c r="E1535" s="54">
        <v>35</v>
      </c>
      <c r="F1535" s="45" t="s">
        <v>407</v>
      </c>
      <c r="G1535" s="45" t="s">
        <v>408</v>
      </c>
      <c r="H1535" s="45" t="s">
        <v>412</v>
      </c>
      <c r="I1535" s="53">
        <v>81008.54</v>
      </c>
      <c r="J1535" s="58">
        <f t="shared" si="322"/>
        <v>84086.86452</v>
      </c>
      <c r="K1535" s="58">
        <f t="shared" si="323"/>
        <v>86861.73104916</v>
      </c>
      <c r="L1535" s="74">
        <f t="shared" si="324"/>
        <v>6432.64513578</v>
      </c>
      <c r="M1535" s="74">
        <f t="shared" si="325"/>
        <v>124.4485594896</v>
      </c>
      <c r="N1535" s="74">
        <f t="shared" si="326"/>
        <v>384.0022598277695</v>
      </c>
      <c r="O1535" s="74">
        <f t="shared" si="327"/>
        <v>10826.18380695</v>
      </c>
      <c r="P1535" s="39">
        <f t="shared" si="328"/>
        <v>19044</v>
      </c>
      <c r="Q1535" s="73">
        <f t="shared" si="329"/>
        <v>6644.922425260739</v>
      </c>
      <c r="R1535" s="73">
        <f t="shared" si="330"/>
        <v>128.55536195275678</v>
      </c>
      <c r="S1535" s="73">
        <f t="shared" si="331"/>
        <v>384.0022598277695</v>
      </c>
      <c r="T1535" s="73">
        <f t="shared" si="332"/>
        <v>11335.45590191538</v>
      </c>
      <c r="U1535" s="73">
        <f t="shared" si="333"/>
        <v>19236</v>
      </c>
      <c r="V1535" s="73">
        <f t="shared" si="334"/>
        <v>120898.14428204737</v>
      </c>
      <c r="W1535" s="73">
        <f t="shared" si="335"/>
        <v>124590.66699811663</v>
      </c>
    </row>
    <row r="1536" spans="2:23" ht="15">
      <c r="B1536" t="s">
        <v>2769</v>
      </c>
      <c r="C1536" t="s">
        <v>981</v>
      </c>
      <c r="D1536" t="s">
        <v>420</v>
      </c>
      <c r="E1536" s="54">
        <v>40</v>
      </c>
      <c r="F1536" s="45" t="s">
        <v>407</v>
      </c>
      <c r="G1536" s="45" t="s">
        <v>408</v>
      </c>
      <c r="H1536" s="45" t="s">
        <v>412</v>
      </c>
      <c r="I1536" s="53">
        <v>75516.2</v>
      </c>
      <c r="J1536" s="58">
        <f t="shared" si="322"/>
        <v>78385.8156</v>
      </c>
      <c r="K1536" s="58">
        <f t="shared" si="323"/>
        <v>80972.5475148</v>
      </c>
      <c r="L1536" s="74">
        <f t="shared" si="324"/>
        <v>5996.5148934</v>
      </c>
      <c r="M1536" s="74">
        <f t="shared" si="325"/>
        <v>116.011007088</v>
      </c>
      <c r="N1536" s="74">
        <f t="shared" si="326"/>
        <v>384.0022598277695</v>
      </c>
      <c r="O1536" s="74">
        <f t="shared" si="327"/>
        <v>10092.173758500001</v>
      </c>
      <c r="P1536" s="39">
        <f t="shared" si="328"/>
        <v>19044</v>
      </c>
      <c r="Q1536" s="73">
        <f t="shared" si="329"/>
        <v>6194.399884882199</v>
      </c>
      <c r="R1536" s="73">
        <f t="shared" si="330"/>
        <v>119.839370321904</v>
      </c>
      <c r="S1536" s="73">
        <f t="shared" si="331"/>
        <v>384.0022598277695</v>
      </c>
      <c r="T1536" s="73">
        <f t="shared" si="332"/>
        <v>10566.9174506814</v>
      </c>
      <c r="U1536" s="73">
        <f t="shared" si="333"/>
        <v>19236</v>
      </c>
      <c r="V1536" s="73">
        <f t="shared" si="334"/>
        <v>114018.51751881577</v>
      </c>
      <c r="W1536" s="73">
        <f t="shared" si="335"/>
        <v>117473.70648051327</v>
      </c>
    </row>
    <row r="1537" spans="2:23" ht="15">
      <c r="B1537" t="s">
        <v>2770</v>
      </c>
      <c r="C1537" t="s">
        <v>1291</v>
      </c>
      <c r="D1537" t="s">
        <v>417</v>
      </c>
      <c r="E1537" s="54">
        <v>40</v>
      </c>
      <c r="F1537" s="45" t="s">
        <v>407</v>
      </c>
      <c r="G1537" s="45" t="s">
        <v>408</v>
      </c>
      <c r="H1537" s="45" t="s">
        <v>412</v>
      </c>
      <c r="I1537" s="53">
        <v>73949.13</v>
      </c>
      <c r="J1537" s="58">
        <f t="shared" si="322"/>
        <v>76759.19694000001</v>
      </c>
      <c r="K1537" s="58">
        <f t="shared" si="323"/>
        <v>79292.25043902</v>
      </c>
      <c r="L1537" s="74">
        <f t="shared" si="324"/>
        <v>5872.07856591</v>
      </c>
      <c r="M1537" s="74">
        <f t="shared" si="325"/>
        <v>113.60361147120001</v>
      </c>
      <c r="N1537" s="74">
        <f t="shared" si="326"/>
        <v>384.0022598277695</v>
      </c>
      <c r="O1537" s="74">
        <f t="shared" si="327"/>
        <v>9882.746606025</v>
      </c>
      <c r="P1537" s="39">
        <f t="shared" si="328"/>
        <v>19044</v>
      </c>
      <c r="Q1537" s="73">
        <f t="shared" si="329"/>
        <v>6065.85715858503</v>
      </c>
      <c r="R1537" s="73">
        <f t="shared" si="330"/>
        <v>117.35253064974961</v>
      </c>
      <c r="S1537" s="73">
        <f t="shared" si="331"/>
        <v>384.0022598277695</v>
      </c>
      <c r="T1537" s="73">
        <f t="shared" si="332"/>
        <v>10347.63868229211</v>
      </c>
      <c r="U1537" s="73">
        <f t="shared" si="333"/>
        <v>19236</v>
      </c>
      <c r="V1537" s="73">
        <f t="shared" si="334"/>
        <v>112055.62798323398</v>
      </c>
      <c r="W1537" s="73">
        <f t="shared" si="335"/>
        <v>115443.10107037466</v>
      </c>
    </row>
    <row r="1538" spans="2:23" ht="15">
      <c r="B1538" t="s">
        <v>2771</v>
      </c>
      <c r="C1538" t="s">
        <v>1297</v>
      </c>
      <c r="D1538" t="s">
        <v>556</v>
      </c>
      <c r="E1538" s="54">
        <v>40</v>
      </c>
      <c r="F1538" s="45" t="s">
        <v>407</v>
      </c>
      <c r="G1538" s="45" t="s">
        <v>408</v>
      </c>
      <c r="H1538" s="45" t="s">
        <v>412</v>
      </c>
      <c r="I1538" s="53">
        <v>68686.63</v>
      </c>
      <c r="J1538" s="58">
        <f t="shared" si="322"/>
        <v>71296.72194</v>
      </c>
      <c r="K1538" s="58">
        <f t="shared" si="323"/>
        <v>73649.51376402</v>
      </c>
      <c r="L1538" s="74">
        <f t="shared" si="324"/>
        <v>5454.19922841</v>
      </c>
      <c r="M1538" s="74">
        <f t="shared" si="325"/>
        <v>105.5191484712</v>
      </c>
      <c r="N1538" s="74">
        <f t="shared" si="326"/>
        <v>384.0022598277695</v>
      </c>
      <c r="O1538" s="74">
        <f t="shared" si="327"/>
        <v>9179.452949775</v>
      </c>
      <c r="P1538" s="39">
        <f t="shared" si="328"/>
        <v>19044</v>
      </c>
      <c r="Q1538" s="73">
        <f t="shared" si="329"/>
        <v>5634.187802947529</v>
      </c>
      <c r="R1538" s="73">
        <f t="shared" si="330"/>
        <v>109.0012803707496</v>
      </c>
      <c r="S1538" s="73">
        <f t="shared" si="331"/>
        <v>384.0022598277695</v>
      </c>
      <c r="T1538" s="73">
        <f t="shared" si="332"/>
        <v>9611.26154620461</v>
      </c>
      <c r="U1538" s="73">
        <f t="shared" si="333"/>
        <v>19236</v>
      </c>
      <c r="V1538" s="73">
        <f t="shared" si="334"/>
        <v>105463.89552648398</v>
      </c>
      <c r="W1538" s="73">
        <f t="shared" si="335"/>
        <v>108623.96665337065</v>
      </c>
    </row>
    <row r="1539" spans="2:23" ht="15">
      <c r="B1539" t="s">
        <v>2772</v>
      </c>
      <c r="C1539" t="s">
        <v>1501</v>
      </c>
      <c r="D1539" t="s">
        <v>417</v>
      </c>
      <c r="E1539" s="54">
        <v>40</v>
      </c>
      <c r="F1539" s="45" t="s">
        <v>407</v>
      </c>
      <c r="G1539" s="45" t="s">
        <v>408</v>
      </c>
      <c r="H1539" s="45" t="s">
        <v>412</v>
      </c>
      <c r="I1539" s="53">
        <v>79621.01</v>
      </c>
      <c r="J1539" s="58">
        <f t="shared" si="322"/>
        <v>82646.60837999999</v>
      </c>
      <c r="K1539" s="58">
        <f t="shared" si="323"/>
        <v>85373.94645653998</v>
      </c>
      <c r="L1539" s="74">
        <f t="shared" si="324"/>
        <v>6322.465541069999</v>
      </c>
      <c r="M1539" s="74">
        <f t="shared" si="325"/>
        <v>122.31698040239998</v>
      </c>
      <c r="N1539" s="74">
        <f t="shared" si="326"/>
        <v>384.0022598277695</v>
      </c>
      <c r="O1539" s="74">
        <f t="shared" si="327"/>
        <v>10640.750828925</v>
      </c>
      <c r="P1539" s="39">
        <f t="shared" si="328"/>
        <v>19044</v>
      </c>
      <c r="Q1539" s="73">
        <f t="shared" si="329"/>
        <v>6531.106903925309</v>
      </c>
      <c r="R1539" s="73">
        <f t="shared" si="330"/>
        <v>126.35344075567917</v>
      </c>
      <c r="S1539" s="73">
        <f t="shared" si="331"/>
        <v>384.0022598277695</v>
      </c>
      <c r="T1539" s="73">
        <f t="shared" si="332"/>
        <v>11141.300012578467</v>
      </c>
      <c r="U1539" s="73">
        <f t="shared" si="333"/>
        <v>19236</v>
      </c>
      <c r="V1539" s="73">
        <f t="shared" si="334"/>
        <v>119160.14399022516</v>
      </c>
      <c r="W1539" s="73">
        <f t="shared" si="335"/>
        <v>122792.70907362721</v>
      </c>
    </row>
    <row r="1540" spans="2:23" ht="15">
      <c r="B1540" t="s">
        <v>2773</v>
      </c>
      <c r="C1540" t="s">
        <v>2774</v>
      </c>
      <c r="D1540" t="s">
        <v>556</v>
      </c>
      <c r="E1540" s="54">
        <v>40</v>
      </c>
      <c r="F1540" s="45" t="s">
        <v>407</v>
      </c>
      <c r="G1540" s="45" t="s">
        <v>408</v>
      </c>
      <c r="H1540" s="45" t="s">
        <v>412</v>
      </c>
      <c r="I1540" s="53">
        <v>77881.11</v>
      </c>
      <c r="J1540" s="58">
        <f t="shared" si="322"/>
        <v>80840.59218</v>
      </c>
      <c r="K1540" s="58">
        <f t="shared" si="323"/>
        <v>83508.33172194</v>
      </c>
      <c r="L1540" s="74">
        <f t="shared" si="324"/>
        <v>6184.30530177</v>
      </c>
      <c r="M1540" s="74">
        <f t="shared" si="325"/>
        <v>119.6440764264</v>
      </c>
      <c r="N1540" s="74">
        <f t="shared" si="326"/>
        <v>384.0022598277695</v>
      </c>
      <c r="O1540" s="74">
        <f t="shared" si="327"/>
        <v>10408.226243175</v>
      </c>
      <c r="P1540" s="39">
        <f t="shared" si="328"/>
        <v>19044</v>
      </c>
      <c r="Q1540" s="73">
        <f t="shared" si="329"/>
        <v>6388.38737672841</v>
      </c>
      <c r="R1540" s="73">
        <f t="shared" si="330"/>
        <v>123.5923309484712</v>
      </c>
      <c r="S1540" s="73">
        <f t="shared" si="331"/>
        <v>384.0022598277695</v>
      </c>
      <c r="T1540" s="73">
        <f t="shared" si="332"/>
        <v>10897.83728971317</v>
      </c>
      <c r="U1540" s="73">
        <f t="shared" si="333"/>
        <v>19236</v>
      </c>
      <c r="V1540" s="73">
        <f t="shared" si="334"/>
        <v>116980.77006119917</v>
      </c>
      <c r="W1540" s="73">
        <f t="shared" si="335"/>
        <v>120538.15097915783</v>
      </c>
    </row>
    <row r="1541" spans="2:23" ht="15">
      <c r="B1541" t="s">
        <v>2775</v>
      </c>
      <c r="C1541" t="s">
        <v>1572</v>
      </c>
      <c r="D1541" t="s">
        <v>417</v>
      </c>
      <c r="E1541" s="54">
        <v>40</v>
      </c>
      <c r="F1541" s="45" t="s">
        <v>407</v>
      </c>
      <c r="G1541" s="45" t="s">
        <v>408</v>
      </c>
      <c r="H1541" s="45" t="s">
        <v>412</v>
      </c>
      <c r="I1541" s="53">
        <v>58608.82</v>
      </c>
      <c r="J1541" s="58">
        <f t="shared" si="322"/>
        <v>60835.955160000005</v>
      </c>
      <c r="K1541" s="58">
        <f t="shared" si="323"/>
        <v>62843.54168028</v>
      </c>
      <c r="L1541" s="74">
        <f t="shared" si="324"/>
        <v>4653.95056974</v>
      </c>
      <c r="M1541" s="74">
        <f t="shared" si="325"/>
        <v>90.0372136368</v>
      </c>
      <c r="N1541" s="74">
        <f t="shared" si="326"/>
        <v>384.0022598277695</v>
      </c>
      <c r="O1541" s="74">
        <f t="shared" si="327"/>
        <v>7832.629226850001</v>
      </c>
      <c r="P1541" s="39">
        <f t="shared" si="328"/>
        <v>19044</v>
      </c>
      <c r="Q1541" s="73">
        <f t="shared" si="329"/>
        <v>4807.53093854142</v>
      </c>
      <c r="R1541" s="73">
        <f t="shared" si="330"/>
        <v>93.00844168681441</v>
      </c>
      <c r="S1541" s="73">
        <f t="shared" si="331"/>
        <v>384.0022598277695</v>
      </c>
      <c r="T1541" s="73">
        <f t="shared" si="332"/>
        <v>8201.08218927654</v>
      </c>
      <c r="U1541" s="73">
        <f t="shared" si="333"/>
        <v>19236</v>
      </c>
      <c r="V1541" s="73">
        <f t="shared" si="334"/>
        <v>92840.57443005458</v>
      </c>
      <c r="W1541" s="73">
        <f t="shared" si="335"/>
        <v>95565.16550961255</v>
      </c>
    </row>
    <row r="1542" spans="2:23" ht="15">
      <c r="B1542" t="s">
        <v>2776</v>
      </c>
      <c r="C1542" t="s">
        <v>1501</v>
      </c>
      <c r="D1542" t="s">
        <v>417</v>
      </c>
      <c r="E1542" s="54">
        <v>40</v>
      </c>
      <c r="F1542" s="45" t="s">
        <v>407</v>
      </c>
      <c r="G1542" s="45" t="s">
        <v>408</v>
      </c>
      <c r="H1542" s="45" t="s">
        <v>761</v>
      </c>
      <c r="I1542" s="53">
        <v>79621.01</v>
      </c>
      <c r="J1542" s="58">
        <f t="shared" si="322"/>
        <v>82646.60837999999</v>
      </c>
      <c r="K1542" s="58">
        <f t="shared" si="323"/>
        <v>85373.94645653998</v>
      </c>
      <c r="L1542" s="74">
        <f t="shared" si="324"/>
        <v>6322.465541069999</v>
      </c>
      <c r="M1542" s="74">
        <f t="shared" si="325"/>
        <v>122.31698040239998</v>
      </c>
      <c r="N1542" s="74">
        <f t="shared" si="326"/>
        <v>384.0022598277695</v>
      </c>
      <c r="O1542" s="74">
        <f t="shared" si="327"/>
        <v>10640.750828925</v>
      </c>
      <c r="P1542" s="39">
        <f t="shared" si="328"/>
        <v>19044</v>
      </c>
      <c r="Q1542" s="73">
        <f t="shared" si="329"/>
        <v>6531.106903925309</v>
      </c>
      <c r="R1542" s="73">
        <f t="shared" si="330"/>
        <v>126.35344075567917</v>
      </c>
      <c r="S1542" s="73">
        <f t="shared" si="331"/>
        <v>384.0022598277695</v>
      </c>
      <c r="T1542" s="73">
        <f t="shared" si="332"/>
        <v>11141.300012578467</v>
      </c>
      <c r="U1542" s="73">
        <f t="shared" si="333"/>
        <v>19236</v>
      </c>
      <c r="V1542" s="73">
        <f t="shared" si="334"/>
        <v>119160.14399022516</v>
      </c>
      <c r="W1542" s="73">
        <f t="shared" si="335"/>
        <v>122792.70907362721</v>
      </c>
    </row>
    <row r="1543" spans="2:23" ht="15">
      <c r="B1543" t="s">
        <v>2777</v>
      </c>
      <c r="C1543" t="s">
        <v>2778</v>
      </c>
      <c r="D1543" t="s">
        <v>483</v>
      </c>
      <c r="E1543" s="54">
        <v>40</v>
      </c>
      <c r="F1543" s="45" t="s">
        <v>407</v>
      </c>
      <c r="G1543" s="45" t="s">
        <v>408</v>
      </c>
      <c r="H1543" s="45" t="s">
        <v>761</v>
      </c>
      <c r="I1543" s="53">
        <v>78205.18</v>
      </c>
      <c r="J1543" s="58">
        <f t="shared" si="322"/>
        <v>81176.97683999999</v>
      </c>
      <c r="K1543" s="58">
        <f t="shared" si="323"/>
        <v>83855.81707571998</v>
      </c>
      <c r="L1543" s="74">
        <f t="shared" si="324"/>
        <v>6210.038728259999</v>
      </c>
      <c r="M1543" s="74">
        <f t="shared" si="325"/>
        <v>120.14192572319998</v>
      </c>
      <c r="N1543" s="74">
        <f t="shared" si="326"/>
        <v>384.0022598277695</v>
      </c>
      <c r="O1543" s="74">
        <f t="shared" si="327"/>
        <v>10451.535768149999</v>
      </c>
      <c r="P1543" s="39">
        <f t="shared" si="328"/>
        <v>19044</v>
      </c>
      <c r="Q1543" s="73">
        <f t="shared" si="329"/>
        <v>6414.970006292579</v>
      </c>
      <c r="R1543" s="73">
        <f t="shared" si="330"/>
        <v>124.10660927206557</v>
      </c>
      <c r="S1543" s="73">
        <f t="shared" si="331"/>
        <v>384.0022598277695</v>
      </c>
      <c r="T1543" s="73">
        <f t="shared" si="332"/>
        <v>10943.18412838146</v>
      </c>
      <c r="U1543" s="73">
        <f t="shared" si="333"/>
        <v>19236</v>
      </c>
      <c r="V1543" s="73">
        <f t="shared" si="334"/>
        <v>117386.69552196095</v>
      </c>
      <c r="W1543" s="73">
        <f t="shared" si="335"/>
        <v>120958.08007949386</v>
      </c>
    </row>
    <row r="1544" spans="2:23" ht="15">
      <c r="B1544" t="s">
        <v>2779</v>
      </c>
      <c r="C1544" t="s">
        <v>934</v>
      </c>
      <c r="D1544" t="s">
        <v>417</v>
      </c>
      <c r="E1544" s="54">
        <v>40</v>
      </c>
      <c r="F1544" s="45" t="s">
        <v>407</v>
      </c>
      <c r="G1544" s="45" t="s">
        <v>408</v>
      </c>
      <c r="H1544" s="45" t="s">
        <v>412</v>
      </c>
      <c r="I1544" s="53">
        <v>96537.06</v>
      </c>
      <c r="J1544" s="58">
        <f t="shared" si="322"/>
        <v>100205.46828</v>
      </c>
      <c r="K1544" s="58">
        <f t="shared" si="323"/>
        <v>103512.24873323999</v>
      </c>
      <c r="L1544" s="74">
        <f t="shared" si="324"/>
        <v>7665.71832342</v>
      </c>
      <c r="M1544" s="74">
        <f t="shared" si="325"/>
        <v>148.3040930544</v>
      </c>
      <c r="N1544" s="74">
        <f t="shared" si="326"/>
        <v>384.0022598277695</v>
      </c>
      <c r="O1544" s="74">
        <f t="shared" si="327"/>
        <v>12901.454041050001</v>
      </c>
      <c r="P1544" s="39">
        <f t="shared" si="328"/>
        <v>19044</v>
      </c>
      <c r="Q1544" s="73">
        <f t="shared" si="329"/>
        <v>7918.687028092859</v>
      </c>
      <c r="R1544" s="73">
        <f t="shared" si="330"/>
        <v>153.19812812519518</v>
      </c>
      <c r="S1544" s="73">
        <f t="shared" si="331"/>
        <v>384.0022598277695</v>
      </c>
      <c r="T1544" s="73">
        <f t="shared" si="332"/>
        <v>13508.348459687819</v>
      </c>
      <c r="U1544" s="73">
        <f t="shared" si="333"/>
        <v>19236</v>
      </c>
      <c r="V1544" s="73">
        <f t="shared" si="334"/>
        <v>140348.94699735218</v>
      </c>
      <c r="W1544" s="73">
        <f t="shared" si="335"/>
        <v>144712.48460897364</v>
      </c>
    </row>
    <row r="1545" spans="2:23" ht="15">
      <c r="B1545" t="s">
        <v>2780</v>
      </c>
      <c r="C1545" t="s">
        <v>2781</v>
      </c>
      <c r="D1545" t="s">
        <v>760</v>
      </c>
      <c r="E1545" s="54">
        <v>40</v>
      </c>
      <c r="F1545" s="45" t="s">
        <v>407</v>
      </c>
      <c r="G1545" s="45" t="s">
        <v>408</v>
      </c>
      <c r="H1545" s="45" t="s">
        <v>785</v>
      </c>
      <c r="I1545" s="53">
        <v>63722.29</v>
      </c>
      <c r="J1545" s="58">
        <f t="shared" si="322"/>
        <v>66143.73702</v>
      </c>
      <c r="K1545" s="58">
        <f t="shared" si="323"/>
        <v>68326.48034165999</v>
      </c>
      <c r="L1545" s="74">
        <f t="shared" si="324"/>
        <v>5059.99588203</v>
      </c>
      <c r="M1545" s="74">
        <f t="shared" si="325"/>
        <v>97.8927307896</v>
      </c>
      <c r="N1545" s="74">
        <f t="shared" si="326"/>
        <v>384.0022598277695</v>
      </c>
      <c r="O1545" s="74">
        <f t="shared" si="327"/>
        <v>8516.006141325</v>
      </c>
      <c r="P1545" s="39">
        <f t="shared" si="328"/>
        <v>19044</v>
      </c>
      <c r="Q1545" s="73">
        <f t="shared" si="329"/>
        <v>5226.975746136989</v>
      </c>
      <c r="R1545" s="73">
        <f t="shared" si="330"/>
        <v>101.12319090565678</v>
      </c>
      <c r="S1545" s="73">
        <f t="shared" si="331"/>
        <v>384.0022598277695</v>
      </c>
      <c r="T1545" s="73">
        <f t="shared" si="332"/>
        <v>8916.60568458663</v>
      </c>
      <c r="U1545" s="73">
        <f t="shared" si="333"/>
        <v>19236</v>
      </c>
      <c r="V1545" s="73">
        <f t="shared" si="334"/>
        <v>99245.63403397237</v>
      </c>
      <c r="W1545" s="73">
        <f t="shared" si="335"/>
        <v>102191.18722311704</v>
      </c>
    </row>
    <row r="1546" spans="2:23" ht="15">
      <c r="B1546" t="s">
        <v>2782</v>
      </c>
      <c r="C1546" t="s">
        <v>567</v>
      </c>
      <c r="D1546" t="s">
        <v>417</v>
      </c>
      <c r="E1546" s="54">
        <v>40</v>
      </c>
      <c r="F1546" s="45" t="s">
        <v>407</v>
      </c>
      <c r="G1546" s="45" t="s">
        <v>408</v>
      </c>
      <c r="H1546" s="45" t="s">
        <v>785</v>
      </c>
      <c r="I1546" s="53">
        <v>54112.78</v>
      </c>
      <c r="J1546" s="58">
        <f aca="true" t="shared" si="336" ref="J1546:J1609">I1546*(1+$F$1)</f>
        <v>56169.06564</v>
      </c>
      <c r="K1546" s="58">
        <f aca="true" t="shared" si="337" ref="K1546:K1609">J1546*(1+$F$2)</f>
        <v>58022.64480612</v>
      </c>
      <c r="L1546" s="74">
        <f aca="true" t="shared" si="338" ref="L1546:L1609">IF(J1546-$L$2&lt;0,J1546*$I$3,($L$2*$I$3)+(J1546-$L$2)*$I$4)</f>
        <v>4296.93352146</v>
      </c>
      <c r="M1546" s="74">
        <f aca="true" t="shared" si="339" ref="M1546:M1609">J1546*0.00148</f>
        <v>83.1302171472</v>
      </c>
      <c r="N1546" s="74">
        <f aca="true" t="shared" si="340" ref="N1546:N1609">2080*0.184616471071043</f>
        <v>384.0022598277695</v>
      </c>
      <c r="O1546" s="74">
        <f aca="true" t="shared" si="341" ref="O1546:O1609">J1546*0.12875</f>
        <v>7231.76720115</v>
      </c>
      <c r="P1546" s="39">
        <f aca="true" t="shared" si="342" ref="P1546:P1609">1587*12</f>
        <v>19044</v>
      </c>
      <c r="Q1546" s="73">
        <f aca="true" t="shared" si="343" ref="Q1546:Q1609">IF(K1546-$L$2&lt;0,K1546*$I$3,($L$2*$I$3)+(K1546-$L$2)*$I$4)</f>
        <v>4438.73232766818</v>
      </c>
      <c r="R1546" s="73">
        <f aca="true" t="shared" si="344" ref="R1546:R1609">K1546*0.00148</f>
        <v>85.8735143130576</v>
      </c>
      <c r="S1546" s="73">
        <f aca="true" t="shared" si="345" ref="S1546:S1609">2080*0.184616471071043</f>
        <v>384.0022598277695</v>
      </c>
      <c r="T1546" s="73">
        <f aca="true" t="shared" si="346" ref="T1546:T1609">K1546*0.1305</f>
        <v>7571.955147198661</v>
      </c>
      <c r="U1546" s="73">
        <f aca="true" t="shared" si="347" ref="U1546:U1609">1603*12</f>
        <v>19236</v>
      </c>
      <c r="V1546" s="73">
        <f aca="true" t="shared" si="348" ref="V1546:V1609">J1546+SUM(L1546:P1546)</f>
        <v>87208.89883958497</v>
      </c>
      <c r="W1546" s="73">
        <f aca="true" t="shared" si="349" ref="W1546:W1609">K1546+SUM(Q1546:U1546)</f>
        <v>89739.20805512767</v>
      </c>
    </row>
    <row r="1547" spans="2:23" ht="15">
      <c r="B1547" t="s">
        <v>2783</v>
      </c>
      <c r="C1547" t="s">
        <v>1165</v>
      </c>
      <c r="D1547" t="s">
        <v>417</v>
      </c>
      <c r="E1547" s="54">
        <v>40</v>
      </c>
      <c r="F1547" s="45" t="s">
        <v>407</v>
      </c>
      <c r="G1547" s="45" t="s">
        <v>408</v>
      </c>
      <c r="H1547" s="45" t="s">
        <v>785</v>
      </c>
      <c r="I1547" s="53">
        <v>39140.4</v>
      </c>
      <c r="J1547" s="58">
        <f t="shared" si="336"/>
        <v>40627.7352</v>
      </c>
      <c r="K1547" s="58">
        <f t="shared" si="337"/>
        <v>41968.4504616</v>
      </c>
      <c r="L1547" s="74">
        <f t="shared" si="338"/>
        <v>3108.0217428</v>
      </c>
      <c r="M1547" s="74">
        <f t="shared" si="339"/>
        <v>60.129048096000005</v>
      </c>
      <c r="N1547" s="74">
        <f t="shared" si="340"/>
        <v>384.0022598277695</v>
      </c>
      <c r="O1547" s="74">
        <f t="shared" si="341"/>
        <v>5230.820907</v>
      </c>
      <c r="P1547" s="39">
        <f t="shared" si="342"/>
        <v>19044</v>
      </c>
      <c r="Q1547" s="73">
        <f t="shared" si="343"/>
        <v>3210.5864603123996</v>
      </c>
      <c r="R1547" s="73">
        <f t="shared" si="344"/>
        <v>62.113306683168</v>
      </c>
      <c r="S1547" s="73">
        <f t="shared" si="345"/>
        <v>384.0022598277695</v>
      </c>
      <c r="T1547" s="73">
        <f t="shared" si="346"/>
        <v>5476.8827852388</v>
      </c>
      <c r="U1547" s="73">
        <f t="shared" si="347"/>
        <v>19236</v>
      </c>
      <c r="V1547" s="73">
        <f t="shared" si="348"/>
        <v>68454.70915772377</v>
      </c>
      <c r="W1547" s="73">
        <f t="shared" si="349"/>
        <v>70338.03527366213</v>
      </c>
    </row>
    <row r="1548" spans="2:23" ht="15">
      <c r="B1548" t="s">
        <v>2784</v>
      </c>
      <c r="C1548" t="s">
        <v>2785</v>
      </c>
      <c r="D1548" t="s">
        <v>1091</v>
      </c>
      <c r="E1548" s="54">
        <v>40.16</v>
      </c>
      <c r="F1548" s="45" t="s">
        <v>407</v>
      </c>
      <c r="G1548" s="45" t="s">
        <v>408</v>
      </c>
      <c r="H1548" s="45" t="s">
        <v>785</v>
      </c>
      <c r="I1548" s="53">
        <v>116246.62</v>
      </c>
      <c r="J1548" s="58">
        <f t="shared" si="336"/>
        <v>120663.99156</v>
      </c>
      <c r="K1548" s="58">
        <f t="shared" si="337"/>
        <v>124645.90328147999</v>
      </c>
      <c r="L1548" s="74">
        <f t="shared" si="338"/>
        <v>9230.79535434</v>
      </c>
      <c r="M1548" s="74">
        <f t="shared" si="339"/>
        <v>178.58270750879998</v>
      </c>
      <c r="N1548" s="74">
        <f t="shared" si="340"/>
        <v>384.0022598277695</v>
      </c>
      <c r="O1548" s="74">
        <f t="shared" si="341"/>
        <v>15535.48891335</v>
      </c>
      <c r="P1548" s="39">
        <f t="shared" si="342"/>
        <v>19044</v>
      </c>
      <c r="Q1548" s="73">
        <f t="shared" si="343"/>
        <v>9535.411601033218</v>
      </c>
      <c r="R1548" s="73">
        <f t="shared" si="344"/>
        <v>184.47593685659038</v>
      </c>
      <c r="S1548" s="73">
        <f t="shared" si="345"/>
        <v>384.0022598277695</v>
      </c>
      <c r="T1548" s="73">
        <f t="shared" si="346"/>
        <v>16266.29037823314</v>
      </c>
      <c r="U1548" s="73">
        <f t="shared" si="347"/>
        <v>19236</v>
      </c>
      <c r="V1548" s="73">
        <f t="shared" si="348"/>
        <v>165036.86079502656</v>
      </c>
      <c r="W1548" s="73">
        <f t="shared" si="349"/>
        <v>170252.0834574307</v>
      </c>
    </row>
    <row r="1549" spans="2:23" ht="15">
      <c r="B1549" t="s">
        <v>2786</v>
      </c>
      <c r="C1549" t="s">
        <v>2787</v>
      </c>
      <c r="D1549" t="s">
        <v>1091</v>
      </c>
      <c r="E1549" s="54">
        <v>40.16</v>
      </c>
      <c r="F1549" s="45" t="s">
        <v>407</v>
      </c>
      <c r="G1549" s="45" t="s">
        <v>408</v>
      </c>
      <c r="H1549" s="45" t="s">
        <v>785</v>
      </c>
      <c r="I1549" s="53">
        <v>109283.82</v>
      </c>
      <c r="J1549" s="58">
        <f t="shared" si="336"/>
        <v>113436.60516</v>
      </c>
      <c r="K1549" s="58">
        <f t="shared" si="337"/>
        <v>117180.01313028</v>
      </c>
      <c r="L1549" s="74">
        <f t="shared" si="338"/>
        <v>8677.90029474</v>
      </c>
      <c r="M1549" s="74">
        <f t="shared" si="339"/>
        <v>167.8861756368</v>
      </c>
      <c r="N1549" s="74">
        <f t="shared" si="340"/>
        <v>384.0022598277695</v>
      </c>
      <c r="O1549" s="74">
        <f t="shared" si="341"/>
        <v>14604.96291435</v>
      </c>
      <c r="P1549" s="39">
        <f t="shared" si="342"/>
        <v>19044</v>
      </c>
      <c r="Q1549" s="73">
        <f t="shared" si="343"/>
        <v>8964.27100446642</v>
      </c>
      <c r="R1549" s="73">
        <f t="shared" si="344"/>
        <v>173.42641943281438</v>
      </c>
      <c r="S1549" s="73">
        <f t="shared" si="345"/>
        <v>384.0022598277695</v>
      </c>
      <c r="T1549" s="73">
        <f t="shared" si="346"/>
        <v>15291.99171350154</v>
      </c>
      <c r="U1549" s="73">
        <f t="shared" si="347"/>
        <v>19236</v>
      </c>
      <c r="V1549" s="73">
        <f t="shared" si="348"/>
        <v>156315.35680455458</v>
      </c>
      <c r="W1549" s="73">
        <f t="shared" si="349"/>
        <v>161229.70452750855</v>
      </c>
    </row>
    <row r="1550" spans="2:23" ht="15">
      <c r="B1550" t="s">
        <v>2788</v>
      </c>
      <c r="C1550" t="s">
        <v>2787</v>
      </c>
      <c r="D1550" t="s">
        <v>1091</v>
      </c>
      <c r="E1550" s="54">
        <v>40.16</v>
      </c>
      <c r="F1550" s="45" t="s">
        <v>407</v>
      </c>
      <c r="G1550" s="45" t="s">
        <v>408</v>
      </c>
      <c r="H1550" s="45" t="s">
        <v>785</v>
      </c>
      <c r="I1550" s="53">
        <v>109283.82</v>
      </c>
      <c r="J1550" s="58">
        <f t="shared" si="336"/>
        <v>113436.60516</v>
      </c>
      <c r="K1550" s="58">
        <f t="shared" si="337"/>
        <v>117180.01313028</v>
      </c>
      <c r="L1550" s="74">
        <f t="shared" si="338"/>
        <v>8677.90029474</v>
      </c>
      <c r="M1550" s="74">
        <f t="shared" si="339"/>
        <v>167.8861756368</v>
      </c>
      <c r="N1550" s="74">
        <f t="shared" si="340"/>
        <v>384.0022598277695</v>
      </c>
      <c r="O1550" s="74">
        <f t="shared" si="341"/>
        <v>14604.96291435</v>
      </c>
      <c r="P1550" s="39">
        <f t="shared" si="342"/>
        <v>19044</v>
      </c>
      <c r="Q1550" s="73">
        <f t="shared" si="343"/>
        <v>8964.27100446642</v>
      </c>
      <c r="R1550" s="73">
        <f t="shared" si="344"/>
        <v>173.42641943281438</v>
      </c>
      <c r="S1550" s="73">
        <f t="shared" si="345"/>
        <v>384.0022598277695</v>
      </c>
      <c r="T1550" s="73">
        <f t="shared" si="346"/>
        <v>15291.99171350154</v>
      </c>
      <c r="U1550" s="73">
        <f t="shared" si="347"/>
        <v>19236</v>
      </c>
      <c r="V1550" s="73">
        <f t="shared" si="348"/>
        <v>156315.35680455458</v>
      </c>
      <c r="W1550" s="73">
        <f t="shared" si="349"/>
        <v>161229.70452750855</v>
      </c>
    </row>
    <row r="1551" spans="2:23" ht="15">
      <c r="B1551" t="s">
        <v>2789</v>
      </c>
      <c r="C1551" t="s">
        <v>2785</v>
      </c>
      <c r="D1551" t="s">
        <v>1091</v>
      </c>
      <c r="E1551" s="54">
        <v>40.16</v>
      </c>
      <c r="F1551" s="45" t="s">
        <v>407</v>
      </c>
      <c r="G1551" s="45" t="s">
        <v>408</v>
      </c>
      <c r="H1551" s="45" t="s">
        <v>785</v>
      </c>
      <c r="I1551" s="53">
        <v>116246.62</v>
      </c>
      <c r="J1551" s="58">
        <f t="shared" si="336"/>
        <v>120663.99156</v>
      </c>
      <c r="K1551" s="58">
        <f t="shared" si="337"/>
        <v>124645.90328147999</v>
      </c>
      <c r="L1551" s="74">
        <f t="shared" si="338"/>
        <v>9230.79535434</v>
      </c>
      <c r="M1551" s="74">
        <f t="shared" si="339"/>
        <v>178.58270750879998</v>
      </c>
      <c r="N1551" s="74">
        <f t="shared" si="340"/>
        <v>384.0022598277695</v>
      </c>
      <c r="O1551" s="74">
        <f t="shared" si="341"/>
        <v>15535.48891335</v>
      </c>
      <c r="P1551" s="39">
        <f t="shared" si="342"/>
        <v>19044</v>
      </c>
      <c r="Q1551" s="73">
        <f t="shared" si="343"/>
        <v>9535.411601033218</v>
      </c>
      <c r="R1551" s="73">
        <f t="shared" si="344"/>
        <v>184.47593685659038</v>
      </c>
      <c r="S1551" s="73">
        <f t="shared" si="345"/>
        <v>384.0022598277695</v>
      </c>
      <c r="T1551" s="73">
        <f t="shared" si="346"/>
        <v>16266.29037823314</v>
      </c>
      <c r="U1551" s="73">
        <f t="shared" si="347"/>
        <v>19236</v>
      </c>
      <c r="V1551" s="73">
        <f t="shared" si="348"/>
        <v>165036.86079502656</v>
      </c>
      <c r="W1551" s="73">
        <f t="shared" si="349"/>
        <v>170252.0834574307</v>
      </c>
    </row>
    <row r="1552" spans="2:23" ht="15">
      <c r="B1552" t="s">
        <v>2790</v>
      </c>
      <c r="C1552" t="s">
        <v>2791</v>
      </c>
      <c r="D1552" t="s">
        <v>1091</v>
      </c>
      <c r="E1552" s="54">
        <v>40</v>
      </c>
      <c r="F1552" s="45" t="s">
        <v>407</v>
      </c>
      <c r="G1552" s="45" t="s">
        <v>408</v>
      </c>
      <c r="H1552" s="45" t="s">
        <v>785</v>
      </c>
      <c r="I1552" s="53">
        <v>92316.02</v>
      </c>
      <c r="J1552" s="58">
        <f t="shared" si="336"/>
        <v>95824.02876</v>
      </c>
      <c r="K1552" s="58">
        <f t="shared" si="337"/>
        <v>98986.22170908</v>
      </c>
      <c r="L1552" s="74">
        <f t="shared" si="338"/>
        <v>7330.53820014</v>
      </c>
      <c r="M1552" s="74">
        <f t="shared" si="339"/>
        <v>141.8195625648</v>
      </c>
      <c r="N1552" s="74">
        <f t="shared" si="340"/>
        <v>384.0022598277695</v>
      </c>
      <c r="O1552" s="74">
        <f t="shared" si="341"/>
        <v>12337.343702850001</v>
      </c>
      <c r="P1552" s="39">
        <f t="shared" si="342"/>
        <v>19044</v>
      </c>
      <c r="Q1552" s="73">
        <f t="shared" si="343"/>
        <v>7572.44596074462</v>
      </c>
      <c r="R1552" s="73">
        <f t="shared" si="344"/>
        <v>146.4996081294384</v>
      </c>
      <c r="S1552" s="73">
        <f t="shared" si="345"/>
        <v>384.0022598277695</v>
      </c>
      <c r="T1552" s="73">
        <f t="shared" si="346"/>
        <v>12917.70193303494</v>
      </c>
      <c r="U1552" s="73">
        <f t="shared" si="347"/>
        <v>19236</v>
      </c>
      <c r="V1552" s="73">
        <f t="shared" si="348"/>
        <v>135061.73248538258</v>
      </c>
      <c r="W1552" s="73">
        <f t="shared" si="349"/>
        <v>139242.87147081678</v>
      </c>
    </row>
    <row r="1553" spans="2:23" ht="15">
      <c r="B1553" t="s">
        <v>2792</v>
      </c>
      <c r="C1553" t="s">
        <v>2793</v>
      </c>
      <c r="D1553" t="s">
        <v>1091</v>
      </c>
      <c r="E1553" s="54">
        <v>40</v>
      </c>
      <c r="F1553" s="45" t="s">
        <v>407</v>
      </c>
      <c r="G1553" s="45" t="s">
        <v>408</v>
      </c>
      <c r="H1553" s="45" t="s">
        <v>785</v>
      </c>
      <c r="I1553" s="53">
        <v>75948.08</v>
      </c>
      <c r="J1553" s="58">
        <f t="shared" si="336"/>
        <v>78834.10704</v>
      </c>
      <c r="K1553" s="58">
        <f t="shared" si="337"/>
        <v>81435.63257232</v>
      </c>
      <c r="L1553" s="74">
        <f t="shared" si="338"/>
        <v>6030.80918856</v>
      </c>
      <c r="M1553" s="74">
        <f t="shared" si="339"/>
        <v>116.6744784192</v>
      </c>
      <c r="N1553" s="74">
        <f t="shared" si="340"/>
        <v>384.0022598277695</v>
      </c>
      <c r="O1553" s="74">
        <f t="shared" si="341"/>
        <v>10149.891281400001</v>
      </c>
      <c r="P1553" s="39">
        <f t="shared" si="342"/>
        <v>19044</v>
      </c>
      <c r="Q1553" s="73">
        <f t="shared" si="343"/>
        <v>6229.82589178248</v>
      </c>
      <c r="R1553" s="73">
        <f t="shared" si="344"/>
        <v>120.5247362070336</v>
      </c>
      <c r="S1553" s="73">
        <f t="shared" si="345"/>
        <v>384.0022598277695</v>
      </c>
      <c r="T1553" s="73">
        <f t="shared" si="346"/>
        <v>10627.35005068776</v>
      </c>
      <c r="U1553" s="73">
        <f t="shared" si="347"/>
        <v>19236</v>
      </c>
      <c r="V1553" s="73">
        <f t="shared" si="348"/>
        <v>114559.48424820698</v>
      </c>
      <c r="W1553" s="73">
        <f t="shared" si="349"/>
        <v>118033.33551082504</v>
      </c>
    </row>
    <row r="1554" spans="2:23" ht="15">
      <c r="B1554" t="s">
        <v>2794</v>
      </c>
      <c r="C1554" t="s">
        <v>2795</v>
      </c>
      <c r="D1554" t="s">
        <v>1091</v>
      </c>
      <c r="E1554" s="54">
        <v>40.16</v>
      </c>
      <c r="F1554" s="45" t="s">
        <v>407</v>
      </c>
      <c r="G1554" s="45" t="s">
        <v>408</v>
      </c>
      <c r="H1554" s="45" t="s">
        <v>785</v>
      </c>
      <c r="I1554" s="53">
        <v>82910.88</v>
      </c>
      <c r="J1554" s="58">
        <f t="shared" si="336"/>
        <v>86061.49344</v>
      </c>
      <c r="K1554" s="58">
        <f t="shared" si="337"/>
        <v>88901.52272352</v>
      </c>
      <c r="L1554" s="74">
        <f t="shared" si="338"/>
        <v>6583.70424816</v>
      </c>
      <c r="M1554" s="74">
        <f t="shared" si="339"/>
        <v>127.37101029120001</v>
      </c>
      <c r="N1554" s="74">
        <f t="shared" si="340"/>
        <v>384.0022598277695</v>
      </c>
      <c r="O1554" s="74">
        <f t="shared" si="341"/>
        <v>11080.4172804</v>
      </c>
      <c r="P1554" s="39">
        <f t="shared" si="342"/>
        <v>19044</v>
      </c>
      <c r="Q1554" s="73">
        <f t="shared" si="343"/>
        <v>6800.96648834928</v>
      </c>
      <c r="R1554" s="73">
        <f t="shared" si="344"/>
        <v>131.5742536308096</v>
      </c>
      <c r="S1554" s="73">
        <f t="shared" si="345"/>
        <v>384.0022598277695</v>
      </c>
      <c r="T1554" s="73">
        <f t="shared" si="346"/>
        <v>11601.64871541936</v>
      </c>
      <c r="U1554" s="73">
        <f t="shared" si="347"/>
        <v>19236</v>
      </c>
      <c r="V1554" s="73">
        <f t="shared" si="348"/>
        <v>123280.98823867898</v>
      </c>
      <c r="W1554" s="73">
        <f t="shared" si="349"/>
        <v>127055.71444074722</v>
      </c>
    </row>
    <row r="1555" spans="2:23" ht="15">
      <c r="B1555" t="s">
        <v>2796</v>
      </c>
      <c r="C1555" t="s">
        <v>2797</v>
      </c>
      <c r="D1555" t="s">
        <v>1091</v>
      </c>
      <c r="E1555" s="54">
        <v>40</v>
      </c>
      <c r="F1555" s="45" t="s">
        <v>407</v>
      </c>
      <c r="G1555" s="45" t="s">
        <v>408</v>
      </c>
      <c r="H1555" s="45" t="s">
        <v>785</v>
      </c>
      <c r="I1555" s="53">
        <v>85353.22</v>
      </c>
      <c r="J1555" s="58">
        <f t="shared" si="336"/>
        <v>88596.64236</v>
      </c>
      <c r="K1555" s="58">
        <f t="shared" si="337"/>
        <v>91520.33155788</v>
      </c>
      <c r="L1555" s="74">
        <f t="shared" si="338"/>
        <v>6777.64314054</v>
      </c>
      <c r="M1555" s="74">
        <f t="shared" si="339"/>
        <v>131.1230306928</v>
      </c>
      <c r="N1555" s="74">
        <f t="shared" si="340"/>
        <v>384.0022598277695</v>
      </c>
      <c r="O1555" s="74">
        <f t="shared" si="341"/>
        <v>11406.81770385</v>
      </c>
      <c r="P1555" s="39">
        <f t="shared" si="342"/>
        <v>19044</v>
      </c>
      <c r="Q1555" s="73">
        <f t="shared" si="343"/>
        <v>7001.30536417782</v>
      </c>
      <c r="R1555" s="73">
        <f t="shared" si="344"/>
        <v>135.4500907056624</v>
      </c>
      <c r="S1555" s="73">
        <f t="shared" si="345"/>
        <v>384.0022598277695</v>
      </c>
      <c r="T1555" s="73">
        <f t="shared" si="346"/>
        <v>11943.40326830334</v>
      </c>
      <c r="U1555" s="73">
        <f t="shared" si="347"/>
        <v>19236</v>
      </c>
      <c r="V1555" s="73">
        <f t="shared" si="348"/>
        <v>126340.22849491057</v>
      </c>
      <c r="W1555" s="73">
        <f t="shared" si="349"/>
        <v>130220.49254089459</v>
      </c>
    </row>
    <row r="1556" spans="2:23" ht="15">
      <c r="B1556" t="s">
        <v>2798</v>
      </c>
      <c r="C1556" t="s">
        <v>2799</v>
      </c>
      <c r="D1556" t="s">
        <v>1091</v>
      </c>
      <c r="E1556" s="54">
        <v>40.16</v>
      </c>
      <c r="F1556" s="45" t="s">
        <v>407</v>
      </c>
      <c r="G1556" s="45" t="s">
        <v>408</v>
      </c>
      <c r="H1556" s="45" t="s">
        <v>785</v>
      </c>
      <c r="I1556" s="53">
        <v>110933.47</v>
      </c>
      <c r="J1556" s="58">
        <f t="shared" si="336"/>
        <v>115148.94186</v>
      </c>
      <c r="K1556" s="58">
        <f t="shared" si="337"/>
        <v>118948.85694138</v>
      </c>
      <c r="L1556" s="74">
        <f t="shared" si="338"/>
        <v>8808.894052290001</v>
      </c>
      <c r="M1556" s="74">
        <f t="shared" si="339"/>
        <v>170.4204339528</v>
      </c>
      <c r="N1556" s="74">
        <f t="shared" si="340"/>
        <v>384.0022598277695</v>
      </c>
      <c r="O1556" s="74">
        <f t="shared" si="341"/>
        <v>14825.426264475002</v>
      </c>
      <c r="P1556" s="39">
        <f t="shared" si="342"/>
        <v>19044</v>
      </c>
      <c r="Q1556" s="73">
        <f t="shared" si="343"/>
        <v>9099.58755601557</v>
      </c>
      <c r="R1556" s="73">
        <f t="shared" si="344"/>
        <v>176.0443082732424</v>
      </c>
      <c r="S1556" s="73">
        <f t="shared" si="345"/>
        <v>384.0022598277695</v>
      </c>
      <c r="T1556" s="73">
        <f t="shared" si="346"/>
        <v>15522.82583085009</v>
      </c>
      <c r="U1556" s="73">
        <f t="shared" si="347"/>
        <v>19236</v>
      </c>
      <c r="V1556" s="73">
        <f t="shared" si="348"/>
        <v>158381.68487054558</v>
      </c>
      <c r="W1556" s="73">
        <f t="shared" si="349"/>
        <v>163367.3168963467</v>
      </c>
    </row>
    <row r="1557" spans="2:23" ht="15">
      <c r="B1557" t="s">
        <v>2800</v>
      </c>
      <c r="C1557" t="s">
        <v>2801</v>
      </c>
      <c r="D1557" t="s">
        <v>1091</v>
      </c>
      <c r="E1557" s="54">
        <v>40.16</v>
      </c>
      <c r="F1557" s="45" t="s">
        <v>407</v>
      </c>
      <c r="G1557" s="45" t="s">
        <v>408</v>
      </c>
      <c r="H1557" s="45" t="s">
        <v>785</v>
      </c>
      <c r="I1557" s="53">
        <v>103970.67</v>
      </c>
      <c r="J1557" s="58">
        <f t="shared" si="336"/>
        <v>107921.55546</v>
      </c>
      <c r="K1557" s="58">
        <f t="shared" si="337"/>
        <v>111482.96679018</v>
      </c>
      <c r="L1557" s="74">
        <f t="shared" si="338"/>
        <v>8255.99899269</v>
      </c>
      <c r="M1557" s="74">
        <f t="shared" si="339"/>
        <v>159.7239020808</v>
      </c>
      <c r="N1557" s="74">
        <f t="shared" si="340"/>
        <v>384.0022598277695</v>
      </c>
      <c r="O1557" s="74">
        <f t="shared" si="341"/>
        <v>13894.900265475</v>
      </c>
      <c r="P1557" s="39">
        <f t="shared" si="342"/>
        <v>19044</v>
      </c>
      <c r="Q1557" s="73">
        <f t="shared" si="343"/>
        <v>8528.44695944877</v>
      </c>
      <c r="R1557" s="73">
        <f t="shared" si="344"/>
        <v>164.9947908494664</v>
      </c>
      <c r="S1557" s="73">
        <f t="shared" si="345"/>
        <v>384.0022598277695</v>
      </c>
      <c r="T1557" s="73">
        <f t="shared" si="346"/>
        <v>14548.52716611849</v>
      </c>
      <c r="U1557" s="73">
        <f t="shared" si="347"/>
        <v>19236</v>
      </c>
      <c r="V1557" s="73">
        <f t="shared" si="348"/>
        <v>149660.18088007357</v>
      </c>
      <c r="W1557" s="73">
        <f t="shared" si="349"/>
        <v>154344.9379664245</v>
      </c>
    </row>
    <row r="1558" spans="2:23" ht="15">
      <c r="B1558" t="s">
        <v>2802</v>
      </c>
      <c r="C1558" t="s">
        <v>735</v>
      </c>
      <c r="D1558" t="s">
        <v>474</v>
      </c>
      <c r="E1558" s="54">
        <v>35</v>
      </c>
      <c r="F1558" s="45" t="s">
        <v>407</v>
      </c>
      <c r="G1558" s="45" t="s">
        <v>408</v>
      </c>
      <c r="H1558" s="45" t="s">
        <v>412</v>
      </c>
      <c r="I1558" s="53">
        <v>100172.59</v>
      </c>
      <c r="J1558" s="58">
        <f t="shared" si="336"/>
        <v>103979.14842</v>
      </c>
      <c r="K1558" s="58">
        <f t="shared" si="337"/>
        <v>107410.46031786</v>
      </c>
      <c r="L1558" s="74">
        <f t="shared" si="338"/>
        <v>7954.40485413</v>
      </c>
      <c r="M1558" s="74">
        <f t="shared" si="339"/>
        <v>153.88913966159998</v>
      </c>
      <c r="N1558" s="74">
        <f t="shared" si="340"/>
        <v>384.0022598277695</v>
      </c>
      <c r="O1558" s="74">
        <f t="shared" si="341"/>
        <v>13387.315359075</v>
      </c>
      <c r="P1558" s="39">
        <f t="shared" si="342"/>
        <v>19044</v>
      </c>
      <c r="Q1558" s="73">
        <f t="shared" si="343"/>
        <v>8216.900214316289</v>
      </c>
      <c r="R1558" s="73">
        <f t="shared" si="344"/>
        <v>158.96748127043278</v>
      </c>
      <c r="S1558" s="73">
        <f t="shared" si="345"/>
        <v>384.0022598277695</v>
      </c>
      <c r="T1558" s="73">
        <f t="shared" si="346"/>
        <v>14017.065071480729</v>
      </c>
      <c r="U1558" s="73">
        <f t="shared" si="347"/>
        <v>19236</v>
      </c>
      <c r="V1558" s="73">
        <f t="shared" si="348"/>
        <v>144902.76003269438</v>
      </c>
      <c r="W1558" s="73">
        <f t="shared" si="349"/>
        <v>149423.3953447552</v>
      </c>
    </row>
    <row r="1559" spans="2:23" ht="15">
      <c r="B1559" t="s">
        <v>2803</v>
      </c>
      <c r="C1559" t="s">
        <v>998</v>
      </c>
      <c r="D1559" t="s">
        <v>661</v>
      </c>
      <c r="E1559" s="54">
        <v>40</v>
      </c>
      <c r="F1559" s="45" t="s">
        <v>407</v>
      </c>
      <c r="G1559" s="45" t="s">
        <v>408</v>
      </c>
      <c r="H1559" s="45" t="s">
        <v>412</v>
      </c>
      <c r="I1559" s="53">
        <v>91600.29</v>
      </c>
      <c r="J1559" s="58">
        <f t="shared" si="336"/>
        <v>95081.10102</v>
      </c>
      <c r="K1559" s="58">
        <f t="shared" si="337"/>
        <v>98218.77735366</v>
      </c>
      <c r="L1559" s="74">
        <f t="shared" si="338"/>
        <v>7273.70422803</v>
      </c>
      <c r="M1559" s="74">
        <f t="shared" si="339"/>
        <v>140.7200295096</v>
      </c>
      <c r="N1559" s="74">
        <f t="shared" si="340"/>
        <v>384.0022598277695</v>
      </c>
      <c r="O1559" s="74">
        <f t="shared" si="341"/>
        <v>12241.691756325</v>
      </c>
      <c r="P1559" s="39">
        <f t="shared" si="342"/>
        <v>19044</v>
      </c>
      <c r="Q1559" s="73">
        <f t="shared" si="343"/>
        <v>7513.73646755499</v>
      </c>
      <c r="R1559" s="73">
        <f t="shared" si="344"/>
        <v>145.3637904834168</v>
      </c>
      <c r="S1559" s="73">
        <f t="shared" si="345"/>
        <v>384.0022598277695</v>
      </c>
      <c r="T1559" s="73">
        <f t="shared" si="346"/>
        <v>12817.55044465263</v>
      </c>
      <c r="U1559" s="73">
        <f t="shared" si="347"/>
        <v>19236</v>
      </c>
      <c r="V1559" s="73">
        <f t="shared" si="348"/>
        <v>134165.21929369238</v>
      </c>
      <c r="W1559" s="73">
        <f t="shared" si="349"/>
        <v>138315.4303161788</v>
      </c>
    </row>
    <row r="1560" spans="2:23" ht="15">
      <c r="B1560" t="s">
        <v>2804</v>
      </c>
      <c r="C1560" t="s">
        <v>1001</v>
      </c>
      <c r="D1560" t="s">
        <v>420</v>
      </c>
      <c r="E1560" s="54">
        <v>40</v>
      </c>
      <c r="F1560" s="45" t="s">
        <v>407</v>
      </c>
      <c r="G1560" s="45" t="s">
        <v>408</v>
      </c>
      <c r="H1560" s="45" t="s">
        <v>412</v>
      </c>
      <c r="I1560" s="53">
        <v>88557.45</v>
      </c>
      <c r="J1560" s="58">
        <f t="shared" si="336"/>
        <v>91922.6331</v>
      </c>
      <c r="K1560" s="58">
        <f t="shared" si="337"/>
        <v>94956.0799923</v>
      </c>
      <c r="L1560" s="74">
        <f t="shared" si="338"/>
        <v>7032.08143215</v>
      </c>
      <c r="M1560" s="74">
        <f t="shared" si="339"/>
        <v>136.045496988</v>
      </c>
      <c r="N1560" s="74">
        <f t="shared" si="340"/>
        <v>384.0022598277695</v>
      </c>
      <c r="O1560" s="74">
        <f t="shared" si="341"/>
        <v>11835.039011625002</v>
      </c>
      <c r="P1560" s="39">
        <f t="shared" si="342"/>
        <v>19044</v>
      </c>
      <c r="Q1560" s="73">
        <f t="shared" si="343"/>
        <v>7264.14011941095</v>
      </c>
      <c r="R1560" s="73">
        <f t="shared" si="344"/>
        <v>140.534998388604</v>
      </c>
      <c r="S1560" s="73">
        <f t="shared" si="345"/>
        <v>384.0022598277695</v>
      </c>
      <c r="T1560" s="73">
        <f t="shared" si="346"/>
        <v>12391.76843899515</v>
      </c>
      <c r="U1560" s="73">
        <f t="shared" si="347"/>
        <v>19236</v>
      </c>
      <c r="V1560" s="73">
        <f t="shared" si="348"/>
        <v>130353.80130059077</v>
      </c>
      <c r="W1560" s="73">
        <f t="shared" si="349"/>
        <v>134372.52580892248</v>
      </c>
    </row>
    <row r="1561" spans="2:23" ht="15">
      <c r="B1561" t="s">
        <v>2805</v>
      </c>
      <c r="C1561" t="s">
        <v>464</v>
      </c>
      <c r="D1561" t="s">
        <v>417</v>
      </c>
      <c r="E1561" s="54">
        <v>40</v>
      </c>
      <c r="F1561" s="45" t="s">
        <v>407</v>
      </c>
      <c r="G1561" s="45" t="s">
        <v>408</v>
      </c>
      <c r="H1561" s="45" t="s">
        <v>412</v>
      </c>
      <c r="I1561" s="53">
        <v>86498.28</v>
      </c>
      <c r="J1561" s="58">
        <f t="shared" si="336"/>
        <v>89785.21464</v>
      </c>
      <c r="K1561" s="58">
        <f t="shared" si="337"/>
        <v>92748.12672312</v>
      </c>
      <c r="L1561" s="74">
        <f t="shared" si="338"/>
        <v>6868.56891996</v>
      </c>
      <c r="M1561" s="74">
        <f t="shared" si="339"/>
        <v>132.8821176672</v>
      </c>
      <c r="N1561" s="74">
        <f t="shared" si="340"/>
        <v>384.0022598277695</v>
      </c>
      <c r="O1561" s="74">
        <f t="shared" si="341"/>
        <v>11559.846384900002</v>
      </c>
      <c r="P1561" s="39">
        <f t="shared" si="342"/>
        <v>19044</v>
      </c>
      <c r="Q1561" s="73">
        <f t="shared" si="343"/>
        <v>7095.23169431868</v>
      </c>
      <c r="R1561" s="73">
        <f t="shared" si="344"/>
        <v>137.2672275502176</v>
      </c>
      <c r="S1561" s="73">
        <f t="shared" si="345"/>
        <v>384.0022598277695</v>
      </c>
      <c r="T1561" s="73">
        <f t="shared" si="346"/>
        <v>12103.63053736716</v>
      </c>
      <c r="U1561" s="73">
        <f t="shared" si="347"/>
        <v>19236</v>
      </c>
      <c r="V1561" s="73">
        <f t="shared" si="348"/>
        <v>127774.51432235498</v>
      </c>
      <c r="W1561" s="73">
        <f t="shared" si="349"/>
        <v>131704.25844218384</v>
      </c>
    </row>
    <row r="1562" spans="2:23" ht="15">
      <c r="B1562" t="s">
        <v>2806</v>
      </c>
      <c r="C1562" t="s">
        <v>2807</v>
      </c>
      <c r="D1562" t="s">
        <v>851</v>
      </c>
      <c r="E1562" s="54">
        <v>40</v>
      </c>
      <c r="F1562" s="45" t="s">
        <v>407</v>
      </c>
      <c r="G1562" s="45" t="s">
        <v>408</v>
      </c>
      <c r="H1562" s="45" t="s">
        <v>412</v>
      </c>
      <c r="I1562" s="53">
        <v>91625.61</v>
      </c>
      <c r="J1562" s="58">
        <f t="shared" si="336"/>
        <v>95107.38318</v>
      </c>
      <c r="K1562" s="58">
        <f t="shared" si="337"/>
        <v>98245.92682493999</v>
      </c>
      <c r="L1562" s="74">
        <f t="shared" si="338"/>
        <v>7275.71481327</v>
      </c>
      <c r="M1562" s="74">
        <f t="shared" si="339"/>
        <v>140.7589271064</v>
      </c>
      <c r="N1562" s="74">
        <f t="shared" si="340"/>
        <v>384.0022598277695</v>
      </c>
      <c r="O1562" s="74">
        <f t="shared" si="341"/>
        <v>12245.075584425002</v>
      </c>
      <c r="P1562" s="39">
        <f t="shared" si="342"/>
        <v>19044</v>
      </c>
      <c r="Q1562" s="73">
        <f t="shared" si="343"/>
        <v>7515.8134021079095</v>
      </c>
      <c r="R1562" s="73">
        <f t="shared" si="344"/>
        <v>145.40397170091117</v>
      </c>
      <c r="S1562" s="73">
        <f t="shared" si="345"/>
        <v>384.0022598277695</v>
      </c>
      <c r="T1562" s="73">
        <f t="shared" si="346"/>
        <v>12821.09345065467</v>
      </c>
      <c r="U1562" s="73">
        <f t="shared" si="347"/>
        <v>19236</v>
      </c>
      <c r="V1562" s="73">
        <f t="shared" si="348"/>
        <v>134196.93476462917</v>
      </c>
      <c r="W1562" s="73">
        <f t="shared" si="349"/>
        <v>138348.23990923126</v>
      </c>
    </row>
    <row r="1563" spans="2:23" ht="15">
      <c r="B1563" t="s">
        <v>2808</v>
      </c>
      <c r="C1563" t="s">
        <v>1003</v>
      </c>
      <c r="D1563" t="s">
        <v>553</v>
      </c>
      <c r="E1563" s="54">
        <v>40</v>
      </c>
      <c r="F1563" s="45" t="s">
        <v>407</v>
      </c>
      <c r="G1563" s="45" t="s">
        <v>408</v>
      </c>
      <c r="H1563" s="45" t="s">
        <v>412</v>
      </c>
      <c r="I1563" s="53">
        <v>88804.81</v>
      </c>
      <c r="J1563" s="58">
        <f t="shared" si="336"/>
        <v>92179.39278</v>
      </c>
      <c r="K1563" s="58">
        <f t="shared" si="337"/>
        <v>95221.31274173998</v>
      </c>
      <c r="L1563" s="74">
        <f t="shared" si="338"/>
        <v>7051.72354767</v>
      </c>
      <c r="M1563" s="74">
        <f t="shared" si="339"/>
        <v>136.42550131439998</v>
      </c>
      <c r="N1563" s="74">
        <f t="shared" si="340"/>
        <v>384.0022598277695</v>
      </c>
      <c r="O1563" s="74">
        <f t="shared" si="341"/>
        <v>11868.096820425</v>
      </c>
      <c r="P1563" s="39">
        <f t="shared" si="342"/>
        <v>19044</v>
      </c>
      <c r="Q1563" s="73">
        <f t="shared" si="343"/>
        <v>7284.430424743108</v>
      </c>
      <c r="R1563" s="73">
        <f t="shared" si="344"/>
        <v>140.92754285777517</v>
      </c>
      <c r="S1563" s="73">
        <f t="shared" si="345"/>
        <v>384.0022598277695</v>
      </c>
      <c r="T1563" s="73">
        <f t="shared" si="346"/>
        <v>12426.381312797068</v>
      </c>
      <c r="U1563" s="73">
        <f t="shared" si="347"/>
        <v>19236</v>
      </c>
      <c r="V1563" s="73">
        <f t="shared" si="348"/>
        <v>130663.64090923716</v>
      </c>
      <c r="W1563" s="73">
        <f t="shared" si="349"/>
        <v>134693.0542819657</v>
      </c>
    </row>
    <row r="1564" spans="2:23" ht="15">
      <c r="B1564" t="s">
        <v>2809</v>
      </c>
      <c r="C1564" t="s">
        <v>2810</v>
      </c>
      <c r="D1564" t="s">
        <v>2811</v>
      </c>
      <c r="E1564" s="54">
        <v>86.67</v>
      </c>
      <c r="F1564" s="45" t="s">
        <v>407</v>
      </c>
      <c r="G1564" s="45" t="s">
        <v>408</v>
      </c>
      <c r="H1564" s="45" t="s">
        <v>1142</v>
      </c>
      <c r="I1564" s="53">
        <v>167840.03</v>
      </c>
      <c r="J1564" s="58">
        <f t="shared" si="336"/>
        <v>174217.95114</v>
      </c>
      <c r="K1564" s="58">
        <f t="shared" si="337"/>
        <v>179967.14352761998</v>
      </c>
      <c r="L1564" s="74">
        <f t="shared" si="338"/>
        <v>10486.96029153</v>
      </c>
      <c r="M1564" s="74">
        <f t="shared" si="339"/>
        <v>257.84256768719996</v>
      </c>
      <c r="N1564" s="74">
        <f t="shared" si="340"/>
        <v>384.0022598277695</v>
      </c>
      <c r="O1564" s="74">
        <f t="shared" si="341"/>
        <v>22430.561209274998</v>
      </c>
      <c r="P1564" s="39">
        <f t="shared" si="342"/>
        <v>19044</v>
      </c>
      <c r="Q1564" s="73">
        <f t="shared" si="343"/>
        <v>10570.32358115049</v>
      </c>
      <c r="R1564" s="73">
        <f t="shared" si="344"/>
        <v>266.35137242087757</v>
      </c>
      <c r="S1564" s="73">
        <f t="shared" si="345"/>
        <v>384.0022598277695</v>
      </c>
      <c r="T1564" s="73">
        <f t="shared" si="346"/>
        <v>23485.71223035441</v>
      </c>
      <c r="U1564" s="73">
        <f t="shared" si="347"/>
        <v>19236</v>
      </c>
      <c r="V1564" s="73">
        <f t="shared" si="348"/>
        <v>226821.31746831996</v>
      </c>
      <c r="W1564" s="73">
        <f t="shared" si="349"/>
        <v>233909.53297137353</v>
      </c>
    </row>
    <row r="1565" spans="2:23" ht="15">
      <c r="B1565" t="s">
        <v>2812</v>
      </c>
      <c r="C1565" t="s">
        <v>2759</v>
      </c>
      <c r="D1565" t="s">
        <v>458</v>
      </c>
      <c r="E1565" s="54">
        <v>35</v>
      </c>
      <c r="F1565" s="45" t="s">
        <v>407</v>
      </c>
      <c r="G1565" s="45" t="s">
        <v>408</v>
      </c>
      <c r="H1565" s="45" t="s">
        <v>412</v>
      </c>
      <c r="I1565" s="53">
        <v>102395.36</v>
      </c>
      <c r="J1565" s="58">
        <f t="shared" si="336"/>
        <v>106286.38368</v>
      </c>
      <c r="K1565" s="58">
        <f t="shared" si="337"/>
        <v>109793.83434143999</v>
      </c>
      <c r="L1565" s="74">
        <f t="shared" si="338"/>
        <v>8130.90835152</v>
      </c>
      <c r="M1565" s="74">
        <f t="shared" si="339"/>
        <v>157.3038478464</v>
      </c>
      <c r="N1565" s="74">
        <f t="shared" si="340"/>
        <v>384.0022598277695</v>
      </c>
      <c r="O1565" s="74">
        <f t="shared" si="341"/>
        <v>13684.3718988</v>
      </c>
      <c r="P1565" s="39">
        <f t="shared" si="342"/>
        <v>19044</v>
      </c>
      <c r="Q1565" s="73">
        <f t="shared" si="343"/>
        <v>8399.22832712016</v>
      </c>
      <c r="R1565" s="73">
        <f t="shared" si="344"/>
        <v>162.49487482533118</v>
      </c>
      <c r="S1565" s="73">
        <f t="shared" si="345"/>
        <v>384.0022598277695</v>
      </c>
      <c r="T1565" s="73">
        <f t="shared" si="346"/>
        <v>14328.09538155792</v>
      </c>
      <c r="U1565" s="73">
        <f t="shared" si="347"/>
        <v>19236</v>
      </c>
      <c r="V1565" s="73">
        <f t="shared" si="348"/>
        <v>147686.97003799418</v>
      </c>
      <c r="W1565" s="73">
        <f t="shared" si="349"/>
        <v>152303.65518477117</v>
      </c>
    </row>
    <row r="1566" spans="2:23" ht="15">
      <c r="B1566" t="s">
        <v>2813</v>
      </c>
      <c r="C1566" t="s">
        <v>888</v>
      </c>
      <c r="D1566" t="s">
        <v>458</v>
      </c>
      <c r="E1566" s="54">
        <v>35</v>
      </c>
      <c r="F1566" s="45" t="s">
        <v>407</v>
      </c>
      <c r="G1566" s="45" t="s">
        <v>408</v>
      </c>
      <c r="H1566" s="45" t="s">
        <v>412</v>
      </c>
      <c r="I1566" s="53">
        <v>101623.34</v>
      </c>
      <c r="J1566" s="58">
        <f t="shared" si="336"/>
        <v>105485.02692</v>
      </c>
      <c r="K1566" s="58">
        <f t="shared" si="337"/>
        <v>108966.03280835999</v>
      </c>
      <c r="L1566" s="74">
        <f t="shared" si="338"/>
        <v>8069.60455938</v>
      </c>
      <c r="M1566" s="74">
        <f t="shared" si="339"/>
        <v>156.11783984160002</v>
      </c>
      <c r="N1566" s="74">
        <f t="shared" si="340"/>
        <v>384.0022598277695</v>
      </c>
      <c r="O1566" s="74">
        <f t="shared" si="341"/>
        <v>13581.19721595</v>
      </c>
      <c r="P1566" s="39">
        <f t="shared" si="342"/>
        <v>19044</v>
      </c>
      <c r="Q1566" s="73">
        <f t="shared" si="343"/>
        <v>8335.90150983954</v>
      </c>
      <c r="R1566" s="73">
        <f t="shared" si="344"/>
        <v>161.26972855637277</v>
      </c>
      <c r="S1566" s="73">
        <f t="shared" si="345"/>
        <v>384.0022598277695</v>
      </c>
      <c r="T1566" s="73">
        <f t="shared" si="346"/>
        <v>14220.06728149098</v>
      </c>
      <c r="U1566" s="73">
        <f t="shared" si="347"/>
        <v>19236</v>
      </c>
      <c r="V1566" s="73">
        <f t="shared" si="348"/>
        <v>146719.9487949994</v>
      </c>
      <c r="W1566" s="73">
        <f t="shared" si="349"/>
        <v>151303.27358807466</v>
      </c>
    </row>
    <row r="1567" spans="2:23" ht="15">
      <c r="B1567" t="s">
        <v>2814</v>
      </c>
      <c r="C1567" t="s">
        <v>932</v>
      </c>
      <c r="D1567" t="s">
        <v>518</v>
      </c>
      <c r="E1567" s="54">
        <v>40</v>
      </c>
      <c r="F1567" s="45" t="s">
        <v>407</v>
      </c>
      <c r="G1567" s="45" t="s">
        <v>408</v>
      </c>
      <c r="H1567" s="45" t="s">
        <v>412</v>
      </c>
      <c r="I1567" s="53">
        <v>140355.64</v>
      </c>
      <c r="J1567" s="58">
        <f t="shared" si="336"/>
        <v>145689.15432000003</v>
      </c>
      <c r="K1567" s="58">
        <f t="shared" si="337"/>
        <v>150496.89641256002</v>
      </c>
      <c r="L1567" s="74">
        <f t="shared" si="338"/>
        <v>10073.29273764</v>
      </c>
      <c r="M1567" s="74">
        <f t="shared" si="339"/>
        <v>215.61994839360005</v>
      </c>
      <c r="N1567" s="74">
        <f t="shared" si="340"/>
        <v>384.0022598277695</v>
      </c>
      <c r="O1567" s="74">
        <f t="shared" si="341"/>
        <v>18757.478618700003</v>
      </c>
      <c r="P1567" s="39">
        <f t="shared" si="342"/>
        <v>19044</v>
      </c>
      <c r="Q1567" s="73">
        <f t="shared" si="343"/>
        <v>10143.004997982121</v>
      </c>
      <c r="R1567" s="73">
        <f t="shared" si="344"/>
        <v>222.73540669058883</v>
      </c>
      <c r="S1567" s="73">
        <f t="shared" si="345"/>
        <v>384.0022598277695</v>
      </c>
      <c r="T1567" s="73">
        <f t="shared" si="346"/>
        <v>19639.844981839084</v>
      </c>
      <c r="U1567" s="73">
        <f t="shared" si="347"/>
        <v>19236</v>
      </c>
      <c r="V1567" s="73">
        <f t="shared" si="348"/>
        <v>194163.5478845614</v>
      </c>
      <c r="W1567" s="73">
        <f t="shared" si="349"/>
        <v>200122.48405889957</v>
      </c>
    </row>
    <row r="1568" spans="2:23" ht="15">
      <c r="B1568" t="s">
        <v>2815</v>
      </c>
      <c r="C1568" t="s">
        <v>1200</v>
      </c>
      <c r="D1568" t="s">
        <v>417</v>
      </c>
      <c r="E1568" s="54">
        <v>40</v>
      </c>
      <c r="F1568" s="45" t="s">
        <v>407</v>
      </c>
      <c r="G1568" s="45" t="s">
        <v>408</v>
      </c>
      <c r="H1568" s="45" t="s">
        <v>412</v>
      </c>
      <c r="I1568" s="53">
        <v>147649.28</v>
      </c>
      <c r="J1568" s="58">
        <f t="shared" si="336"/>
        <v>153259.95264</v>
      </c>
      <c r="K1568" s="58">
        <f t="shared" si="337"/>
        <v>158317.53107712</v>
      </c>
      <c r="L1568" s="74">
        <f t="shared" si="338"/>
        <v>10183.06931328</v>
      </c>
      <c r="M1568" s="74">
        <f t="shared" si="339"/>
        <v>226.8247299072</v>
      </c>
      <c r="N1568" s="74">
        <f t="shared" si="340"/>
        <v>384.0022598277695</v>
      </c>
      <c r="O1568" s="74">
        <f t="shared" si="341"/>
        <v>19732.2189024</v>
      </c>
      <c r="P1568" s="39">
        <f t="shared" si="342"/>
        <v>19044</v>
      </c>
      <c r="Q1568" s="73">
        <f t="shared" si="343"/>
        <v>10256.40420061824</v>
      </c>
      <c r="R1568" s="73">
        <f t="shared" si="344"/>
        <v>234.30994599413756</v>
      </c>
      <c r="S1568" s="73">
        <f t="shared" si="345"/>
        <v>384.0022598277695</v>
      </c>
      <c r="T1568" s="73">
        <f t="shared" si="346"/>
        <v>20660.43780556416</v>
      </c>
      <c r="U1568" s="73">
        <f t="shared" si="347"/>
        <v>19236</v>
      </c>
      <c r="V1568" s="73">
        <f t="shared" si="348"/>
        <v>202830.06784541497</v>
      </c>
      <c r="W1568" s="73">
        <f t="shared" si="349"/>
        <v>209088.6852891243</v>
      </c>
    </row>
    <row r="1569" spans="2:23" ht="15">
      <c r="B1569" t="s">
        <v>2816</v>
      </c>
      <c r="C1569" t="s">
        <v>1386</v>
      </c>
      <c r="D1569" t="s">
        <v>511</v>
      </c>
      <c r="E1569" s="54">
        <v>35</v>
      </c>
      <c r="F1569" s="45" t="s">
        <v>407</v>
      </c>
      <c r="G1569" s="45" t="s">
        <v>408</v>
      </c>
      <c r="H1569" s="45" t="s">
        <v>412</v>
      </c>
      <c r="I1569" s="53">
        <v>94313.07</v>
      </c>
      <c r="J1569" s="58">
        <f t="shared" si="336"/>
        <v>97896.96666</v>
      </c>
      <c r="K1569" s="58">
        <f t="shared" si="337"/>
        <v>101127.56655978</v>
      </c>
      <c r="L1569" s="74">
        <f t="shared" si="338"/>
        <v>7489.117949490001</v>
      </c>
      <c r="M1569" s="74">
        <f t="shared" si="339"/>
        <v>144.8875106568</v>
      </c>
      <c r="N1569" s="74">
        <f t="shared" si="340"/>
        <v>384.0022598277695</v>
      </c>
      <c r="O1569" s="74">
        <f t="shared" si="341"/>
        <v>12604.234457475</v>
      </c>
      <c r="P1569" s="39">
        <f t="shared" si="342"/>
        <v>19044</v>
      </c>
      <c r="Q1569" s="73">
        <f t="shared" si="343"/>
        <v>7736.25884182317</v>
      </c>
      <c r="R1569" s="73">
        <f t="shared" si="344"/>
        <v>149.6687985084744</v>
      </c>
      <c r="S1569" s="73">
        <f t="shared" si="345"/>
        <v>384.0022598277695</v>
      </c>
      <c r="T1569" s="73">
        <f t="shared" si="346"/>
        <v>13197.14743605129</v>
      </c>
      <c r="U1569" s="73">
        <f t="shared" si="347"/>
        <v>19236</v>
      </c>
      <c r="V1569" s="73">
        <f t="shared" si="348"/>
        <v>137563.20883744958</v>
      </c>
      <c r="W1569" s="73">
        <f t="shared" si="349"/>
        <v>141830.64389599068</v>
      </c>
    </row>
    <row r="1570" spans="2:23" ht="15">
      <c r="B1570" t="s">
        <v>2817</v>
      </c>
      <c r="C1570" t="s">
        <v>836</v>
      </c>
      <c r="D1570" t="s">
        <v>511</v>
      </c>
      <c r="E1570" s="54">
        <v>35</v>
      </c>
      <c r="F1570" s="45" t="s">
        <v>407</v>
      </c>
      <c r="G1570" s="45" t="s">
        <v>408</v>
      </c>
      <c r="H1570" s="45" t="s">
        <v>412</v>
      </c>
      <c r="I1570" s="53">
        <v>98672.39</v>
      </c>
      <c r="J1570" s="58">
        <f t="shared" si="336"/>
        <v>102421.94082</v>
      </c>
      <c r="K1570" s="58">
        <f t="shared" si="337"/>
        <v>105801.86486706</v>
      </c>
      <c r="L1570" s="74">
        <f t="shared" si="338"/>
        <v>7835.27847273</v>
      </c>
      <c r="M1570" s="74">
        <f t="shared" si="339"/>
        <v>151.5844724136</v>
      </c>
      <c r="N1570" s="74">
        <f t="shared" si="340"/>
        <v>384.0022598277695</v>
      </c>
      <c r="O1570" s="74">
        <f t="shared" si="341"/>
        <v>13186.824880575</v>
      </c>
      <c r="P1570" s="39">
        <f t="shared" si="342"/>
        <v>19044</v>
      </c>
      <c r="Q1570" s="73">
        <f t="shared" si="343"/>
        <v>8093.842662330089</v>
      </c>
      <c r="R1570" s="73">
        <f t="shared" si="344"/>
        <v>156.5867600032488</v>
      </c>
      <c r="S1570" s="73">
        <f t="shared" si="345"/>
        <v>384.0022598277695</v>
      </c>
      <c r="T1570" s="73">
        <f t="shared" si="346"/>
        <v>13807.143365151329</v>
      </c>
      <c r="U1570" s="73">
        <f t="shared" si="347"/>
        <v>19236</v>
      </c>
      <c r="V1570" s="73">
        <f t="shared" si="348"/>
        <v>143023.63090554636</v>
      </c>
      <c r="W1570" s="73">
        <f t="shared" si="349"/>
        <v>147479.43991437243</v>
      </c>
    </row>
    <row r="1571" spans="2:23" ht="15">
      <c r="B1571" t="s">
        <v>2818</v>
      </c>
      <c r="C1571" t="s">
        <v>2819</v>
      </c>
      <c r="D1571" t="s">
        <v>511</v>
      </c>
      <c r="E1571" s="54">
        <v>35</v>
      </c>
      <c r="F1571" s="45" t="s">
        <v>407</v>
      </c>
      <c r="G1571" s="45" t="s">
        <v>408</v>
      </c>
      <c r="H1571" s="45" t="s">
        <v>412</v>
      </c>
      <c r="I1571" s="53">
        <v>112368.57</v>
      </c>
      <c r="J1571" s="58">
        <f t="shared" si="336"/>
        <v>116638.57566000002</v>
      </c>
      <c r="K1571" s="58">
        <f t="shared" si="337"/>
        <v>120487.64865678</v>
      </c>
      <c r="L1571" s="74">
        <f t="shared" si="338"/>
        <v>8922.851037990002</v>
      </c>
      <c r="M1571" s="74">
        <f t="shared" si="339"/>
        <v>172.62509197680004</v>
      </c>
      <c r="N1571" s="74">
        <f t="shared" si="340"/>
        <v>384.0022598277695</v>
      </c>
      <c r="O1571" s="74">
        <f t="shared" si="341"/>
        <v>15017.216616225003</v>
      </c>
      <c r="P1571" s="39">
        <f t="shared" si="342"/>
        <v>19044</v>
      </c>
      <c r="Q1571" s="73">
        <f t="shared" si="343"/>
        <v>9217.30512224367</v>
      </c>
      <c r="R1571" s="73">
        <f t="shared" si="344"/>
        <v>178.3217200120344</v>
      </c>
      <c r="S1571" s="73">
        <f t="shared" si="345"/>
        <v>384.0022598277695</v>
      </c>
      <c r="T1571" s="73">
        <f t="shared" si="346"/>
        <v>15723.63814970979</v>
      </c>
      <c r="U1571" s="73">
        <f t="shared" si="347"/>
        <v>19236</v>
      </c>
      <c r="V1571" s="73">
        <f t="shared" si="348"/>
        <v>160179.27066601958</v>
      </c>
      <c r="W1571" s="73">
        <f t="shared" si="349"/>
        <v>165226.91590857325</v>
      </c>
    </row>
    <row r="1572" spans="2:23" ht="15">
      <c r="B1572" t="s">
        <v>2820</v>
      </c>
      <c r="C1572" t="s">
        <v>2819</v>
      </c>
      <c r="D1572" t="s">
        <v>511</v>
      </c>
      <c r="E1572" s="54">
        <v>35</v>
      </c>
      <c r="F1572" s="45" t="s">
        <v>407</v>
      </c>
      <c r="G1572" s="45" t="s">
        <v>408</v>
      </c>
      <c r="H1572" s="45" t="s">
        <v>412</v>
      </c>
      <c r="I1572" s="53">
        <v>112368.57</v>
      </c>
      <c r="J1572" s="58">
        <f t="shared" si="336"/>
        <v>116638.57566000002</v>
      </c>
      <c r="K1572" s="58">
        <f t="shared" si="337"/>
        <v>120487.64865678</v>
      </c>
      <c r="L1572" s="74">
        <f t="shared" si="338"/>
        <v>8922.851037990002</v>
      </c>
      <c r="M1572" s="74">
        <f t="shared" si="339"/>
        <v>172.62509197680004</v>
      </c>
      <c r="N1572" s="74">
        <f t="shared" si="340"/>
        <v>384.0022598277695</v>
      </c>
      <c r="O1572" s="74">
        <f t="shared" si="341"/>
        <v>15017.216616225003</v>
      </c>
      <c r="P1572" s="39">
        <f t="shared" si="342"/>
        <v>19044</v>
      </c>
      <c r="Q1572" s="73">
        <f t="shared" si="343"/>
        <v>9217.30512224367</v>
      </c>
      <c r="R1572" s="73">
        <f t="shared" si="344"/>
        <v>178.3217200120344</v>
      </c>
      <c r="S1572" s="73">
        <f t="shared" si="345"/>
        <v>384.0022598277695</v>
      </c>
      <c r="T1572" s="73">
        <f t="shared" si="346"/>
        <v>15723.63814970979</v>
      </c>
      <c r="U1572" s="73">
        <f t="shared" si="347"/>
        <v>19236</v>
      </c>
      <c r="V1572" s="73">
        <f t="shared" si="348"/>
        <v>160179.27066601958</v>
      </c>
      <c r="W1572" s="73">
        <f t="shared" si="349"/>
        <v>165226.91590857325</v>
      </c>
    </row>
    <row r="1573" spans="2:23" ht="15">
      <c r="B1573" t="s">
        <v>2821</v>
      </c>
      <c r="C1573" t="s">
        <v>1259</v>
      </c>
      <c r="D1573" t="s">
        <v>511</v>
      </c>
      <c r="E1573" s="54">
        <v>35</v>
      </c>
      <c r="F1573" s="45" t="s">
        <v>407</v>
      </c>
      <c r="G1573" s="45" t="s">
        <v>408</v>
      </c>
      <c r="H1573" s="45" t="s">
        <v>412</v>
      </c>
      <c r="I1573" s="53">
        <v>110496.84</v>
      </c>
      <c r="J1573" s="58">
        <f t="shared" si="336"/>
        <v>114695.71992</v>
      </c>
      <c r="K1573" s="58">
        <f t="shared" si="337"/>
        <v>118480.67867735999</v>
      </c>
      <c r="L1573" s="74">
        <f t="shared" si="338"/>
        <v>8774.22257388</v>
      </c>
      <c r="M1573" s="74">
        <f t="shared" si="339"/>
        <v>169.7496654816</v>
      </c>
      <c r="N1573" s="74">
        <f t="shared" si="340"/>
        <v>384.0022598277695</v>
      </c>
      <c r="O1573" s="74">
        <f t="shared" si="341"/>
        <v>14767.073939700002</v>
      </c>
      <c r="P1573" s="39">
        <f t="shared" si="342"/>
        <v>19044</v>
      </c>
      <c r="Q1573" s="73">
        <f t="shared" si="343"/>
        <v>9063.771918818038</v>
      </c>
      <c r="R1573" s="73">
        <f t="shared" si="344"/>
        <v>175.3514044424928</v>
      </c>
      <c r="S1573" s="73">
        <f t="shared" si="345"/>
        <v>384.0022598277695</v>
      </c>
      <c r="T1573" s="73">
        <f t="shared" si="346"/>
        <v>15461.72856739548</v>
      </c>
      <c r="U1573" s="73">
        <f t="shared" si="347"/>
        <v>19236</v>
      </c>
      <c r="V1573" s="73">
        <f t="shared" si="348"/>
        <v>157834.76835888939</v>
      </c>
      <c r="W1573" s="73">
        <f t="shared" si="349"/>
        <v>162801.53282784377</v>
      </c>
    </row>
    <row r="1574" spans="2:23" ht="15">
      <c r="B1574" t="s">
        <v>2822</v>
      </c>
      <c r="C1574" t="s">
        <v>471</v>
      </c>
      <c r="D1574" t="s">
        <v>417</v>
      </c>
      <c r="E1574" s="54">
        <v>40</v>
      </c>
      <c r="F1574" s="45" t="s">
        <v>407</v>
      </c>
      <c r="G1574" s="45" t="s">
        <v>408</v>
      </c>
      <c r="H1574" s="45" t="s">
        <v>412</v>
      </c>
      <c r="I1574" s="53">
        <v>116856.44</v>
      </c>
      <c r="J1574" s="58">
        <f t="shared" si="336"/>
        <v>121296.98472000001</v>
      </c>
      <c r="K1574" s="58">
        <f t="shared" si="337"/>
        <v>125299.78521576</v>
      </c>
      <c r="L1574" s="74">
        <f t="shared" si="338"/>
        <v>9279.219331080001</v>
      </c>
      <c r="M1574" s="74">
        <f t="shared" si="339"/>
        <v>179.51953738560002</v>
      </c>
      <c r="N1574" s="74">
        <f t="shared" si="340"/>
        <v>384.0022598277695</v>
      </c>
      <c r="O1574" s="74">
        <f t="shared" si="341"/>
        <v>15616.986782700002</v>
      </c>
      <c r="P1574" s="39">
        <f t="shared" si="342"/>
        <v>19044</v>
      </c>
      <c r="Q1574" s="73">
        <f t="shared" si="343"/>
        <v>9585.43356900564</v>
      </c>
      <c r="R1574" s="73">
        <f t="shared" si="344"/>
        <v>185.4436821193248</v>
      </c>
      <c r="S1574" s="73">
        <f t="shared" si="345"/>
        <v>384.0022598277695</v>
      </c>
      <c r="T1574" s="73">
        <f t="shared" si="346"/>
        <v>16351.62197065668</v>
      </c>
      <c r="U1574" s="73">
        <f t="shared" si="347"/>
        <v>19236</v>
      </c>
      <c r="V1574" s="73">
        <f t="shared" si="348"/>
        <v>165800.7126309934</v>
      </c>
      <c r="W1574" s="73">
        <f t="shared" si="349"/>
        <v>171042.28669736942</v>
      </c>
    </row>
    <row r="1575" spans="2:23" ht="15">
      <c r="B1575" t="s">
        <v>2823</v>
      </c>
      <c r="C1575" t="s">
        <v>471</v>
      </c>
      <c r="D1575" t="s">
        <v>417</v>
      </c>
      <c r="E1575" s="54">
        <v>40</v>
      </c>
      <c r="F1575" s="45" t="s">
        <v>407</v>
      </c>
      <c r="G1575" s="45" t="s">
        <v>408</v>
      </c>
      <c r="H1575" s="45" t="s">
        <v>412</v>
      </c>
      <c r="I1575" s="53">
        <v>116856.44</v>
      </c>
      <c r="J1575" s="58">
        <f t="shared" si="336"/>
        <v>121296.98472000001</v>
      </c>
      <c r="K1575" s="58">
        <f t="shared" si="337"/>
        <v>125299.78521576</v>
      </c>
      <c r="L1575" s="74">
        <f t="shared" si="338"/>
        <v>9279.219331080001</v>
      </c>
      <c r="M1575" s="74">
        <f t="shared" si="339"/>
        <v>179.51953738560002</v>
      </c>
      <c r="N1575" s="74">
        <f t="shared" si="340"/>
        <v>384.0022598277695</v>
      </c>
      <c r="O1575" s="74">
        <f t="shared" si="341"/>
        <v>15616.986782700002</v>
      </c>
      <c r="P1575" s="39">
        <f t="shared" si="342"/>
        <v>19044</v>
      </c>
      <c r="Q1575" s="73">
        <f t="shared" si="343"/>
        <v>9585.43356900564</v>
      </c>
      <c r="R1575" s="73">
        <f t="shared" si="344"/>
        <v>185.4436821193248</v>
      </c>
      <c r="S1575" s="73">
        <f t="shared" si="345"/>
        <v>384.0022598277695</v>
      </c>
      <c r="T1575" s="73">
        <f t="shared" si="346"/>
        <v>16351.62197065668</v>
      </c>
      <c r="U1575" s="73">
        <f t="shared" si="347"/>
        <v>19236</v>
      </c>
      <c r="V1575" s="73">
        <f t="shared" si="348"/>
        <v>165800.7126309934</v>
      </c>
      <c r="W1575" s="73">
        <f t="shared" si="349"/>
        <v>171042.28669736942</v>
      </c>
    </row>
    <row r="1576" spans="2:23" ht="15">
      <c r="B1576" t="s">
        <v>2824</v>
      </c>
      <c r="C1576" t="s">
        <v>1386</v>
      </c>
      <c r="D1576" t="s">
        <v>511</v>
      </c>
      <c r="E1576" s="54">
        <v>35</v>
      </c>
      <c r="F1576" s="45" t="s">
        <v>407</v>
      </c>
      <c r="G1576" s="45" t="s">
        <v>408</v>
      </c>
      <c r="H1576" s="45" t="s">
        <v>412</v>
      </c>
      <c r="I1576" s="53">
        <v>94313.07</v>
      </c>
      <c r="J1576" s="58">
        <f t="shared" si="336"/>
        <v>97896.96666</v>
      </c>
      <c r="K1576" s="58">
        <f t="shared" si="337"/>
        <v>101127.56655978</v>
      </c>
      <c r="L1576" s="74">
        <f t="shared" si="338"/>
        <v>7489.117949490001</v>
      </c>
      <c r="M1576" s="74">
        <f t="shared" si="339"/>
        <v>144.8875106568</v>
      </c>
      <c r="N1576" s="74">
        <f t="shared" si="340"/>
        <v>384.0022598277695</v>
      </c>
      <c r="O1576" s="74">
        <f t="shared" si="341"/>
        <v>12604.234457475</v>
      </c>
      <c r="P1576" s="39">
        <f t="shared" si="342"/>
        <v>19044</v>
      </c>
      <c r="Q1576" s="73">
        <f t="shared" si="343"/>
        <v>7736.25884182317</v>
      </c>
      <c r="R1576" s="73">
        <f t="shared" si="344"/>
        <v>149.6687985084744</v>
      </c>
      <c r="S1576" s="73">
        <f t="shared" si="345"/>
        <v>384.0022598277695</v>
      </c>
      <c r="T1576" s="73">
        <f t="shared" si="346"/>
        <v>13197.14743605129</v>
      </c>
      <c r="U1576" s="73">
        <f t="shared" si="347"/>
        <v>19236</v>
      </c>
      <c r="V1576" s="73">
        <f t="shared" si="348"/>
        <v>137563.20883744958</v>
      </c>
      <c r="W1576" s="73">
        <f t="shared" si="349"/>
        <v>141830.64389599068</v>
      </c>
    </row>
    <row r="1577" spans="2:23" ht="15">
      <c r="B1577" t="s">
        <v>2825</v>
      </c>
      <c r="C1577" t="s">
        <v>1259</v>
      </c>
      <c r="D1577" t="s">
        <v>511</v>
      </c>
      <c r="E1577" s="54">
        <v>35</v>
      </c>
      <c r="F1577" s="45" t="s">
        <v>407</v>
      </c>
      <c r="G1577" s="45" t="s">
        <v>408</v>
      </c>
      <c r="H1577" s="45" t="s">
        <v>412</v>
      </c>
      <c r="I1577" s="53">
        <v>110496.84</v>
      </c>
      <c r="J1577" s="58">
        <f t="shared" si="336"/>
        <v>114695.71992</v>
      </c>
      <c r="K1577" s="58">
        <f t="shared" si="337"/>
        <v>118480.67867735999</v>
      </c>
      <c r="L1577" s="74">
        <f t="shared" si="338"/>
        <v>8774.22257388</v>
      </c>
      <c r="M1577" s="74">
        <f t="shared" si="339"/>
        <v>169.7496654816</v>
      </c>
      <c r="N1577" s="74">
        <f t="shared" si="340"/>
        <v>384.0022598277695</v>
      </c>
      <c r="O1577" s="74">
        <f t="shared" si="341"/>
        <v>14767.073939700002</v>
      </c>
      <c r="P1577" s="39">
        <f t="shared" si="342"/>
        <v>19044</v>
      </c>
      <c r="Q1577" s="73">
        <f t="shared" si="343"/>
        <v>9063.771918818038</v>
      </c>
      <c r="R1577" s="73">
        <f t="shared" si="344"/>
        <v>175.3514044424928</v>
      </c>
      <c r="S1577" s="73">
        <f t="shared" si="345"/>
        <v>384.0022598277695</v>
      </c>
      <c r="T1577" s="73">
        <f t="shared" si="346"/>
        <v>15461.72856739548</v>
      </c>
      <c r="U1577" s="73">
        <f t="shared" si="347"/>
        <v>19236</v>
      </c>
      <c r="V1577" s="73">
        <f t="shared" si="348"/>
        <v>157834.76835888939</v>
      </c>
      <c r="W1577" s="73">
        <f t="shared" si="349"/>
        <v>162801.53282784377</v>
      </c>
    </row>
    <row r="1578" spans="2:23" ht="15">
      <c r="B1578" t="s">
        <v>2826</v>
      </c>
      <c r="C1578" t="s">
        <v>1386</v>
      </c>
      <c r="D1578" t="s">
        <v>511</v>
      </c>
      <c r="E1578" s="54">
        <v>35</v>
      </c>
      <c r="F1578" s="45" t="s">
        <v>407</v>
      </c>
      <c r="G1578" s="45" t="s">
        <v>408</v>
      </c>
      <c r="H1578" s="45" t="s">
        <v>412</v>
      </c>
      <c r="I1578" s="53">
        <v>94313.07</v>
      </c>
      <c r="J1578" s="58">
        <f t="shared" si="336"/>
        <v>97896.96666</v>
      </c>
      <c r="K1578" s="58">
        <f t="shared" si="337"/>
        <v>101127.56655978</v>
      </c>
      <c r="L1578" s="74">
        <f t="shared" si="338"/>
        <v>7489.117949490001</v>
      </c>
      <c r="M1578" s="74">
        <f t="shared" si="339"/>
        <v>144.8875106568</v>
      </c>
      <c r="N1578" s="74">
        <f t="shared" si="340"/>
        <v>384.0022598277695</v>
      </c>
      <c r="O1578" s="74">
        <f t="shared" si="341"/>
        <v>12604.234457475</v>
      </c>
      <c r="P1578" s="39">
        <f t="shared" si="342"/>
        <v>19044</v>
      </c>
      <c r="Q1578" s="73">
        <f t="shared" si="343"/>
        <v>7736.25884182317</v>
      </c>
      <c r="R1578" s="73">
        <f t="shared" si="344"/>
        <v>149.6687985084744</v>
      </c>
      <c r="S1578" s="73">
        <f t="shared" si="345"/>
        <v>384.0022598277695</v>
      </c>
      <c r="T1578" s="73">
        <f t="shared" si="346"/>
        <v>13197.14743605129</v>
      </c>
      <c r="U1578" s="73">
        <f t="shared" si="347"/>
        <v>19236</v>
      </c>
      <c r="V1578" s="73">
        <f t="shared" si="348"/>
        <v>137563.20883744958</v>
      </c>
      <c r="W1578" s="73">
        <f t="shared" si="349"/>
        <v>141830.64389599068</v>
      </c>
    </row>
    <row r="1579" spans="2:23" ht="15">
      <c r="B1579" t="s">
        <v>2827</v>
      </c>
      <c r="C1579" t="s">
        <v>2828</v>
      </c>
      <c r="D1579" t="s">
        <v>722</v>
      </c>
      <c r="E1579" s="54">
        <v>40</v>
      </c>
      <c r="F1579" s="45" t="s">
        <v>407</v>
      </c>
      <c r="G1579" s="45" t="s">
        <v>408</v>
      </c>
      <c r="H1579" s="45" t="s">
        <v>412</v>
      </c>
      <c r="I1579" s="53">
        <v>114400</v>
      </c>
      <c r="J1579" s="58">
        <f t="shared" si="336"/>
        <v>118747.2</v>
      </c>
      <c r="K1579" s="58">
        <f t="shared" si="337"/>
        <v>122665.85759999999</v>
      </c>
      <c r="L1579" s="74">
        <f t="shared" si="338"/>
        <v>9084.1608</v>
      </c>
      <c r="M1579" s="74">
        <f t="shared" si="339"/>
        <v>175.745856</v>
      </c>
      <c r="N1579" s="74">
        <f t="shared" si="340"/>
        <v>384.0022598277695</v>
      </c>
      <c r="O1579" s="74">
        <f t="shared" si="341"/>
        <v>15288.702</v>
      </c>
      <c r="P1579" s="39">
        <f t="shared" si="342"/>
        <v>19044</v>
      </c>
      <c r="Q1579" s="73">
        <f t="shared" si="343"/>
        <v>9383.938106399999</v>
      </c>
      <c r="R1579" s="73">
        <f t="shared" si="344"/>
        <v>181.545469248</v>
      </c>
      <c r="S1579" s="73">
        <f t="shared" si="345"/>
        <v>384.0022598277695</v>
      </c>
      <c r="T1579" s="73">
        <f t="shared" si="346"/>
        <v>16007.8944168</v>
      </c>
      <c r="U1579" s="73">
        <f t="shared" si="347"/>
        <v>19236</v>
      </c>
      <c r="V1579" s="73">
        <f t="shared" si="348"/>
        <v>162723.81091582775</v>
      </c>
      <c r="W1579" s="73">
        <f t="shared" si="349"/>
        <v>167859.23785227575</v>
      </c>
    </row>
    <row r="1580" spans="2:23" ht="15">
      <c r="B1580" t="s">
        <v>2829</v>
      </c>
      <c r="C1580" t="s">
        <v>932</v>
      </c>
      <c r="D1580" t="s">
        <v>518</v>
      </c>
      <c r="E1580" s="54">
        <v>40</v>
      </c>
      <c r="F1580" s="45" t="s">
        <v>407</v>
      </c>
      <c r="G1580" s="45" t="s">
        <v>408</v>
      </c>
      <c r="H1580" s="45" t="s">
        <v>412</v>
      </c>
      <c r="I1580" s="53">
        <v>140355.64</v>
      </c>
      <c r="J1580" s="58">
        <f t="shared" si="336"/>
        <v>145689.15432000003</v>
      </c>
      <c r="K1580" s="58">
        <f t="shared" si="337"/>
        <v>150496.89641256002</v>
      </c>
      <c r="L1580" s="74">
        <f t="shared" si="338"/>
        <v>10073.29273764</v>
      </c>
      <c r="M1580" s="74">
        <f t="shared" si="339"/>
        <v>215.61994839360005</v>
      </c>
      <c r="N1580" s="74">
        <f t="shared" si="340"/>
        <v>384.0022598277695</v>
      </c>
      <c r="O1580" s="74">
        <f t="shared" si="341"/>
        <v>18757.478618700003</v>
      </c>
      <c r="P1580" s="39">
        <f t="shared" si="342"/>
        <v>19044</v>
      </c>
      <c r="Q1580" s="73">
        <f t="shared" si="343"/>
        <v>10143.004997982121</v>
      </c>
      <c r="R1580" s="73">
        <f t="shared" si="344"/>
        <v>222.73540669058883</v>
      </c>
      <c r="S1580" s="73">
        <f t="shared" si="345"/>
        <v>384.0022598277695</v>
      </c>
      <c r="T1580" s="73">
        <f t="shared" si="346"/>
        <v>19639.844981839084</v>
      </c>
      <c r="U1580" s="73">
        <f t="shared" si="347"/>
        <v>19236</v>
      </c>
      <c r="V1580" s="73">
        <f t="shared" si="348"/>
        <v>194163.5478845614</v>
      </c>
      <c r="W1580" s="73">
        <f t="shared" si="349"/>
        <v>200122.48405889957</v>
      </c>
    </row>
    <row r="1581" spans="2:23" ht="15">
      <c r="B1581" t="s">
        <v>2830</v>
      </c>
      <c r="C1581" t="s">
        <v>2831</v>
      </c>
      <c r="D1581" t="s">
        <v>417</v>
      </c>
      <c r="E1581" s="54">
        <v>40</v>
      </c>
      <c r="F1581" s="45" t="s">
        <v>407</v>
      </c>
      <c r="G1581" s="45" t="s">
        <v>408</v>
      </c>
      <c r="H1581" s="45" t="s">
        <v>412</v>
      </c>
      <c r="I1581" s="53">
        <v>269957.17</v>
      </c>
      <c r="J1581" s="58">
        <f t="shared" si="336"/>
        <v>280215.54245999997</v>
      </c>
      <c r="K1581" s="58">
        <f t="shared" si="337"/>
        <v>289462.65536117996</v>
      </c>
      <c r="L1581" s="74">
        <f t="shared" si="338"/>
        <v>12023.92536567</v>
      </c>
      <c r="M1581" s="74">
        <f t="shared" si="339"/>
        <v>414.71900284079993</v>
      </c>
      <c r="N1581" s="74">
        <f t="shared" si="340"/>
        <v>384.0022598277695</v>
      </c>
      <c r="O1581" s="74">
        <f t="shared" si="341"/>
        <v>36077.751091725</v>
      </c>
      <c r="P1581" s="39">
        <f t="shared" si="342"/>
        <v>19044</v>
      </c>
      <c r="Q1581" s="73">
        <f t="shared" si="343"/>
        <v>12158.00850273711</v>
      </c>
      <c r="R1581" s="73">
        <f t="shared" si="344"/>
        <v>428.4047299345463</v>
      </c>
      <c r="S1581" s="73">
        <f t="shared" si="345"/>
        <v>384.0022598277695</v>
      </c>
      <c r="T1581" s="73">
        <f t="shared" si="346"/>
        <v>37774.87652463399</v>
      </c>
      <c r="U1581" s="73">
        <f t="shared" si="347"/>
        <v>19236</v>
      </c>
      <c r="V1581" s="73">
        <f t="shared" si="348"/>
        <v>348159.94018006354</v>
      </c>
      <c r="W1581" s="73">
        <f t="shared" si="349"/>
        <v>359443.9473783134</v>
      </c>
    </row>
    <row r="1582" spans="2:23" ht="15">
      <c r="B1582" t="s">
        <v>2832</v>
      </c>
      <c r="C1582" t="s">
        <v>843</v>
      </c>
      <c r="D1582" t="s">
        <v>839</v>
      </c>
      <c r="E1582" s="54">
        <v>35</v>
      </c>
      <c r="F1582" s="45" t="s">
        <v>407</v>
      </c>
      <c r="G1582" s="45" t="s">
        <v>408</v>
      </c>
      <c r="H1582" s="45" t="s">
        <v>412</v>
      </c>
      <c r="I1582" s="53">
        <v>90882.69</v>
      </c>
      <c r="J1582" s="58">
        <f t="shared" si="336"/>
        <v>94336.23222</v>
      </c>
      <c r="K1582" s="58">
        <f t="shared" si="337"/>
        <v>97449.32788326</v>
      </c>
      <c r="L1582" s="74">
        <f t="shared" si="338"/>
        <v>7216.72176483</v>
      </c>
      <c r="M1582" s="74">
        <f t="shared" si="339"/>
        <v>139.6176236856</v>
      </c>
      <c r="N1582" s="74">
        <f t="shared" si="340"/>
        <v>384.0022598277695</v>
      </c>
      <c r="O1582" s="74">
        <f t="shared" si="341"/>
        <v>12145.789898325002</v>
      </c>
      <c r="P1582" s="39">
        <f t="shared" si="342"/>
        <v>19044</v>
      </c>
      <c r="Q1582" s="73">
        <f t="shared" si="343"/>
        <v>7454.87358306939</v>
      </c>
      <c r="R1582" s="73">
        <f t="shared" si="344"/>
        <v>144.22500526722482</v>
      </c>
      <c r="S1582" s="73">
        <f t="shared" si="345"/>
        <v>384.0022598277695</v>
      </c>
      <c r="T1582" s="73">
        <f t="shared" si="346"/>
        <v>12717.13728876543</v>
      </c>
      <c r="U1582" s="73">
        <f t="shared" si="347"/>
        <v>19236</v>
      </c>
      <c r="V1582" s="73">
        <f t="shared" si="348"/>
        <v>133266.36376666836</v>
      </c>
      <c r="W1582" s="73">
        <f t="shared" si="349"/>
        <v>137385.5660201898</v>
      </c>
    </row>
    <row r="1583" spans="2:23" ht="15">
      <c r="B1583" t="s">
        <v>2833</v>
      </c>
      <c r="C1583" t="s">
        <v>2834</v>
      </c>
      <c r="D1583" t="s">
        <v>2835</v>
      </c>
      <c r="E1583" s="54">
        <v>40</v>
      </c>
      <c r="F1583" s="45" t="s">
        <v>407</v>
      </c>
      <c r="G1583" s="45" t="s">
        <v>408</v>
      </c>
      <c r="H1583" s="45" t="s">
        <v>412</v>
      </c>
      <c r="I1583" s="53">
        <v>108564.36</v>
      </c>
      <c r="J1583" s="58">
        <f t="shared" si="336"/>
        <v>112689.80568</v>
      </c>
      <c r="K1583" s="58">
        <f t="shared" si="337"/>
        <v>116408.56926743999</v>
      </c>
      <c r="L1583" s="74">
        <f t="shared" si="338"/>
        <v>8620.77013452</v>
      </c>
      <c r="M1583" s="74">
        <f t="shared" si="339"/>
        <v>166.7809124064</v>
      </c>
      <c r="N1583" s="74">
        <f t="shared" si="340"/>
        <v>384.0022598277695</v>
      </c>
      <c r="O1583" s="74">
        <f t="shared" si="341"/>
        <v>14508.812481300001</v>
      </c>
      <c r="P1583" s="39">
        <f t="shared" si="342"/>
        <v>19044</v>
      </c>
      <c r="Q1583" s="73">
        <f t="shared" si="343"/>
        <v>8905.25554895916</v>
      </c>
      <c r="R1583" s="73">
        <f t="shared" si="344"/>
        <v>172.28468251581117</v>
      </c>
      <c r="S1583" s="73">
        <f t="shared" si="345"/>
        <v>384.0022598277695</v>
      </c>
      <c r="T1583" s="73">
        <f t="shared" si="346"/>
        <v>15191.318289400919</v>
      </c>
      <c r="U1583" s="73">
        <f t="shared" si="347"/>
        <v>19236</v>
      </c>
      <c r="V1583" s="73">
        <f t="shared" si="348"/>
        <v>155414.17146805418</v>
      </c>
      <c r="W1583" s="73">
        <f t="shared" si="349"/>
        <v>160297.43004814367</v>
      </c>
    </row>
    <row r="1584" spans="2:23" ht="15">
      <c r="B1584" t="s">
        <v>2836</v>
      </c>
      <c r="C1584" t="s">
        <v>2837</v>
      </c>
      <c r="D1584" t="s">
        <v>2838</v>
      </c>
      <c r="E1584" s="54">
        <v>40</v>
      </c>
      <c r="F1584" s="45" t="s">
        <v>407</v>
      </c>
      <c r="G1584" s="45" t="s">
        <v>408</v>
      </c>
      <c r="H1584" s="45" t="s">
        <v>412</v>
      </c>
      <c r="I1584" s="53">
        <v>73203.23</v>
      </c>
      <c r="J1584" s="58">
        <f t="shared" si="336"/>
        <v>75984.95274</v>
      </c>
      <c r="K1584" s="58">
        <f t="shared" si="337"/>
        <v>78492.45618041999</v>
      </c>
      <c r="L1584" s="74">
        <f t="shared" si="338"/>
        <v>5812.848884609999</v>
      </c>
      <c r="M1584" s="74">
        <f t="shared" si="339"/>
        <v>112.45773005519999</v>
      </c>
      <c r="N1584" s="74">
        <f t="shared" si="340"/>
        <v>384.0022598277695</v>
      </c>
      <c r="O1584" s="74">
        <f t="shared" si="341"/>
        <v>9783.062665275</v>
      </c>
      <c r="P1584" s="39">
        <f t="shared" si="342"/>
        <v>19044</v>
      </c>
      <c r="Q1584" s="73">
        <f t="shared" si="343"/>
        <v>6004.672897802129</v>
      </c>
      <c r="R1584" s="73">
        <f t="shared" si="344"/>
        <v>116.16883514702158</v>
      </c>
      <c r="S1584" s="73">
        <f t="shared" si="345"/>
        <v>384.0022598277695</v>
      </c>
      <c r="T1584" s="73">
        <f t="shared" si="346"/>
        <v>10243.26553154481</v>
      </c>
      <c r="U1584" s="73">
        <f t="shared" si="347"/>
        <v>19236</v>
      </c>
      <c r="V1584" s="73">
        <f t="shared" si="348"/>
        <v>111121.32427976796</v>
      </c>
      <c r="W1584" s="73">
        <f t="shared" si="349"/>
        <v>114476.56570474172</v>
      </c>
    </row>
    <row r="1585" spans="2:23" ht="15">
      <c r="B1585" t="s">
        <v>2839</v>
      </c>
      <c r="C1585" t="s">
        <v>2840</v>
      </c>
      <c r="D1585" t="s">
        <v>2838</v>
      </c>
      <c r="E1585" s="54">
        <v>40</v>
      </c>
      <c r="F1585" s="45" t="s">
        <v>407</v>
      </c>
      <c r="G1585" s="45" t="s">
        <v>408</v>
      </c>
      <c r="H1585" s="45" t="s">
        <v>412</v>
      </c>
      <c r="I1585" s="53">
        <v>76524.69</v>
      </c>
      <c r="J1585" s="58">
        <f t="shared" si="336"/>
        <v>79432.62822</v>
      </c>
      <c r="K1585" s="58">
        <f t="shared" si="337"/>
        <v>82053.90495125999</v>
      </c>
      <c r="L1585" s="74">
        <f t="shared" si="338"/>
        <v>6076.5960588299995</v>
      </c>
      <c r="M1585" s="74">
        <f t="shared" si="339"/>
        <v>117.56028976559999</v>
      </c>
      <c r="N1585" s="74">
        <f t="shared" si="340"/>
        <v>384.0022598277695</v>
      </c>
      <c r="O1585" s="74">
        <f t="shared" si="341"/>
        <v>10226.950883325</v>
      </c>
      <c r="P1585" s="39">
        <f t="shared" si="342"/>
        <v>19044</v>
      </c>
      <c r="Q1585" s="73">
        <f t="shared" si="343"/>
        <v>6277.123728771389</v>
      </c>
      <c r="R1585" s="73">
        <f t="shared" si="344"/>
        <v>121.43977932786478</v>
      </c>
      <c r="S1585" s="73">
        <f t="shared" si="345"/>
        <v>384.0022598277695</v>
      </c>
      <c r="T1585" s="73">
        <f t="shared" si="346"/>
        <v>10708.034596139429</v>
      </c>
      <c r="U1585" s="73">
        <f t="shared" si="347"/>
        <v>19236</v>
      </c>
      <c r="V1585" s="73">
        <f t="shared" si="348"/>
        <v>115281.73771174837</v>
      </c>
      <c r="W1585" s="73">
        <f t="shared" si="349"/>
        <v>118780.50531532645</v>
      </c>
    </row>
    <row r="1586" spans="2:23" ht="15">
      <c r="B1586" t="s">
        <v>2841</v>
      </c>
      <c r="C1586" t="s">
        <v>2842</v>
      </c>
      <c r="D1586" t="s">
        <v>2838</v>
      </c>
      <c r="E1586" s="54">
        <v>40</v>
      </c>
      <c r="F1586" s="45" t="s">
        <v>407</v>
      </c>
      <c r="G1586" s="45" t="s">
        <v>408</v>
      </c>
      <c r="H1586" s="45" t="s">
        <v>412</v>
      </c>
      <c r="I1586" s="53">
        <v>72478.44</v>
      </c>
      <c r="J1586" s="58">
        <f t="shared" si="336"/>
        <v>75232.62072</v>
      </c>
      <c r="K1586" s="58">
        <f t="shared" si="337"/>
        <v>77715.29720376</v>
      </c>
      <c r="L1586" s="74">
        <f t="shared" si="338"/>
        <v>5755.295485080001</v>
      </c>
      <c r="M1586" s="74">
        <f t="shared" si="339"/>
        <v>111.3442786656</v>
      </c>
      <c r="N1586" s="74">
        <f t="shared" si="340"/>
        <v>384.0022598277695</v>
      </c>
      <c r="O1586" s="74">
        <f t="shared" si="341"/>
        <v>9686.199917700002</v>
      </c>
      <c r="P1586" s="39">
        <f t="shared" si="342"/>
        <v>19044</v>
      </c>
      <c r="Q1586" s="73">
        <f t="shared" si="343"/>
        <v>5945.22023608764</v>
      </c>
      <c r="R1586" s="73">
        <f t="shared" si="344"/>
        <v>115.0186398615648</v>
      </c>
      <c r="S1586" s="73">
        <f t="shared" si="345"/>
        <v>384.0022598277695</v>
      </c>
      <c r="T1586" s="73">
        <f t="shared" si="346"/>
        <v>10141.84628509068</v>
      </c>
      <c r="U1586" s="73">
        <f t="shared" si="347"/>
        <v>19236</v>
      </c>
      <c r="V1586" s="73">
        <f t="shared" si="348"/>
        <v>110213.46266127337</v>
      </c>
      <c r="W1586" s="73">
        <f t="shared" si="349"/>
        <v>113537.38462462765</v>
      </c>
    </row>
    <row r="1587" spans="2:23" ht="15">
      <c r="B1587" t="s">
        <v>2843</v>
      </c>
      <c r="C1587" t="s">
        <v>2844</v>
      </c>
      <c r="D1587" t="s">
        <v>2845</v>
      </c>
      <c r="E1587" s="54">
        <v>40</v>
      </c>
      <c r="F1587" s="45" t="s">
        <v>407</v>
      </c>
      <c r="G1587" s="45" t="s">
        <v>408</v>
      </c>
      <c r="H1587" s="45" t="s">
        <v>412</v>
      </c>
      <c r="I1587" s="53">
        <v>104126.09</v>
      </c>
      <c r="J1587" s="58">
        <f t="shared" si="336"/>
        <v>108082.88142</v>
      </c>
      <c r="K1587" s="58">
        <f t="shared" si="337"/>
        <v>111649.61650686</v>
      </c>
      <c r="L1587" s="74">
        <f t="shared" si="338"/>
        <v>8268.340428630001</v>
      </c>
      <c r="M1587" s="74">
        <f t="shared" si="339"/>
        <v>159.96266450160002</v>
      </c>
      <c r="N1587" s="74">
        <f t="shared" si="340"/>
        <v>384.0022598277695</v>
      </c>
      <c r="O1587" s="74">
        <f t="shared" si="341"/>
        <v>13915.670982825</v>
      </c>
      <c r="P1587" s="39">
        <f t="shared" si="342"/>
        <v>19044</v>
      </c>
      <c r="Q1587" s="73">
        <f t="shared" si="343"/>
        <v>8541.19566277479</v>
      </c>
      <c r="R1587" s="73">
        <f t="shared" si="344"/>
        <v>165.2414324301528</v>
      </c>
      <c r="S1587" s="73">
        <f t="shared" si="345"/>
        <v>384.0022598277695</v>
      </c>
      <c r="T1587" s="73">
        <f t="shared" si="346"/>
        <v>14570.27495414523</v>
      </c>
      <c r="U1587" s="73">
        <f t="shared" si="347"/>
        <v>19236</v>
      </c>
      <c r="V1587" s="73">
        <f t="shared" si="348"/>
        <v>149854.85775578438</v>
      </c>
      <c r="W1587" s="73">
        <f t="shared" si="349"/>
        <v>154546.33081603795</v>
      </c>
    </row>
    <row r="1588" spans="2:23" ht="15">
      <c r="B1588" t="s">
        <v>2846</v>
      </c>
      <c r="C1588" t="s">
        <v>2847</v>
      </c>
      <c r="D1588" t="s">
        <v>2838</v>
      </c>
      <c r="E1588" s="54">
        <v>40</v>
      </c>
      <c r="F1588" s="45" t="s">
        <v>407</v>
      </c>
      <c r="G1588" s="45" t="s">
        <v>408</v>
      </c>
      <c r="H1588" s="45" t="s">
        <v>761</v>
      </c>
      <c r="I1588" s="53">
        <v>58202.15</v>
      </c>
      <c r="J1588" s="58">
        <f t="shared" si="336"/>
        <v>60413.8317</v>
      </c>
      <c r="K1588" s="58">
        <f t="shared" si="337"/>
        <v>62407.4881461</v>
      </c>
      <c r="L1588" s="74">
        <f t="shared" si="338"/>
        <v>4621.65812505</v>
      </c>
      <c r="M1588" s="74">
        <f t="shared" si="339"/>
        <v>89.412470916</v>
      </c>
      <c r="N1588" s="74">
        <f t="shared" si="340"/>
        <v>384.0022598277695</v>
      </c>
      <c r="O1588" s="74">
        <f t="shared" si="341"/>
        <v>7778.280831375</v>
      </c>
      <c r="P1588" s="39">
        <f t="shared" si="342"/>
        <v>19044</v>
      </c>
      <c r="Q1588" s="73">
        <f t="shared" si="343"/>
        <v>4774.17284317665</v>
      </c>
      <c r="R1588" s="73">
        <f t="shared" si="344"/>
        <v>92.363082456228</v>
      </c>
      <c r="S1588" s="73">
        <f t="shared" si="345"/>
        <v>384.0022598277695</v>
      </c>
      <c r="T1588" s="73">
        <f t="shared" si="346"/>
        <v>8144.1772030660495</v>
      </c>
      <c r="U1588" s="73">
        <f t="shared" si="347"/>
        <v>19236</v>
      </c>
      <c r="V1588" s="73">
        <f t="shared" si="348"/>
        <v>92331.18538716878</v>
      </c>
      <c r="W1588" s="73">
        <f t="shared" si="349"/>
        <v>95038.2035346267</v>
      </c>
    </row>
    <row r="1589" spans="2:23" ht="15">
      <c r="B1589" t="s">
        <v>2848</v>
      </c>
      <c r="C1589" t="s">
        <v>2849</v>
      </c>
      <c r="D1589" t="s">
        <v>2845</v>
      </c>
      <c r="E1589" s="54">
        <v>40</v>
      </c>
      <c r="F1589" s="45" t="s">
        <v>407</v>
      </c>
      <c r="G1589" s="45" t="s">
        <v>408</v>
      </c>
      <c r="H1589" s="45" t="s">
        <v>412</v>
      </c>
      <c r="I1589" s="53">
        <v>81030.44</v>
      </c>
      <c r="J1589" s="58">
        <f t="shared" si="336"/>
        <v>84109.59672</v>
      </c>
      <c r="K1589" s="58">
        <f t="shared" si="337"/>
        <v>86885.21341175999</v>
      </c>
      <c r="L1589" s="74">
        <f t="shared" si="338"/>
        <v>6434.38414908</v>
      </c>
      <c r="M1589" s="74">
        <f t="shared" si="339"/>
        <v>124.4822031456</v>
      </c>
      <c r="N1589" s="74">
        <f t="shared" si="340"/>
        <v>384.0022598277695</v>
      </c>
      <c r="O1589" s="74">
        <f t="shared" si="341"/>
        <v>10829.110577700001</v>
      </c>
      <c r="P1589" s="39">
        <f t="shared" si="342"/>
        <v>19044</v>
      </c>
      <c r="Q1589" s="73">
        <f t="shared" si="343"/>
        <v>6646.718825999639</v>
      </c>
      <c r="R1589" s="73">
        <f t="shared" si="344"/>
        <v>128.59011584940478</v>
      </c>
      <c r="S1589" s="73">
        <f t="shared" si="345"/>
        <v>384.0022598277695</v>
      </c>
      <c r="T1589" s="73">
        <f t="shared" si="346"/>
        <v>11338.52035023468</v>
      </c>
      <c r="U1589" s="73">
        <f t="shared" si="347"/>
        <v>19236</v>
      </c>
      <c r="V1589" s="73">
        <f t="shared" si="348"/>
        <v>120925.57590975337</v>
      </c>
      <c r="W1589" s="73">
        <f t="shared" si="349"/>
        <v>124619.04496367148</v>
      </c>
    </row>
    <row r="1590" spans="2:23" ht="15">
      <c r="B1590" t="s">
        <v>2850</v>
      </c>
      <c r="C1590" t="s">
        <v>897</v>
      </c>
      <c r="D1590" t="s">
        <v>417</v>
      </c>
      <c r="E1590" s="54">
        <v>40</v>
      </c>
      <c r="F1590" s="45" t="s">
        <v>407</v>
      </c>
      <c r="G1590" s="45" t="s">
        <v>408</v>
      </c>
      <c r="H1590" s="45" t="s">
        <v>412</v>
      </c>
      <c r="I1590" s="53">
        <v>128977.22</v>
      </c>
      <c r="J1590" s="58">
        <f t="shared" si="336"/>
        <v>133878.35436</v>
      </c>
      <c r="K1590" s="58">
        <f t="shared" si="337"/>
        <v>138296.34005387998</v>
      </c>
      <c r="L1590" s="74">
        <f t="shared" si="338"/>
        <v>9902.03613822</v>
      </c>
      <c r="M1590" s="74">
        <f t="shared" si="339"/>
        <v>198.1399644528</v>
      </c>
      <c r="N1590" s="74">
        <f t="shared" si="340"/>
        <v>384.0022598277695</v>
      </c>
      <c r="O1590" s="74">
        <f t="shared" si="341"/>
        <v>17236.83812385</v>
      </c>
      <c r="P1590" s="39">
        <f t="shared" si="342"/>
        <v>19044</v>
      </c>
      <c r="Q1590" s="73">
        <f t="shared" si="343"/>
        <v>9966.09693078126</v>
      </c>
      <c r="R1590" s="73">
        <f t="shared" si="344"/>
        <v>204.67858327974236</v>
      </c>
      <c r="S1590" s="73">
        <f t="shared" si="345"/>
        <v>384.0022598277695</v>
      </c>
      <c r="T1590" s="73">
        <f t="shared" si="346"/>
        <v>18047.672377031337</v>
      </c>
      <c r="U1590" s="73">
        <f t="shared" si="347"/>
        <v>19236</v>
      </c>
      <c r="V1590" s="73">
        <f t="shared" si="348"/>
        <v>180643.37084635056</v>
      </c>
      <c r="W1590" s="73">
        <f t="shared" si="349"/>
        <v>186134.79020480008</v>
      </c>
    </row>
    <row r="1591" spans="2:23" ht="15">
      <c r="B1591" t="s">
        <v>2851</v>
      </c>
      <c r="C1591" t="s">
        <v>751</v>
      </c>
      <c r="D1591" t="s">
        <v>417</v>
      </c>
      <c r="E1591" s="54">
        <v>40</v>
      </c>
      <c r="F1591" s="45" t="s">
        <v>407</v>
      </c>
      <c r="G1591" s="45" t="s">
        <v>408</v>
      </c>
      <c r="H1591" s="45" t="s">
        <v>412</v>
      </c>
      <c r="I1591" s="53">
        <v>115410.28</v>
      </c>
      <c r="J1591" s="58">
        <f t="shared" si="336"/>
        <v>119795.87064000001</v>
      </c>
      <c r="K1591" s="58">
        <f t="shared" si="337"/>
        <v>123749.13437112</v>
      </c>
      <c r="L1591" s="74">
        <f t="shared" si="338"/>
        <v>9164.384103960001</v>
      </c>
      <c r="M1591" s="74">
        <f t="shared" si="339"/>
        <v>177.29788854720002</v>
      </c>
      <c r="N1591" s="74">
        <f t="shared" si="340"/>
        <v>384.0022598277695</v>
      </c>
      <c r="O1591" s="74">
        <f t="shared" si="341"/>
        <v>15423.718344900002</v>
      </c>
      <c r="P1591" s="39">
        <f t="shared" si="342"/>
        <v>19044</v>
      </c>
      <c r="Q1591" s="73">
        <f t="shared" si="343"/>
        <v>9466.80877939068</v>
      </c>
      <c r="R1591" s="73">
        <f t="shared" si="344"/>
        <v>183.1487188692576</v>
      </c>
      <c r="S1591" s="73">
        <f t="shared" si="345"/>
        <v>384.0022598277695</v>
      </c>
      <c r="T1591" s="73">
        <f t="shared" si="346"/>
        <v>16149.26203543116</v>
      </c>
      <c r="U1591" s="73">
        <f t="shared" si="347"/>
        <v>19236</v>
      </c>
      <c r="V1591" s="73">
        <f t="shared" si="348"/>
        <v>163989.27323723497</v>
      </c>
      <c r="W1591" s="73">
        <f t="shared" si="349"/>
        <v>169168.35616463888</v>
      </c>
    </row>
    <row r="1592" spans="2:23" ht="15">
      <c r="B1592" t="s">
        <v>2852</v>
      </c>
      <c r="C1592" t="s">
        <v>416</v>
      </c>
      <c r="D1592" t="s">
        <v>417</v>
      </c>
      <c r="E1592" s="54">
        <v>40</v>
      </c>
      <c r="F1592" s="45" t="s">
        <v>407</v>
      </c>
      <c r="G1592" s="45" t="s">
        <v>408</v>
      </c>
      <c r="H1592" s="45" t="s">
        <v>412</v>
      </c>
      <c r="I1592" s="53">
        <v>64480.21</v>
      </c>
      <c r="J1592" s="58">
        <f t="shared" si="336"/>
        <v>66930.45798</v>
      </c>
      <c r="K1592" s="58">
        <f t="shared" si="337"/>
        <v>69139.16309334</v>
      </c>
      <c r="L1592" s="74">
        <f t="shared" si="338"/>
        <v>5120.180035470001</v>
      </c>
      <c r="M1592" s="74">
        <f t="shared" si="339"/>
        <v>99.0570778104</v>
      </c>
      <c r="N1592" s="74">
        <f t="shared" si="340"/>
        <v>384.0022598277695</v>
      </c>
      <c r="O1592" s="74">
        <f t="shared" si="341"/>
        <v>8617.296464925</v>
      </c>
      <c r="P1592" s="39">
        <f t="shared" si="342"/>
        <v>19044</v>
      </c>
      <c r="Q1592" s="73">
        <f t="shared" si="343"/>
        <v>5289.14597664051</v>
      </c>
      <c r="R1592" s="73">
        <f t="shared" si="344"/>
        <v>102.3259613781432</v>
      </c>
      <c r="S1592" s="73">
        <f t="shared" si="345"/>
        <v>384.0022598277695</v>
      </c>
      <c r="T1592" s="73">
        <f t="shared" si="346"/>
        <v>9022.66078368087</v>
      </c>
      <c r="U1592" s="73">
        <f t="shared" si="347"/>
        <v>19236</v>
      </c>
      <c r="V1592" s="73">
        <f t="shared" si="348"/>
        <v>100194.99381803318</v>
      </c>
      <c r="W1592" s="73">
        <f t="shared" si="349"/>
        <v>103173.29807486729</v>
      </c>
    </row>
    <row r="1593" spans="2:23" ht="15">
      <c r="B1593" t="s">
        <v>2853</v>
      </c>
      <c r="C1593" t="s">
        <v>1291</v>
      </c>
      <c r="D1593" t="s">
        <v>417</v>
      </c>
      <c r="E1593" s="54">
        <v>40</v>
      </c>
      <c r="F1593" s="45" t="s">
        <v>407</v>
      </c>
      <c r="G1593" s="45" t="s">
        <v>408</v>
      </c>
      <c r="H1593" s="45" t="s">
        <v>412</v>
      </c>
      <c r="I1593" s="53">
        <v>73949.13</v>
      </c>
      <c r="J1593" s="58">
        <f t="shared" si="336"/>
        <v>76759.19694000001</v>
      </c>
      <c r="K1593" s="58">
        <f t="shared" si="337"/>
        <v>79292.25043902</v>
      </c>
      <c r="L1593" s="74">
        <f t="shared" si="338"/>
        <v>5872.07856591</v>
      </c>
      <c r="M1593" s="74">
        <f t="shared" si="339"/>
        <v>113.60361147120001</v>
      </c>
      <c r="N1593" s="74">
        <f t="shared" si="340"/>
        <v>384.0022598277695</v>
      </c>
      <c r="O1593" s="74">
        <f t="shared" si="341"/>
        <v>9882.746606025</v>
      </c>
      <c r="P1593" s="39">
        <f t="shared" si="342"/>
        <v>19044</v>
      </c>
      <c r="Q1593" s="73">
        <f t="shared" si="343"/>
        <v>6065.85715858503</v>
      </c>
      <c r="R1593" s="73">
        <f t="shared" si="344"/>
        <v>117.35253064974961</v>
      </c>
      <c r="S1593" s="73">
        <f t="shared" si="345"/>
        <v>384.0022598277695</v>
      </c>
      <c r="T1593" s="73">
        <f t="shared" si="346"/>
        <v>10347.63868229211</v>
      </c>
      <c r="U1593" s="73">
        <f t="shared" si="347"/>
        <v>19236</v>
      </c>
      <c r="V1593" s="73">
        <f t="shared" si="348"/>
        <v>112055.62798323398</v>
      </c>
      <c r="W1593" s="73">
        <f t="shared" si="349"/>
        <v>115443.10107037466</v>
      </c>
    </row>
    <row r="1594" spans="2:23" ht="15">
      <c r="B1594" t="s">
        <v>2854</v>
      </c>
      <c r="C1594" t="s">
        <v>1295</v>
      </c>
      <c r="D1594" t="s">
        <v>661</v>
      </c>
      <c r="E1594" s="54">
        <v>40</v>
      </c>
      <c r="F1594" s="45" t="s">
        <v>407</v>
      </c>
      <c r="G1594" s="45" t="s">
        <v>408</v>
      </c>
      <c r="H1594" s="45" t="s">
        <v>412</v>
      </c>
      <c r="I1594" s="53">
        <v>70832.45</v>
      </c>
      <c r="J1594" s="58">
        <f t="shared" si="336"/>
        <v>73524.0831</v>
      </c>
      <c r="K1594" s="58">
        <f t="shared" si="337"/>
        <v>75950.3778423</v>
      </c>
      <c r="L1594" s="74">
        <f t="shared" si="338"/>
        <v>5624.59235715</v>
      </c>
      <c r="M1594" s="74">
        <f t="shared" si="339"/>
        <v>108.81564298800001</v>
      </c>
      <c r="N1594" s="74">
        <f t="shared" si="340"/>
        <v>384.0022598277695</v>
      </c>
      <c r="O1594" s="74">
        <f t="shared" si="341"/>
        <v>9466.225699125001</v>
      </c>
      <c r="P1594" s="39">
        <f t="shared" si="342"/>
        <v>19044</v>
      </c>
      <c r="Q1594" s="73">
        <f t="shared" si="343"/>
        <v>5810.20390493595</v>
      </c>
      <c r="R1594" s="73">
        <f t="shared" si="344"/>
        <v>112.406559206604</v>
      </c>
      <c r="S1594" s="73">
        <f t="shared" si="345"/>
        <v>384.0022598277695</v>
      </c>
      <c r="T1594" s="73">
        <f t="shared" si="346"/>
        <v>9911.52430842015</v>
      </c>
      <c r="U1594" s="73">
        <f t="shared" si="347"/>
        <v>19236</v>
      </c>
      <c r="V1594" s="73">
        <f t="shared" si="348"/>
        <v>108151.71905909077</v>
      </c>
      <c r="W1594" s="73">
        <f t="shared" si="349"/>
        <v>111404.51487469047</v>
      </c>
    </row>
    <row r="1595" spans="2:23" ht="15">
      <c r="B1595" t="s">
        <v>2855</v>
      </c>
      <c r="C1595" t="s">
        <v>435</v>
      </c>
      <c r="D1595" t="s">
        <v>417</v>
      </c>
      <c r="E1595" s="54">
        <v>40</v>
      </c>
      <c r="F1595" s="45" t="s">
        <v>407</v>
      </c>
      <c r="G1595" s="45" t="s">
        <v>408</v>
      </c>
      <c r="H1595" s="45" t="s">
        <v>412</v>
      </c>
      <c r="I1595" s="53">
        <v>83348.49</v>
      </c>
      <c r="J1595" s="58">
        <f t="shared" si="336"/>
        <v>86515.73262000001</v>
      </c>
      <c r="K1595" s="58">
        <f t="shared" si="337"/>
        <v>89370.75179646</v>
      </c>
      <c r="L1595" s="74">
        <f t="shared" si="338"/>
        <v>6618.45354543</v>
      </c>
      <c r="M1595" s="74">
        <f t="shared" si="339"/>
        <v>128.0432842776</v>
      </c>
      <c r="N1595" s="74">
        <f t="shared" si="340"/>
        <v>384.0022598277695</v>
      </c>
      <c r="O1595" s="74">
        <f t="shared" si="341"/>
        <v>11138.900574825002</v>
      </c>
      <c r="P1595" s="39">
        <f t="shared" si="342"/>
        <v>19044</v>
      </c>
      <c r="Q1595" s="73">
        <f t="shared" si="343"/>
        <v>6836.862512429189</v>
      </c>
      <c r="R1595" s="73">
        <f t="shared" si="344"/>
        <v>132.2687126587608</v>
      </c>
      <c r="S1595" s="73">
        <f t="shared" si="345"/>
        <v>384.0022598277695</v>
      </c>
      <c r="T1595" s="73">
        <f t="shared" si="346"/>
        <v>11662.88310943803</v>
      </c>
      <c r="U1595" s="73">
        <f t="shared" si="347"/>
        <v>19236</v>
      </c>
      <c r="V1595" s="73">
        <f t="shared" si="348"/>
        <v>123829.13228436038</v>
      </c>
      <c r="W1595" s="73">
        <f t="shared" si="349"/>
        <v>127622.76839081376</v>
      </c>
    </row>
    <row r="1596" spans="2:23" ht="15">
      <c r="B1596" t="s">
        <v>2856</v>
      </c>
      <c r="C1596" t="s">
        <v>705</v>
      </c>
      <c r="D1596" t="s">
        <v>661</v>
      </c>
      <c r="E1596" s="54">
        <v>40</v>
      </c>
      <c r="F1596" s="45" t="s">
        <v>407</v>
      </c>
      <c r="G1596" s="45" t="s">
        <v>408</v>
      </c>
      <c r="H1596" s="45" t="s">
        <v>412</v>
      </c>
      <c r="I1596" s="53">
        <v>91430.16</v>
      </c>
      <c r="J1596" s="58">
        <f t="shared" si="336"/>
        <v>94904.50608</v>
      </c>
      <c r="K1596" s="58">
        <f t="shared" si="337"/>
        <v>98036.35478064</v>
      </c>
      <c r="L1596" s="74">
        <f t="shared" si="338"/>
        <v>7260.19471512</v>
      </c>
      <c r="M1596" s="74">
        <f t="shared" si="339"/>
        <v>140.45866899840001</v>
      </c>
      <c r="N1596" s="74">
        <f t="shared" si="340"/>
        <v>384.0022598277695</v>
      </c>
      <c r="O1596" s="74">
        <f t="shared" si="341"/>
        <v>12218.955157800001</v>
      </c>
      <c r="P1596" s="39">
        <f t="shared" si="342"/>
        <v>19044</v>
      </c>
      <c r="Q1596" s="73">
        <f t="shared" si="343"/>
        <v>7499.78114071896</v>
      </c>
      <c r="R1596" s="73">
        <f t="shared" si="344"/>
        <v>145.0938050753472</v>
      </c>
      <c r="S1596" s="73">
        <f t="shared" si="345"/>
        <v>384.0022598277695</v>
      </c>
      <c r="T1596" s="73">
        <f t="shared" si="346"/>
        <v>12793.74429887352</v>
      </c>
      <c r="U1596" s="73">
        <f t="shared" si="347"/>
        <v>19236</v>
      </c>
      <c r="V1596" s="73">
        <f t="shared" si="348"/>
        <v>133952.11688174616</v>
      </c>
      <c r="W1596" s="73">
        <f t="shared" si="349"/>
        <v>138094.9762851356</v>
      </c>
    </row>
    <row r="1597" spans="2:23" ht="15">
      <c r="B1597" t="s">
        <v>2857</v>
      </c>
      <c r="C1597" t="s">
        <v>705</v>
      </c>
      <c r="D1597" t="s">
        <v>661</v>
      </c>
      <c r="E1597" s="54">
        <v>40</v>
      </c>
      <c r="F1597" s="45" t="s">
        <v>407</v>
      </c>
      <c r="G1597" s="45" t="s">
        <v>408</v>
      </c>
      <c r="H1597" s="45" t="s">
        <v>412</v>
      </c>
      <c r="I1597" s="53">
        <v>91430.16</v>
      </c>
      <c r="J1597" s="58">
        <f t="shared" si="336"/>
        <v>94904.50608</v>
      </c>
      <c r="K1597" s="58">
        <f t="shared" si="337"/>
        <v>98036.35478064</v>
      </c>
      <c r="L1597" s="74">
        <f t="shared" si="338"/>
        <v>7260.19471512</v>
      </c>
      <c r="M1597" s="74">
        <f t="shared" si="339"/>
        <v>140.45866899840001</v>
      </c>
      <c r="N1597" s="74">
        <f t="shared" si="340"/>
        <v>384.0022598277695</v>
      </c>
      <c r="O1597" s="74">
        <f t="shared" si="341"/>
        <v>12218.955157800001</v>
      </c>
      <c r="P1597" s="39">
        <f t="shared" si="342"/>
        <v>19044</v>
      </c>
      <c r="Q1597" s="73">
        <f t="shared" si="343"/>
        <v>7499.78114071896</v>
      </c>
      <c r="R1597" s="73">
        <f t="shared" si="344"/>
        <v>145.0938050753472</v>
      </c>
      <c r="S1597" s="73">
        <f t="shared" si="345"/>
        <v>384.0022598277695</v>
      </c>
      <c r="T1597" s="73">
        <f t="shared" si="346"/>
        <v>12793.74429887352</v>
      </c>
      <c r="U1597" s="73">
        <f t="shared" si="347"/>
        <v>19236</v>
      </c>
      <c r="V1597" s="73">
        <f t="shared" si="348"/>
        <v>133952.11688174616</v>
      </c>
      <c r="W1597" s="73">
        <f t="shared" si="349"/>
        <v>138094.9762851356</v>
      </c>
    </row>
    <row r="1598" spans="2:23" ht="15">
      <c r="B1598" t="s">
        <v>2858</v>
      </c>
      <c r="C1598" t="s">
        <v>464</v>
      </c>
      <c r="D1598" t="s">
        <v>417</v>
      </c>
      <c r="E1598" s="54">
        <v>40</v>
      </c>
      <c r="F1598" s="45" t="s">
        <v>407</v>
      </c>
      <c r="G1598" s="45" t="s">
        <v>408</v>
      </c>
      <c r="H1598" s="45" t="s">
        <v>412</v>
      </c>
      <c r="I1598" s="53">
        <v>86498.28</v>
      </c>
      <c r="J1598" s="58">
        <f t="shared" si="336"/>
        <v>89785.21464</v>
      </c>
      <c r="K1598" s="58">
        <f t="shared" si="337"/>
        <v>92748.12672312</v>
      </c>
      <c r="L1598" s="74">
        <f t="shared" si="338"/>
        <v>6868.56891996</v>
      </c>
      <c r="M1598" s="74">
        <f t="shared" si="339"/>
        <v>132.8821176672</v>
      </c>
      <c r="N1598" s="74">
        <f t="shared" si="340"/>
        <v>384.0022598277695</v>
      </c>
      <c r="O1598" s="74">
        <f t="shared" si="341"/>
        <v>11559.846384900002</v>
      </c>
      <c r="P1598" s="39">
        <f t="shared" si="342"/>
        <v>19044</v>
      </c>
      <c r="Q1598" s="73">
        <f t="shared" si="343"/>
        <v>7095.23169431868</v>
      </c>
      <c r="R1598" s="73">
        <f t="shared" si="344"/>
        <v>137.2672275502176</v>
      </c>
      <c r="S1598" s="73">
        <f t="shared" si="345"/>
        <v>384.0022598277695</v>
      </c>
      <c r="T1598" s="73">
        <f t="shared" si="346"/>
        <v>12103.63053736716</v>
      </c>
      <c r="U1598" s="73">
        <f t="shared" si="347"/>
        <v>19236</v>
      </c>
      <c r="V1598" s="73">
        <f t="shared" si="348"/>
        <v>127774.51432235498</v>
      </c>
      <c r="W1598" s="73">
        <f t="shared" si="349"/>
        <v>131704.25844218384</v>
      </c>
    </row>
    <row r="1599" spans="2:23" ht="15">
      <c r="B1599" t="s">
        <v>2859</v>
      </c>
      <c r="C1599" t="s">
        <v>998</v>
      </c>
      <c r="D1599" t="s">
        <v>661</v>
      </c>
      <c r="E1599" s="54">
        <v>40</v>
      </c>
      <c r="F1599" s="45" t="s">
        <v>407</v>
      </c>
      <c r="G1599" s="45" t="s">
        <v>408</v>
      </c>
      <c r="H1599" s="45" t="s">
        <v>412</v>
      </c>
      <c r="I1599" s="53">
        <v>91600.29</v>
      </c>
      <c r="J1599" s="58">
        <f t="shared" si="336"/>
        <v>95081.10102</v>
      </c>
      <c r="K1599" s="58">
        <f t="shared" si="337"/>
        <v>98218.77735366</v>
      </c>
      <c r="L1599" s="74">
        <f t="shared" si="338"/>
        <v>7273.70422803</v>
      </c>
      <c r="M1599" s="74">
        <f t="shared" si="339"/>
        <v>140.7200295096</v>
      </c>
      <c r="N1599" s="74">
        <f t="shared" si="340"/>
        <v>384.0022598277695</v>
      </c>
      <c r="O1599" s="74">
        <f t="shared" si="341"/>
        <v>12241.691756325</v>
      </c>
      <c r="P1599" s="39">
        <f t="shared" si="342"/>
        <v>19044</v>
      </c>
      <c r="Q1599" s="73">
        <f t="shared" si="343"/>
        <v>7513.73646755499</v>
      </c>
      <c r="R1599" s="73">
        <f t="shared" si="344"/>
        <v>145.3637904834168</v>
      </c>
      <c r="S1599" s="73">
        <f t="shared" si="345"/>
        <v>384.0022598277695</v>
      </c>
      <c r="T1599" s="73">
        <f t="shared" si="346"/>
        <v>12817.55044465263</v>
      </c>
      <c r="U1599" s="73">
        <f t="shared" si="347"/>
        <v>19236</v>
      </c>
      <c r="V1599" s="73">
        <f t="shared" si="348"/>
        <v>134165.21929369238</v>
      </c>
      <c r="W1599" s="73">
        <f t="shared" si="349"/>
        <v>138315.4303161788</v>
      </c>
    </row>
    <row r="1600" spans="2:23" ht="15">
      <c r="B1600" t="s">
        <v>2860</v>
      </c>
      <c r="C1600" t="s">
        <v>735</v>
      </c>
      <c r="D1600" t="s">
        <v>417</v>
      </c>
      <c r="E1600" s="54">
        <v>40</v>
      </c>
      <c r="F1600" s="45" t="s">
        <v>407</v>
      </c>
      <c r="G1600" s="45" t="s">
        <v>408</v>
      </c>
      <c r="H1600" s="45" t="s">
        <v>412</v>
      </c>
      <c r="I1600" s="53">
        <v>100172.59</v>
      </c>
      <c r="J1600" s="58">
        <f t="shared" si="336"/>
        <v>103979.14842</v>
      </c>
      <c r="K1600" s="58">
        <f t="shared" si="337"/>
        <v>107410.46031786</v>
      </c>
      <c r="L1600" s="74">
        <f t="shared" si="338"/>
        <v>7954.40485413</v>
      </c>
      <c r="M1600" s="74">
        <f t="shared" si="339"/>
        <v>153.88913966159998</v>
      </c>
      <c r="N1600" s="74">
        <f t="shared" si="340"/>
        <v>384.0022598277695</v>
      </c>
      <c r="O1600" s="74">
        <f t="shared" si="341"/>
        <v>13387.315359075</v>
      </c>
      <c r="P1600" s="39">
        <f t="shared" si="342"/>
        <v>19044</v>
      </c>
      <c r="Q1600" s="73">
        <f t="shared" si="343"/>
        <v>8216.900214316289</v>
      </c>
      <c r="R1600" s="73">
        <f t="shared" si="344"/>
        <v>158.96748127043278</v>
      </c>
      <c r="S1600" s="73">
        <f t="shared" si="345"/>
        <v>384.0022598277695</v>
      </c>
      <c r="T1600" s="73">
        <f t="shared" si="346"/>
        <v>14017.065071480729</v>
      </c>
      <c r="U1600" s="73">
        <f t="shared" si="347"/>
        <v>19236</v>
      </c>
      <c r="V1600" s="73">
        <f t="shared" si="348"/>
        <v>144902.76003269438</v>
      </c>
      <c r="W1600" s="73">
        <f t="shared" si="349"/>
        <v>149423.3953447552</v>
      </c>
    </row>
    <row r="1601" spans="2:23" ht="15">
      <c r="B1601" t="s">
        <v>2861</v>
      </c>
      <c r="C1601" t="s">
        <v>2862</v>
      </c>
      <c r="D1601" t="s">
        <v>2713</v>
      </c>
      <c r="E1601" s="54">
        <v>40</v>
      </c>
      <c r="F1601" s="45" t="s">
        <v>407</v>
      </c>
      <c r="G1601" s="45" t="s">
        <v>408</v>
      </c>
      <c r="H1601" s="45" t="s">
        <v>412</v>
      </c>
      <c r="I1601" s="53">
        <v>77334.31</v>
      </c>
      <c r="J1601" s="58">
        <f t="shared" si="336"/>
        <v>80273.01378</v>
      </c>
      <c r="K1601" s="58">
        <f t="shared" si="337"/>
        <v>82922.02323473999</v>
      </c>
      <c r="L1601" s="74">
        <f t="shared" si="338"/>
        <v>6140.8855541699995</v>
      </c>
      <c r="M1601" s="74">
        <f t="shared" si="339"/>
        <v>118.80406039439998</v>
      </c>
      <c r="N1601" s="74">
        <f t="shared" si="340"/>
        <v>384.0022598277695</v>
      </c>
      <c r="O1601" s="74">
        <f t="shared" si="341"/>
        <v>10335.150524175</v>
      </c>
      <c r="P1601" s="39">
        <f t="shared" si="342"/>
        <v>19044</v>
      </c>
      <c r="Q1601" s="73">
        <f t="shared" si="343"/>
        <v>6343.5347774576085</v>
      </c>
      <c r="R1601" s="73">
        <f t="shared" si="344"/>
        <v>122.72459438741518</v>
      </c>
      <c r="S1601" s="73">
        <f t="shared" si="345"/>
        <v>384.0022598277695</v>
      </c>
      <c r="T1601" s="73">
        <f t="shared" si="346"/>
        <v>10821.324032133569</v>
      </c>
      <c r="U1601" s="73">
        <f t="shared" si="347"/>
        <v>19236</v>
      </c>
      <c r="V1601" s="73">
        <f t="shared" si="348"/>
        <v>116295.85617856716</v>
      </c>
      <c r="W1601" s="73">
        <f t="shared" si="349"/>
        <v>119829.60889854634</v>
      </c>
    </row>
    <row r="1602" spans="2:23" ht="15">
      <c r="B1602" t="s">
        <v>2863</v>
      </c>
      <c r="C1602" t="s">
        <v>2352</v>
      </c>
      <c r="D1602" t="s">
        <v>2353</v>
      </c>
      <c r="E1602" s="54">
        <v>40</v>
      </c>
      <c r="F1602" s="45" t="s">
        <v>407</v>
      </c>
      <c r="G1602" s="45" t="s">
        <v>408</v>
      </c>
      <c r="H1602" s="45" t="s">
        <v>785</v>
      </c>
      <c r="I1602" s="53">
        <v>76530.71</v>
      </c>
      <c r="J1602" s="58">
        <f t="shared" si="336"/>
        <v>79438.87698000002</v>
      </c>
      <c r="K1602" s="58">
        <f t="shared" si="337"/>
        <v>82060.35992034001</v>
      </c>
      <c r="L1602" s="74">
        <f t="shared" si="338"/>
        <v>6077.074088970001</v>
      </c>
      <c r="M1602" s="74">
        <f t="shared" si="339"/>
        <v>117.56953793040002</v>
      </c>
      <c r="N1602" s="74">
        <f t="shared" si="340"/>
        <v>384.0022598277695</v>
      </c>
      <c r="O1602" s="74">
        <f t="shared" si="341"/>
        <v>10227.755411175001</v>
      </c>
      <c r="P1602" s="39">
        <f t="shared" si="342"/>
        <v>19044</v>
      </c>
      <c r="Q1602" s="73">
        <f t="shared" si="343"/>
        <v>6277.61753390601</v>
      </c>
      <c r="R1602" s="73">
        <f t="shared" si="344"/>
        <v>121.4493326821032</v>
      </c>
      <c r="S1602" s="73">
        <f t="shared" si="345"/>
        <v>384.0022598277695</v>
      </c>
      <c r="T1602" s="73">
        <f t="shared" si="346"/>
        <v>10708.876969604371</v>
      </c>
      <c r="U1602" s="73">
        <f t="shared" si="347"/>
        <v>19236</v>
      </c>
      <c r="V1602" s="73">
        <f t="shared" si="348"/>
        <v>115289.27827790318</v>
      </c>
      <c r="W1602" s="73">
        <f t="shared" si="349"/>
        <v>118788.30601636026</v>
      </c>
    </row>
    <row r="1603" spans="2:23" ht="15">
      <c r="B1603" t="s">
        <v>2864</v>
      </c>
      <c r="C1603" t="s">
        <v>2865</v>
      </c>
      <c r="D1603" t="s">
        <v>2353</v>
      </c>
      <c r="E1603" s="54">
        <v>40</v>
      </c>
      <c r="F1603" s="45" t="s">
        <v>407</v>
      </c>
      <c r="G1603" s="45" t="s">
        <v>408</v>
      </c>
      <c r="H1603" s="45" t="s">
        <v>412</v>
      </c>
      <c r="I1603" s="53">
        <v>68208.63</v>
      </c>
      <c r="J1603" s="58">
        <f t="shared" si="336"/>
        <v>70800.55794000001</v>
      </c>
      <c r="K1603" s="58">
        <f t="shared" si="337"/>
        <v>73136.97635202</v>
      </c>
      <c r="L1603" s="74">
        <f t="shared" si="338"/>
        <v>5416.242682410001</v>
      </c>
      <c r="M1603" s="74">
        <f t="shared" si="339"/>
        <v>104.78482575120002</v>
      </c>
      <c r="N1603" s="74">
        <f t="shared" si="340"/>
        <v>384.0022598277695</v>
      </c>
      <c r="O1603" s="74">
        <f t="shared" si="341"/>
        <v>9115.571834775003</v>
      </c>
      <c r="P1603" s="39">
        <f t="shared" si="342"/>
        <v>19044</v>
      </c>
      <c r="Q1603" s="73">
        <f t="shared" si="343"/>
        <v>5594.978690929531</v>
      </c>
      <c r="R1603" s="73">
        <f t="shared" si="344"/>
        <v>108.24272500098961</v>
      </c>
      <c r="S1603" s="73">
        <f t="shared" si="345"/>
        <v>384.0022598277695</v>
      </c>
      <c r="T1603" s="73">
        <f t="shared" si="346"/>
        <v>9544.375413938611</v>
      </c>
      <c r="U1603" s="73">
        <f t="shared" si="347"/>
        <v>19236</v>
      </c>
      <c r="V1603" s="73">
        <f t="shared" si="348"/>
        <v>104865.15954276398</v>
      </c>
      <c r="W1603" s="73">
        <f t="shared" si="349"/>
        <v>108004.57544171691</v>
      </c>
    </row>
    <row r="1604" spans="2:23" ht="15">
      <c r="B1604" t="s">
        <v>2866</v>
      </c>
      <c r="C1604" t="s">
        <v>2865</v>
      </c>
      <c r="D1604" t="s">
        <v>2867</v>
      </c>
      <c r="E1604" s="54">
        <v>40</v>
      </c>
      <c r="F1604" s="45" t="s">
        <v>407</v>
      </c>
      <c r="G1604" s="45" t="s">
        <v>408</v>
      </c>
      <c r="H1604" s="45" t="s">
        <v>785</v>
      </c>
      <c r="I1604" s="53">
        <v>68208.63</v>
      </c>
      <c r="J1604" s="58">
        <f t="shared" si="336"/>
        <v>70800.55794000001</v>
      </c>
      <c r="K1604" s="58">
        <f t="shared" si="337"/>
        <v>73136.97635202</v>
      </c>
      <c r="L1604" s="74">
        <f t="shared" si="338"/>
        <v>5416.242682410001</v>
      </c>
      <c r="M1604" s="74">
        <f t="shared" si="339"/>
        <v>104.78482575120002</v>
      </c>
      <c r="N1604" s="74">
        <f t="shared" si="340"/>
        <v>384.0022598277695</v>
      </c>
      <c r="O1604" s="74">
        <f t="shared" si="341"/>
        <v>9115.571834775003</v>
      </c>
      <c r="P1604" s="39">
        <f t="shared" si="342"/>
        <v>19044</v>
      </c>
      <c r="Q1604" s="73">
        <f t="shared" si="343"/>
        <v>5594.978690929531</v>
      </c>
      <c r="R1604" s="73">
        <f t="shared" si="344"/>
        <v>108.24272500098961</v>
      </c>
      <c r="S1604" s="73">
        <f t="shared" si="345"/>
        <v>384.0022598277695</v>
      </c>
      <c r="T1604" s="73">
        <f t="shared" si="346"/>
        <v>9544.375413938611</v>
      </c>
      <c r="U1604" s="73">
        <f t="shared" si="347"/>
        <v>19236</v>
      </c>
      <c r="V1604" s="73">
        <f t="shared" si="348"/>
        <v>104865.15954276398</v>
      </c>
      <c r="W1604" s="73">
        <f t="shared" si="349"/>
        <v>108004.57544171691</v>
      </c>
    </row>
    <row r="1605" spans="2:23" ht="15">
      <c r="B1605" t="s">
        <v>2868</v>
      </c>
      <c r="C1605" t="s">
        <v>2869</v>
      </c>
      <c r="D1605" t="s">
        <v>2353</v>
      </c>
      <c r="E1605" s="54">
        <v>40</v>
      </c>
      <c r="F1605" s="45" t="s">
        <v>407</v>
      </c>
      <c r="G1605" s="45" t="s">
        <v>408</v>
      </c>
      <c r="H1605" s="45" t="s">
        <v>785</v>
      </c>
      <c r="I1605" s="53">
        <v>67551.22</v>
      </c>
      <c r="J1605" s="58">
        <f t="shared" si="336"/>
        <v>70118.16636</v>
      </c>
      <c r="K1605" s="58">
        <f t="shared" si="337"/>
        <v>72432.06584988</v>
      </c>
      <c r="L1605" s="74">
        <f t="shared" si="338"/>
        <v>5364.03972654</v>
      </c>
      <c r="M1605" s="74">
        <f t="shared" si="339"/>
        <v>103.7748862128</v>
      </c>
      <c r="N1605" s="74">
        <f t="shared" si="340"/>
        <v>384.0022598277695</v>
      </c>
      <c r="O1605" s="74">
        <f t="shared" si="341"/>
        <v>9027.71391885</v>
      </c>
      <c r="P1605" s="39">
        <f t="shared" si="342"/>
        <v>19044</v>
      </c>
      <c r="Q1605" s="73">
        <f t="shared" si="343"/>
        <v>5541.0530375158205</v>
      </c>
      <c r="R1605" s="73">
        <f t="shared" si="344"/>
        <v>107.1994574578224</v>
      </c>
      <c r="S1605" s="73">
        <f t="shared" si="345"/>
        <v>384.0022598277695</v>
      </c>
      <c r="T1605" s="73">
        <f t="shared" si="346"/>
        <v>9452.38459340934</v>
      </c>
      <c r="U1605" s="73">
        <f t="shared" si="347"/>
        <v>19236</v>
      </c>
      <c r="V1605" s="73">
        <f t="shared" si="348"/>
        <v>104041.69715143058</v>
      </c>
      <c r="W1605" s="73">
        <f t="shared" si="349"/>
        <v>107152.70519809076</v>
      </c>
    </row>
    <row r="1606" spans="2:23" ht="15">
      <c r="B1606" t="s">
        <v>2870</v>
      </c>
      <c r="C1606" t="s">
        <v>2871</v>
      </c>
      <c r="D1606" t="s">
        <v>2353</v>
      </c>
      <c r="E1606" s="54">
        <v>40</v>
      </c>
      <c r="F1606" s="45" t="s">
        <v>407</v>
      </c>
      <c r="G1606" s="45" t="s">
        <v>408</v>
      </c>
      <c r="H1606" s="45" t="s">
        <v>785</v>
      </c>
      <c r="I1606" s="53">
        <v>85029.85</v>
      </c>
      <c r="J1606" s="58">
        <f t="shared" si="336"/>
        <v>88260.98430000001</v>
      </c>
      <c r="K1606" s="58">
        <f t="shared" si="337"/>
        <v>91173.5967819</v>
      </c>
      <c r="L1606" s="74">
        <f t="shared" si="338"/>
        <v>6751.965298950001</v>
      </c>
      <c r="M1606" s="74">
        <f t="shared" si="339"/>
        <v>130.626256764</v>
      </c>
      <c r="N1606" s="74">
        <f t="shared" si="340"/>
        <v>384.0022598277695</v>
      </c>
      <c r="O1606" s="74">
        <f t="shared" si="341"/>
        <v>11363.601728625003</v>
      </c>
      <c r="P1606" s="39">
        <f t="shared" si="342"/>
        <v>19044</v>
      </c>
      <c r="Q1606" s="73">
        <f t="shared" si="343"/>
        <v>6974.780153815351</v>
      </c>
      <c r="R1606" s="73">
        <f t="shared" si="344"/>
        <v>134.936923237212</v>
      </c>
      <c r="S1606" s="73">
        <f t="shared" si="345"/>
        <v>384.0022598277695</v>
      </c>
      <c r="T1606" s="73">
        <f t="shared" si="346"/>
        <v>11898.154380037951</v>
      </c>
      <c r="U1606" s="73">
        <f t="shared" si="347"/>
        <v>19236</v>
      </c>
      <c r="V1606" s="73">
        <f t="shared" si="348"/>
        <v>125935.17984416679</v>
      </c>
      <c r="W1606" s="73">
        <f t="shared" si="349"/>
        <v>129801.4704988183</v>
      </c>
    </row>
    <row r="1607" spans="2:23" ht="15">
      <c r="B1607" t="s">
        <v>2872</v>
      </c>
      <c r="C1607" t="s">
        <v>2759</v>
      </c>
      <c r="D1607" t="s">
        <v>458</v>
      </c>
      <c r="E1607" s="54">
        <v>35</v>
      </c>
      <c r="F1607" s="45" t="s">
        <v>407</v>
      </c>
      <c r="G1607" s="45" t="s">
        <v>408</v>
      </c>
      <c r="H1607" s="45" t="s">
        <v>412</v>
      </c>
      <c r="I1607" s="53">
        <v>102395.36</v>
      </c>
      <c r="J1607" s="58">
        <f t="shared" si="336"/>
        <v>106286.38368</v>
      </c>
      <c r="K1607" s="58">
        <f t="shared" si="337"/>
        <v>109793.83434143999</v>
      </c>
      <c r="L1607" s="74">
        <f t="shared" si="338"/>
        <v>8130.90835152</v>
      </c>
      <c r="M1607" s="74">
        <f t="shared" si="339"/>
        <v>157.3038478464</v>
      </c>
      <c r="N1607" s="74">
        <f t="shared" si="340"/>
        <v>384.0022598277695</v>
      </c>
      <c r="O1607" s="74">
        <f t="shared" si="341"/>
        <v>13684.3718988</v>
      </c>
      <c r="P1607" s="39">
        <f t="shared" si="342"/>
        <v>19044</v>
      </c>
      <c r="Q1607" s="73">
        <f t="shared" si="343"/>
        <v>8399.22832712016</v>
      </c>
      <c r="R1607" s="73">
        <f t="shared" si="344"/>
        <v>162.49487482533118</v>
      </c>
      <c r="S1607" s="73">
        <f t="shared" si="345"/>
        <v>384.0022598277695</v>
      </c>
      <c r="T1607" s="73">
        <f t="shared" si="346"/>
        <v>14328.09538155792</v>
      </c>
      <c r="U1607" s="73">
        <f t="shared" si="347"/>
        <v>19236</v>
      </c>
      <c r="V1607" s="73">
        <f t="shared" si="348"/>
        <v>147686.97003799418</v>
      </c>
      <c r="W1607" s="73">
        <f t="shared" si="349"/>
        <v>152303.65518477117</v>
      </c>
    </row>
    <row r="1608" spans="2:23" ht="15">
      <c r="B1608" t="s">
        <v>2873</v>
      </c>
      <c r="C1608" t="s">
        <v>2874</v>
      </c>
      <c r="D1608" t="s">
        <v>511</v>
      </c>
      <c r="E1608" s="54">
        <v>35</v>
      </c>
      <c r="F1608" s="45" t="s">
        <v>407</v>
      </c>
      <c r="G1608" s="45" t="s">
        <v>408</v>
      </c>
      <c r="H1608" s="45" t="s">
        <v>412</v>
      </c>
      <c r="I1608" s="53">
        <v>81308.32</v>
      </c>
      <c r="J1608" s="58">
        <f t="shared" si="336"/>
        <v>84398.03616</v>
      </c>
      <c r="K1608" s="58">
        <f t="shared" si="337"/>
        <v>87183.17135327999</v>
      </c>
      <c r="L1608" s="74">
        <f t="shared" si="338"/>
        <v>6456.44976624</v>
      </c>
      <c r="M1608" s="74">
        <f t="shared" si="339"/>
        <v>124.9090935168</v>
      </c>
      <c r="N1608" s="74">
        <f t="shared" si="340"/>
        <v>384.0022598277695</v>
      </c>
      <c r="O1608" s="74">
        <f t="shared" si="341"/>
        <v>10866.2471556</v>
      </c>
      <c r="P1608" s="39">
        <f t="shared" si="342"/>
        <v>19044</v>
      </c>
      <c r="Q1608" s="73">
        <f t="shared" si="343"/>
        <v>6669.512608525919</v>
      </c>
      <c r="R1608" s="73">
        <f t="shared" si="344"/>
        <v>129.03109360285438</v>
      </c>
      <c r="S1608" s="73">
        <f t="shared" si="345"/>
        <v>384.0022598277695</v>
      </c>
      <c r="T1608" s="73">
        <f t="shared" si="346"/>
        <v>11377.40386160304</v>
      </c>
      <c r="U1608" s="73">
        <f t="shared" si="347"/>
        <v>19236</v>
      </c>
      <c r="V1608" s="73">
        <f t="shared" si="348"/>
        <v>121273.64443518457</v>
      </c>
      <c r="W1608" s="73">
        <f t="shared" si="349"/>
        <v>124979.12117683957</v>
      </c>
    </row>
    <row r="1609" spans="2:23" ht="15">
      <c r="B1609" t="s">
        <v>2875</v>
      </c>
      <c r="C1609" t="s">
        <v>513</v>
      </c>
      <c r="D1609" t="s">
        <v>417</v>
      </c>
      <c r="E1609" s="54">
        <v>40</v>
      </c>
      <c r="F1609" s="45" t="s">
        <v>407</v>
      </c>
      <c r="G1609" s="45" t="s">
        <v>408</v>
      </c>
      <c r="H1609" s="45" t="s">
        <v>412</v>
      </c>
      <c r="I1609" s="53">
        <v>137012.22</v>
      </c>
      <c r="J1609" s="58">
        <f t="shared" si="336"/>
        <v>142218.68436</v>
      </c>
      <c r="K1609" s="58">
        <f t="shared" si="337"/>
        <v>146911.90094388</v>
      </c>
      <c r="L1609" s="74">
        <f t="shared" si="338"/>
        <v>10022.97092322</v>
      </c>
      <c r="M1609" s="74">
        <f t="shared" si="339"/>
        <v>210.48365285280002</v>
      </c>
      <c r="N1609" s="74">
        <f t="shared" si="340"/>
        <v>384.0022598277695</v>
      </c>
      <c r="O1609" s="74">
        <f t="shared" si="341"/>
        <v>18310.65561135</v>
      </c>
      <c r="P1609" s="39">
        <f t="shared" si="342"/>
        <v>19044</v>
      </c>
      <c r="Q1609" s="73">
        <f t="shared" si="343"/>
        <v>10091.02256368626</v>
      </c>
      <c r="R1609" s="73">
        <f t="shared" si="344"/>
        <v>217.4296133969424</v>
      </c>
      <c r="S1609" s="73">
        <f t="shared" si="345"/>
        <v>384.0022598277695</v>
      </c>
      <c r="T1609" s="73">
        <f t="shared" si="346"/>
        <v>19172.00307317634</v>
      </c>
      <c r="U1609" s="73">
        <f t="shared" si="347"/>
        <v>19236</v>
      </c>
      <c r="V1609" s="73">
        <f t="shared" si="348"/>
        <v>190190.7968072506</v>
      </c>
      <c r="W1609" s="73">
        <f t="shared" si="349"/>
        <v>196012.35845396732</v>
      </c>
    </row>
    <row r="1610" spans="2:23" ht="15">
      <c r="B1610" t="s">
        <v>2876</v>
      </c>
      <c r="C1610" t="s">
        <v>577</v>
      </c>
      <c r="D1610" t="s">
        <v>797</v>
      </c>
      <c r="E1610" s="54">
        <v>40</v>
      </c>
      <c r="F1610" s="45" t="s">
        <v>407</v>
      </c>
      <c r="G1610" s="45" t="s">
        <v>408</v>
      </c>
      <c r="H1610" s="45" t="s">
        <v>412</v>
      </c>
      <c r="I1610" s="53">
        <v>54850.83</v>
      </c>
      <c r="J1610" s="58">
        <f aca="true" t="shared" si="350" ref="J1610:J1673">I1610*(1+$F$1)</f>
        <v>56935.16154</v>
      </c>
      <c r="K1610" s="58">
        <f aca="true" t="shared" si="351" ref="K1610:K1673">J1610*(1+$F$2)</f>
        <v>58814.02187082</v>
      </c>
      <c r="L1610" s="74">
        <f aca="true" t="shared" si="352" ref="L1610:L1673">IF(J1610-$L$2&lt;0,J1610*$I$3,($L$2*$I$3)+(J1610-$L$2)*$I$4)</f>
        <v>4355.53985781</v>
      </c>
      <c r="M1610" s="74">
        <f aca="true" t="shared" si="353" ref="M1610:M1673">J1610*0.00148</f>
        <v>84.2640390792</v>
      </c>
      <c r="N1610" s="74">
        <f aca="true" t="shared" si="354" ref="N1610:N1673">2080*0.184616471071043</f>
        <v>384.0022598277695</v>
      </c>
      <c r="O1610" s="74">
        <f aca="true" t="shared" si="355" ref="O1610:O1673">J1610*0.12875</f>
        <v>7330.402048275</v>
      </c>
      <c r="P1610" s="39">
        <f aca="true" t="shared" si="356" ref="P1610:P1673">1587*12</f>
        <v>19044</v>
      </c>
      <c r="Q1610" s="73">
        <f aca="true" t="shared" si="357" ref="Q1610:Q1673">IF(K1610-$L$2&lt;0,K1610*$I$3,($L$2*$I$3)+(K1610-$L$2)*$I$4)</f>
        <v>4499.27267311773</v>
      </c>
      <c r="R1610" s="73">
        <f aca="true" t="shared" si="358" ref="R1610:R1673">K1610*0.00148</f>
        <v>87.04475236881359</v>
      </c>
      <c r="S1610" s="73">
        <f aca="true" t="shared" si="359" ref="S1610:S1673">2080*0.184616471071043</f>
        <v>384.0022598277695</v>
      </c>
      <c r="T1610" s="73">
        <f aca="true" t="shared" si="360" ref="T1610:T1673">K1610*0.1305</f>
        <v>7675.22985414201</v>
      </c>
      <c r="U1610" s="73">
        <f aca="true" t="shared" si="361" ref="U1610:U1673">1603*12</f>
        <v>19236</v>
      </c>
      <c r="V1610" s="73">
        <f aca="true" t="shared" si="362" ref="V1610:V1673">J1610+SUM(L1610:P1610)</f>
        <v>88133.36974499197</v>
      </c>
      <c r="W1610" s="73">
        <f aca="true" t="shared" si="363" ref="W1610:W1673">K1610+SUM(Q1610:U1610)</f>
        <v>90695.57141027632</v>
      </c>
    </row>
    <row r="1611" spans="2:23" ht="15">
      <c r="B1611" t="s">
        <v>2877</v>
      </c>
      <c r="C1611" t="s">
        <v>1580</v>
      </c>
      <c r="D1611" t="s">
        <v>797</v>
      </c>
      <c r="E1611" s="54">
        <v>40</v>
      </c>
      <c r="F1611" s="45" t="s">
        <v>407</v>
      </c>
      <c r="G1611" s="45" t="s">
        <v>408</v>
      </c>
      <c r="H1611" s="45" t="s">
        <v>412</v>
      </c>
      <c r="I1611" s="53">
        <v>62836.07</v>
      </c>
      <c r="J1611" s="58">
        <f t="shared" si="350"/>
        <v>65223.84066</v>
      </c>
      <c r="K1611" s="58">
        <f t="shared" si="351"/>
        <v>67376.22740178</v>
      </c>
      <c r="L1611" s="74">
        <f t="shared" si="352"/>
        <v>4989.62381049</v>
      </c>
      <c r="M1611" s="74">
        <f t="shared" si="353"/>
        <v>96.5312841768</v>
      </c>
      <c r="N1611" s="74">
        <f t="shared" si="354"/>
        <v>384.0022598277695</v>
      </c>
      <c r="O1611" s="74">
        <f t="shared" si="355"/>
        <v>8397.569484975</v>
      </c>
      <c r="P1611" s="39">
        <f t="shared" si="356"/>
        <v>19044</v>
      </c>
      <c r="Q1611" s="73">
        <f t="shared" si="357"/>
        <v>5154.28139623617</v>
      </c>
      <c r="R1611" s="73">
        <f t="shared" si="358"/>
        <v>99.71681655463439</v>
      </c>
      <c r="S1611" s="73">
        <f t="shared" si="359"/>
        <v>384.0022598277695</v>
      </c>
      <c r="T1611" s="73">
        <f t="shared" si="360"/>
        <v>8792.59767593229</v>
      </c>
      <c r="U1611" s="73">
        <f t="shared" si="361"/>
        <v>19236</v>
      </c>
      <c r="V1611" s="73">
        <f t="shared" si="362"/>
        <v>98135.56749946957</v>
      </c>
      <c r="W1611" s="73">
        <f t="shared" si="363"/>
        <v>101042.82555033086</v>
      </c>
    </row>
    <row r="1612" spans="2:23" ht="15">
      <c r="B1612" t="s">
        <v>2878</v>
      </c>
      <c r="C1612" t="s">
        <v>2879</v>
      </c>
      <c r="D1612" t="s">
        <v>797</v>
      </c>
      <c r="E1612" s="54">
        <v>40</v>
      </c>
      <c r="F1612" s="45" t="s">
        <v>407</v>
      </c>
      <c r="G1612" s="45" t="s">
        <v>408</v>
      </c>
      <c r="H1612" s="45" t="s">
        <v>412</v>
      </c>
      <c r="I1612" s="53">
        <v>65408.88</v>
      </c>
      <c r="J1612" s="58">
        <f t="shared" si="350"/>
        <v>67894.41744</v>
      </c>
      <c r="K1612" s="58">
        <f t="shared" si="351"/>
        <v>70134.93321552</v>
      </c>
      <c r="L1612" s="74">
        <f t="shared" si="352"/>
        <v>5193.92293416</v>
      </c>
      <c r="M1612" s="74">
        <f t="shared" si="353"/>
        <v>100.4837378112</v>
      </c>
      <c r="N1612" s="74">
        <f t="shared" si="354"/>
        <v>384.0022598277695</v>
      </c>
      <c r="O1612" s="74">
        <f t="shared" si="355"/>
        <v>8741.406245400001</v>
      </c>
      <c r="P1612" s="39">
        <f t="shared" si="356"/>
        <v>19044</v>
      </c>
      <c r="Q1612" s="73">
        <f t="shared" si="357"/>
        <v>5365.3223909872795</v>
      </c>
      <c r="R1612" s="73">
        <f t="shared" si="358"/>
        <v>103.7997011589696</v>
      </c>
      <c r="S1612" s="73">
        <f t="shared" si="359"/>
        <v>384.0022598277695</v>
      </c>
      <c r="T1612" s="73">
        <f t="shared" si="360"/>
        <v>9152.60878462536</v>
      </c>
      <c r="U1612" s="73">
        <f t="shared" si="361"/>
        <v>19236</v>
      </c>
      <c r="V1612" s="73">
        <f t="shared" si="362"/>
        <v>101358.23261719898</v>
      </c>
      <c r="W1612" s="73">
        <f t="shared" si="363"/>
        <v>104376.66635211937</v>
      </c>
    </row>
    <row r="1613" spans="2:23" ht="15">
      <c r="B1613" t="s">
        <v>2880</v>
      </c>
      <c r="C1613" t="s">
        <v>2831</v>
      </c>
      <c r="D1613" t="s">
        <v>417</v>
      </c>
      <c r="E1613" s="54">
        <v>40</v>
      </c>
      <c r="F1613" s="45" t="s">
        <v>407</v>
      </c>
      <c r="G1613" s="45" t="s">
        <v>408</v>
      </c>
      <c r="H1613" s="45" t="s">
        <v>412</v>
      </c>
      <c r="I1613" s="53">
        <v>269957.17</v>
      </c>
      <c r="J1613" s="58">
        <f t="shared" si="350"/>
        <v>280215.54245999997</v>
      </c>
      <c r="K1613" s="58">
        <f t="shared" si="351"/>
        <v>289462.65536117996</v>
      </c>
      <c r="L1613" s="74">
        <f t="shared" si="352"/>
        <v>12023.92536567</v>
      </c>
      <c r="M1613" s="74">
        <f t="shared" si="353"/>
        <v>414.71900284079993</v>
      </c>
      <c r="N1613" s="74">
        <f t="shared" si="354"/>
        <v>384.0022598277695</v>
      </c>
      <c r="O1613" s="74">
        <f t="shared" si="355"/>
        <v>36077.751091725</v>
      </c>
      <c r="P1613" s="39">
        <f t="shared" si="356"/>
        <v>19044</v>
      </c>
      <c r="Q1613" s="73">
        <f t="shared" si="357"/>
        <v>12158.00850273711</v>
      </c>
      <c r="R1613" s="73">
        <f t="shared" si="358"/>
        <v>428.4047299345463</v>
      </c>
      <c r="S1613" s="73">
        <f t="shared" si="359"/>
        <v>384.0022598277695</v>
      </c>
      <c r="T1613" s="73">
        <f t="shared" si="360"/>
        <v>37774.87652463399</v>
      </c>
      <c r="U1613" s="73">
        <f t="shared" si="361"/>
        <v>19236</v>
      </c>
      <c r="V1613" s="73">
        <f t="shared" si="362"/>
        <v>348159.94018006354</v>
      </c>
      <c r="W1613" s="73">
        <f t="shared" si="363"/>
        <v>359443.9473783134</v>
      </c>
    </row>
    <row r="1614" spans="2:23" ht="15">
      <c r="B1614" t="s">
        <v>2881</v>
      </c>
      <c r="C1614" t="s">
        <v>2882</v>
      </c>
      <c r="D1614" t="s">
        <v>2883</v>
      </c>
      <c r="E1614" s="54">
        <v>87</v>
      </c>
      <c r="F1614" s="45" t="s">
        <v>407</v>
      </c>
      <c r="G1614" s="45" t="s">
        <v>1141</v>
      </c>
      <c r="H1614" s="45" t="s">
        <v>761</v>
      </c>
      <c r="I1614" s="53">
        <v>75214.3</v>
      </c>
      <c r="J1614" s="58">
        <f t="shared" si="350"/>
        <v>78072.4434</v>
      </c>
      <c r="K1614" s="58">
        <f t="shared" si="351"/>
        <v>80648.8340322</v>
      </c>
      <c r="L1614" s="74">
        <f t="shared" si="352"/>
        <v>5972.5419201</v>
      </c>
      <c r="M1614" s="74">
        <f t="shared" si="353"/>
        <v>115.54721623200001</v>
      </c>
      <c r="N1614" s="74">
        <f t="shared" si="354"/>
        <v>384.0022598277695</v>
      </c>
      <c r="O1614" s="74">
        <f t="shared" si="355"/>
        <v>10051.82708775</v>
      </c>
      <c r="P1614" s="39">
        <f t="shared" si="356"/>
        <v>19044</v>
      </c>
      <c r="Q1614" s="73">
        <f t="shared" si="357"/>
        <v>6169.6358034633</v>
      </c>
      <c r="R1614" s="73">
        <f t="shared" si="358"/>
        <v>119.360274367656</v>
      </c>
      <c r="S1614" s="73">
        <f t="shared" si="359"/>
        <v>384.0022598277695</v>
      </c>
      <c r="T1614" s="73">
        <f t="shared" si="360"/>
        <v>10524.6728412021</v>
      </c>
      <c r="U1614" s="73">
        <f t="shared" si="361"/>
        <v>19236</v>
      </c>
      <c r="V1614" s="73">
        <f t="shared" si="362"/>
        <v>113640.36188390978</v>
      </c>
      <c r="W1614" s="73">
        <f t="shared" si="363"/>
        <v>117082.50521106082</v>
      </c>
    </row>
    <row r="1615" spans="2:23" ht="15">
      <c r="B1615" t="s">
        <v>2884</v>
      </c>
      <c r="C1615" t="s">
        <v>2882</v>
      </c>
      <c r="D1615" t="s">
        <v>2883</v>
      </c>
      <c r="E1615" s="54">
        <v>87</v>
      </c>
      <c r="F1615" s="45" t="s">
        <v>407</v>
      </c>
      <c r="G1615" s="45" t="s">
        <v>1141</v>
      </c>
      <c r="H1615" s="45" t="s">
        <v>412</v>
      </c>
      <c r="I1615" s="53">
        <v>75214.3</v>
      </c>
      <c r="J1615" s="58">
        <f t="shared" si="350"/>
        <v>78072.4434</v>
      </c>
      <c r="K1615" s="58">
        <f t="shared" si="351"/>
        <v>80648.8340322</v>
      </c>
      <c r="L1615" s="74">
        <f t="shared" si="352"/>
        <v>5972.5419201</v>
      </c>
      <c r="M1615" s="74">
        <f t="shared" si="353"/>
        <v>115.54721623200001</v>
      </c>
      <c r="N1615" s="74">
        <f t="shared" si="354"/>
        <v>384.0022598277695</v>
      </c>
      <c r="O1615" s="74">
        <f t="shared" si="355"/>
        <v>10051.82708775</v>
      </c>
      <c r="P1615" s="39">
        <f t="shared" si="356"/>
        <v>19044</v>
      </c>
      <c r="Q1615" s="73">
        <f t="shared" si="357"/>
        <v>6169.6358034633</v>
      </c>
      <c r="R1615" s="73">
        <f t="shared" si="358"/>
        <v>119.360274367656</v>
      </c>
      <c r="S1615" s="73">
        <f t="shared" si="359"/>
        <v>384.0022598277695</v>
      </c>
      <c r="T1615" s="73">
        <f t="shared" si="360"/>
        <v>10524.6728412021</v>
      </c>
      <c r="U1615" s="73">
        <f t="shared" si="361"/>
        <v>19236</v>
      </c>
      <c r="V1615" s="73">
        <f t="shared" si="362"/>
        <v>113640.36188390978</v>
      </c>
      <c r="W1615" s="73">
        <f t="shared" si="363"/>
        <v>117082.50521106082</v>
      </c>
    </row>
    <row r="1616" spans="2:23" ht="15">
      <c r="B1616" t="s">
        <v>2885</v>
      </c>
      <c r="C1616" t="s">
        <v>2886</v>
      </c>
      <c r="D1616" t="s">
        <v>2883</v>
      </c>
      <c r="E1616" s="54">
        <v>102</v>
      </c>
      <c r="F1616" s="45" t="s">
        <v>407</v>
      </c>
      <c r="G1616" s="45" t="s">
        <v>1141</v>
      </c>
      <c r="H1616" s="45" t="s">
        <v>761</v>
      </c>
      <c r="I1616" s="53">
        <v>64397.58</v>
      </c>
      <c r="J1616" s="58">
        <f t="shared" si="350"/>
        <v>66844.68804000001</v>
      </c>
      <c r="K1616" s="58">
        <f t="shared" si="351"/>
        <v>69050.56274532</v>
      </c>
      <c r="L1616" s="74">
        <f t="shared" si="352"/>
        <v>5113.61863506</v>
      </c>
      <c r="M1616" s="74">
        <f t="shared" si="353"/>
        <v>98.93013829920001</v>
      </c>
      <c r="N1616" s="74">
        <f t="shared" si="354"/>
        <v>384.0022598277695</v>
      </c>
      <c r="O1616" s="74">
        <f t="shared" si="355"/>
        <v>8606.253585150002</v>
      </c>
      <c r="P1616" s="39">
        <f t="shared" si="356"/>
        <v>19044</v>
      </c>
      <c r="Q1616" s="73">
        <f t="shared" si="357"/>
        <v>5282.36805001698</v>
      </c>
      <c r="R1616" s="73">
        <f t="shared" si="358"/>
        <v>102.1948328630736</v>
      </c>
      <c r="S1616" s="73">
        <f t="shared" si="359"/>
        <v>384.0022598277695</v>
      </c>
      <c r="T1616" s="73">
        <f t="shared" si="360"/>
        <v>9011.09843826426</v>
      </c>
      <c r="U1616" s="73">
        <f t="shared" si="361"/>
        <v>19236</v>
      </c>
      <c r="V1616" s="73">
        <f t="shared" si="362"/>
        <v>100091.49265833698</v>
      </c>
      <c r="W1616" s="73">
        <f t="shared" si="363"/>
        <v>103066.22632629209</v>
      </c>
    </row>
    <row r="1617" spans="2:23" ht="15">
      <c r="B1617" t="s">
        <v>2887</v>
      </c>
      <c r="C1617" t="s">
        <v>2888</v>
      </c>
      <c r="D1617" t="s">
        <v>2883</v>
      </c>
      <c r="E1617" s="54">
        <v>87</v>
      </c>
      <c r="F1617" s="45" t="s">
        <v>407</v>
      </c>
      <c r="G1617" s="45" t="s">
        <v>1141</v>
      </c>
      <c r="H1617" s="45" t="s">
        <v>412</v>
      </c>
      <c r="I1617" s="53">
        <v>75583.31</v>
      </c>
      <c r="J1617" s="58">
        <f t="shared" si="350"/>
        <v>78455.47578</v>
      </c>
      <c r="K1617" s="58">
        <f t="shared" si="351"/>
        <v>81044.50648073999</v>
      </c>
      <c r="L1617" s="74">
        <f t="shared" si="352"/>
        <v>6001.84389717</v>
      </c>
      <c r="M1617" s="74">
        <f t="shared" si="353"/>
        <v>116.11410415439998</v>
      </c>
      <c r="N1617" s="74">
        <f t="shared" si="354"/>
        <v>384.0022598277695</v>
      </c>
      <c r="O1617" s="74">
        <f t="shared" si="355"/>
        <v>10101.142506675</v>
      </c>
      <c r="P1617" s="39">
        <f t="shared" si="356"/>
        <v>19044</v>
      </c>
      <c r="Q1617" s="73">
        <f t="shared" si="357"/>
        <v>6199.904745776609</v>
      </c>
      <c r="R1617" s="73">
        <f t="shared" si="358"/>
        <v>119.94586959149518</v>
      </c>
      <c r="S1617" s="73">
        <f t="shared" si="359"/>
        <v>384.0022598277695</v>
      </c>
      <c r="T1617" s="73">
        <f t="shared" si="360"/>
        <v>10576.30809573657</v>
      </c>
      <c r="U1617" s="73">
        <f t="shared" si="361"/>
        <v>19236</v>
      </c>
      <c r="V1617" s="73">
        <f t="shared" si="362"/>
        <v>114102.57854782716</v>
      </c>
      <c r="W1617" s="73">
        <f t="shared" si="363"/>
        <v>117560.66745167243</v>
      </c>
    </row>
    <row r="1618" spans="2:23" ht="15">
      <c r="B1618" t="s">
        <v>2889</v>
      </c>
      <c r="C1618" t="s">
        <v>422</v>
      </c>
      <c r="D1618" t="s">
        <v>797</v>
      </c>
      <c r="E1618" s="54">
        <v>40</v>
      </c>
      <c r="F1618" s="45" t="s">
        <v>407</v>
      </c>
      <c r="G1618" s="45" t="s">
        <v>408</v>
      </c>
      <c r="H1618" s="45" t="s">
        <v>412</v>
      </c>
      <c r="I1618" s="53">
        <v>65126.51</v>
      </c>
      <c r="J1618" s="58">
        <f t="shared" si="350"/>
        <v>67601.31738000001</v>
      </c>
      <c r="K1618" s="58">
        <f t="shared" si="351"/>
        <v>69832.16085354</v>
      </c>
      <c r="L1618" s="74">
        <f t="shared" si="352"/>
        <v>5171.50077957</v>
      </c>
      <c r="M1618" s="74">
        <f t="shared" si="353"/>
        <v>100.04994972240002</v>
      </c>
      <c r="N1618" s="74">
        <f t="shared" si="354"/>
        <v>384.0022598277695</v>
      </c>
      <c r="O1618" s="74">
        <f t="shared" si="355"/>
        <v>8703.669612675001</v>
      </c>
      <c r="P1618" s="39">
        <f t="shared" si="356"/>
        <v>19044</v>
      </c>
      <c r="Q1618" s="73">
        <f t="shared" si="357"/>
        <v>5342.16030529581</v>
      </c>
      <c r="R1618" s="73">
        <f t="shared" si="358"/>
        <v>103.3515980632392</v>
      </c>
      <c r="S1618" s="73">
        <f t="shared" si="359"/>
        <v>384.0022598277695</v>
      </c>
      <c r="T1618" s="73">
        <f t="shared" si="360"/>
        <v>9113.09699138697</v>
      </c>
      <c r="U1618" s="73">
        <f t="shared" si="361"/>
        <v>19236</v>
      </c>
      <c r="V1618" s="73">
        <f t="shared" si="362"/>
        <v>101004.53998179518</v>
      </c>
      <c r="W1618" s="73">
        <f t="shared" si="363"/>
        <v>104010.7720081138</v>
      </c>
    </row>
    <row r="1619" spans="2:23" ht="15">
      <c r="B1619" t="s">
        <v>2890</v>
      </c>
      <c r="C1619" t="s">
        <v>427</v>
      </c>
      <c r="D1619" t="s">
        <v>417</v>
      </c>
      <c r="E1619" s="54">
        <v>40</v>
      </c>
      <c r="F1619" s="45" t="s">
        <v>407</v>
      </c>
      <c r="G1619" s="45" t="s">
        <v>408</v>
      </c>
      <c r="H1619" s="45" t="s">
        <v>412</v>
      </c>
      <c r="I1619" s="53">
        <v>94300.96</v>
      </c>
      <c r="J1619" s="58">
        <f t="shared" si="350"/>
        <v>97884.39648000001</v>
      </c>
      <c r="K1619" s="58">
        <f t="shared" si="351"/>
        <v>101114.58156384001</v>
      </c>
      <c r="L1619" s="74">
        <f t="shared" si="352"/>
        <v>7488.15633072</v>
      </c>
      <c r="M1619" s="74">
        <f t="shared" si="353"/>
        <v>144.86890679040002</v>
      </c>
      <c r="N1619" s="74">
        <f t="shared" si="354"/>
        <v>384.0022598277695</v>
      </c>
      <c r="O1619" s="74">
        <f t="shared" si="355"/>
        <v>12602.616046800002</v>
      </c>
      <c r="P1619" s="39">
        <f t="shared" si="356"/>
        <v>19044</v>
      </c>
      <c r="Q1619" s="73">
        <f t="shared" si="357"/>
        <v>7735.265489633761</v>
      </c>
      <c r="R1619" s="73">
        <f t="shared" si="358"/>
        <v>149.64958071448322</v>
      </c>
      <c r="S1619" s="73">
        <f t="shared" si="359"/>
        <v>384.0022598277695</v>
      </c>
      <c r="T1619" s="73">
        <f t="shared" si="360"/>
        <v>13195.452894081121</v>
      </c>
      <c r="U1619" s="73">
        <f t="shared" si="361"/>
        <v>19236</v>
      </c>
      <c r="V1619" s="73">
        <f t="shared" si="362"/>
        <v>137548.04002413817</v>
      </c>
      <c r="W1619" s="73">
        <f t="shared" si="363"/>
        <v>141814.95178809715</v>
      </c>
    </row>
    <row r="1620" spans="2:23" ht="15">
      <c r="B1620" t="s">
        <v>2891</v>
      </c>
      <c r="C1620" t="s">
        <v>2892</v>
      </c>
      <c r="D1620" t="s">
        <v>2893</v>
      </c>
      <c r="E1620" s="54">
        <v>40</v>
      </c>
      <c r="F1620" s="45" t="s">
        <v>407</v>
      </c>
      <c r="G1620" s="45" t="s">
        <v>408</v>
      </c>
      <c r="H1620" s="45" t="s">
        <v>785</v>
      </c>
      <c r="I1620" s="53">
        <v>72532.39</v>
      </c>
      <c r="J1620" s="58">
        <f t="shared" si="350"/>
        <v>75288.62082</v>
      </c>
      <c r="K1620" s="58">
        <f t="shared" si="351"/>
        <v>77773.14530706</v>
      </c>
      <c r="L1620" s="74">
        <f t="shared" si="352"/>
        <v>5759.579492729999</v>
      </c>
      <c r="M1620" s="74">
        <f t="shared" si="353"/>
        <v>111.42715881359999</v>
      </c>
      <c r="N1620" s="74">
        <f t="shared" si="354"/>
        <v>384.0022598277695</v>
      </c>
      <c r="O1620" s="74">
        <f t="shared" si="355"/>
        <v>9693.409930575</v>
      </c>
      <c r="P1620" s="39">
        <f t="shared" si="356"/>
        <v>19044</v>
      </c>
      <c r="Q1620" s="73">
        <f t="shared" si="357"/>
        <v>5949.64561599009</v>
      </c>
      <c r="R1620" s="73">
        <f t="shared" si="358"/>
        <v>115.1042550544488</v>
      </c>
      <c r="S1620" s="73">
        <f t="shared" si="359"/>
        <v>384.0022598277695</v>
      </c>
      <c r="T1620" s="73">
        <f t="shared" si="360"/>
        <v>10149.39546257133</v>
      </c>
      <c r="U1620" s="73">
        <f t="shared" si="361"/>
        <v>19236</v>
      </c>
      <c r="V1620" s="73">
        <f t="shared" si="362"/>
        <v>110281.03966194636</v>
      </c>
      <c r="W1620" s="73">
        <f t="shared" si="363"/>
        <v>113607.29290050364</v>
      </c>
    </row>
    <row r="1621" spans="2:23" ht="15">
      <c r="B1621" t="s">
        <v>2894</v>
      </c>
      <c r="C1621" t="s">
        <v>2895</v>
      </c>
      <c r="D1621" t="s">
        <v>2893</v>
      </c>
      <c r="E1621" s="54">
        <v>40</v>
      </c>
      <c r="F1621" s="45" t="s">
        <v>407</v>
      </c>
      <c r="G1621" s="45" t="s">
        <v>408</v>
      </c>
      <c r="H1621" s="45" t="s">
        <v>785</v>
      </c>
      <c r="I1621" s="53">
        <v>75521.85</v>
      </c>
      <c r="J1621" s="58">
        <f t="shared" si="350"/>
        <v>78391.6803</v>
      </c>
      <c r="K1621" s="58">
        <f t="shared" si="351"/>
        <v>80978.6057499</v>
      </c>
      <c r="L1621" s="74">
        <f t="shared" si="352"/>
        <v>5996.96354295</v>
      </c>
      <c r="M1621" s="74">
        <f t="shared" si="353"/>
        <v>116.019686844</v>
      </c>
      <c r="N1621" s="74">
        <f t="shared" si="354"/>
        <v>384.0022598277695</v>
      </c>
      <c r="O1621" s="74">
        <f t="shared" si="355"/>
        <v>10092.928838625001</v>
      </c>
      <c r="P1621" s="39">
        <f t="shared" si="356"/>
        <v>19044</v>
      </c>
      <c r="Q1621" s="73">
        <f t="shared" si="357"/>
        <v>6194.86333986735</v>
      </c>
      <c r="R1621" s="73">
        <f t="shared" si="358"/>
        <v>119.848336509852</v>
      </c>
      <c r="S1621" s="73">
        <f t="shared" si="359"/>
        <v>384.0022598277695</v>
      </c>
      <c r="T1621" s="73">
        <f t="shared" si="360"/>
        <v>10567.70805036195</v>
      </c>
      <c r="U1621" s="73">
        <f t="shared" si="361"/>
        <v>19236</v>
      </c>
      <c r="V1621" s="73">
        <f t="shared" si="362"/>
        <v>114025.59462824678</v>
      </c>
      <c r="W1621" s="73">
        <f t="shared" si="363"/>
        <v>117481.02773646693</v>
      </c>
    </row>
    <row r="1622" spans="2:23" ht="15">
      <c r="B1622" t="s">
        <v>2896</v>
      </c>
      <c r="C1622" t="s">
        <v>2819</v>
      </c>
      <c r="D1622" t="s">
        <v>511</v>
      </c>
      <c r="E1622" s="54">
        <v>35</v>
      </c>
      <c r="F1622" s="45" t="s">
        <v>407</v>
      </c>
      <c r="G1622" s="45" t="s">
        <v>408</v>
      </c>
      <c r="H1622" s="45" t="s">
        <v>412</v>
      </c>
      <c r="I1622" s="53">
        <v>112368.57</v>
      </c>
      <c r="J1622" s="58">
        <f t="shared" si="350"/>
        <v>116638.57566000002</v>
      </c>
      <c r="K1622" s="58">
        <f t="shared" si="351"/>
        <v>120487.64865678</v>
      </c>
      <c r="L1622" s="74">
        <f t="shared" si="352"/>
        <v>8922.851037990002</v>
      </c>
      <c r="M1622" s="74">
        <f t="shared" si="353"/>
        <v>172.62509197680004</v>
      </c>
      <c r="N1622" s="74">
        <f t="shared" si="354"/>
        <v>384.0022598277695</v>
      </c>
      <c r="O1622" s="74">
        <f t="shared" si="355"/>
        <v>15017.216616225003</v>
      </c>
      <c r="P1622" s="39">
        <f t="shared" si="356"/>
        <v>19044</v>
      </c>
      <c r="Q1622" s="73">
        <f t="shared" si="357"/>
        <v>9217.30512224367</v>
      </c>
      <c r="R1622" s="73">
        <f t="shared" si="358"/>
        <v>178.3217200120344</v>
      </c>
      <c r="S1622" s="73">
        <f t="shared" si="359"/>
        <v>384.0022598277695</v>
      </c>
      <c r="T1622" s="73">
        <f t="shared" si="360"/>
        <v>15723.63814970979</v>
      </c>
      <c r="U1622" s="73">
        <f t="shared" si="361"/>
        <v>19236</v>
      </c>
      <c r="V1622" s="73">
        <f t="shared" si="362"/>
        <v>160179.27066601958</v>
      </c>
      <c r="W1622" s="73">
        <f t="shared" si="363"/>
        <v>165226.91590857325</v>
      </c>
    </row>
    <row r="1623" spans="2:23" ht="15">
      <c r="B1623" t="s">
        <v>2897</v>
      </c>
      <c r="C1623" t="s">
        <v>2819</v>
      </c>
      <c r="D1623" t="s">
        <v>511</v>
      </c>
      <c r="E1623" s="54">
        <v>35</v>
      </c>
      <c r="F1623" s="45" t="s">
        <v>407</v>
      </c>
      <c r="G1623" s="45" t="s">
        <v>408</v>
      </c>
      <c r="H1623" s="45" t="s">
        <v>412</v>
      </c>
      <c r="I1623" s="53">
        <v>112368.57</v>
      </c>
      <c r="J1623" s="58">
        <f t="shared" si="350"/>
        <v>116638.57566000002</v>
      </c>
      <c r="K1623" s="58">
        <f t="shared" si="351"/>
        <v>120487.64865678</v>
      </c>
      <c r="L1623" s="74">
        <f t="shared" si="352"/>
        <v>8922.851037990002</v>
      </c>
      <c r="M1623" s="74">
        <f t="shared" si="353"/>
        <v>172.62509197680004</v>
      </c>
      <c r="N1623" s="74">
        <f t="shared" si="354"/>
        <v>384.0022598277695</v>
      </c>
      <c r="O1623" s="74">
        <f t="shared" si="355"/>
        <v>15017.216616225003</v>
      </c>
      <c r="P1623" s="39">
        <f t="shared" si="356"/>
        <v>19044</v>
      </c>
      <c r="Q1623" s="73">
        <f t="shared" si="357"/>
        <v>9217.30512224367</v>
      </c>
      <c r="R1623" s="73">
        <f t="shared" si="358"/>
        <v>178.3217200120344</v>
      </c>
      <c r="S1623" s="73">
        <f t="shared" si="359"/>
        <v>384.0022598277695</v>
      </c>
      <c r="T1623" s="73">
        <f t="shared" si="360"/>
        <v>15723.63814970979</v>
      </c>
      <c r="U1623" s="73">
        <f t="shared" si="361"/>
        <v>19236</v>
      </c>
      <c r="V1623" s="73">
        <f t="shared" si="362"/>
        <v>160179.27066601958</v>
      </c>
      <c r="W1623" s="73">
        <f t="shared" si="363"/>
        <v>165226.91590857325</v>
      </c>
    </row>
    <row r="1624" spans="2:23" ht="15">
      <c r="B1624" t="s">
        <v>2898</v>
      </c>
      <c r="C1624" t="s">
        <v>2819</v>
      </c>
      <c r="D1624" t="s">
        <v>511</v>
      </c>
      <c r="E1624" s="54">
        <v>35</v>
      </c>
      <c r="F1624" s="45" t="s">
        <v>407</v>
      </c>
      <c r="G1624" s="45" t="s">
        <v>408</v>
      </c>
      <c r="H1624" s="45" t="s">
        <v>412</v>
      </c>
      <c r="I1624" s="53">
        <v>112368.57</v>
      </c>
      <c r="J1624" s="58">
        <f t="shared" si="350"/>
        <v>116638.57566000002</v>
      </c>
      <c r="K1624" s="58">
        <f t="shared" si="351"/>
        <v>120487.64865678</v>
      </c>
      <c r="L1624" s="74">
        <f t="shared" si="352"/>
        <v>8922.851037990002</v>
      </c>
      <c r="M1624" s="74">
        <f t="shared" si="353"/>
        <v>172.62509197680004</v>
      </c>
      <c r="N1624" s="74">
        <f t="shared" si="354"/>
        <v>384.0022598277695</v>
      </c>
      <c r="O1624" s="74">
        <f t="shared" si="355"/>
        <v>15017.216616225003</v>
      </c>
      <c r="P1624" s="39">
        <f t="shared" si="356"/>
        <v>19044</v>
      </c>
      <c r="Q1624" s="73">
        <f t="shared" si="357"/>
        <v>9217.30512224367</v>
      </c>
      <c r="R1624" s="73">
        <f t="shared" si="358"/>
        <v>178.3217200120344</v>
      </c>
      <c r="S1624" s="73">
        <f t="shared" si="359"/>
        <v>384.0022598277695</v>
      </c>
      <c r="T1624" s="73">
        <f t="shared" si="360"/>
        <v>15723.63814970979</v>
      </c>
      <c r="U1624" s="73">
        <f t="shared" si="361"/>
        <v>19236</v>
      </c>
      <c r="V1624" s="73">
        <f t="shared" si="362"/>
        <v>160179.27066601958</v>
      </c>
      <c r="W1624" s="73">
        <f t="shared" si="363"/>
        <v>165226.91590857325</v>
      </c>
    </row>
    <row r="1625" spans="2:23" ht="15">
      <c r="B1625" t="s">
        <v>2899</v>
      </c>
      <c r="C1625" t="s">
        <v>422</v>
      </c>
      <c r="D1625" t="s">
        <v>797</v>
      </c>
      <c r="E1625" s="54">
        <v>40</v>
      </c>
      <c r="F1625" s="45" t="s">
        <v>407</v>
      </c>
      <c r="G1625" s="45" t="s">
        <v>408</v>
      </c>
      <c r="H1625" s="45" t="s">
        <v>412</v>
      </c>
      <c r="I1625" s="53">
        <v>65126.51</v>
      </c>
      <c r="J1625" s="58">
        <f t="shared" si="350"/>
        <v>67601.31738000001</v>
      </c>
      <c r="K1625" s="58">
        <f t="shared" si="351"/>
        <v>69832.16085354</v>
      </c>
      <c r="L1625" s="74">
        <f t="shared" si="352"/>
        <v>5171.50077957</v>
      </c>
      <c r="M1625" s="74">
        <f t="shared" si="353"/>
        <v>100.04994972240002</v>
      </c>
      <c r="N1625" s="74">
        <f t="shared" si="354"/>
        <v>384.0022598277695</v>
      </c>
      <c r="O1625" s="74">
        <f t="shared" si="355"/>
        <v>8703.669612675001</v>
      </c>
      <c r="P1625" s="39">
        <f t="shared" si="356"/>
        <v>19044</v>
      </c>
      <c r="Q1625" s="73">
        <f t="shared" si="357"/>
        <v>5342.16030529581</v>
      </c>
      <c r="R1625" s="73">
        <f t="shared" si="358"/>
        <v>103.3515980632392</v>
      </c>
      <c r="S1625" s="73">
        <f t="shared" si="359"/>
        <v>384.0022598277695</v>
      </c>
      <c r="T1625" s="73">
        <f t="shared" si="360"/>
        <v>9113.09699138697</v>
      </c>
      <c r="U1625" s="73">
        <f t="shared" si="361"/>
        <v>19236</v>
      </c>
      <c r="V1625" s="73">
        <f t="shared" si="362"/>
        <v>101004.53998179518</v>
      </c>
      <c r="W1625" s="73">
        <f t="shared" si="363"/>
        <v>104010.7720081138</v>
      </c>
    </row>
    <row r="1626" spans="2:23" ht="15">
      <c r="B1626" t="s">
        <v>2900</v>
      </c>
      <c r="C1626" t="s">
        <v>848</v>
      </c>
      <c r="D1626" t="s">
        <v>417</v>
      </c>
      <c r="E1626" s="54">
        <v>40</v>
      </c>
      <c r="F1626" s="45" t="s">
        <v>407</v>
      </c>
      <c r="G1626" s="45" t="s">
        <v>408</v>
      </c>
      <c r="H1626" s="45" t="s">
        <v>412</v>
      </c>
      <c r="I1626" s="53">
        <v>84063.24</v>
      </c>
      <c r="J1626" s="58">
        <f t="shared" si="350"/>
        <v>87257.64312000001</v>
      </c>
      <c r="K1626" s="58">
        <f t="shared" si="351"/>
        <v>90137.14534296001</v>
      </c>
      <c r="L1626" s="74">
        <f t="shared" si="352"/>
        <v>6675.209698680001</v>
      </c>
      <c r="M1626" s="74">
        <f t="shared" si="353"/>
        <v>129.1413118176</v>
      </c>
      <c r="N1626" s="74">
        <f t="shared" si="354"/>
        <v>384.0022598277695</v>
      </c>
      <c r="O1626" s="74">
        <f t="shared" si="355"/>
        <v>11234.421551700001</v>
      </c>
      <c r="P1626" s="39">
        <f t="shared" si="356"/>
        <v>19044</v>
      </c>
      <c r="Q1626" s="73">
        <f t="shared" si="357"/>
        <v>6895.491618736441</v>
      </c>
      <c r="R1626" s="73">
        <f t="shared" si="358"/>
        <v>133.4029751075808</v>
      </c>
      <c r="S1626" s="73">
        <f t="shared" si="359"/>
        <v>384.0022598277695</v>
      </c>
      <c r="T1626" s="73">
        <f t="shared" si="360"/>
        <v>11762.897467256282</v>
      </c>
      <c r="U1626" s="73">
        <f t="shared" si="361"/>
        <v>19236</v>
      </c>
      <c r="V1626" s="73">
        <f t="shared" si="362"/>
        <v>124724.41794202538</v>
      </c>
      <c r="W1626" s="73">
        <f t="shared" si="363"/>
        <v>128548.93966388807</v>
      </c>
    </row>
    <row r="1627" spans="2:23" ht="15">
      <c r="B1627" t="s">
        <v>2901</v>
      </c>
      <c r="C1627" t="s">
        <v>696</v>
      </c>
      <c r="D1627" t="s">
        <v>797</v>
      </c>
      <c r="E1627" s="54">
        <v>40</v>
      </c>
      <c r="F1627" s="45" t="s">
        <v>407</v>
      </c>
      <c r="G1627" s="45" t="s">
        <v>408</v>
      </c>
      <c r="H1627" s="45" t="s">
        <v>412</v>
      </c>
      <c r="I1627" s="53">
        <v>74477.51</v>
      </c>
      <c r="J1627" s="58">
        <f t="shared" si="350"/>
        <v>77307.65538</v>
      </c>
      <c r="K1627" s="58">
        <f t="shared" si="351"/>
        <v>79858.80800753999</v>
      </c>
      <c r="L1627" s="74">
        <f t="shared" si="352"/>
        <v>5914.03563657</v>
      </c>
      <c r="M1627" s="74">
        <f t="shared" si="353"/>
        <v>114.4153299624</v>
      </c>
      <c r="N1627" s="74">
        <f t="shared" si="354"/>
        <v>384.0022598277695</v>
      </c>
      <c r="O1627" s="74">
        <f t="shared" si="355"/>
        <v>9953.360630175</v>
      </c>
      <c r="P1627" s="39">
        <f t="shared" si="356"/>
        <v>19044</v>
      </c>
      <c r="Q1627" s="73">
        <f t="shared" si="357"/>
        <v>6109.198812576809</v>
      </c>
      <c r="R1627" s="73">
        <f t="shared" si="358"/>
        <v>118.19103585115919</v>
      </c>
      <c r="S1627" s="73">
        <f t="shared" si="359"/>
        <v>384.0022598277695</v>
      </c>
      <c r="T1627" s="73">
        <f t="shared" si="360"/>
        <v>10421.57444498397</v>
      </c>
      <c r="U1627" s="73">
        <f t="shared" si="361"/>
        <v>19236</v>
      </c>
      <c r="V1627" s="73">
        <f t="shared" si="362"/>
        <v>112717.46923653517</v>
      </c>
      <c r="W1627" s="73">
        <f t="shared" si="363"/>
        <v>116127.7745607797</v>
      </c>
    </row>
    <row r="1628" spans="2:23" ht="15">
      <c r="B1628" t="s">
        <v>2902</v>
      </c>
      <c r="C1628" t="s">
        <v>2352</v>
      </c>
      <c r="D1628" t="s">
        <v>2353</v>
      </c>
      <c r="E1628" s="54">
        <v>40</v>
      </c>
      <c r="F1628" s="45" t="s">
        <v>407</v>
      </c>
      <c r="G1628" s="45" t="s">
        <v>408</v>
      </c>
      <c r="H1628" s="45" t="s">
        <v>785</v>
      </c>
      <c r="I1628" s="53">
        <v>76530.71</v>
      </c>
      <c r="J1628" s="58">
        <f t="shared" si="350"/>
        <v>79438.87698000002</v>
      </c>
      <c r="K1628" s="58">
        <f t="shared" si="351"/>
        <v>82060.35992034001</v>
      </c>
      <c r="L1628" s="74">
        <f t="shared" si="352"/>
        <v>6077.074088970001</v>
      </c>
      <c r="M1628" s="74">
        <f t="shared" si="353"/>
        <v>117.56953793040002</v>
      </c>
      <c r="N1628" s="74">
        <f t="shared" si="354"/>
        <v>384.0022598277695</v>
      </c>
      <c r="O1628" s="74">
        <f t="shared" si="355"/>
        <v>10227.755411175001</v>
      </c>
      <c r="P1628" s="39">
        <f t="shared" si="356"/>
        <v>19044</v>
      </c>
      <c r="Q1628" s="73">
        <f t="shared" si="357"/>
        <v>6277.61753390601</v>
      </c>
      <c r="R1628" s="73">
        <f t="shared" si="358"/>
        <v>121.4493326821032</v>
      </c>
      <c r="S1628" s="73">
        <f t="shared" si="359"/>
        <v>384.0022598277695</v>
      </c>
      <c r="T1628" s="73">
        <f t="shared" si="360"/>
        <v>10708.876969604371</v>
      </c>
      <c r="U1628" s="73">
        <f t="shared" si="361"/>
        <v>19236</v>
      </c>
      <c r="V1628" s="73">
        <f t="shared" si="362"/>
        <v>115289.27827790318</v>
      </c>
      <c r="W1628" s="73">
        <f t="shared" si="363"/>
        <v>118788.30601636026</v>
      </c>
    </row>
    <row r="1629" spans="2:23" ht="15">
      <c r="B1629" t="s">
        <v>2903</v>
      </c>
      <c r="C1629" t="s">
        <v>1009</v>
      </c>
      <c r="D1629" t="s">
        <v>2002</v>
      </c>
      <c r="E1629" s="54">
        <v>40</v>
      </c>
      <c r="F1629" s="45" t="s">
        <v>407</v>
      </c>
      <c r="G1629" s="45" t="s">
        <v>408</v>
      </c>
      <c r="H1629" s="45" t="s">
        <v>412</v>
      </c>
      <c r="I1629" s="53">
        <v>88196.79</v>
      </c>
      <c r="J1629" s="58">
        <f t="shared" si="350"/>
        <v>91548.26802</v>
      </c>
      <c r="K1629" s="58">
        <f t="shared" si="351"/>
        <v>94569.36086465999</v>
      </c>
      <c r="L1629" s="74">
        <f t="shared" si="352"/>
        <v>7003.44250353</v>
      </c>
      <c r="M1629" s="74">
        <f t="shared" si="353"/>
        <v>135.4914366696</v>
      </c>
      <c r="N1629" s="74">
        <f t="shared" si="354"/>
        <v>384.0022598277695</v>
      </c>
      <c r="O1629" s="74">
        <f t="shared" si="355"/>
        <v>11786.839507575001</v>
      </c>
      <c r="P1629" s="39">
        <f t="shared" si="356"/>
        <v>19044</v>
      </c>
      <c r="Q1629" s="73">
        <f t="shared" si="357"/>
        <v>7234.556106146489</v>
      </c>
      <c r="R1629" s="73">
        <f t="shared" si="358"/>
        <v>139.9626540796968</v>
      </c>
      <c r="S1629" s="73">
        <f t="shared" si="359"/>
        <v>384.0022598277695</v>
      </c>
      <c r="T1629" s="73">
        <f t="shared" si="360"/>
        <v>12341.301592838128</v>
      </c>
      <c r="U1629" s="73">
        <f t="shared" si="361"/>
        <v>19236</v>
      </c>
      <c r="V1629" s="73">
        <f t="shared" si="362"/>
        <v>129902.04372760237</v>
      </c>
      <c r="W1629" s="73">
        <f t="shared" si="363"/>
        <v>133905.18347755208</v>
      </c>
    </row>
    <row r="1630" spans="2:23" ht="15">
      <c r="B1630" t="s">
        <v>2904</v>
      </c>
      <c r="C1630" t="s">
        <v>924</v>
      </c>
      <c r="D1630" t="s">
        <v>417</v>
      </c>
      <c r="E1630" s="54">
        <v>40</v>
      </c>
      <c r="F1630" s="45" t="s">
        <v>407</v>
      </c>
      <c r="G1630" s="45" t="s">
        <v>408</v>
      </c>
      <c r="H1630" s="45" t="s">
        <v>412</v>
      </c>
      <c r="I1630" s="53">
        <v>129194.36</v>
      </c>
      <c r="J1630" s="58">
        <f t="shared" si="350"/>
        <v>134103.74568</v>
      </c>
      <c r="K1630" s="58">
        <f t="shared" si="351"/>
        <v>138529.16928744</v>
      </c>
      <c r="L1630" s="74">
        <f t="shared" si="352"/>
        <v>9905.30431236</v>
      </c>
      <c r="M1630" s="74">
        <f t="shared" si="353"/>
        <v>198.4735436064</v>
      </c>
      <c r="N1630" s="74">
        <f t="shared" si="354"/>
        <v>384.0022598277695</v>
      </c>
      <c r="O1630" s="74">
        <f t="shared" si="355"/>
        <v>17265.857256299998</v>
      </c>
      <c r="P1630" s="39">
        <f t="shared" si="356"/>
        <v>19044</v>
      </c>
      <c r="Q1630" s="73">
        <f t="shared" si="357"/>
        <v>9969.472954667881</v>
      </c>
      <c r="R1630" s="73">
        <f t="shared" si="358"/>
        <v>205.02317054541118</v>
      </c>
      <c r="S1630" s="73">
        <f t="shared" si="359"/>
        <v>384.0022598277695</v>
      </c>
      <c r="T1630" s="73">
        <f t="shared" si="360"/>
        <v>18078.05659201092</v>
      </c>
      <c r="U1630" s="73">
        <f t="shared" si="361"/>
        <v>19236</v>
      </c>
      <c r="V1630" s="73">
        <f t="shared" si="362"/>
        <v>180901.38305209417</v>
      </c>
      <c r="W1630" s="73">
        <f t="shared" si="363"/>
        <v>186401.72426449196</v>
      </c>
    </row>
    <row r="1631" spans="2:23" ht="15">
      <c r="B1631" t="s">
        <v>2905</v>
      </c>
      <c r="C1631" t="s">
        <v>924</v>
      </c>
      <c r="D1631" t="s">
        <v>417</v>
      </c>
      <c r="E1631" s="54">
        <v>40</v>
      </c>
      <c r="F1631" s="45" t="s">
        <v>407</v>
      </c>
      <c r="G1631" s="45" t="s">
        <v>408</v>
      </c>
      <c r="H1631" s="45" t="s">
        <v>412</v>
      </c>
      <c r="I1631" s="53">
        <v>129194.36</v>
      </c>
      <c r="J1631" s="58">
        <f t="shared" si="350"/>
        <v>134103.74568</v>
      </c>
      <c r="K1631" s="58">
        <f t="shared" si="351"/>
        <v>138529.16928744</v>
      </c>
      <c r="L1631" s="74">
        <f t="shared" si="352"/>
        <v>9905.30431236</v>
      </c>
      <c r="M1631" s="74">
        <f t="shared" si="353"/>
        <v>198.4735436064</v>
      </c>
      <c r="N1631" s="74">
        <f t="shared" si="354"/>
        <v>384.0022598277695</v>
      </c>
      <c r="O1631" s="74">
        <f t="shared" si="355"/>
        <v>17265.857256299998</v>
      </c>
      <c r="P1631" s="39">
        <f t="shared" si="356"/>
        <v>19044</v>
      </c>
      <c r="Q1631" s="73">
        <f t="shared" si="357"/>
        <v>9969.472954667881</v>
      </c>
      <c r="R1631" s="73">
        <f t="shared" si="358"/>
        <v>205.02317054541118</v>
      </c>
      <c r="S1631" s="73">
        <f t="shared" si="359"/>
        <v>384.0022598277695</v>
      </c>
      <c r="T1631" s="73">
        <f t="shared" si="360"/>
        <v>18078.05659201092</v>
      </c>
      <c r="U1631" s="73">
        <f t="shared" si="361"/>
        <v>19236</v>
      </c>
      <c r="V1631" s="73">
        <f t="shared" si="362"/>
        <v>180901.38305209417</v>
      </c>
      <c r="W1631" s="73">
        <f t="shared" si="363"/>
        <v>186401.72426449196</v>
      </c>
    </row>
    <row r="1632" spans="2:23" ht="15">
      <c r="B1632" t="s">
        <v>2906</v>
      </c>
      <c r="C1632" t="s">
        <v>1610</v>
      </c>
      <c r="D1632" t="s">
        <v>801</v>
      </c>
      <c r="E1632" s="54">
        <v>40</v>
      </c>
      <c r="F1632" s="45" t="s">
        <v>407</v>
      </c>
      <c r="G1632" s="45" t="s">
        <v>408</v>
      </c>
      <c r="H1632" s="45" t="s">
        <v>412</v>
      </c>
      <c r="I1632" s="53">
        <v>132400.43</v>
      </c>
      <c r="J1632" s="58">
        <f t="shared" si="350"/>
        <v>137431.64634</v>
      </c>
      <c r="K1632" s="58">
        <f t="shared" si="351"/>
        <v>141966.89066921998</v>
      </c>
      <c r="L1632" s="74">
        <f t="shared" si="352"/>
        <v>9953.558871930001</v>
      </c>
      <c r="M1632" s="74">
        <f t="shared" si="353"/>
        <v>203.3988365832</v>
      </c>
      <c r="N1632" s="74">
        <f t="shared" si="354"/>
        <v>384.0022598277695</v>
      </c>
      <c r="O1632" s="74">
        <f t="shared" si="355"/>
        <v>17694.324466275</v>
      </c>
      <c r="P1632" s="39">
        <f t="shared" si="356"/>
        <v>19044</v>
      </c>
      <c r="Q1632" s="73">
        <f t="shared" si="357"/>
        <v>10019.31991470369</v>
      </c>
      <c r="R1632" s="73">
        <f t="shared" si="358"/>
        <v>210.11099819044557</v>
      </c>
      <c r="S1632" s="73">
        <f t="shared" si="359"/>
        <v>384.0022598277695</v>
      </c>
      <c r="T1632" s="73">
        <f t="shared" si="360"/>
        <v>18526.67923233321</v>
      </c>
      <c r="U1632" s="73">
        <f t="shared" si="361"/>
        <v>19236</v>
      </c>
      <c r="V1632" s="73">
        <f t="shared" si="362"/>
        <v>184710.93077461596</v>
      </c>
      <c r="W1632" s="73">
        <f t="shared" si="363"/>
        <v>190343.0030742751</v>
      </c>
    </row>
    <row r="1633" spans="2:23" ht="15">
      <c r="B1633" t="s">
        <v>2907</v>
      </c>
      <c r="C1633" t="s">
        <v>1639</v>
      </c>
      <c r="D1633" t="s">
        <v>661</v>
      </c>
      <c r="E1633" s="54">
        <v>40</v>
      </c>
      <c r="F1633" s="45" t="s">
        <v>407</v>
      </c>
      <c r="G1633" s="45" t="s">
        <v>408</v>
      </c>
      <c r="H1633" s="45" t="s">
        <v>412</v>
      </c>
      <c r="I1633" s="53">
        <v>133927.98</v>
      </c>
      <c r="J1633" s="58">
        <f t="shared" si="350"/>
        <v>139017.24324</v>
      </c>
      <c r="K1633" s="58">
        <f t="shared" si="351"/>
        <v>143604.81226692</v>
      </c>
      <c r="L1633" s="74">
        <f t="shared" si="352"/>
        <v>9976.550026980001</v>
      </c>
      <c r="M1633" s="74">
        <f t="shared" si="353"/>
        <v>205.74551999520003</v>
      </c>
      <c r="N1633" s="74">
        <f t="shared" si="354"/>
        <v>384.0022598277695</v>
      </c>
      <c r="O1633" s="74">
        <f t="shared" si="355"/>
        <v>17898.470067150003</v>
      </c>
      <c r="P1633" s="39">
        <f t="shared" si="356"/>
        <v>19044</v>
      </c>
      <c r="Q1633" s="73">
        <f t="shared" si="357"/>
        <v>10043.06977787034</v>
      </c>
      <c r="R1633" s="73">
        <f t="shared" si="358"/>
        <v>212.5351221550416</v>
      </c>
      <c r="S1633" s="73">
        <f t="shared" si="359"/>
        <v>384.0022598277695</v>
      </c>
      <c r="T1633" s="73">
        <f t="shared" si="360"/>
        <v>18740.42800083306</v>
      </c>
      <c r="U1633" s="73">
        <f t="shared" si="361"/>
        <v>19236</v>
      </c>
      <c r="V1633" s="73">
        <f t="shared" si="362"/>
        <v>186526.011113953</v>
      </c>
      <c r="W1633" s="73">
        <f t="shared" si="363"/>
        <v>192220.8474276062</v>
      </c>
    </row>
    <row r="1634" spans="2:23" ht="15">
      <c r="B1634" t="s">
        <v>2908</v>
      </c>
      <c r="C1634" t="s">
        <v>1643</v>
      </c>
      <c r="D1634" t="s">
        <v>420</v>
      </c>
      <c r="E1634" s="54">
        <v>40</v>
      </c>
      <c r="F1634" s="45" t="s">
        <v>407</v>
      </c>
      <c r="G1634" s="45" t="s">
        <v>408</v>
      </c>
      <c r="H1634" s="45" t="s">
        <v>412</v>
      </c>
      <c r="I1634" s="53">
        <v>116555.55</v>
      </c>
      <c r="J1634" s="58">
        <f t="shared" si="350"/>
        <v>120984.6609</v>
      </c>
      <c r="K1634" s="58">
        <f t="shared" si="351"/>
        <v>124977.15470969999</v>
      </c>
      <c r="L1634" s="74">
        <f t="shared" si="352"/>
        <v>9255.32655885</v>
      </c>
      <c r="M1634" s="74">
        <f t="shared" si="353"/>
        <v>179.057298132</v>
      </c>
      <c r="N1634" s="74">
        <f t="shared" si="354"/>
        <v>384.0022598277695</v>
      </c>
      <c r="O1634" s="74">
        <f t="shared" si="355"/>
        <v>15576.775090875</v>
      </c>
      <c r="P1634" s="39">
        <f t="shared" si="356"/>
        <v>19044</v>
      </c>
      <c r="Q1634" s="73">
        <f t="shared" si="357"/>
        <v>9560.752335292049</v>
      </c>
      <c r="R1634" s="73">
        <f t="shared" si="358"/>
        <v>184.96618897035597</v>
      </c>
      <c r="S1634" s="73">
        <f t="shared" si="359"/>
        <v>384.0022598277695</v>
      </c>
      <c r="T1634" s="73">
        <f t="shared" si="360"/>
        <v>16309.518689615848</v>
      </c>
      <c r="U1634" s="73">
        <f t="shared" si="361"/>
        <v>19236</v>
      </c>
      <c r="V1634" s="73">
        <f t="shared" si="362"/>
        <v>165423.82210768477</v>
      </c>
      <c r="W1634" s="73">
        <f t="shared" si="363"/>
        <v>170652.39418340602</v>
      </c>
    </row>
    <row r="1635" spans="2:23" ht="15">
      <c r="B1635" t="s">
        <v>2909</v>
      </c>
      <c r="C1635" t="s">
        <v>1019</v>
      </c>
      <c r="D1635" t="s">
        <v>417</v>
      </c>
      <c r="E1635" s="54">
        <v>40</v>
      </c>
      <c r="F1635" s="45" t="s">
        <v>407</v>
      </c>
      <c r="G1635" s="45" t="s">
        <v>408</v>
      </c>
      <c r="H1635" s="45" t="s">
        <v>412</v>
      </c>
      <c r="I1635" s="53">
        <v>99089.25</v>
      </c>
      <c r="J1635" s="58">
        <f t="shared" si="350"/>
        <v>102854.6415</v>
      </c>
      <c r="K1635" s="58">
        <f t="shared" si="351"/>
        <v>106248.84466949999</v>
      </c>
      <c r="L1635" s="74">
        <f t="shared" si="352"/>
        <v>7868.38007475</v>
      </c>
      <c r="M1635" s="74">
        <f t="shared" si="353"/>
        <v>152.22486942</v>
      </c>
      <c r="N1635" s="74">
        <f t="shared" si="354"/>
        <v>384.0022598277695</v>
      </c>
      <c r="O1635" s="74">
        <f t="shared" si="355"/>
        <v>13242.535093125</v>
      </c>
      <c r="P1635" s="39">
        <f t="shared" si="356"/>
        <v>19044</v>
      </c>
      <c r="Q1635" s="73">
        <f t="shared" si="357"/>
        <v>8128.036617216749</v>
      </c>
      <c r="R1635" s="73">
        <f t="shared" si="358"/>
        <v>157.24829011085998</v>
      </c>
      <c r="S1635" s="73">
        <f t="shared" si="359"/>
        <v>384.0022598277695</v>
      </c>
      <c r="T1635" s="73">
        <f t="shared" si="360"/>
        <v>13865.474229369749</v>
      </c>
      <c r="U1635" s="73">
        <f t="shared" si="361"/>
        <v>19236</v>
      </c>
      <c r="V1635" s="73">
        <f t="shared" si="362"/>
        <v>143545.78379712277</v>
      </c>
      <c r="W1635" s="73">
        <f t="shared" si="363"/>
        <v>148019.60606602512</v>
      </c>
    </row>
    <row r="1636" spans="2:23" ht="15">
      <c r="B1636" t="s">
        <v>2910</v>
      </c>
      <c r="C1636" t="s">
        <v>1625</v>
      </c>
      <c r="D1636" t="s">
        <v>801</v>
      </c>
      <c r="E1636" s="54">
        <v>40</v>
      </c>
      <c r="F1636" s="45" t="s">
        <v>407</v>
      </c>
      <c r="G1636" s="45" t="s">
        <v>408</v>
      </c>
      <c r="H1636" s="45" t="s">
        <v>412</v>
      </c>
      <c r="I1636" s="53">
        <v>99135.44</v>
      </c>
      <c r="J1636" s="58">
        <f t="shared" si="350"/>
        <v>102902.58672</v>
      </c>
      <c r="K1636" s="58">
        <f t="shared" si="351"/>
        <v>106298.37208176</v>
      </c>
      <c r="L1636" s="74">
        <f t="shared" si="352"/>
        <v>7872.047884080001</v>
      </c>
      <c r="M1636" s="74">
        <f t="shared" si="353"/>
        <v>152.2958283456</v>
      </c>
      <c r="N1636" s="74">
        <f t="shared" si="354"/>
        <v>384.0022598277695</v>
      </c>
      <c r="O1636" s="74">
        <f t="shared" si="355"/>
        <v>13248.708040200001</v>
      </c>
      <c r="P1636" s="39">
        <f t="shared" si="356"/>
        <v>19044</v>
      </c>
      <c r="Q1636" s="73">
        <f t="shared" si="357"/>
        <v>8131.82546425464</v>
      </c>
      <c r="R1636" s="73">
        <f t="shared" si="358"/>
        <v>157.3215906810048</v>
      </c>
      <c r="S1636" s="73">
        <f t="shared" si="359"/>
        <v>384.0022598277695</v>
      </c>
      <c r="T1636" s="73">
        <f t="shared" si="360"/>
        <v>13871.93755666968</v>
      </c>
      <c r="U1636" s="73">
        <f t="shared" si="361"/>
        <v>19236</v>
      </c>
      <c r="V1636" s="73">
        <f t="shared" si="362"/>
        <v>143603.64073245338</v>
      </c>
      <c r="W1636" s="73">
        <f t="shared" si="363"/>
        <v>148079.4589531931</v>
      </c>
    </row>
    <row r="1637" spans="2:23" ht="15">
      <c r="B1637" t="s">
        <v>2911</v>
      </c>
      <c r="C1637" t="s">
        <v>1025</v>
      </c>
      <c r="D1637" t="s">
        <v>661</v>
      </c>
      <c r="E1637" s="54">
        <v>40</v>
      </c>
      <c r="F1637" s="45" t="s">
        <v>407</v>
      </c>
      <c r="G1637" s="45" t="s">
        <v>408</v>
      </c>
      <c r="H1637" s="45" t="s">
        <v>412</v>
      </c>
      <c r="I1637" s="53">
        <v>104333.72</v>
      </c>
      <c r="J1637" s="58">
        <f t="shared" si="350"/>
        <v>108298.40136</v>
      </c>
      <c r="K1637" s="58">
        <f t="shared" si="351"/>
        <v>111872.24860487999</v>
      </c>
      <c r="L1637" s="74">
        <f t="shared" si="352"/>
        <v>8284.82770404</v>
      </c>
      <c r="M1637" s="74">
        <f t="shared" si="353"/>
        <v>160.2816340128</v>
      </c>
      <c r="N1637" s="74">
        <f t="shared" si="354"/>
        <v>384.0022598277695</v>
      </c>
      <c r="O1637" s="74">
        <f t="shared" si="355"/>
        <v>13943.419175100002</v>
      </c>
      <c r="P1637" s="39">
        <f t="shared" si="356"/>
        <v>19044</v>
      </c>
      <c r="Q1637" s="73">
        <f t="shared" si="357"/>
        <v>8558.22701827332</v>
      </c>
      <c r="R1637" s="73">
        <f t="shared" si="358"/>
        <v>165.5709279352224</v>
      </c>
      <c r="S1637" s="73">
        <f t="shared" si="359"/>
        <v>384.0022598277695</v>
      </c>
      <c r="T1637" s="73">
        <f t="shared" si="360"/>
        <v>14599.32844293684</v>
      </c>
      <c r="U1637" s="73">
        <f t="shared" si="361"/>
        <v>19236</v>
      </c>
      <c r="V1637" s="73">
        <f t="shared" si="362"/>
        <v>150114.93213298058</v>
      </c>
      <c r="W1637" s="73">
        <f t="shared" si="363"/>
        <v>154815.37725385313</v>
      </c>
    </row>
    <row r="1638" spans="2:23" ht="15">
      <c r="B1638" t="s">
        <v>2912</v>
      </c>
      <c r="C1638" t="s">
        <v>1612</v>
      </c>
      <c r="D1638" t="s">
        <v>801</v>
      </c>
      <c r="E1638" s="54">
        <v>40</v>
      </c>
      <c r="F1638" s="45" t="s">
        <v>407</v>
      </c>
      <c r="G1638" s="45" t="s">
        <v>408</v>
      </c>
      <c r="H1638" s="45" t="s">
        <v>412</v>
      </c>
      <c r="I1638" s="53">
        <v>117716.96</v>
      </c>
      <c r="J1638" s="58">
        <f t="shared" si="350"/>
        <v>122190.20448000001</v>
      </c>
      <c r="K1638" s="58">
        <f t="shared" si="351"/>
        <v>126222.48122784</v>
      </c>
      <c r="L1638" s="74">
        <f t="shared" si="352"/>
        <v>9347.550642720002</v>
      </c>
      <c r="M1638" s="74">
        <f t="shared" si="353"/>
        <v>180.84150263040002</v>
      </c>
      <c r="N1638" s="74">
        <f t="shared" si="354"/>
        <v>384.0022598277695</v>
      </c>
      <c r="O1638" s="74">
        <f t="shared" si="355"/>
        <v>15731.988826800003</v>
      </c>
      <c r="P1638" s="39">
        <f t="shared" si="356"/>
        <v>19044</v>
      </c>
      <c r="Q1638" s="73">
        <f t="shared" si="357"/>
        <v>9656.01981392976</v>
      </c>
      <c r="R1638" s="73">
        <f t="shared" si="358"/>
        <v>186.80927221720322</v>
      </c>
      <c r="S1638" s="73">
        <f t="shared" si="359"/>
        <v>384.0022598277695</v>
      </c>
      <c r="T1638" s="73">
        <f t="shared" si="360"/>
        <v>16472.033800233123</v>
      </c>
      <c r="U1638" s="73">
        <f t="shared" si="361"/>
        <v>19236</v>
      </c>
      <c r="V1638" s="73">
        <f t="shared" si="362"/>
        <v>166878.58771197818</v>
      </c>
      <c r="W1638" s="73">
        <f t="shared" si="363"/>
        <v>172157.34637404786</v>
      </c>
    </row>
    <row r="1639" spans="2:23" ht="15">
      <c r="B1639" t="s">
        <v>2913</v>
      </c>
      <c r="C1639" t="s">
        <v>2710</v>
      </c>
      <c r="D1639" t="s">
        <v>458</v>
      </c>
      <c r="E1639" s="54">
        <v>35</v>
      </c>
      <c r="F1639" s="45" t="s">
        <v>407</v>
      </c>
      <c r="G1639" s="45" t="s">
        <v>408</v>
      </c>
      <c r="H1639" s="45" t="s">
        <v>412</v>
      </c>
      <c r="I1639" s="53">
        <v>131998.67</v>
      </c>
      <c r="J1639" s="58">
        <f t="shared" si="350"/>
        <v>137014.61946000002</v>
      </c>
      <c r="K1639" s="58">
        <f t="shared" si="351"/>
        <v>141536.10190218</v>
      </c>
      <c r="L1639" s="74">
        <f t="shared" si="352"/>
        <v>9947.511982170001</v>
      </c>
      <c r="M1639" s="74">
        <f t="shared" si="353"/>
        <v>202.78163680080002</v>
      </c>
      <c r="N1639" s="74">
        <f t="shared" si="354"/>
        <v>384.0022598277695</v>
      </c>
      <c r="O1639" s="74">
        <f t="shared" si="355"/>
        <v>17640.632255475004</v>
      </c>
      <c r="P1639" s="39">
        <f t="shared" si="356"/>
        <v>19044</v>
      </c>
      <c r="Q1639" s="73">
        <f t="shared" si="357"/>
        <v>10013.07347758161</v>
      </c>
      <c r="R1639" s="73">
        <f t="shared" si="358"/>
        <v>209.4734308152264</v>
      </c>
      <c r="S1639" s="73">
        <f t="shared" si="359"/>
        <v>384.0022598277695</v>
      </c>
      <c r="T1639" s="73">
        <f t="shared" si="360"/>
        <v>18470.46129823449</v>
      </c>
      <c r="U1639" s="73">
        <f t="shared" si="361"/>
        <v>19236</v>
      </c>
      <c r="V1639" s="73">
        <f t="shared" si="362"/>
        <v>184233.54759427358</v>
      </c>
      <c r="W1639" s="73">
        <f t="shared" si="363"/>
        <v>189849.1123686391</v>
      </c>
    </row>
    <row r="1640" spans="2:23" ht="15">
      <c r="B1640" t="s">
        <v>2914</v>
      </c>
      <c r="C1640" t="s">
        <v>2915</v>
      </c>
      <c r="D1640" t="s">
        <v>2916</v>
      </c>
      <c r="E1640" s="54">
        <v>40</v>
      </c>
      <c r="F1640" s="45" t="s">
        <v>407</v>
      </c>
      <c r="G1640" s="45" t="s">
        <v>408</v>
      </c>
      <c r="H1640" s="45" t="s">
        <v>2917</v>
      </c>
      <c r="I1640" s="53">
        <v>86892</v>
      </c>
      <c r="J1640" s="58">
        <f t="shared" si="350"/>
        <v>90193.89600000001</v>
      </c>
      <c r="K1640" s="58">
        <f t="shared" si="351"/>
        <v>93170.294568</v>
      </c>
      <c r="L1640" s="74">
        <f t="shared" si="352"/>
        <v>6899.833044000001</v>
      </c>
      <c r="M1640" s="74">
        <f t="shared" si="353"/>
        <v>133.48696608</v>
      </c>
      <c r="N1640" s="74">
        <f t="shared" si="354"/>
        <v>384.0022598277695</v>
      </c>
      <c r="O1640" s="74">
        <f t="shared" si="355"/>
        <v>11612.46411</v>
      </c>
      <c r="P1640" s="39">
        <f t="shared" si="356"/>
        <v>19044</v>
      </c>
      <c r="Q1640" s="73">
        <f t="shared" si="357"/>
        <v>7127.527534452</v>
      </c>
      <c r="R1640" s="73">
        <f t="shared" si="358"/>
        <v>137.89203596064</v>
      </c>
      <c r="S1640" s="73">
        <f t="shared" si="359"/>
        <v>384.0022598277695</v>
      </c>
      <c r="T1640" s="73">
        <f t="shared" si="360"/>
        <v>12158.723441124</v>
      </c>
      <c r="U1640" s="73">
        <f t="shared" si="361"/>
        <v>19236</v>
      </c>
      <c r="V1640" s="73">
        <f t="shared" si="362"/>
        <v>128267.68237990778</v>
      </c>
      <c r="W1640" s="73">
        <f t="shared" si="363"/>
        <v>132214.4398393644</v>
      </c>
    </row>
    <row r="1641" spans="2:23" ht="15">
      <c r="B1641" t="s">
        <v>2918</v>
      </c>
      <c r="C1641" t="s">
        <v>2919</v>
      </c>
      <c r="D1641" t="s">
        <v>417</v>
      </c>
      <c r="E1641" s="54">
        <v>40</v>
      </c>
      <c r="F1641" s="45" t="s">
        <v>407</v>
      </c>
      <c r="G1641" s="45" t="s">
        <v>408</v>
      </c>
      <c r="H1641" s="45" t="s">
        <v>785</v>
      </c>
      <c r="I1641" s="53">
        <v>53324.47</v>
      </c>
      <c r="J1641" s="58">
        <f t="shared" si="350"/>
        <v>55350.79986000001</v>
      </c>
      <c r="K1641" s="58">
        <f t="shared" si="351"/>
        <v>57177.376255380004</v>
      </c>
      <c r="L1641" s="74">
        <f t="shared" si="352"/>
        <v>4234.33618929</v>
      </c>
      <c r="M1641" s="74">
        <f t="shared" si="353"/>
        <v>81.91918379280001</v>
      </c>
      <c r="N1641" s="74">
        <f t="shared" si="354"/>
        <v>384.0022598277695</v>
      </c>
      <c r="O1641" s="74">
        <f t="shared" si="355"/>
        <v>7126.415481975001</v>
      </c>
      <c r="P1641" s="39">
        <f t="shared" si="356"/>
        <v>19044</v>
      </c>
      <c r="Q1641" s="73">
        <f t="shared" si="357"/>
        <v>4374.06928353657</v>
      </c>
      <c r="R1641" s="73">
        <f t="shared" si="358"/>
        <v>84.62251685796241</v>
      </c>
      <c r="S1641" s="73">
        <f t="shared" si="359"/>
        <v>384.0022598277695</v>
      </c>
      <c r="T1641" s="73">
        <f t="shared" si="360"/>
        <v>7461.647601327091</v>
      </c>
      <c r="U1641" s="73">
        <f t="shared" si="361"/>
        <v>19236</v>
      </c>
      <c r="V1641" s="73">
        <f t="shared" si="362"/>
        <v>86221.47297488558</v>
      </c>
      <c r="W1641" s="73">
        <f t="shared" si="363"/>
        <v>88717.7179169294</v>
      </c>
    </row>
    <row r="1642" spans="2:23" ht="15">
      <c r="B1642" t="s">
        <v>2920</v>
      </c>
      <c r="C1642" t="s">
        <v>952</v>
      </c>
      <c r="D1642" t="s">
        <v>417</v>
      </c>
      <c r="E1642" s="54">
        <v>40</v>
      </c>
      <c r="F1642" s="45" t="s">
        <v>407</v>
      </c>
      <c r="G1642" s="45" t="s">
        <v>408</v>
      </c>
      <c r="H1642" s="45" t="s">
        <v>785</v>
      </c>
      <c r="I1642" s="53">
        <v>64273.15</v>
      </c>
      <c r="J1642" s="58">
        <f t="shared" si="350"/>
        <v>66715.5297</v>
      </c>
      <c r="K1642" s="58">
        <f t="shared" si="351"/>
        <v>68917.1421801</v>
      </c>
      <c r="L1642" s="74">
        <f t="shared" si="352"/>
        <v>5103.73802205</v>
      </c>
      <c r="M1642" s="74">
        <f t="shared" si="353"/>
        <v>98.738983956</v>
      </c>
      <c r="N1642" s="74">
        <f t="shared" si="354"/>
        <v>384.0022598277695</v>
      </c>
      <c r="O1642" s="74">
        <f t="shared" si="355"/>
        <v>8589.624448875</v>
      </c>
      <c r="P1642" s="39">
        <f t="shared" si="356"/>
        <v>19044</v>
      </c>
      <c r="Q1642" s="73">
        <f t="shared" si="357"/>
        <v>5272.16137677765</v>
      </c>
      <c r="R1642" s="73">
        <f t="shared" si="358"/>
        <v>101.99737042654799</v>
      </c>
      <c r="S1642" s="73">
        <f t="shared" si="359"/>
        <v>384.0022598277695</v>
      </c>
      <c r="T1642" s="73">
        <f t="shared" si="360"/>
        <v>8993.68705450305</v>
      </c>
      <c r="U1642" s="73">
        <f t="shared" si="361"/>
        <v>19236</v>
      </c>
      <c r="V1642" s="73">
        <f t="shared" si="362"/>
        <v>99935.63341470878</v>
      </c>
      <c r="W1642" s="73">
        <f t="shared" si="363"/>
        <v>102904.99024163501</v>
      </c>
    </row>
    <row r="1643" spans="2:23" ht="15">
      <c r="B1643" t="s">
        <v>2921</v>
      </c>
      <c r="C1643" t="s">
        <v>677</v>
      </c>
      <c r="D1643" t="s">
        <v>417</v>
      </c>
      <c r="E1643" s="54">
        <v>40</v>
      </c>
      <c r="F1643" s="45" t="s">
        <v>407</v>
      </c>
      <c r="G1643" s="45" t="s">
        <v>408</v>
      </c>
      <c r="H1643" s="45" t="s">
        <v>785</v>
      </c>
      <c r="I1643" s="53">
        <v>74770.45</v>
      </c>
      <c r="J1643" s="58">
        <f t="shared" si="350"/>
        <v>77611.7271</v>
      </c>
      <c r="K1643" s="58">
        <f t="shared" si="351"/>
        <v>80172.9140943</v>
      </c>
      <c r="L1643" s="74">
        <f t="shared" si="352"/>
        <v>5937.2971231500005</v>
      </c>
      <c r="M1643" s="74">
        <f t="shared" si="353"/>
        <v>114.865356108</v>
      </c>
      <c r="N1643" s="74">
        <f t="shared" si="354"/>
        <v>384.0022598277695</v>
      </c>
      <c r="O1643" s="74">
        <f t="shared" si="355"/>
        <v>9992.509864125</v>
      </c>
      <c r="P1643" s="39">
        <f t="shared" si="356"/>
        <v>19044</v>
      </c>
      <c r="Q1643" s="73">
        <f t="shared" si="357"/>
        <v>6133.22792821395</v>
      </c>
      <c r="R1643" s="73">
        <f t="shared" si="358"/>
        <v>118.655912859564</v>
      </c>
      <c r="S1643" s="73">
        <f t="shared" si="359"/>
        <v>384.0022598277695</v>
      </c>
      <c r="T1643" s="73">
        <f t="shared" si="360"/>
        <v>10462.56528930615</v>
      </c>
      <c r="U1643" s="73">
        <f t="shared" si="361"/>
        <v>19236</v>
      </c>
      <c r="V1643" s="73">
        <f t="shared" si="362"/>
        <v>113084.40170321078</v>
      </c>
      <c r="W1643" s="73">
        <f t="shared" si="363"/>
        <v>116507.36548450743</v>
      </c>
    </row>
    <row r="1644" spans="2:23" ht="15">
      <c r="B1644" t="s">
        <v>2922</v>
      </c>
      <c r="C1644" t="s">
        <v>1080</v>
      </c>
      <c r="D1644" t="s">
        <v>417</v>
      </c>
      <c r="E1644" s="54">
        <v>40</v>
      </c>
      <c r="F1644" s="45" t="s">
        <v>407</v>
      </c>
      <c r="G1644" s="45" t="s">
        <v>408</v>
      </c>
      <c r="H1644" s="45" t="s">
        <v>412</v>
      </c>
      <c r="I1644" s="53">
        <v>104903.46</v>
      </c>
      <c r="J1644" s="58">
        <f t="shared" si="350"/>
        <v>108889.79148000001</v>
      </c>
      <c r="K1644" s="58">
        <f t="shared" si="351"/>
        <v>112483.15459884</v>
      </c>
      <c r="L1644" s="74">
        <f t="shared" si="352"/>
        <v>8330.06904822</v>
      </c>
      <c r="M1644" s="74">
        <f t="shared" si="353"/>
        <v>161.1568913904</v>
      </c>
      <c r="N1644" s="74">
        <f t="shared" si="354"/>
        <v>384.0022598277695</v>
      </c>
      <c r="O1644" s="74">
        <f t="shared" si="355"/>
        <v>14019.560653050003</v>
      </c>
      <c r="P1644" s="39">
        <f t="shared" si="356"/>
        <v>19044</v>
      </c>
      <c r="Q1644" s="73">
        <f t="shared" si="357"/>
        <v>8604.96132681126</v>
      </c>
      <c r="R1644" s="73">
        <f t="shared" si="358"/>
        <v>166.4750688062832</v>
      </c>
      <c r="S1644" s="73">
        <f t="shared" si="359"/>
        <v>384.0022598277695</v>
      </c>
      <c r="T1644" s="73">
        <f t="shared" si="360"/>
        <v>14679.051675148621</v>
      </c>
      <c r="U1644" s="73">
        <f t="shared" si="361"/>
        <v>19236</v>
      </c>
      <c r="V1644" s="73">
        <f t="shared" si="362"/>
        <v>150828.58033248817</v>
      </c>
      <c r="W1644" s="73">
        <f t="shared" si="363"/>
        <v>155553.64492943394</v>
      </c>
    </row>
    <row r="1645" spans="2:23" ht="15">
      <c r="B1645" t="s">
        <v>2923</v>
      </c>
      <c r="C1645" t="s">
        <v>1082</v>
      </c>
      <c r="D1645" t="s">
        <v>420</v>
      </c>
      <c r="E1645" s="54">
        <v>40</v>
      </c>
      <c r="F1645" s="45" t="s">
        <v>407</v>
      </c>
      <c r="G1645" s="45" t="s">
        <v>408</v>
      </c>
      <c r="H1645" s="45" t="s">
        <v>412</v>
      </c>
      <c r="I1645" s="53">
        <v>108303.51</v>
      </c>
      <c r="J1645" s="58">
        <f t="shared" si="350"/>
        <v>112419.04338</v>
      </c>
      <c r="K1645" s="58">
        <f t="shared" si="351"/>
        <v>116128.87181154</v>
      </c>
      <c r="L1645" s="74">
        <f t="shared" si="352"/>
        <v>8600.05681857</v>
      </c>
      <c r="M1645" s="74">
        <f t="shared" si="353"/>
        <v>166.3801842024</v>
      </c>
      <c r="N1645" s="74">
        <f t="shared" si="354"/>
        <v>384.0022598277695</v>
      </c>
      <c r="O1645" s="74">
        <f t="shared" si="355"/>
        <v>14473.951835175001</v>
      </c>
      <c r="P1645" s="39">
        <f t="shared" si="356"/>
        <v>19044</v>
      </c>
      <c r="Q1645" s="73">
        <f t="shared" si="357"/>
        <v>8883.85869358281</v>
      </c>
      <c r="R1645" s="73">
        <f t="shared" si="358"/>
        <v>171.8707302810792</v>
      </c>
      <c r="S1645" s="73">
        <f t="shared" si="359"/>
        <v>384.0022598277695</v>
      </c>
      <c r="T1645" s="73">
        <f t="shared" si="360"/>
        <v>15154.81777140597</v>
      </c>
      <c r="U1645" s="73">
        <f t="shared" si="361"/>
        <v>19236</v>
      </c>
      <c r="V1645" s="73">
        <f t="shared" si="362"/>
        <v>155087.43447777518</v>
      </c>
      <c r="W1645" s="73">
        <f t="shared" si="363"/>
        <v>159959.42126663763</v>
      </c>
    </row>
    <row r="1646" spans="2:23" ht="15">
      <c r="B1646" t="s">
        <v>2924</v>
      </c>
      <c r="C1646" t="s">
        <v>2925</v>
      </c>
      <c r="D1646" t="s">
        <v>928</v>
      </c>
      <c r="E1646" s="54">
        <v>40</v>
      </c>
      <c r="F1646" s="45" t="s">
        <v>407</v>
      </c>
      <c r="G1646" s="45" t="s">
        <v>408</v>
      </c>
      <c r="H1646" s="45" t="s">
        <v>412</v>
      </c>
      <c r="I1646" s="53">
        <v>130863.2</v>
      </c>
      <c r="J1646" s="58">
        <f t="shared" si="350"/>
        <v>135836.0016</v>
      </c>
      <c r="K1646" s="58">
        <f t="shared" si="351"/>
        <v>140318.58965279997</v>
      </c>
      <c r="L1646" s="74">
        <f t="shared" si="352"/>
        <v>9930.4220232</v>
      </c>
      <c r="M1646" s="74">
        <f t="shared" si="353"/>
        <v>201.03728236799998</v>
      </c>
      <c r="N1646" s="74">
        <f t="shared" si="354"/>
        <v>384.0022598277695</v>
      </c>
      <c r="O1646" s="74">
        <f t="shared" si="355"/>
        <v>17488.885206</v>
      </c>
      <c r="P1646" s="39">
        <f t="shared" si="356"/>
        <v>19044</v>
      </c>
      <c r="Q1646" s="73">
        <f t="shared" si="357"/>
        <v>9995.4195499656</v>
      </c>
      <c r="R1646" s="73">
        <f t="shared" si="358"/>
        <v>207.67151268614396</v>
      </c>
      <c r="S1646" s="73">
        <f t="shared" si="359"/>
        <v>384.0022598277695</v>
      </c>
      <c r="T1646" s="73">
        <f t="shared" si="360"/>
        <v>18311.575949690396</v>
      </c>
      <c r="U1646" s="73">
        <f t="shared" si="361"/>
        <v>19236</v>
      </c>
      <c r="V1646" s="73">
        <f t="shared" si="362"/>
        <v>182884.34837139575</v>
      </c>
      <c r="W1646" s="73">
        <f t="shared" si="363"/>
        <v>188453.25892496988</v>
      </c>
    </row>
    <row r="1647" spans="2:23" ht="15">
      <c r="B1647" t="s">
        <v>2926</v>
      </c>
      <c r="C1647" t="s">
        <v>2927</v>
      </c>
      <c r="D1647" t="s">
        <v>928</v>
      </c>
      <c r="E1647" s="54">
        <v>40</v>
      </c>
      <c r="F1647" s="45" t="s">
        <v>407</v>
      </c>
      <c r="G1647" s="45" t="s">
        <v>408</v>
      </c>
      <c r="H1647" s="45" t="s">
        <v>412</v>
      </c>
      <c r="I1647" s="53">
        <v>113786.4</v>
      </c>
      <c r="J1647" s="58">
        <f t="shared" si="350"/>
        <v>118110.28319999999</v>
      </c>
      <c r="K1647" s="58">
        <f t="shared" si="351"/>
        <v>122007.92254559998</v>
      </c>
      <c r="L1647" s="74">
        <f t="shared" si="352"/>
        <v>9035.4366648</v>
      </c>
      <c r="M1647" s="74">
        <f t="shared" si="353"/>
        <v>174.803219136</v>
      </c>
      <c r="N1647" s="74">
        <f t="shared" si="354"/>
        <v>384.0022598277695</v>
      </c>
      <c r="O1647" s="74">
        <f t="shared" si="355"/>
        <v>15206.698961999999</v>
      </c>
      <c r="P1647" s="39">
        <f t="shared" si="356"/>
        <v>19044</v>
      </c>
      <c r="Q1647" s="73">
        <f t="shared" si="357"/>
        <v>9333.606074738398</v>
      </c>
      <c r="R1647" s="73">
        <f t="shared" si="358"/>
        <v>180.57172536748797</v>
      </c>
      <c r="S1647" s="73">
        <f t="shared" si="359"/>
        <v>384.0022598277695</v>
      </c>
      <c r="T1647" s="73">
        <f t="shared" si="360"/>
        <v>15922.033892200798</v>
      </c>
      <c r="U1647" s="73">
        <f t="shared" si="361"/>
        <v>19236</v>
      </c>
      <c r="V1647" s="73">
        <f t="shared" si="362"/>
        <v>161955.22430576375</v>
      </c>
      <c r="W1647" s="73">
        <f t="shared" si="363"/>
        <v>167064.13649773443</v>
      </c>
    </row>
    <row r="1648" spans="2:23" ht="15">
      <c r="B1648" t="s">
        <v>2928</v>
      </c>
      <c r="C1648" t="s">
        <v>763</v>
      </c>
      <c r="D1648" t="s">
        <v>760</v>
      </c>
      <c r="E1648" s="54">
        <v>40</v>
      </c>
      <c r="F1648" s="45" t="s">
        <v>407</v>
      </c>
      <c r="G1648" s="45" t="s">
        <v>408</v>
      </c>
      <c r="H1648" s="45" t="s">
        <v>761</v>
      </c>
      <c r="I1648" s="53">
        <v>104514.8</v>
      </c>
      <c r="J1648" s="58">
        <f t="shared" si="350"/>
        <v>108486.36240000001</v>
      </c>
      <c r="K1648" s="58">
        <f t="shared" si="351"/>
        <v>112066.41235920001</v>
      </c>
      <c r="L1648" s="74">
        <f t="shared" si="352"/>
        <v>8299.2067236</v>
      </c>
      <c r="M1648" s="74">
        <f t="shared" si="353"/>
        <v>160.559816352</v>
      </c>
      <c r="N1648" s="74">
        <f t="shared" si="354"/>
        <v>384.0022598277695</v>
      </c>
      <c r="O1648" s="74">
        <f t="shared" si="355"/>
        <v>13967.619159000002</v>
      </c>
      <c r="P1648" s="39">
        <f t="shared" si="356"/>
        <v>19044</v>
      </c>
      <c r="Q1648" s="73">
        <f t="shared" si="357"/>
        <v>8573.0805454788</v>
      </c>
      <c r="R1648" s="73">
        <f t="shared" si="358"/>
        <v>165.85829029161602</v>
      </c>
      <c r="S1648" s="73">
        <f t="shared" si="359"/>
        <v>384.0022598277695</v>
      </c>
      <c r="T1648" s="73">
        <f t="shared" si="360"/>
        <v>14624.666812875603</v>
      </c>
      <c r="U1648" s="73">
        <f t="shared" si="361"/>
        <v>19236</v>
      </c>
      <c r="V1648" s="73">
        <f t="shared" si="362"/>
        <v>150341.7503587798</v>
      </c>
      <c r="W1648" s="73">
        <f t="shared" si="363"/>
        <v>155050.0202676738</v>
      </c>
    </row>
    <row r="1649" spans="2:23" ht="15">
      <c r="B1649" t="s">
        <v>2929</v>
      </c>
      <c r="C1649" t="s">
        <v>577</v>
      </c>
      <c r="D1649" t="s">
        <v>797</v>
      </c>
      <c r="E1649" s="54">
        <v>40</v>
      </c>
      <c r="F1649" s="45" t="s">
        <v>407</v>
      </c>
      <c r="G1649" s="45" t="s">
        <v>408</v>
      </c>
      <c r="H1649" s="45" t="s">
        <v>412</v>
      </c>
      <c r="I1649" s="53">
        <v>54850.83</v>
      </c>
      <c r="J1649" s="58">
        <f t="shared" si="350"/>
        <v>56935.16154</v>
      </c>
      <c r="K1649" s="58">
        <f t="shared" si="351"/>
        <v>58814.02187082</v>
      </c>
      <c r="L1649" s="74">
        <f t="shared" si="352"/>
        <v>4355.53985781</v>
      </c>
      <c r="M1649" s="74">
        <f t="shared" si="353"/>
        <v>84.2640390792</v>
      </c>
      <c r="N1649" s="74">
        <f t="shared" si="354"/>
        <v>384.0022598277695</v>
      </c>
      <c r="O1649" s="74">
        <f t="shared" si="355"/>
        <v>7330.402048275</v>
      </c>
      <c r="P1649" s="39">
        <f t="shared" si="356"/>
        <v>19044</v>
      </c>
      <c r="Q1649" s="73">
        <f t="shared" si="357"/>
        <v>4499.27267311773</v>
      </c>
      <c r="R1649" s="73">
        <f t="shared" si="358"/>
        <v>87.04475236881359</v>
      </c>
      <c r="S1649" s="73">
        <f t="shared" si="359"/>
        <v>384.0022598277695</v>
      </c>
      <c r="T1649" s="73">
        <f t="shared" si="360"/>
        <v>7675.22985414201</v>
      </c>
      <c r="U1649" s="73">
        <f t="shared" si="361"/>
        <v>19236</v>
      </c>
      <c r="V1649" s="73">
        <f t="shared" si="362"/>
        <v>88133.36974499197</v>
      </c>
      <c r="W1649" s="73">
        <f t="shared" si="363"/>
        <v>90695.57141027632</v>
      </c>
    </row>
    <row r="1650" spans="2:23" ht="15">
      <c r="B1650" t="s">
        <v>2930</v>
      </c>
      <c r="C1650" t="s">
        <v>716</v>
      </c>
      <c r="D1650" t="s">
        <v>797</v>
      </c>
      <c r="E1650" s="54">
        <v>40</v>
      </c>
      <c r="F1650" s="45" t="s">
        <v>407</v>
      </c>
      <c r="G1650" s="45" t="s">
        <v>408</v>
      </c>
      <c r="H1650" s="45" t="s">
        <v>412</v>
      </c>
      <c r="I1650" s="53">
        <v>79750.37</v>
      </c>
      <c r="J1650" s="58">
        <f t="shared" si="350"/>
        <v>82780.88406</v>
      </c>
      <c r="K1650" s="58">
        <f t="shared" si="351"/>
        <v>85512.65323397999</v>
      </c>
      <c r="L1650" s="74">
        <f t="shared" si="352"/>
        <v>6332.73763059</v>
      </c>
      <c r="M1650" s="74">
        <f t="shared" si="353"/>
        <v>122.5157084088</v>
      </c>
      <c r="N1650" s="74">
        <f t="shared" si="354"/>
        <v>384.0022598277695</v>
      </c>
      <c r="O1650" s="74">
        <f t="shared" si="355"/>
        <v>10658.038822725</v>
      </c>
      <c r="P1650" s="39">
        <f t="shared" si="356"/>
        <v>19044</v>
      </c>
      <c r="Q1650" s="73">
        <f t="shared" si="357"/>
        <v>6541.717972399469</v>
      </c>
      <c r="R1650" s="73">
        <f t="shared" si="358"/>
        <v>126.55872678629038</v>
      </c>
      <c r="S1650" s="73">
        <f t="shared" si="359"/>
        <v>384.0022598277695</v>
      </c>
      <c r="T1650" s="73">
        <f t="shared" si="360"/>
        <v>11159.40124703439</v>
      </c>
      <c r="U1650" s="73">
        <f t="shared" si="361"/>
        <v>19236</v>
      </c>
      <c r="V1650" s="73">
        <f t="shared" si="362"/>
        <v>119322.17848155156</v>
      </c>
      <c r="W1650" s="73">
        <f t="shared" si="363"/>
        <v>122960.3334400279</v>
      </c>
    </row>
    <row r="1651" spans="2:23" ht="15">
      <c r="B1651" t="s">
        <v>2931</v>
      </c>
      <c r="C1651" t="s">
        <v>1009</v>
      </c>
      <c r="D1651" t="s">
        <v>797</v>
      </c>
      <c r="E1651" s="54">
        <v>40</v>
      </c>
      <c r="F1651" s="45" t="s">
        <v>407</v>
      </c>
      <c r="G1651" s="45" t="s">
        <v>408</v>
      </c>
      <c r="H1651" s="45" t="s">
        <v>412</v>
      </c>
      <c r="I1651" s="53">
        <v>88196.79</v>
      </c>
      <c r="J1651" s="58">
        <f t="shared" si="350"/>
        <v>91548.26802</v>
      </c>
      <c r="K1651" s="58">
        <f t="shared" si="351"/>
        <v>94569.36086465999</v>
      </c>
      <c r="L1651" s="74">
        <f t="shared" si="352"/>
        <v>7003.44250353</v>
      </c>
      <c r="M1651" s="74">
        <f t="shared" si="353"/>
        <v>135.4914366696</v>
      </c>
      <c r="N1651" s="74">
        <f t="shared" si="354"/>
        <v>384.0022598277695</v>
      </c>
      <c r="O1651" s="74">
        <f t="shared" si="355"/>
        <v>11786.839507575001</v>
      </c>
      <c r="P1651" s="39">
        <f t="shared" si="356"/>
        <v>19044</v>
      </c>
      <c r="Q1651" s="73">
        <f t="shared" si="357"/>
        <v>7234.556106146489</v>
      </c>
      <c r="R1651" s="73">
        <f t="shared" si="358"/>
        <v>139.9626540796968</v>
      </c>
      <c r="S1651" s="73">
        <f t="shared" si="359"/>
        <v>384.0022598277695</v>
      </c>
      <c r="T1651" s="73">
        <f t="shared" si="360"/>
        <v>12341.301592838128</v>
      </c>
      <c r="U1651" s="73">
        <f t="shared" si="361"/>
        <v>19236</v>
      </c>
      <c r="V1651" s="73">
        <f t="shared" si="362"/>
        <v>129902.04372760237</v>
      </c>
      <c r="W1651" s="73">
        <f t="shared" si="363"/>
        <v>133905.18347755208</v>
      </c>
    </row>
    <row r="1652" spans="2:23" ht="15">
      <c r="B1652" t="s">
        <v>2932</v>
      </c>
      <c r="C1652" t="s">
        <v>440</v>
      </c>
      <c r="D1652" t="s">
        <v>797</v>
      </c>
      <c r="E1652" s="54">
        <v>40</v>
      </c>
      <c r="F1652" s="45" t="s">
        <v>407</v>
      </c>
      <c r="G1652" s="45" t="s">
        <v>408</v>
      </c>
      <c r="H1652" s="45" t="s">
        <v>412</v>
      </c>
      <c r="I1652" s="53">
        <v>74623.49</v>
      </c>
      <c r="J1652" s="58">
        <f t="shared" si="350"/>
        <v>77459.18262</v>
      </c>
      <c r="K1652" s="58">
        <f t="shared" si="351"/>
        <v>80015.33564646001</v>
      </c>
      <c r="L1652" s="74">
        <f t="shared" si="352"/>
        <v>5925.62747043</v>
      </c>
      <c r="M1652" s="74">
        <f t="shared" si="353"/>
        <v>114.6395902776</v>
      </c>
      <c r="N1652" s="74">
        <f t="shared" si="354"/>
        <v>384.0022598277695</v>
      </c>
      <c r="O1652" s="74">
        <f t="shared" si="355"/>
        <v>9972.869762325001</v>
      </c>
      <c r="P1652" s="39">
        <f t="shared" si="356"/>
        <v>19044</v>
      </c>
      <c r="Q1652" s="73">
        <f t="shared" si="357"/>
        <v>6121.17317695419</v>
      </c>
      <c r="R1652" s="73">
        <f t="shared" si="358"/>
        <v>118.42269675676081</v>
      </c>
      <c r="S1652" s="73">
        <f t="shared" si="359"/>
        <v>384.0022598277695</v>
      </c>
      <c r="T1652" s="73">
        <f t="shared" si="360"/>
        <v>10442.00130186303</v>
      </c>
      <c r="U1652" s="73">
        <f t="shared" si="361"/>
        <v>19236</v>
      </c>
      <c r="V1652" s="73">
        <f t="shared" si="362"/>
        <v>112900.32170286038</v>
      </c>
      <c r="W1652" s="73">
        <f t="shared" si="363"/>
        <v>116316.93508186177</v>
      </c>
    </row>
    <row r="1653" spans="2:23" ht="15">
      <c r="B1653" t="s">
        <v>2933</v>
      </c>
      <c r="C1653" t="s">
        <v>1865</v>
      </c>
      <c r="D1653" t="s">
        <v>797</v>
      </c>
      <c r="E1653" s="54">
        <v>40</v>
      </c>
      <c r="F1653" s="45" t="s">
        <v>407</v>
      </c>
      <c r="G1653" s="45" t="s">
        <v>408</v>
      </c>
      <c r="H1653" s="45" t="s">
        <v>412</v>
      </c>
      <c r="I1653" s="53">
        <v>81490.62</v>
      </c>
      <c r="J1653" s="58">
        <f t="shared" si="350"/>
        <v>84587.26355999999</v>
      </c>
      <c r="K1653" s="58">
        <f t="shared" si="351"/>
        <v>87378.64325747998</v>
      </c>
      <c r="L1653" s="74">
        <f t="shared" si="352"/>
        <v>6470.92566234</v>
      </c>
      <c r="M1653" s="74">
        <f t="shared" si="353"/>
        <v>125.18915006879999</v>
      </c>
      <c r="N1653" s="74">
        <f t="shared" si="354"/>
        <v>384.0022598277695</v>
      </c>
      <c r="O1653" s="74">
        <f t="shared" si="355"/>
        <v>10890.61018335</v>
      </c>
      <c r="P1653" s="39">
        <f t="shared" si="356"/>
        <v>19044</v>
      </c>
      <c r="Q1653" s="73">
        <f t="shared" si="357"/>
        <v>6684.466209197219</v>
      </c>
      <c r="R1653" s="73">
        <f t="shared" si="358"/>
        <v>129.32039202107038</v>
      </c>
      <c r="S1653" s="73">
        <f t="shared" si="359"/>
        <v>384.0022598277695</v>
      </c>
      <c r="T1653" s="73">
        <f t="shared" si="360"/>
        <v>11402.912945101138</v>
      </c>
      <c r="U1653" s="73">
        <f t="shared" si="361"/>
        <v>19236</v>
      </c>
      <c r="V1653" s="73">
        <f t="shared" si="362"/>
        <v>121501.99081558656</v>
      </c>
      <c r="W1653" s="73">
        <f t="shared" si="363"/>
        <v>125215.34506362717</v>
      </c>
    </row>
    <row r="1654" spans="2:23" ht="15">
      <c r="B1654" t="s">
        <v>2934</v>
      </c>
      <c r="C1654" t="s">
        <v>1003</v>
      </c>
      <c r="D1654" t="s">
        <v>553</v>
      </c>
      <c r="E1654" s="54">
        <v>40</v>
      </c>
      <c r="F1654" s="45" t="s">
        <v>407</v>
      </c>
      <c r="G1654" s="45" t="s">
        <v>408</v>
      </c>
      <c r="H1654" s="45" t="s">
        <v>412</v>
      </c>
      <c r="I1654" s="53">
        <v>88804.81</v>
      </c>
      <c r="J1654" s="58">
        <f t="shared" si="350"/>
        <v>92179.39278</v>
      </c>
      <c r="K1654" s="58">
        <f t="shared" si="351"/>
        <v>95221.31274173998</v>
      </c>
      <c r="L1654" s="74">
        <f t="shared" si="352"/>
        <v>7051.72354767</v>
      </c>
      <c r="M1654" s="74">
        <f t="shared" si="353"/>
        <v>136.42550131439998</v>
      </c>
      <c r="N1654" s="74">
        <f t="shared" si="354"/>
        <v>384.0022598277695</v>
      </c>
      <c r="O1654" s="74">
        <f t="shared" si="355"/>
        <v>11868.096820425</v>
      </c>
      <c r="P1654" s="39">
        <f t="shared" si="356"/>
        <v>19044</v>
      </c>
      <c r="Q1654" s="73">
        <f t="shared" si="357"/>
        <v>7284.430424743108</v>
      </c>
      <c r="R1654" s="73">
        <f t="shared" si="358"/>
        <v>140.92754285777517</v>
      </c>
      <c r="S1654" s="73">
        <f t="shared" si="359"/>
        <v>384.0022598277695</v>
      </c>
      <c r="T1654" s="73">
        <f t="shared" si="360"/>
        <v>12426.381312797068</v>
      </c>
      <c r="U1654" s="73">
        <f t="shared" si="361"/>
        <v>19236</v>
      </c>
      <c r="V1654" s="73">
        <f t="shared" si="362"/>
        <v>130663.64090923716</v>
      </c>
      <c r="W1654" s="73">
        <f t="shared" si="363"/>
        <v>134693.0542819657</v>
      </c>
    </row>
    <row r="1655" spans="2:23" ht="15">
      <c r="B1655" t="s">
        <v>2935</v>
      </c>
      <c r="C1655" t="s">
        <v>998</v>
      </c>
      <c r="D1655" t="s">
        <v>661</v>
      </c>
      <c r="E1655" s="54">
        <v>40</v>
      </c>
      <c r="F1655" s="45" t="s">
        <v>407</v>
      </c>
      <c r="G1655" s="45" t="s">
        <v>408</v>
      </c>
      <c r="H1655" s="45" t="s">
        <v>412</v>
      </c>
      <c r="I1655" s="53">
        <v>91600.29</v>
      </c>
      <c r="J1655" s="58">
        <f t="shared" si="350"/>
        <v>95081.10102</v>
      </c>
      <c r="K1655" s="58">
        <f t="shared" si="351"/>
        <v>98218.77735366</v>
      </c>
      <c r="L1655" s="74">
        <f t="shared" si="352"/>
        <v>7273.70422803</v>
      </c>
      <c r="M1655" s="74">
        <f t="shared" si="353"/>
        <v>140.7200295096</v>
      </c>
      <c r="N1655" s="74">
        <f t="shared" si="354"/>
        <v>384.0022598277695</v>
      </c>
      <c r="O1655" s="74">
        <f t="shared" si="355"/>
        <v>12241.691756325</v>
      </c>
      <c r="P1655" s="39">
        <f t="shared" si="356"/>
        <v>19044</v>
      </c>
      <c r="Q1655" s="73">
        <f t="shared" si="357"/>
        <v>7513.73646755499</v>
      </c>
      <c r="R1655" s="73">
        <f t="shared" si="358"/>
        <v>145.3637904834168</v>
      </c>
      <c r="S1655" s="73">
        <f t="shared" si="359"/>
        <v>384.0022598277695</v>
      </c>
      <c r="T1655" s="73">
        <f t="shared" si="360"/>
        <v>12817.55044465263</v>
      </c>
      <c r="U1655" s="73">
        <f t="shared" si="361"/>
        <v>19236</v>
      </c>
      <c r="V1655" s="73">
        <f t="shared" si="362"/>
        <v>134165.21929369238</v>
      </c>
      <c r="W1655" s="73">
        <f t="shared" si="363"/>
        <v>138315.4303161788</v>
      </c>
    </row>
    <row r="1656" spans="2:23" ht="15">
      <c r="B1656" t="s">
        <v>2936</v>
      </c>
      <c r="C1656" t="s">
        <v>1001</v>
      </c>
      <c r="D1656" t="s">
        <v>420</v>
      </c>
      <c r="E1656" s="54">
        <v>40</v>
      </c>
      <c r="F1656" s="45" t="s">
        <v>407</v>
      </c>
      <c r="G1656" s="45" t="s">
        <v>408</v>
      </c>
      <c r="H1656" s="45" t="s">
        <v>412</v>
      </c>
      <c r="I1656" s="53">
        <v>88557.45</v>
      </c>
      <c r="J1656" s="58">
        <f t="shared" si="350"/>
        <v>91922.6331</v>
      </c>
      <c r="K1656" s="58">
        <f t="shared" si="351"/>
        <v>94956.0799923</v>
      </c>
      <c r="L1656" s="74">
        <f t="shared" si="352"/>
        <v>7032.08143215</v>
      </c>
      <c r="M1656" s="74">
        <f t="shared" si="353"/>
        <v>136.045496988</v>
      </c>
      <c r="N1656" s="74">
        <f t="shared" si="354"/>
        <v>384.0022598277695</v>
      </c>
      <c r="O1656" s="74">
        <f t="shared" si="355"/>
        <v>11835.039011625002</v>
      </c>
      <c r="P1656" s="39">
        <f t="shared" si="356"/>
        <v>19044</v>
      </c>
      <c r="Q1656" s="73">
        <f t="shared" si="357"/>
        <v>7264.14011941095</v>
      </c>
      <c r="R1656" s="73">
        <f t="shared" si="358"/>
        <v>140.534998388604</v>
      </c>
      <c r="S1656" s="73">
        <f t="shared" si="359"/>
        <v>384.0022598277695</v>
      </c>
      <c r="T1656" s="73">
        <f t="shared" si="360"/>
        <v>12391.76843899515</v>
      </c>
      <c r="U1656" s="73">
        <f t="shared" si="361"/>
        <v>19236</v>
      </c>
      <c r="V1656" s="73">
        <f t="shared" si="362"/>
        <v>130353.80130059077</v>
      </c>
      <c r="W1656" s="73">
        <f t="shared" si="363"/>
        <v>134372.52580892248</v>
      </c>
    </row>
    <row r="1657" spans="2:23" ht="15">
      <c r="B1657" t="s">
        <v>2937</v>
      </c>
      <c r="C1657" t="s">
        <v>464</v>
      </c>
      <c r="D1657" t="s">
        <v>417</v>
      </c>
      <c r="E1657" s="54">
        <v>40</v>
      </c>
      <c r="F1657" s="45" t="s">
        <v>407</v>
      </c>
      <c r="G1657" s="45" t="s">
        <v>408</v>
      </c>
      <c r="H1657" s="45" t="s">
        <v>412</v>
      </c>
      <c r="I1657" s="53">
        <v>86498.28</v>
      </c>
      <c r="J1657" s="58">
        <f t="shared" si="350"/>
        <v>89785.21464</v>
      </c>
      <c r="K1657" s="58">
        <f t="shared" si="351"/>
        <v>92748.12672312</v>
      </c>
      <c r="L1657" s="74">
        <f t="shared" si="352"/>
        <v>6868.56891996</v>
      </c>
      <c r="M1657" s="74">
        <f t="shared" si="353"/>
        <v>132.8821176672</v>
      </c>
      <c r="N1657" s="74">
        <f t="shared" si="354"/>
        <v>384.0022598277695</v>
      </c>
      <c r="O1657" s="74">
        <f t="shared" si="355"/>
        <v>11559.846384900002</v>
      </c>
      <c r="P1657" s="39">
        <f t="shared" si="356"/>
        <v>19044</v>
      </c>
      <c r="Q1657" s="73">
        <f t="shared" si="357"/>
        <v>7095.23169431868</v>
      </c>
      <c r="R1657" s="73">
        <f t="shared" si="358"/>
        <v>137.2672275502176</v>
      </c>
      <c r="S1657" s="73">
        <f t="shared" si="359"/>
        <v>384.0022598277695</v>
      </c>
      <c r="T1657" s="73">
        <f t="shared" si="360"/>
        <v>12103.63053736716</v>
      </c>
      <c r="U1657" s="73">
        <f t="shared" si="361"/>
        <v>19236</v>
      </c>
      <c r="V1657" s="73">
        <f t="shared" si="362"/>
        <v>127774.51432235498</v>
      </c>
      <c r="W1657" s="73">
        <f t="shared" si="363"/>
        <v>131704.25844218384</v>
      </c>
    </row>
    <row r="1658" spans="2:23" ht="15">
      <c r="B1658" t="s">
        <v>2938</v>
      </c>
      <c r="C1658" t="s">
        <v>743</v>
      </c>
      <c r="D1658" t="s">
        <v>420</v>
      </c>
      <c r="E1658" s="54">
        <v>40</v>
      </c>
      <c r="F1658" s="45" t="s">
        <v>407</v>
      </c>
      <c r="G1658" s="45" t="s">
        <v>408</v>
      </c>
      <c r="H1658" s="45" t="s">
        <v>412</v>
      </c>
      <c r="I1658" s="53">
        <v>103168.21</v>
      </c>
      <c r="J1658" s="58">
        <f t="shared" si="350"/>
        <v>107088.60198</v>
      </c>
      <c r="K1658" s="58">
        <f t="shared" si="351"/>
        <v>110622.52584534</v>
      </c>
      <c r="L1658" s="74">
        <f t="shared" si="352"/>
        <v>8192.27805147</v>
      </c>
      <c r="M1658" s="74">
        <f t="shared" si="353"/>
        <v>158.4911309304</v>
      </c>
      <c r="N1658" s="74">
        <f t="shared" si="354"/>
        <v>384.0022598277695</v>
      </c>
      <c r="O1658" s="74">
        <f t="shared" si="355"/>
        <v>13787.657504925</v>
      </c>
      <c r="P1658" s="39">
        <f t="shared" si="356"/>
        <v>19044</v>
      </c>
      <c r="Q1658" s="73">
        <f t="shared" si="357"/>
        <v>8462.62322716851</v>
      </c>
      <c r="R1658" s="73">
        <f t="shared" si="358"/>
        <v>163.7213382511032</v>
      </c>
      <c r="S1658" s="73">
        <f t="shared" si="359"/>
        <v>384.0022598277695</v>
      </c>
      <c r="T1658" s="73">
        <f t="shared" si="360"/>
        <v>14436.23962281687</v>
      </c>
      <c r="U1658" s="73">
        <f t="shared" si="361"/>
        <v>19236</v>
      </c>
      <c r="V1658" s="73">
        <f t="shared" si="362"/>
        <v>148655.0309271532</v>
      </c>
      <c r="W1658" s="73">
        <f t="shared" si="363"/>
        <v>153305.11229340427</v>
      </c>
    </row>
    <row r="1659" spans="2:23" ht="15">
      <c r="B1659" t="s">
        <v>2939</v>
      </c>
      <c r="C1659" t="s">
        <v>739</v>
      </c>
      <c r="D1659" t="s">
        <v>661</v>
      </c>
      <c r="E1659" s="54">
        <v>40</v>
      </c>
      <c r="F1659" s="45" t="s">
        <v>407</v>
      </c>
      <c r="G1659" s="45" t="s">
        <v>408</v>
      </c>
      <c r="H1659" s="45" t="s">
        <v>412</v>
      </c>
      <c r="I1659" s="53">
        <v>104425.16</v>
      </c>
      <c r="J1659" s="58">
        <f t="shared" si="350"/>
        <v>108393.31608</v>
      </c>
      <c r="K1659" s="58">
        <f t="shared" si="351"/>
        <v>111970.29551063999</v>
      </c>
      <c r="L1659" s="74">
        <f t="shared" si="352"/>
        <v>8292.08868012</v>
      </c>
      <c r="M1659" s="74">
        <f t="shared" si="353"/>
        <v>160.4221077984</v>
      </c>
      <c r="N1659" s="74">
        <f t="shared" si="354"/>
        <v>384.0022598277695</v>
      </c>
      <c r="O1659" s="74">
        <f t="shared" si="355"/>
        <v>13955.639445300001</v>
      </c>
      <c r="P1659" s="39">
        <f t="shared" si="356"/>
        <v>19044</v>
      </c>
      <c r="Q1659" s="73">
        <f t="shared" si="357"/>
        <v>8565.72760656396</v>
      </c>
      <c r="R1659" s="73">
        <f t="shared" si="358"/>
        <v>165.71603735574718</v>
      </c>
      <c r="S1659" s="73">
        <f t="shared" si="359"/>
        <v>384.0022598277695</v>
      </c>
      <c r="T1659" s="73">
        <f t="shared" si="360"/>
        <v>14612.12356413852</v>
      </c>
      <c r="U1659" s="73">
        <f t="shared" si="361"/>
        <v>19236</v>
      </c>
      <c r="V1659" s="73">
        <f t="shared" si="362"/>
        <v>150229.46857304618</v>
      </c>
      <c r="W1659" s="73">
        <f t="shared" si="363"/>
        <v>154933.864978526</v>
      </c>
    </row>
    <row r="1660" spans="2:23" ht="15">
      <c r="B1660" t="s">
        <v>2940</v>
      </c>
      <c r="C1660" t="s">
        <v>735</v>
      </c>
      <c r="D1660" t="s">
        <v>417</v>
      </c>
      <c r="E1660" s="54">
        <v>40</v>
      </c>
      <c r="F1660" s="45" t="s">
        <v>407</v>
      </c>
      <c r="G1660" s="45" t="s">
        <v>408</v>
      </c>
      <c r="H1660" s="45" t="s">
        <v>412</v>
      </c>
      <c r="I1660" s="53">
        <v>100172.59</v>
      </c>
      <c r="J1660" s="58">
        <f t="shared" si="350"/>
        <v>103979.14842</v>
      </c>
      <c r="K1660" s="58">
        <f t="shared" si="351"/>
        <v>107410.46031786</v>
      </c>
      <c r="L1660" s="74">
        <f t="shared" si="352"/>
        <v>7954.40485413</v>
      </c>
      <c r="M1660" s="74">
        <f t="shared" si="353"/>
        <v>153.88913966159998</v>
      </c>
      <c r="N1660" s="74">
        <f t="shared" si="354"/>
        <v>384.0022598277695</v>
      </c>
      <c r="O1660" s="74">
        <f t="shared" si="355"/>
        <v>13387.315359075</v>
      </c>
      <c r="P1660" s="39">
        <f t="shared" si="356"/>
        <v>19044</v>
      </c>
      <c r="Q1660" s="73">
        <f t="shared" si="357"/>
        <v>8216.900214316289</v>
      </c>
      <c r="R1660" s="73">
        <f t="shared" si="358"/>
        <v>158.96748127043278</v>
      </c>
      <c r="S1660" s="73">
        <f t="shared" si="359"/>
        <v>384.0022598277695</v>
      </c>
      <c r="T1660" s="73">
        <f t="shared" si="360"/>
        <v>14017.065071480729</v>
      </c>
      <c r="U1660" s="73">
        <f t="shared" si="361"/>
        <v>19236</v>
      </c>
      <c r="V1660" s="73">
        <f t="shared" si="362"/>
        <v>144902.76003269438</v>
      </c>
      <c r="W1660" s="73">
        <f t="shared" si="363"/>
        <v>149423.3953447552</v>
      </c>
    </row>
    <row r="1661" spans="2:23" ht="15">
      <c r="B1661" t="s">
        <v>2941</v>
      </c>
      <c r="C1661" t="s">
        <v>748</v>
      </c>
      <c r="D1661" t="s">
        <v>749</v>
      </c>
      <c r="E1661" s="54">
        <v>40</v>
      </c>
      <c r="F1661" s="45" t="s">
        <v>407</v>
      </c>
      <c r="G1661" s="45" t="s">
        <v>408</v>
      </c>
      <c r="H1661" s="45" t="s">
        <v>412</v>
      </c>
      <c r="I1661" s="53">
        <v>103300.35</v>
      </c>
      <c r="J1661" s="58">
        <f t="shared" si="350"/>
        <v>107225.7633</v>
      </c>
      <c r="K1661" s="58">
        <f t="shared" si="351"/>
        <v>110764.2134889</v>
      </c>
      <c r="L1661" s="74">
        <f t="shared" si="352"/>
        <v>8202.77089245</v>
      </c>
      <c r="M1661" s="74">
        <f t="shared" si="353"/>
        <v>158.69412968400002</v>
      </c>
      <c r="N1661" s="74">
        <f t="shared" si="354"/>
        <v>384.0022598277695</v>
      </c>
      <c r="O1661" s="74">
        <f t="shared" si="355"/>
        <v>13805.317024875001</v>
      </c>
      <c r="P1661" s="39">
        <f t="shared" si="356"/>
        <v>19044</v>
      </c>
      <c r="Q1661" s="73">
        <f t="shared" si="357"/>
        <v>8473.46233190085</v>
      </c>
      <c r="R1661" s="73">
        <f t="shared" si="358"/>
        <v>163.931035963572</v>
      </c>
      <c r="S1661" s="73">
        <f t="shared" si="359"/>
        <v>384.0022598277695</v>
      </c>
      <c r="T1661" s="73">
        <f t="shared" si="360"/>
        <v>14454.729860301451</v>
      </c>
      <c r="U1661" s="73">
        <f t="shared" si="361"/>
        <v>19236</v>
      </c>
      <c r="V1661" s="73">
        <f t="shared" si="362"/>
        <v>148820.54760683677</v>
      </c>
      <c r="W1661" s="73">
        <f t="shared" si="363"/>
        <v>153476.33897689363</v>
      </c>
    </row>
    <row r="1662" spans="2:23" ht="15">
      <c r="B1662" t="s">
        <v>2942</v>
      </c>
      <c r="C1662" t="s">
        <v>973</v>
      </c>
      <c r="D1662" t="s">
        <v>417</v>
      </c>
      <c r="E1662" s="54">
        <v>40</v>
      </c>
      <c r="F1662" s="45" t="s">
        <v>407</v>
      </c>
      <c r="G1662" s="45" t="s">
        <v>408</v>
      </c>
      <c r="H1662" s="45" t="s">
        <v>412</v>
      </c>
      <c r="I1662" s="53">
        <v>76892.81</v>
      </c>
      <c r="J1662" s="58">
        <f t="shared" si="350"/>
        <v>79814.73678</v>
      </c>
      <c r="K1662" s="58">
        <f t="shared" si="351"/>
        <v>82448.62309374</v>
      </c>
      <c r="L1662" s="74">
        <f t="shared" si="352"/>
        <v>6105.8273636700005</v>
      </c>
      <c r="M1662" s="74">
        <f t="shared" si="353"/>
        <v>118.12581043440001</v>
      </c>
      <c r="N1662" s="74">
        <f t="shared" si="354"/>
        <v>384.0022598277695</v>
      </c>
      <c r="O1662" s="74">
        <f t="shared" si="355"/>
        <v>10276.147360425</v>
      </c>
      <c r="P1662" s="39">
        <f t="shared" si="356"/>
        <v>19044</v>
      </c>
      <c r="Q1662" s="73">
        <f t="shared" si="357"/>
        <v>6307.319666671109</v>
      </c>
      <c r="R1662" s="73">
        <f t="shared" si="358"/>
        <v>122.02396217873519</v>
      </c>
      <c r="S1662" s="73">
        <f t="shared" si="359"/>
        <v>384.0022598277695</v>
      </c>
      <c r="T1662" s="73">
        <f t="shared" si="360"/>
        <v>10759.54531373307</v>
      </c>
      <c r="U1662" s="73">
        <f t="shared" si="361"/>
        <v>19236</v>
      </c>
      <c r="V1662" s="73">
        <f t="shared" si="362"/>
        <v>115742.83957435717</v>
      </c>
      <c r="W1662" s="73">
        <f t="shared" si="363"/>
        <v>119257.51429615068</v>
      </c>
    </row>
    <row r="1663" spans="2:23" ht="15">
      <c r="B1663" t="s">
        <v>2943</v>
      </c>
      <c r="C1663" t="s">
        <v>975</v>
      </c>
      <c r="D1663" t="s">
        <v>661</v>
      </c>
      <c r="E1663" s="54">
        <v>40</v>
      </c>
      <c r="F1663" s="45" t="s">
        <v>407</v>
      </c>
      <c r="G1663" s="45" t="s">
        <v>408</v>
      </c>
      <c r="H1663" s="45" t="s">
        <v>412</v>
      </c>
      <c r="I1663" s="53">
        <v>87188.76</v>
      </c>
      <c r="J1663" s="58">
        <f t="shared" si="350"/>
        <v>90501.93288</v>
      </c>
      <c r="K1663" s="58">
        <f t="shared" si="351"/>
        <v>93488.49666503999</v>
      </c>
      <c r="L1663" s="74">
        <f t="shared" si="352"/>
        <v>6923.397865319999</v>
      </c>
      <c r="M1663" s="74">
        <f t="shared" si="353"/>
        <v>133.9428606624</v>
      </c>
      <c r="N1663" s="74">
        <f t="shared" si="354"/>
        <v>384.0022598277695</v>
      </c>
      <c r="O1663" s="74">
        <f t="shared" si="355"/>
        <v>11652.1238583</v>
      </c>
      <c r="P1663" s="39">
        <f t="shared" si="356"/>
        <v>19044</v>
      </c>
      <c r="Q1663" s="73">
        <f t="shared" si="357"/>
        <v>7151.869994875559</v>
      </c>
      <c r="R1663" s="73">
        <f t="shared" si="358"/>
        <v>138.3629750642592</v>
      </c>
      <c r="S1663" s="73">
        <f t="shared" si="359"/>
        <v>384.0022598277695</v>
      </c>
      <c r="T1663" s="73">
        <f t="shared" si="360"/>
        <v>12200.24881478772</v>
      </c>
      <c r="U1663" s="73">
        <f t="shared" si="361"/>
        <v>19236</v>
      </c>
      <c r="V1663" s="73">
        <f t="shared" si="362"/>
        <v>128639.39972411016</v>
      </c>
      <c r="W1663" s="73">
        <f t="shared" si="363"/>
        <v>132598.9807095953</v>
      </c>
    </row>
    <row r="1664" spans="2:23" ht="15">
      <c r="B1664" t="s">
        <v>2944</v>
      </c>
      <c r="C1664" t="s">
        <v>983</v>
      </c>
      <c r="D1664" t="s">
        <v>553</v>
      </c>
      <c r="E1664" s="54">
        <v>40</v>
      </c>
      <c r="F1664" s="45" t="s">
        <v>407</v>
      </c>
      <c r="G1664" s="45" t="s">
        <v>408</v>
      </c>
      <c r="H1664" s="45" t="s">
        <v>412</v>
      </c>
      <c r="I1664" s="53">
        <v>72162.08</v>
      </c>
      <c r="J1664" s="58">
        <f t="shared" si="350"/>
        <v>74904.23904</v>
      </c>
      <c r="K1664" s="58">
        <f t="shared" si="351"/>
        <v>77376.07892832</v>
      </c>
      <c r="L1664" s="74">
        <f t="shared" si="352"/>
        <v>5730.17428656</v>
      </c>
      <c r="M1664" s="74">
        <f t="shared" si="353"/>
        <v>110.8582737792</v>
      </c>
      <c r="N1664" s="74">
        <f t="shared" si="354"/>
        <v>384.0022598277695</v>
      </c>
      <c r="O1664" s="74">
        <f t="shared" si="355"/>
        <v>9643.9207764</v>
      </c>
      <c r="P1664" s="39">
        <f t="shared" si="356"/>
        <v>19044</v>
      </c>
      <c r="Q1664" s="73">
        <f t="shared" si="357"/>
        <v>5919.27003801648</v>
      </c>
      <c r="R1664" s="73">
        <f t="shared" si="358"/>
        <v>114.5165968139136</v>
      </c>
      <c r="S1664" s="73">
        <f t="shared" si="359"/>
        <v>384.0022598277695</v>
      </c>
      <c r="T1664" s="73">
        <f t="shared" si="360"/>
        <v>10097.57830014576</v>
      </c>
      <c r="U1664" s="73">
        <f t="shared" si="361"/>
        <v>19236</v>
      </c>
      <c r="V1664" s="73">
        <f t="shared" si="362"/>
        <v>109817.19463656697</v>
      </c>
      <c r="W1664" s="73">
        <f t="shared" si="363"/>
        <v>113127.44612312393</v>
      </c>
    </row>
    <row r="1665" spans="2:23" ht="15">
      <c r="B1665" t="s">
        <v>2945</v>
      </c>
      <c r="C1665" t="s">
        <v>985</v>
      </c>
      <c r="D1665" t="s">
        <v>2946</v>
      </c>
      <c r="E1665" s="54">
        <v>40</v>
      </c>
      <c r="F1665" s="45" t="s">
        <v>407</v>
      </c>
      <c r="G1665" s="45" t="s">
        <v>408</v>
      </c>
      <c r="H1665" s="45" t="s">
        <v>412</v>
      </c>
      <c r="I1665" s="53">
        <v>79527.38</v>
      </c>
      <c r="J1665" s="58">
        <f t="shared" si="350"/>
        <v>82549.42044</v>
      </c>
      <c r="K1665" s="58">
        <f t="shared" si="351"/>
        <v>85273.55131452</v>
      </c>
      <c r="L1665" s="74">
        <f t="shared" si="352"/>
        <v>6315.03066366</v>
      </c>
      <c r="M1665" s="74">
        <f t="shared" si="353"/>
        <v>122.1731422512</v>
      </c>
      <c r="N1665" s="74">
        <f t="shared" si="354"/>
        <v>384.0022598277695</v>
      </c>
      <c r="O1665" s="74">
        <f t="shared" si="355"/>
        <v>10628.23788165</v>
      </c>
      <c r="P1665" s="39">
        <f t="shared" si="356"/>
        <v>19044</v>
      </c>
      <c r="Q1665" s="73">
        <f t="shared" si="357"/>
        <v>6523.42667556078</v>
      </c>
      <c r="R1665" s="73">
        <f t="shared" si="358"/>
        <v>126.20485594548958</v>
      </c>
      <c r="S1665" s="73">
        <f t="shared" si="359"/>
        <v>384.0022598277695</v>
      </c>
      <c r="T1665" s="73">
        <f t="shared" si="360"/>
        <v>11128.19844654486</v>
      </c>
      <c r="U1665" s="73">
        <f t="shared" si="361"/>
        <v>19236</v>
      </c>
      <c r="V1665" s="73">
        <f t="shared" si="362"/>
        <v>119042.86438738897</v>
      </c>
      <c r="W1665" s="73">
        <f t="shared" si="363"/>
        <v>122671.3835523989</v>
      </c>
    </row>
    <row r="1666" spans="2:23" ht="15">
      <c r="B1666" t="s">
        <v>2947</v>
      </c>
      <c r="C1666" t="s">
        <v>2948</v>
      </c>
      <c r="D1666" t="s">
        <v>491</v>
      </c>
      <c r="E1666" s="54">
        <v>40</v>
      </c>
      <c r="F1666" s="45" t="s">
        <v>407</v>
      </c>
      <c r="G1666" s="45" t="s">
        <v>492</v>
      </c>
      <c r="H1666" s="45" t="s">
        <v>412</v>
      </c>
      <c r="I1666" s="53">
        <v>83768.88</v>
      </c>
      <c r="J1666" s="58">
        <f t="shared" si="350"/>
        <v>86952.09744000001</v>
      </c>
      <c r="K1666" s="58">
        <f t="shared" si="351"/>
        <v>89821.51665552001</v>
      </c>
      <c r="L1666" s="74">
        <f t="shared" si="352"/>
        <v>6651.835454160001</v>
      </c>
      <c r="M1666" s="74">
        <f t="shared" si="353"/>
        <v>128.6891042112</v>
      </c>
      <c r="N1666" s="74">
        <f t="shared" si="354"/>
        <v>384.0022598277695</v>
      </c>
      <c r="O1666" s="74">
        <f t="shared" si="355"/>
        <v>11195.082545400002</v>
      </c>
      <c r="P1666" s="39">
        <f t="shared" si="356"/>
        <v>19044</v>
      </c>
      <c r="Q1666" s="73">
        <f t="shared" si="357"/>
        <v>6871.346024147281</v>
      </c>
      <c r="R1666" s="73">
        <f t="shared" si="358"/>
        <v>132.93584465016963</v>
      </c>
      <c r="S1666" s="73">
        <f t="shared" si="359"/>
        <v>384.0022598277695</v>
      </c>
      <c r="T1666" s="73">
        <f t="shared" si="360"/>
        <v>11721.707923545362</v>
      </c>
      <c r="U1666" s="73">
        <f t="shared" si="361"/>
        <v>19236</v>
      </c>
      <c r="V1666" s="73">
        <f t="shared" si="362"/>
        <v>124355.706803599</v>
      </c>
      <c r="W1666" s="73">
        <f t="shared" si="363"/>
        <v>128167.50870769059</v>
      </c>
    </row>
    <row r="1667" spans="2:23" ht="15">
      <c r="B1667" t="s">
        <v>2949</v>
      </c>
      <c r="C1667" t="s">
        <v>979</v>
      </c>
      <c r="D1667" t="s">
        <v>546</v>
      </c>
      <c r="E1667" s="54">
        <v>40</v>
      </c>
      <c r="F1667" s="45" t="s">
        <v>407</v>
      </c>
      <c r="G1667" s="45" t="s">
        <v>408</v>
      </c>
      <c r="H1667" s="45" t="s">
        <v>412</v>
      </c>
      <c r="I1667" s="53">
        <v>70330.42</v>
      </c>
      <c r="J1667" s="58">
        <f t="shared" si="350"/>
        <v>73002.97596</v>
      </c>
      <c r="K1667" s="58">
        <f t="shared" si="351"/>
        <v>75412.07416667999</v>
      </c>
      <c r="L1667" s="74">
        <f t="shared" si="352"/>
        <v>5584.72766094</v>
      </c>
      <c r="M1667" s="74">
        <f t="shared" si="353"/>
        <v>108.04440442079999</v>
      </c>
      <c r="N1667" s="74">
        <f t="shared" si="354"/>
        <v>384.0022598277695</v>
      </c>
      <c r="O1667" s="74">
        <f t="shared" si="355"/>
        <v>9399.13315485</v>
      </c>
      <c r="P1667" s="39">
        <f t="shared" si="356"/>
        <v>19044</v>
      </c>
      <c r="Q1667" s="73">
        <f t="shared" si="357"/>
        <v>5769.023673751019</v>
      </c>
      <c r="R1667" s="73">
        <f t="shared" si="358"/>
        <v>111.60986976668639</v>
      </c>
      <c r="S1667" s="73">
        <f t="shared" si="359"/>
        <v>384.0022598277695</v>
      </c>
      <c r="T1667" s="73">
        <f t="shared" si="360"/>
        <v>9841.27567875174</v>
      </c>
      <c r="U1667" s="73">
        <f t="shared" si="361"/>
        <v>19236</v>
      </c>
      <c r="V1667" s="73">
        <f t="shared" si="362"/>
        <v>107522.88344003857</v>
      </c>
      <c r="W1667" s="73">
        <f t="shared" si="363"/>
        <v>110753.9856487772</v>
      </c>
    </row>
    <row r="1668" spans="2:23" ht="15">
      <c r="B1668" t="s">
        <v>2950</v>
      </c>
      <c r="C1668" t="s">
        <v>1859</v>
      </c>
      <c r="D1668" t="s">
        <v>417</v>
      </c>
      <c r="E1668" s="54">
        <v>40</v>
      </c>
      <c r="F1668" s="45" t="s">
        <v>407</v>
      </c>
      <c r="G1668" s="45" t="s">
        <v>408</v>
      </c>
      <c r="H1668" s="45" t="s">
        <v>412</v>
      </c>
      <c r="I1668" s="53">
        <v>67059.62</v>
      </c>
      <c r="J1668" s="58">
        <f t="shared" si="350"/>
        <v>69607.88556</v>
      </c>
      <c r="K1668" s="58">
        <f t="shared" si="351"/>
        <v>71904.94578347998</v>
      </c>
      <c r="L1668" s="74">
        <f t="shared" si="352"/>
        <v>5325.00324534</v>
      </c>
      <c r="M1668" s="74">
        <f t="shared" si="353"/>
        <v>103.01967062879999</v>
      </c>
      <c r="N1668" s="74">
        <f t="shared" si="354"/>
        <v>384.0022598277695</v>
      </c>
      <c r="O1668" s="74">
        <f t="shared" si="355"/>
        <v>8962.01526585</v>
      </c>
      <c r="P1668" s="39">
        <f t="shared" si="356"/>
        <v>19044</v>
      </c>
      <c r="Q1668" s="73">
        <f t="shared" si="357"/>
        <v>5500.728352436218</v>
      </c>
      <c r="R1668" s="73">
        <f t="shared" si="358"/>
        <v>106.41931975955038</v>
      </c>
      <c r="S1668" s="73">
        <f t="shared" si="359"/>
        <v>384.0022598277695</v>
      </c>
      <c r="T1668" s="73">
        <f t="shared" si="360"/>
        <v>9383.595424744139</v>
      </c>
      <c r="U1668" s="73">
        <f t="shared" si="361"/>
        <v>19236</v>
      </c>
      <c r="V1668" s="73">
        <f t="shared" si="362"/>
        <v>103425.92600164656</v>
      </c>
      <c r="W1668" s="73">
        <f t="shared" si="363"/>
        <v>106515.69114024765</v>
      </c>
    </row>
    <row r="1669" spans="2:23" ht="15">
      <c r="B1669" t="s">
        <v>2951</v>
      </c>
      <c r="C1669" t="s">
        <v>1857</v>
      </c>
      <c r="D1669" t="s">
        <v>2946</v>
      </c>
      <c r="E1669" s="54">
        <v>40</v>
      </c>
      <c r="F1669" s="45" t="s">
        <v>407</v>
      </c>
      <c r="G1669" s="45" t="s">
        <v>408</v>
      </c>
      <c r="H1669" s="45" t="s">
        <v>412</v>
      </c>
      <c r="I1669" s="53">
        <v>63314.46</v>
      </c>
      <c r="J1669" s="58">
        <f t="shared" si="350"/>
        <v>65720.40948</v>
      </c>
      <c r="K1669" s="58">
        <f t="shared" si="351"/>
        <v>67889.18299284</v>
      </c>
      <c r="L1669" s="74">
        <f t="shared" si="352"/>
        <v>5027.61132522</v>
      </c>
      <c r="M1669" s="74">
        <f t="shared" si="353"/>
        <v>97.2662060304</v>
      </c>
      <c r="N1669" s="74">
        <f t="shared" si="354"/>
        <v>384.0022598277695</v>
      </c>
      <c r="O1669" s="74">
        <f t="shared" si="355"/>
        <v>8461.502720550001</v>
      </c>
      <c r="P1669" s="39">
        <f t="shared" si="356"/>
        <v>19044</v>
      </c>
      <c r="Q1669" s="73">
        <f t="shared" si="357"/>
        <v>5193.522498952259</v>
      </c>
      <c r="R1669" s="73">
        <f t="shared" si="358"/>
        <v>100.47599082940319</v>
      </c>
      <c r="S1669" s="73">
        <f t="shared" si="359"/>
        <v>384.0022598277695</v>
      </c>
      <c r="T1669" s="73">
        <f t="shared" si="360"/>
        <v>8859.53838056562</v>
      </c>
      <c r="U1669" s="73">
        <f t="shared" si="361"/>
        <v>19236</v>
      </c>
      <c r="V1669" s="73">
        <f t="shared" si="362"/>
        <v>98734.79199162817</v>
      </c>
      <c r="W1669" s="73">
        <f t="shared" si="363"/>
        <v>101662.72212301505</v>
      </c>
    </row>
    <row r="1670" spans="2:23" ht="15">
      <c r="B1670" t="s">
        <v>2952</v>
      </c>
      <c r="C1670" t="s">
        <v>2953</v>
      </c>
      <c r="D1670" t="s">
        <v>661</v>
      </c>
      <c r="E1670" s="54">
        <v>40</v>
      </c>
      <c r="F1670" s="45" t="s">
        <v>407</v>
      </c>
      <c r="G1670" s="45" t="s">
        <v>408</v>
      </c>
      <c r="H1670" s="45" t="s">
        <v>412</v>
      </c>
      <c r="I1670" s="53">
        <v>59997.56</v>
      </c>
      <c r="J1670" s="58">
        <f t="shared" si="350"/>
        <v>62277.46728</v>
      </c>
      <c r="K1670" s="58">
        <f t="shared" si="351"/>
        <v>64332.623700239994</v>
      </c>
      <c r="L1670" s="74">
        <f t="shared" si="352"/>
        <v>4764.2262469199995</v>
      </c>
      <c r="M1670" s="74">
        <f t="shared" si="353"/>
        <v>92.1706515744</v>
      </c>
      <c r="N1670" s="74">
        <f t="shared" si="354"/>
        <v>384.0022598277695</v>
      </c>
      <c r="O1670" s="74">
        <f t="shared" si="355"/>
        <v>8018.2239123</v>
      </c>
      <c r="P1670" s="39">
        <f t="shared" si="356"/>
        <v>19044</v>
      </c>
      <c r="Q1670" s="73">
        <f t="shared" si="357"/>
        <v>4921.4457130683595</v>
      </c>
      <c r="R1670" s="73">
        <f t="shared" si="358"/>
        <v>95.21228307635519</v>
      </c>
      <c r="S1670" s="73">
        <f t="shared" si="359"/>
        <v>384.0022598277695</v>
      </c>
      <c r="T1670" s="73">
        <f t="shared" si="360"/>
        <v>8395.40739288132</v>
      </c>
      <c r="U1670" s="73">
        <f t="shared" si="361"/>
        <v>19236</v>
      </c>
      <c r="V1670" s="73">
        <f t="shared" si="362"/>
        <v>94580.09035062217</v>
      </c>
      <c r="W1670" s="73">
        <f t="shared" si="363"/>
        <v>97364.6913490938</v>
      </c>
    </row>
    <row r="1671" spans="2:23" ht="15">
      <c r="B1671" t="s">
        <v>2954</v>
      </c>
      <c r="C1671" t="s">
        <v>2955</v>
      </c>
      <c r="D1671" t="s">
        <v>553</v>
      </c>
      <c r="E1671" s="54">
        <v>40</v>
      </c>
      <c r="F1671" s="45" t="s">
        <v>407</v>
      </c>
      <c r="G1671" s="45" t="s">
        <v>408</v>
      </c>
      <c r="H1671" s="45" t="s">
        <v>412</v>
      </c>
      <c r="I1671" s="53">
        <v>57886.36</v>
      </c>
      <c r="J1671" s="58">
        <f t="shared" si="350"/>
        <v>60086.04168</v>
      </c>
      <c r="K1671" s="58">
        <f t="shared" si="351"/>
        <v>62068.88105544</v>
      </c>
      <c r="L1671" s="74">
        <f t="shared" si="352"/>
        <v>4596.58218852</v>
      </c>
      <c r="M1671" s="74">
        <f t="shared" si="353"/>
        <v>88.9273416864</v>
      </c>
      <c r="N1671" s="74">
        <f t="shared" si="354"/>
        <v>384.0022598277695</v>
      </c>
      <c r="O1671" s="74">
        <f t="shared" si="355"/>
        <v>7736.0778663</v>
      </c>
      <c r="P1671" s="39">
        <f t="shared" si="356"/>
        <v>19044</v>
      </c>
      <c r="Q1671" s="73">
        <f t="shared" si="357"/>
        <v>4748.26940074116</v>
      </c>
      <c r="R1671" s="73">
        <f t="shared" si="358"/>
        <v>91.8619439620512</v>
      </c>
      <c r="S1671" s="73">
        <f t="shared" si="359"/>
        <v>384.0022598277695</v>
      </c>
      <c r="T1671" s="73">
        <f t="shared" si="360"/>
        <v>8099.98897773492</v>
      </c>
      <c r="U1671" s="73">
        <f t="shared" si="361"/>
        <v>19236</v>
      </c>
      <c r="V1671" s="73">
        <f t="shared" si="362"/>
        <v>91935.63133633418</v>
      </c>
      <c r="W1671" s="73">
        <f t="shared" si="363"/>
        <v>94629.0036377059</v>
      </c>
    </row>
    <row r="1672" spans="2:23" ht="15">
      <c r="B1672" t="s">
        <v>2956</v>
      </c>
      <c r="C1672" t="s">
        <v>2957</v>
      </c>
      <c r="D1672" t="s">
        <v>546</v>
      </c>
      <c r="E1672" s="54">
        <v>40</v>
      </c>
      <c r="F1672" s="45" t="s">
        <v>407</v>
      </c>
      <c r="G1672" s="45" t="s">
        <v>408</v>
      </c>
      <c r="H1672" s="45" t="s">
        <v>412</v>
      </c>
      <c r="I1672" s="53">
        <v>56812.08</v>
      </c>
      <c r="J1672" s="58">
        <f t="shared" si="350"/>
        <v>58970.939040000005</v>
      </c>
      <c r="K1672" s="58">
        <f t="shared" si="351"/>
        <v>60916.98002832</v>
      </c>
      <c r="L1672" s="74">
        <f t="shared" si="352"/>
        <v>4511.27683656</v>
      </c>
      <c r="M1672" s="74">
        <f t="shared" si="353"/>
        <v>87.27698977920001</v>
      </c>
      <c r="N1672" s="74">
        <f t="shared" si="354"/>
        <v>384.0022598277695</v>
      </c>
      <c r="O1672" s="74">
        <f t="shared" si="355"/>
        <v>7592.5084014</v>
      </c>
      <c r="P1672" s="39">
        <f t="shared" si="356"/>
        <v>19044</v>
      </c>
      <c r="Q1672" s="73">
        <f t="shared" si="357"/>
        <v>4660.14897216648</v>
      </c>
      <c r="R1672" s="73">
        <f t="shared" si="358"/>
        <v>90.15713044191361</v>
      </c>
      <c r="S1672" s="73">
        <f t="shared" si="359"/>
        <v>384.0022598277695</v>
      </c>
      <c r="T1672" s="73">
        <f t="shared" si="360"/>
        <v>7949.66589369576</v>
      </c>
      <c r="U1672" s="73">
        <f t="shared" si="361"/>
        <v>19236</v>
      </c>
      <c r="V1672" s="73">
        <f t="shared" si="362"/>
        <v>90590.00352756698</v>
      </c>
      <c r="W1672" s="73">
        <f t="shared" si="363"/>
        <v>93236.95428445193</v>
      </c>
    </row>
    <row r="1673" spans="2:23" ht="15">
      <c r="B1673" t="s">
        <v>2958</v>
      </c>
      <c r="C1673" t="s">
        <v>2959</v>
      </c>
      <c r="D1673" t="s">
        <v>455</v>
      </c>
      <c r="E1673" s="54">
        <v>40</v>
      </c>
      <c r="F1673" s="45" t="s">
        <v>407</v>
      </c>
      <c r="G1673" s="45" t="s">
        <v>408</v>
      </c>
      <c r="H1673" s="45" t="s">
        <v>412</v>
      </c>
      <c r="I1673" s="53">
        <v>37227.84</v>
      </c>
      <c r="J1673" s="58">
        <f t="shared" si="350"/>
        <v>38642.497919999994</v>
      </c>
      <c r="K1673" s="58">
        <f t="shared" si="351"/>
        <v>39917.70035135999</v>
      </c>
      <c r="L1673" s="74">
        <f t="shared" si="352"/>
        <v>2956.1510908799996</v>
      </c>
      <c r="M1673" s="74">
        <f t="shared" si="353"/>
        <v>57.19089692159999</v>
      </c>
      <c r="N1673" s="74">
        <f t="shared" si="354"/>
        <v>384.0022598277695</v>
      </c>
      <c r="O1673" s="74">
        <f t="shared" si="355"/>
        <v>4975.221607199999</v>
      </c>
      <c r="P1673" s="39">
        <f t="shared" si="356"/>
        <v>19044</v>
      </c>
      <c r="Q1673" s="73">
        <f t="shared" si="357"/>
        <v>3053.7040768790393</v>
      </c>
      <c r="R1673" s="73">
        <f t="shared" si="358"/>
        <v>59.07819652001279</v>
      </c>
      <c r="S1673" s="73">
        <f t="shared" si="359"/>
        <v>384.0022598277695</v>
      </c>
      <c r="T1673" s="73">
        <f t="shared" si="360"/>
        <v>5209.2598958524795</v>
      </c>
      <c r="U1673" s="73">
        <f t="shared" si="361"/>
        <v>19236</v>
      </c>
      <c r="V1673" s="73">
        <f t="shared" si="362"/>
        <v>66059.06377482937</v>
      </c>
      <c r="W1673" s="73">
        <f t="shared" si="363"/>
        <v>67859.7447804393</v>
      </c>
    </row>
    <row r="1674" spans="2:23" ht="15">
      <c r="B1674" t="s">
        <v>2960</v>
      </c>
      <c r="C1674" t="s">
        <v>2828</v>
      </c>
      <c r="D1674" t="s">
        <v>443</v>
      </c>
      <c r="E1674" s="54">
        <v>40</v>
      </c>
      <c r="F1674" s="45" t="s">
        <v>407</v>
      </c>
      <c r="G1674" s="45" t="s">
        <v>408</v>
      </c>
      <c r="H1674" s="45" t="s">
        <v>412</v>
      </c>
      <c r="I1674" s="53">
        <v>114400</v>
      </c>
      <c r="J1674" s="58">
        <f aca="true" t="shared" si="364" ref="J1674:J1737">I1674*(1+$F$1)</f>
        <v>118747.2</v>
      </c>
      <c r="K1674" s="58">
        <f aca="true" t="shared" si="365" ref="K1674:K1737">J1674*(1+$F$2)</f>
        <v>122665.85759999999</v>
      </c>
      <c r="L1674" s="74">
        <f aca="true" t="shared" si="366" ref="L1674:L1737">IF(J1674-$L$2&lt;0,J1674*$I$3,($L$2*$I$3)+(J1674-$L$2)*$I$4)</f>
        <v>9084.1608</v>
      </c>
      <c r="M1674" s="74">
        <f aca="true" t="shared" si="367" ref="M1674:M1737">J1674*0.00148</f>
        <v>175.745856</v>
      </c>
      <c r="N1674" s="74">
        <f aca="true" t="shared" si="368" ref="N1674:N1737">2080*0.184616471071043</f>
        <v>384.0022598277695</v>
      </c>
      <c r="O1674" s="74">
        <f aca="true" t="shared" si="369" ref="O1674:O1737">J1674*0.12875</f>
        <v>15288.702</v>
      </c>
      <c r="P1674" s="39">
        <f aca="true" t="shared" si="370" ref="P1674:P1737">1587*12</f>
        <v>19044</v>
      </c>
      <c r="Q1674" s="73">
        <f aca="true" t="shared" si="371" ref="Q1674:Q1737">IF(K1674-$L$2&lt;0,K1674*$I$3,($L$2*$I$3)+(K1674-$L$2)*$I$4)</f>
        <v>9383.938106399999</v>
      </c>
      <c r="R1674" s="73">
        <f aca="true" t="shared" si="372" ref="R1674:R1737">K1674*0.00148</f>
        <v>181.545469248</v>
      </c>
      <c r="S1674" s="73">
        <f aca="true" t="shared" si="373" ref="S1674:S1737">2080*0.184616471071043</f>
        <v>384.0022598277695</v>
      </c>
      <c r="T1674" s="73">
        <f aca="true" t="shared" si="374" ref="T1674:T1737">K1674*0.1305</f>
        <v>16007.8944168</v>
      </c>
      <c r="U1674" s="73">
        <f aca="true" t="shared" si="375" ref="U1674:U1737">1603*12</f>
        <v>19236</v>
      </c>
      <c r="V1674" s="73">
        <f aca="true" t="shared" si="376" ref="V1674:V1737">J1674+SUM(L1674:P1674)</f>
        <v>162723.81091582775</v>
      </c>
      <c r="W1674" s="73">
        <f aca="true" t="shared" si="377" ref="W1674:W1737">K1674+SUM(Q1674:U1674)</f>
        <v>167859.23785227575</v>
      </c>
    </row>
    <row r="1675" spans="2:23" ht="15">
      <c r="B1675" t="s">
        <v>2961</v>
      </c>
      <c r="C1675" t="s">
        <v>525</v>
      </c>
      <c r="D1675" t="s">
        <v>511</v>
      </c>
      <c r="E1675" s="54">
        <v>40</v>
      </c>
      <c r="F1675" s="45" t="s">
        <v>407</v>
      </c>
      <c r="G1675" s="45" t="s">
        <v>408</v>
      </c>
      <c r="H1675" s="45" t="s">
        <v>412</v>
      </c>
      <c r="I1675" s="53">
        <v>62376.5</v>
      </c>
      <c r="J1675" s="58">
        <f t="shared" si="364"/>
        <v>64746.807</v>
      </c>
      <c r="K1675" s="58">
        <f t="shared" si="365"/>
        <v>66883.45163099999</v>
      </c>
      <c r="L1675" s="74">
        <f t="shared" si="366"/>
        <v>4953.1307355</v>
      </c>
      <c r="M1675" s="74">
        <f t="shared" si="367"/>
        <v>95.82527436</v>
      </c>
      <c r="N1675" s="74">
        <f t="shared" si="368"/>
        <v>384.0022598277695</v>
      </c>
      <c r="O1675" s="74">
        <f t="shared" si="369"/>
        <v>8336.151401250001</v>
      </c>
      <c r="P1675" s="39">
        <f t="shared" si="370"/>
        <v>19044</v>
      </c>
      <c r="Q1675" s="73">
        <f t="shared" si="371"/>
        <v>5116.584049771499</v>
      </c>
      <c r="R1675" s="73">
        <f t="shared" si="372"/>
        <v>98.98750841387998</v>
      </c>
      <c r="S1675" s="73">
        <f t="shared" si="373"/>
        <v>384.0022598277695</v>
      </c>
      <c r="T1675" s="73">
        <f t="shared" si="374"/>
        <v>8728.290437845499</v>
      </c>
      <c r="U1675" s="73">
        <f t="shared" si="375"/>
        <v>19236</v>
      </c>
      <c r="V1675" s="73">
        <f t="shared" si="376"/>
        <v>97559.91667093778</v>
      </c>
      <c r="W1675" s="73">
        <f t="shared" si="377"/>
        <v>100447.31588685863</v>
      </c>
    </row>
    <row r="1676" spans="2:23" ht="15">
      <c r="B1676" t="s">
        <v>2962</v>
      </c>
      <c r="C1676" t="s">
        <v>888</v>
      </c>
      <c r="D1676" t="s">
        <v>458</v>
      </c>
      <c r="E1676" s="54">
        <v>35</v>
      </c>
      <c r="F1676" s="45" t="s">
        <v>407</v>
      </c>
      <c r="G1676" s="45" t="s">
        <v>408</v>
      </c>
      <c r="H1676" s="45" t="s">
        <v>412</v>
      </c>
      <c r="I1676" s="53">
        <v>101623.34</v>
      </c>
      <c r="J1676" s="58">
        <f t="shared" si="364"/>
        <v>105485.02692</v>
      </c>
      <c r="K1676" s="58">
        <f t="shared" si="365"/>
        <v>108966.03280835999</v>
      </c>
      <c r="L1676" s="74">
        <f t="shared" si="366"/>
        <v>8069.60455938</v>
      </c>
      <c r="M1676" s="74">
        <f t="shared" si="367"/>
        <v>156.11783984160002</v>
      </c>
      <c r="N1676" s="74">
        <f t="shared" si="368"/>
        <v>384.0022598277695</v>
      </c>
      <c r="O1676" s="74">
        <f t="shared" si="369"/>
        <v>13581.19721595</v>
      </c>
      <c r="P1676" s="39">
        <f t="shared" si="370"/>
        <v>19044</v>
      </c>
      <c r="Q1676" s="73">
        <f t="shared" si="371"/>
        <v>8335.90150983954</v>
      </c>
      <c r="R1676" s="73">
        <f t="shared" si="372"/>
        <v>161.26972855637277</v>
      </c>
      <c r="S1676" s="73">
        <f t="shared" si="373"/>
        <v>384.0022598277695</v>
      </c>
      <c r="T1676" s="73">
        <f t="shared" si="374"/>
        <v>14220.06728149098</v>
      </c>
      <c r="U1676" s="73">
        <f t="shared" si="375"/>
        <v>19236</v>
      </c>
      <c r="V1676" s="73">
        <f t="shared" si="376"/>
        <v>146719.9487949994</v>
      </c>
      <c r="W1676" s="73">
        <f t="shared" si="377"/>
        <v>151303.27358807466</v>
      </c>
    </row>
    <row r="1677" spans="2:23" ht="15">
      <c r="B1677" t="s">
        <v>2963</v>
      </c>
      <c r="C1677" t="s">
        <v>2964</v>
      </c>
      <c r="D1677" t="s">
        <v>455</v>
      </c>
      <c r="E1677" s="54">
        <v>35</v>
      </c>
      <c r="F1677" s="45" t="s">
        <v>407</v>
      </c>
      <c r="G1677" s="45" t="s">
        <v>408</v>
      </c>
      <c r="H1677" s="45" t="s">
        <v>412</v>
      </c>
      <c r="I1677" s="53">
        <v>44645.74</v>
      </c>
      <c r="J1677" s="58">
        <f t="shared" si="364"/>
        <v>46342.27812</v>
      </c>
      <c r="K1677" s="58">
        <f t="shared" si="365"/>
        <v>47871.57329796</v>
      </c>
      <c r="L1677" s="74">
        <f t="shared" si="366"/>
        <v>3545.1842761800003</v>
      </c>
      <c r="M1677" s="74">
        <f t="shared" si="367"/>
        <v>68.5865716176</v>
      </c>
      <c r="N1677" s="74">
        <f t="shared" si="368"/>
        <v>384.0022598277695</v>
      </c>
      <c r="O1677" s="74">
        <f t="shared" si="369"/>
        <v>5966.56830795</v>
      </c>
      <c r="P1677" s="39">
        <f t="shared" si="370"/>
        <v>19044</v>
      </c>
      <c r="Q1677" s="73">
        <f t="shared" si="371"/>
        <v>3662.17535729394</v>
      </c>
      <c r="R1677" s="73">
        <f t="shared" si="372"/>
        <v>70.8499284809808</v>
      </c>
      <c r="S1677" s="73">
        <f t="shared" si="373"/>
        <v>384.0022598277695</v>
      </c>
      <c r="T1677" s="73">
        <f t="shared" si="374"/>
        <v>6247.24031538378</v>
      </c>
      <c r="U1677" s="73">
        <f t="shared" si="375"/>
        <v>19236</v>
      </c>
      <c r="V1677" s="73">
        <f t="shared" si="376"/>
        <v>75350.61953557537</v>
      </c>
      <c r="W1677" s="73">
        <f t="shared" si="377"/>
        <v>77471.84115894647</v>
      </c>
    </row>
    <row r="1678" spans="2:23" ht="15">
      <c r="B1678" t="s">
        <v>2965</v>
      </c>
      <c r="C1678" t="s">
        <v>2966</v>
      </c>
      <c r="D1678" t="s">
        <v>455</v>
      </c>
      <c r="E1678" s="54">
        <v>40</v>
      </c>
      <c r="F1678" s="45" t="s">
        <v>407</v>
      </c>
      <c r="G1678" s="45" t="s">
        <v>408</v>
      </c>
      <c r="H1678" s="45" t="s">
        <v>412</v>
      </c>
      <c r="I1678" s="53">
        <v>49102.35</v>
      </c>
      <c r="J1678" s="58">
        <f t="shared" si="364"/>
        <v>50968.2393</v>
      </c>
      <c r="K1678" s="58">
        <f t="shared" si="365"/>
        <v>52650.1911969</v>
      </c>
      <c r="L1678" s="74">
        <f t="shared" si="366"/>
        <v>3899.07030645</v>
      </c>
      <c r="M1678" s="74">
        <f t="shared" si="367"/>
        <v>75.43299416400001</v>
      </c>
      <c r="N1678" s="74">
        <f t="shared" si="368"/>
        <v>384.0022598277695</v>
      </c>
      <c r="O1678" s="74">
        <f t="shared" si="369"/>
        <v>6562.160809875</v>
      </c>
      <c r="P1678" s="39">
        <f t="shared" si="370"/>
        <v>19044</v>
      </c>
      <c r="Q1678" s="73">
        <f t="shared" si="371"/>
        <v>4027.73962656285</v>
      </c>
      <c r="R1678" s="73">
        <f t="shared" si="372"/>
        <v>77.922282971412</v>
      </c>
      <c r="S1678" s="73">
        <f t="shared" si="373"/>
        <v>384.0022598277695</v>
      </c>
      <c r="T1678" s="73">
        <f t="shared" si="374"/>
        <v>6870.849951195451</v>
      </c>
      <c r="U1678" s="73">
        <f t="shared" si="375"/>
        <v>19236</v>
      </c>
      <c r="V1678" s="73">
        <f t="shared" si="376"/>
        <v>80932.90567031677</v>
      </c>
      <c r="W1678" s="73">
        <f t="shared" si="377"/>
        <v>83246.70531745748</v>
      </c>
    </row>
    <row r="1679" spans="2:23" ht="15">
      <c r="B1679" t="s">
        <v>2967</v>
      </c>
      <c r="C1679" t="s">
        <v>2966</v>
      </c>
      <c r="D1679" t="s">
        <v>455</v>
      </c>
      <c r="E1679" s="54">
        <v>40</v>
      </c>
      <c r="F1679" s="45" t="s">
        <v>407</v>
      </c>
      <c r="G1679" s="45" t="s">
        <v>408</v>
      </c>
      <c r="H1679" s="45" t="s">
        <v>412</v>
      </c>
      <c r="I1679" s="53">
        <v>49102.35</v>
      </c>
      <c r="J1679" s="58">
        <f t="shared" si="364"/>
        <v>50968.2393</v>
      </c>
      <c r="K1679" s="58">
        <f t="shared" si="365"/>
        <v>52650.1911969</v>
      </c>
      <c r="L1679" s="74">
        <f t="shared" si="366"/>
        <v>3899.07030645</v>
      </c>
      <c r="M1679" s="74">
        <f t="shared" si="367"/>
        <v>75.43299416400001</v>
      </c>
      <c r="N1679" s="74">
        <f t="shared" si="368"/>
        <v>384.0022598277695</v>
      </c>
      <c r="O1679" s="74">
        <f t="shared" si="369"/>
        <v>6562.160809875</v>
      </c>
      <c r="P1679" s="39">
        <f t="shared" si="370"/>
        <v>19044</v>
      </c>
      <c r="Q1679" s="73">
        <f t="shared" si="371"/>
        <v>4027.73962656285</v>
      </c>
      <c r="R1679" s="73">
        <f t="shared" si="372"/>
        <v>77.922282971412</v>
      </c>
      <c r="S1679" s="73">
        <f t="shared" si="373"/>
        <v>384.0022598277695</v>
      </c>
      <c r="T1679" s="73">
        <f t="shared" si="374"/>
        <v>6870.849951195451</v>
      </c>
      <c r="U1679" s="73">
        <f t="shared" si="375"/>
        <v>19236</v>
      </c>
      <c r="V1679" s="73">
        <f t="shared" si="376"/>
        <v>80932.90567031677</v>
      </c>
      <c r="W1679" s="73">
        <f t="shared" si="377"/>
        <v>83246.70531745748</v>
      </c>
    </row>
    <row r="1680" spans="2:23" ht="15">
      <c r="B1680" t="s">
        <v>2968</v>
      </c>
      <c r="C1680" t="s">
        <v>2969</v>
      </c>
      <c r="D1680" t="s">
        <v>1513</v>
      </c>
      <c r="E1680" s="54">
        <v>40</v>
      </c>
      <c r="F1680" s="45" t="s">
        <v>407</v>
      </c>
      <c r="G1680" s="45" t="s">
        <v>408</v>
      </c>
      <c r="H1680" s="45" t="s">
        <v>785</v>
      </c>
      <c r="I1680" s="53">
        <v>68686.84</v>
      </c>
      <c r="J1680" s="58">
        <f t="shared" si="364"/>
        <v>71296.93992</v>
      </c>
      <c r="K1680" s="58">
        <f t="shared" si="365"/>
        <v>73649.73893736</v>
      </c>
      <c r="L1680" s="74">
        <f t="shared" si="366"/>
        <v>5454.21590388</v>
      </c>
      <c r="M1680" s="74">
        <f t="shared" si="367"/>
        <v>105.5194710816</v>
      </c>
      <c r="N1680" s="74">
        <f t="shared" si="368"/>
        <v>384.0022598277695</v>
      </c>
      <c r="O1680" s="74">
        <f t="shared" si="369"/>
        <v>9179.4810147</v>
      </c>
      <c r="P1680" s="39">
        <f t="shared" si="370"/>
        <v>19044</v>
      </c>
      <c r="Q1680" s="73">
        <f t="shared" si="371"/>
        <v>5634.20502870804</v>
      </c>
      <c r="R1680" s="73">
        <f t="shared" si="372"/>
        <v>109.0016136272928</v>
      </c>
      <c r="S1680" s="73">
        <f t="shared" si="373"/>
        <v>384.0022598277695</v>
      </c>
      <c r="T1680" s="73">
        <f t="shared" si="374"/>
        <v>9611.29093132548</v>
      </c>
      <c r="U1680" s="73">
        <f t="shared" si="375"/>
        <v>19236</v>
      </c>
      <c r="V1680" s="73">
        <f t="shared" si="376"/>
        <v>105464.15856948937</v>
      </c>
      <c r="W1680" s="73">
        <f t="shared" si="377"/>
        <v>108624.23877084858</v>
      </c>
    </row>
    <row r="1681" spans="2:23" ht="15">
      <c r="B1681" t="s">
        <v>2970</v>
      </c>
      <c r="C1681" t="s">
        <v>2971</v>
      </c>
      <c r="D1681" t="s">
        <v>2972</v>
      </c>
      <c r="E1681" s="54">
        <v>40</v>
      </c>
      <c r="F1681" s="45" t="s">
        <v>407</v>
      </c>
      <c r="G1681" s="45" t="s">
        <v>408</v>
      </c>
      <c r="H1681" s="45" t="s">
        <v>785</v>
      </c>
      <c r="I1681" s="53">
        <v>62470.2</v>
      </c>
      <c r="J1681" s="58">
        <f t="shared" si="364"/>
        <v>64844.0676</v>
      </c>
      <c r="K1681" s="58">
        <f t="shared" si="365"/>
        <v>66983.9218308</v>
      </c>
      <c r="L1681" s="74">
        <f t="shared" si="366"/>
        <v>4960.5711714</v>
      </c>
      <c r="M1681" s="74">
        <f t="shared" si="367"/>
        <v>95.969220048</v>
      </c>
      <c r="N1681" s="74">
        <f t="shared" si="368"/>
        <v>384.0022598277695</v>
      </c>
      <c r="O1681" s="74">
        <f t="shared" si="369"/>
        <v>8348.6737035</v>
      </c>
      <c r="P1681" s="39">
        <f t="shared" si="370"/>
        <v>19044</v>
      </c>
      <c r="Q1681" s="73">
        <f t="shared" si="371"/>
        <v>5124.270020056199</v>
      </c>
      <c r="R1681" s="73">
        <f t="shared" si="372"/>
        <v>99.136204309584</v>
      </c>
      <c r="S1681" s="73">
        <f t="shared" si="373"/>
        <v>384.0022598277695</v>
      </c>
      <c r="T1681" s="73">
        <f t="shared" si="374"/>
        <v>8741.4017989194</v>
      </c>
      <c r="U1681" s="73">
        <f t="shared" si="375"/>
        <v>19236</v>
      </c>
      <c r="V1681" s="73">
        <f t="shared" si="376"/>
        <v>97677.28395477578</v>
      </c>
      <c r="W1681" s="73">
        <f t="shared" si="377"/>
        <v>100568.73211391295</v>
      </c>
    </row>
    <row r="1682" spans="2:23" ht="15">
      <c r="B1682" t="s">
        <v>2973</v>
      </c>
      <c r="C1682" t="s">
        <v>2974</v>
      </c>
      <c r="D1682" t="s">
        <v>2972</v>
      </c>
      <c r="E1682" s="54">
        <v>40</v>
      </c>
      <c r="F1682" s="45" t="s">
        <v>407</v>
      </c>
      <c r="G1682" s="45" t="s">
        <v>408</v>
      </c>
      <c r="H1682" s="45" t="s">
        <v>785</v>
      </c>
      <c r="I1682" s="53">
        <v>74273.28</v>
      </c>
      <c r="J1682" s="58">
        <f t="shared" si="364"/>
        <v>77095.66464</v>
      </c>
      <c r="K1682" s="58">
        <f t="shared" si="365"/>
        <v>79639.82157312</v>
      </c>
      <c r="L1682" s="74">
        <f t="shared" si="366"/>
        <v>5897.81834496</v>
      </c>
      <c r="M1682" s="74">
        <f t="shared" si="367"/>
        <v>114.1015836672</v>
      </c>
      <c r="N1682" s="74">
        <f t="shared" si="368"/>
        <v>384.0022598277695</v>
      </c>
      <c r="O1682" s="74">
        <f t="shared" si="369"/>
        <v>9926.0668224</v>
      </c>
      <c r="P1682" s="39">
        <f t="shared" si="370"/>
        <v>19044</v>
      </c>
      <c r="Q1682" s="73">
        <f t="shared" si="371"/>
        <v>6092.44635034368</v>
      </c>
      <c r="R1682" s="73">
        <f t="shared" si="372"/>
        <v>117.8669359282176</v>
      </c>
      <c r="S1682" s="73">
        <f t="shared" si="373"/>
        <v>384.0022598277695</v>
      </c>
      <c r="T1682" s="73">
        <f t="shared" si="374"/>
        <v>10392.99671529216</v>
      </c>
      <c r="U1682" s="73">
        <f t="shared" si="375"/>
        <v>19236</v>
      </c>
      <c r="V1682" s="73">
        <f t="shared" si="376"/>
        <v>112461.65365085498</v>
      </c>
      <c r="W1682" s="73">
        <f t="shared" si="377"/>
        <v>115863.13383451183</v>
      </c>
    </row>
    <row r="1683" spans="2:23" ht="15">
      <c r="B1683" t="s">
        <v>2975</v>
      </c>
      <c r="C1683" t="s">
        <v>2976</v>
      </c>
      <c r="D1683" t="s">
        <v>1513</v>
      </c>
      <c r="E1683" s="54">
        <v>40</v>
      </c>
      <c r="F1683" s="45" t="s">
        <v>407</v>
      </c>
      <c r="G1683" s="45" t="s">
        <v>408</v>
      </c>
      <c r="H1683" s="45" t="s">
        <v>785</v>
      </c>
      <c r="I1683" s="53">
        <v>77334.31</v>
      </c>
      <c r="J1683" s="58">
        <f t="shared" si="364"/>
        <v>80273.01378</v>
      </c>
      <c r="K1683" s="58">
        <f t="shared" si="365"/>
        <v>82922.02323473999</v>
      </c>
      <c r="L1683" s="74">
        <f t="shared" si="366"/>
        <v>6140.8855541699995</v>
      </c>
      <c r="M1683" s="74">
        <f t="shared" si="367"/>
        <v>118.80406039439998</v>
      </c>
      <c r="N1683" s="74">
        <f t="shared" si="368"/>
        <v>384.0022598277695</v>
      </c>
      <c r="O1683" s="74">
        <f t="shared" si="369"/>
        <v>10335.150524175</v>
      </c>
      <c r="P1683" s="39">
        <f t="shared" si="370"/>
        <v>19044</v>
      </c>
      <c r="Q1683" s="73">
        <f t="shared" si="371"/>
        <v>6343.5347774576085</v>
      </c>
      <c r="R1683" s="73">
        <f t="shared" si="372"/>
        <v>122.72459438741518</v>
      </c>
      <c r="S1683" s="73">
        <f t="shared" si="373"/>
        <v>384.0022598277695</v>
      </c>
      <c r="T1683" s="73">
        <f t="shared" si="374"/>
        <v>10821.324032133569</v>
      </c>
      <c r="U1683" s="73">
        <f t="shared" si="375"/>
        <v>19236</v>
      </c>
      <c r="V1683" s="73">
        <f t="shared" si="376"/>
        <v>116295.85617856716</v>
      </c>
      <c r="W1683" s="73">
        <f t="shared" si="377"/>
        <v>119829.60889854634</v>
      </c>
    </row>
    <row r="1684" spans="2:23" ht="15">
      <c r="B1684" t="s">
        <v>2977</v>
      </c>
      <c r="C1684" t="s">
        <v>2978</v>
      </c>
      <c r="D1684" t="s">
        <v>2972</v>
      </c>
      <c r="E1684" s="54">
        <v>40</v>
      </c>
      <c r="F1684" s="45" t="s">
        <v>407</v>
      </c>
      <c r="G1684" s="45" t="s">
        <v>408</v>
      </c>
      <c r="H1684" s="45" t="s">
        <v>785</v>
      </c>
      <c r="I1684" s="53">
        <v>76834.36</v>
      </c>
      <c r="J1684" s="58">
        <f t="shared" si="364"/>
        <v>79754.06568</v>
      </c>
      <c r="K1684" s="58">
        <f t="shared" si="365"/>
        <v>82385.94984743999</v>
      </c>
      <c r="L1684" s="74">
        <f t="shared" si="366"/>
        <v>6101.18602452</v>
      </c>
      <c r="M1684" s="74">
        <f t="shared" si="367"/>
        <v>118.0360172064</v>
      </c>
      <c r="N1684" s="74">
        <f t="shared" si="368"/>
        <v>384.0022598277695</v>
      </c>
      <c r="O1684" s="74">
        <f t="shared" si="369"/>
        <v>10268.3359563</v>
      </c>
      <c r="P1684" s="39">
        <f t="shared" si="370"/>
        <v>19044</v>
      </c>
      <c r="Q1684" s="73">
        <f t="shared" si="371"/>
        <v>6302.525163329159</v>
      </c>
      <c r="R1684" s="73">
        <f t="shared" si="372"/>
        <v>121.93120577421118</v>
      </c>
      <c r="S1684" s="73">
        <f t="shared" si="373"/>
        <v>384.0022598277695</v>
      </c>
      <c r="T1684" s="73">
        <f t="shared" si="374"/>
        <v>10751.366455090918</v>
      </c>
      <c r="U1684" s="73">
        <f t="shared" si="375"/>
        <v>19236</v>
      </c>
      <c r="V1684" s="73">
        <f t="shared" si="376"/>
        <v>115669.62593785417</v>
      </c>
      <c r="W1684" s="73">
        <f t="shared" si="377"/>
        <v>119181.77493146205</v>
      </c>
    </row>
    <row r="1685" spans="2:23" ht="15">
      <c r="B1685" t="s">
        <v>2979</v>
      </c>
      <c r="C1685" t="s">
        <v>2980</v>
      </c>
      <c r="D1685" t="s">
        <v>2972</v>
      </c>
      <c r="E1685" s="54">
        <v>40</v>
      </c>
      <c r="F1685" s="45" t="s">
        <v>407</v>
      </c>
      <c r="G1685" s="45" t="s">
        <v>408</v>
      </c>
      <c r="H1685" s="45" t="s">
        <v>785</v>
      </c>
      <c r="I1685" s="53">
        <v>85029.85</v>
      </c>
      <c r="J1685" s="58">
        <f t="shared" si="364"/>
        <v>88260.98430000001</v>
      </c>
      <c r="K1685" s="58">
        <f t="shared" si="365"/>
        <v>91173.5967819</v>
      </c>
      <c r="L1685" s="74">
        <f t="shared" si="366"/>
        <v>6751.965298950001</v>
      </c>
      <c r="M1685" s="74">
        <f t="shared" si="367"/>
        <v>130.626256764</v>
      </c>
      <c r="N1685" s="74">
        <f t="shared" si="368"/>
        <v>384.0022598277695</v>
      </c>
      <c r="O1685" s="74">
        <f t="shared" si="369"/>
        <v>11363.601728625003</v>
      </c>
      <c r="P1685" s="39">
        <f t="shared" si="370"/>
        <v>19044</v>
      </c>
      <c r="Q1685" s="73">
        <f t="shared" si="371"/>
        <v>6974.780153815351</v>
      </c>
      <c r="R1685" s="73">
        <f t="shared" si="372"/>
        <v>134.936923237212</v>
      </c>
      <c r="S1685" s="73">
        <f t="shared" si="373"/>
        <v>384.0022598277695</v>
      </c>
      <c r="T1685" s="73">
        <f t="shared" si="374"/>
        <v>11898.154380037951</v>
      </c>
      <c r="U1685" s="73">
        <f t="shared" si="375"/>
        <v>19236</v>
      </c>
      <c r="V1685" s="73">
        <f t="shared" si="376"/>
        <v>125935.17984416679</v>
      </c>
      <c r="W1685" s="73">
        <f t="shared" si="377"/>
        <v>129801.4704988183</v>
      </c>
    </row>
    <row r="1686" spans="2:23" ht="15">
      <c r="B1686" t="s">
        <v>2981</v>
      </c>
      <c r="C1686" t="s">
        <v>2982</v>
      </c>
      <c r="D1686" t="s">
        <v>1513</v>
      </c>
      <c r="E1686" s="54">
        <v>40</v>
      </c>
      <c r="F1686" s="45" t="s">
        <v>407</v>
      </c>
      <c r="G1686" s="45" t="s">
        <v>408</v>
      </c>
      <c r="H1686" s="45" t="s">
        <v>785</v>
      </c>
      <c r="I1686" s="53">
        <v>81491.44</v>
      </c>
      <c r="J1686" s="58">
        <f t="shared" si="364"/>
        <v>84588.11472000001</v>
      </c>
      <c r="K1686" s="58">
        <f t="shared" si="365"/>
        <v>87379.52250576</v>
      </c>
      <c r="L1686" s="74">
        <f t="shared" si="366"/>
        <v>6470.990776080001</v>
      </c>
      <c r="M1686" s="74">
        <f t="shared" si="367"/>
        <v>125.19040978560001</v>
      </c>
      <c r="N1686" s="74">
        <f t="shared" si="368"/>
        <v>384.0022598277695</v>
      </c>
      <c r="O1686" s="74">
        <f t="shared" si="369"/>
        <v>10890.719770200001</v>
      </c>
      <c r="P1686" s="39">
        <f t="shared" si="370"/>
        <v>19044</v>
      </c>
      <c r="Q1686" s="73">
        <f t="shared" si="371"/>
        <v>6684.53347169064</v>
      </c>
      <c r="R1686" s="73">
        <f t="shared" si="372"/>
        <v>129.3216933085248</v>
      </c>
      <c r="S1686" s="73">
        <f t="shared" si="373"/>
        <v>384.0022598277695</v>
      </c>
      <c r="T1686" s="73">
        <f t="shared" si="374"/>
        <v>11403.02768700168</v>
      </c>
      <c r="U1686" s="73">
        <f t="shared" si="375"/>
        <v>19236</v>
      </c>
      <c r="V1686" s="73">
        <f t="shared" si="376"/>
        <v>121503.01793589338</v>
      </c>
      <c r="W1686" s="73">
        <f t="shared" si="377"/>
        <v>125216.40761758861</v>
      </c>
    </row>
    <row r="1687" spans="2:23" ht="15">
      <c r="B1687" t="s">
        <v>2983</v>
      </c>
      <c r="C1687" t="s">
        <v>1291</v>
      </c>
      <c r="D1687" t="s">
        <v>417</v>
      </c>
      <c r="E1687" s="54">
        <v>40</v>
      </c>
      <c r="F1687" s="45" t="s">
        <v>407</v>
      </c>
      <c r="G1687" s="45" t="s">
        <v>408</v>
      </c>
      <c r="H1687" s="45" t="s">
        <v>785</v>
      </c>
      <c r="I1687" s="53">
        <v>73949.13</v>
      </c>
      <c r="J1687" s="58">
        <f t="shared" si="364"/>
        <v>76759.19694000001</v>
      </c>
      <c r="K1687" s="58">
        <f t="shared" si="365"/>
        <v>79292.25043902</v>
      </c>
      <c r="L1687" s="74">
        <f t="shared" si="366"/>
        <v>5872.07856591</v>
      </c>
      <c r="M1687" s="74">
        <f t="shared" si="367"/>
        <v>113.60361147120001</v>
      </c>
      <c r="N1687" s="74">
        <f t="shared" si="368"/>
        <v>384.0022598277695</v>
      </c>
      <c r="O1687" s="74">
        <f t="shared" si="369"/>
        <v>9882.746606025</v>
      </c>
      <c r="P1687" s="39">
        <f t="shared" si="370"/>
        <v>19044</v>
      </c>
      <c r="Q1687" s="73">
        <f t="shared" si="371"/>
        <v>6065.85715858503</v>
      </c>
      <c r="R1687" s="73">
        <f t="shared" si="372"/>
        <v>117.35253064974961</v>
      </c>
      <c r="S1687" s="73">
        <f t="shared" si="373"/>
        <v>384.0022598277695</v>
      </c>
      <c r="T1687" s="73">
        <f t="shared" si="374"/>
        <v>10347.63868229211</v>
      </c>
      <c r="U1687" s="73">
        <f t="shared" si="375"/>
        <v>19236</v>
      </c>
      <c r="V1687" s="73">
        <f t="shared" si="376"/>
        <v>112055.62798323398</v>
      </c>
      <c r="W1687" s="73">
        <f t="shared" si="377"/>
        <v>115443.10107037466</v>
      </c>
    </row>
    <row r="1688" spans="2:23" ht="15">
      <c r="B1688" t="s">
        <v>2984</v>
      </c>
      <c r="C1688" t="s">
        <v>513</v>
      </c>
      <c r="D1688" t="s">
        <v>417</v>
      </c>
      <c r="E1688" s="54">
        <v>40</v>
      </c>
      <c r="F1688" s="45" t="s">
        <v>407</v>
      </c>
      <c r="G1688" s="45" t="s">
        <v>408</v>
      </c>
      <c r="H1688" s="45" t="s">
        <v>412</v>
      </c>
      <c r="I1688" s="53">
        <v>137012.22</v>
      </c>
      <c r="J1688" s="58">
        <f t="shared" si="364"/>
        <v>142218.68436</v>
      </c>
      <c r="K1688" s="58">
        <f t="shared" si="365"/>
        <v>146911.90094388</v>
      </c>
      <c r="L1688" s="74">
        <f t="shared" si="366"/>
        <v>10022.97092322</v>
      </c>
      <c r="M1688" s="74">
        <f t="shared" si="367"/>
        <v>210.48365285280002</v>
      </c>
      <c r="N1688" s="74">
        <f t="shared" si="368"/>
        <v>384.0022598277695</v>
      </c>
      <c r="O1688" s="74">
        <f t="shared" si="369"/>
        <v>18310.65561135</v>
      </c>
      <c r="P1688" s="39">
        <f t="shared" si="370"/>
        <v>19044</v>
      </c>
      <c r="Q1688" s="73">
        <f t="shared" si="371"/>
        <v>10091.02256368626</v>
      </c>
      <c r="R1688" s="73">
        <f t="shared" si="372"/>
        <v>217.4296133969424</v>
      </c>
      <c r="S1688" s="73">
        <f t="shared" si="373"/>
        <v>384.0022598277695</v>
      </c>
      <c r="T1688" s="73">
        <f t="shared" si="374"/>
        <v>19172.00307317634</v>
      </c>
      <c r="U1688" s="73">
        <f t="shared" si="375"/>
        <v>19236</v>
      </c>
      <c r="V1688" s="73">
        <f t="shared" si="376"/>
        <v>190190.7968072506</v>
      </c>
      <c r="W1688" s="73">
        <f t="shared" si="377"/>
        <v>196012.35845396732</v>
      </c>
    </row>
    <row r="1689" spans="2:23" ht="15">
      <c r="B1689" t="s">
        <v>2985</v>
      </c>
      <c r="C1689" t="s">
        <v>517</v>
      </c>
      <c r="D1689" t="s">
        <v>518</v>
      </c>
      <c r="E1689" s="54">
        <v>40</v>
      </c>
      <c r="F1689" s="45" t="s">
        <v>407</v>
      </c>
      <c r="G1689" s="45" t="s">
        <v>408</v>
      </c>
      <c r="H1689" s="45" t="s">
        <v>412</v>
      </c>
      <c r="I1689" s="53">
        <v>143415.36</v>
      </c>
      <c r="J1689" s="58">
        <f t="shared" si="364"/>
        <v>148865.14367999998</v>
      </c>
      <c r="K1689" s="58">
        <f t="shared" si="365"/>
        <v>153777.69342143997</v>
      </c>
      <c r="L1689" s="74">
        <f t="shared" si="366"/>
        <v>10119.34458336</v>
      </c>
      <c r="M1689" s="74">
        <f t="shared" si="367"/>
        <v>220.32041264639997</v>
      </c>
      <c r="N1689" s="74">
        <f t="shared" si="368"/>
        <v>384.0022598277695</v>
      </c>
      <c r="O1689" s="74">
        <f t="shared" si="369"/>
        <v>19166.387248799998</v>
      </c>
      <c r="P1689" s="39">
        <f t="shared" si="370"/>
        <v>19044</v>
      </c>
      <c r="Q1689" s="73">
        <f t="shared" si="371"/>
        <v>10190.57655461088</v>
      </c>
      <c r="R1689" s="73">
        <f t="shared" si="372"/>
        <v>227.59098626373114</v>
      </c>
      <c r="S1689" s="73">
        <f t="shared" si="373"/>
        <v>384.0022598277695</v>
      </c>
      <c r="T1689" s="73">
        <f t="shared" si="374"/>
        <v>20067.988991497918</v>
      </c>
      <c r="U1689" s="73">
        <f t="shared" si="375"/>
        <v>19236</v>
      </c>
      <c r="V1689" s="73">
        <f t="shared" si="376"/>
        <v>197799.19818463415</v>
      </c>
      <c r="W1689" s="73">
        <f t="shared" si="377"/>
        <v>203883.85221364026</v>
      </c>
    </row>
    <row r="1690" spans="2:23" ht="15">
      <c r="B1690" t="s">
        <v>2986</v>
      </c>
      <c r="C1690" t="s">
        <v>924</v>
      </c>
      <c r="D1690" t="s">
        <v>417</v>
      </c>
      <c r="E1690" s="54">
        <v>40</v>
      </c>
      <c r="F1690" s="45" t="s">
        <v>407</v>
      </c>
      <c r="G1690" s="45" t="s">
        <v>408</v>
      </c>
      <c r="H1690" s="45" t="s">
        <v>412</v>
      </c>
      <c r="I1690" s="53">
        <v>129194.36</v>
      </c>
      <c r="J1690" s="58">
        <f t="shared" si="364"/>
        <v>134103.74568</v>
      </c>
      <c r="K1690" s="58">
        <f t="shared" si="365"/>
        <v>138529.16928744</v>
      </c>
      <c r="L1690" s="74">
        <f t="shared" si="366"/>
        <v>9905.30431236</v>
      </c>
      <c r="M1690" s="74">
        <f t="shared" si="367"/>
        <v>198.4735436064</v>
      </c>
      <c r="N1690" s="74">
        <f t="shared" si="368"/>
        <v>384.0022598277695</v>
      </c>
      <c r="O1690" s="74">
        <f t="shared" si="369"/>
        <v>17265.857256299998</v>
      </c>
      <c r="P1690" s="39">
        <f t="shared" si="370"/>
        <v>19044</v>
      </c>
      <c r="Q1690" s="73">
        <f t="shared" si="371"/>
        <v>9969.472954667881</v>
      </c>
      <c r="R1690" s="73">
        <f t="shared" si="372"/>
        <v>205.02317054541118</v>
      </c>
      <c r="S1690" s="73">
        <f t="shared" si="373"/>
        <v>384.0022598277695</v>
      </c>
      <c r="T1690" s="73">
        <f t="shared" si="374"/>
        <v>18078.05659201092</v>
      </c>
      <c r="U1690" s="73">
        <f t="shared" si="375"/>
        <v>19236</v>
      </c>
      <c r="V1690" s="73">
        <f t="shared" si="376"/>
        <v>180901.38305209417</v>
      </c>
      <c r="W1690" s="73">
        <f t="shared" si="377"/>
        <v>186401.72426449196</v>
      </c>
    </row>
    <row r="1691" spans="2:23" ht="15">
      <c r="B1691" t="s">
        <v>2987</v>
      </c>
      <c r="C1691" t="s">
        <v>2988</v>
      </c>
      <c r="D1691" t="s">
        <v>851</v>
      </c>
      <c r="E1691" s="54">
        <v>40</v>
      </c>
      <c r="F1691" s="45" t="s">
        <v>407</v>
      </c>
      <c r="G1691" s="45" t="s">
        <v>408</v>
      </c>
      <c r="H1691" s="45" t="s">
        <v>412</v>
      </c>
      <c r="I1691" s="53">
        <v>128455.75</v>
      </c>
      <c r="J1691" s="58">
        <f t="shared" si="364"/>
        <v>133337.0685</v>
      </c>
      <c r="K1691" s="58">
        <f t="shared" si="365"/>
        <v>137737.1917605</v>
      </c>
      <c r="L1691" s="74">
        <f t="shared" si="366"/>
        <v>9894.18749325</v>
      </c>
      <c r="M1691" s="74">
        <f t="shared" si="367"/>
        <v>197.33886138</v>
      </c>
      <c r="N1691" s="74">
        <f t="shared" si="368"/>
        <v>384.0022598277695</v>
      </c>
      <c r="O1691" s="74">
        <f t="shared" si="369"/>
        <v>17167.147569375</v>
      </c>
      <c r="P1691" s="39">
        <f t="shared" si="370"/>
        <v>19044</v>
      </c>
      <c r="Q1691" s="73">
        <f t="shared" si="371"/>
        <v>9957.98928052725</v>
      </c>
      <c r="R1691" s="73">
        <f t="shared" si="372"/>
        <v>203.85104380553997</v>
      </c>
      <c r="S1691" s="73">
        <f t="shared" si="373"/>
        <v>384.0022598277695</v>
      </c>
      <c r="T1691" s="73">
        <f t="shared" si="374"/>
        <v>17974.703524745248</v>
      </c>
      <c r="U1691" s="73">
        <f t="shared" si="375"/>
        <v>19236</v>
      </c>
      <c r="V1691" s="73">
        <f t="shared" si="376"/>
        <v>180023.74468383275</v>
      </c>
      <c r="W1691" s="73">
        <f t="shared" si="377"/>
        <v>185493.7378694058</v>
      </c>
    </row>
    <row r="1692" spans="2:23" ht="15">
      <c r="B1692" t="s">
        <v>2989</v>
      </c>
      <c r="C1692" t="s">
        <v>1352</v>
      </c>
      <c r="D1692" t="s">
        <v>498</v>
      </c>
      <c r="E1692" s="54">
        <v>40</v>
      </c>
      <c r="F1692" s="45" t="s">
        <v>407</v>
      </c>
      <c r="G1692" s="45" t="s">
        <v>492</v>
      </c>
      <c r="H1692" s="45" t="s">
        <v>412</v>
      </c>
      <c r="I1692" s="53">
        <v>83496.57</v>
      </c>
      <c r="J1692" s="58">
        <f t="shared" si="364"/>
        <v>86669.43966</v>
      </c>
      <c r="K1692" s="58">
        <f t="shared" si="365"/>
        <v>89529.53116878</v>
      </c>
      <c r="L1692" s="74">
        <f t="shared" si="366"/>
        <v>6630.21213399</v>
      </c>
      <c r="M1692" s="74">
        <f t="shared" si="367"/>
        <v>128.2707706968</v>
      </c>
      <c r="N1692" s="74">
        <f t="shared" si="368"/>
        <v>384.0022598277695</v>
      </c>
      <c r="O1692" s="74">
        <f t="shared" si="369"/>
        <v>11158.690356225</v>
      </c>
      <c r="P1692" s="39">
        <f t="shared" si="370"/>
        <v>19044</v>
      </c>
      <c r="Q1692" s="73">
        <f t="shared" si="371"/>
        <v>6849.00913441167</v>
      </c>
      <c r="R1692" s="73">
        <f t="shared" si="372"/>
        <v>132.5037061297944</v>
      </c>
      <c r="S1692" s="73">
        <f t="shared" si="373"/>
        <v>384.0022598277695</v>
      </c>
      <c r="T1692" s="73">
        <f t="shared" si="374"/>
        <v>11683.60381752579</v>
      </c>
      <c r="U1692" s="73">
        <f t="shared" si="375"/>
        <v>19236</v>
      </c>
      <c r="V1692" s="73">
        <f t="shared" si="376"/>
        <v>124014.61518073958</v>
      </c>
      <c r="W1692" s="73">
        <f t="shared" si="377"/>
        <v>127814.65008667501</v>
      </c>
    </row>
    <row r="1693" spans="2:23" ht="15">
      <c r="B1693" t="s">
        <v>2990</v>
      </c>
      <c r="C1693" t="s">
        <v>2065</v>
      </c>
      <c r="D1693" t="s">
        <v>458</v>
      </c>
      <c r="E1693" s="54">
        <v>35</v>
      </c>
      <c r="F1693" s="45" t="s">
        <v>407</v>
      </c>
      <c r="G1693" s="45" t="s">
        <v>408</v>
      </c>
      <c r="H1693" s="45" t="s">
        <v>412</v>
      </c>
      <c r="I1693" s="53">
        <v>102801.92</v>
      </c>
      <c r="J1693" s="58">
        <f t="shared" si="364"/>
        <v>106708.39296</v>
      </c>
      <c r="K1693" s="58">
        <f t="shared" si="365"/>
        <v>110229.76992767998</v>
      </c>
      <c r="L1693" s="74">
        <f t="shared" si="366"/>
        <v>8163.19206144</v>
      </c>
      <c r="M1693" s="74">
        <f t="shared" si="367"/>
        <v>157.9284215808</v>
      </c>
      <c r="N1693" s="74">
        <f t="shared" si="368"/>
        <v>384.0022598277695</v>
      </c>
      <c r="O1693" s="74">
        <f t="shared" si="369"/>
        <v>13738.7055936</v>
      </c>
      <c r="P1693" s="39">
        <f t="shared" si="370"/>
        <v>19044</v>
      </c>
      <c r="Q1693" s="73">
        <f t="shared" si="371"/>
        <v>8432.577399467518</v>
      </c>
      <c r="R1693" s="73">
        <f t="shared" si="372"/>
        <v>163.14005949296637</v>
      </c>
      <c r="S1693" s="73">
        <f t="shared" si="373"/>
        <v>384.0022598277695</v>
      </c>
      <c r="T1693" s="73">
        <f t="shared" si="374"/>
        <v>14384.984975562238</v>
      </c>
      <c r="U1693" s="73">
        <f t="shared" si="375"/>
        <v>19236</v>
      </c>
      <c r="V1693" s="73">
        <f t="shared" si="376"/>
        <v>148196.22129644855</v>
      </c>
      <c r="W1693" s="73">
        <f t="shared" si="377"/>
        <v>152830.47462203048</v>
      </c>
    </row>
    <row r="1694" spans="2:23" ht="15">
      <c r="B1694" t="s">
        <v>2991</v>
      </c>
      <c r="C1694" t="s">
        <v>735</v>
      </c>
      <c r="D1694" t="s">
        <v>474</v>
      </c>
      <c r="E1694" s="54">
        <v>35</v>
      </c>
      <c r="F1694" s="45" t="s">
        <v>407</v>
      </c>
      <c r="G1694" s="45" t="s">
        <v>408</v>
      </c>
      <c r="H1694" s="45" t="s">
        <v>412</v>
      </c>
      <c r="I1694" s="53">
        <v>100172.59</v>
      </c>
      <c r="J1694" s="58">
        <f t="shared" si="364"/>
        <v>103979.14842</v>
      </c>
      <c r="K1694" s="58">
        <f t="shared" si="365"/>
        <v>107410.46031786</v>
      </c>
      <c r="L1694" s="74">
        <f t="shared" si="366"/>
        <v>7954.40485413</v>
      </c>
      <c r="M1694" s="74">
        <f t="shared" si="367"/>
        <v>153.88913966159998</v>
      </c>
      <c r="N1694" s="74">
        <f t="shared" si="368"/>
        <v>384.0022598277695</v>
      </c>
      <c r="O1694" s="74">
        <f t="shared" si="369"/>
        <v>13387.315359075</v>
      </c>
      <c r="P1694" s="39">
        <f t="shared" si="370"/>
        <v>19044</v>
      </c>
      <c r="Q1694" s="73">
        <f t="shared" si="371"/>
        <v>8216.900214316289</v>
      </c>
      <c r="R1694" s="73">
        <f t="shared" si="372"/>
        <v>158.96748127043278</v>
      </c>
      <c r="S1694" s="73">
        <f t="shared" si="373"/>
        <v>384.0022598277695</v>
      </c>
      <c r="T1694" s="73">
        <f t="shared" si="374"/>
        <v>14017.065071480729</v>
      </c>
      <c r="U1694" s="73">
        <f t="shared" si="375"/>
        <v>19236</v>
      </c>
      <c r="V1694" s="73">
        <f t="shared" si="376"/>
        <v>144902.76003269438</v>
      </c>
      <c r="W1694" s="73">
        <f t="shared" si="377"/>
        <v>149423.3953447552</v>
      </c>
    </row>
    <row r="1695" spans="2:23" ht="15">
      <c r="B1695" t="s">
        <v>2992</v>
      </c>
      <c r="C1695" t="s">
        <v>2993</v>
      </c>
      <c r="D1695" t="s">
        <v>2994</v>
      </c>
      <c r="E1695" s="54">
        <v>40</v>
      </c>
      <c r="F1695" s="45" t="s">
        <v>407</v>
      </c>
      <c r="G1695" s="45" t="s">
        <v>408</v>
      </c>
      <c r="H1695" s="45" t="s">
        <v>785</v>
      </c>
      <c r="I1695" s="53">
        <v>77334.31</v>
      </c>
      <c r="J1695" s="58">
        <f t="shared" si="364"/>
        <v>80273.01378</v>
      </c>
      <c r="K1695" s="58">
        <f t="shared" si="365"/>
        <v>82922.02323473999</v>
      </c>
      <c r="L1695" s="74">
        <f t="shared" si="366"/>
        <v>6140.8855541699995</v>
      </c>
      <c r="M1695" s="74">
        <f t="shared" si="367"/>
        <v>118.80406039439998</v>
      </c>
      <c r="N1695" s="74">
        <f t="shared" si="368"/>
        <v>384.0022598277695</v>
      </c>
      <c r="O1695" s="74">
        <f t="shared" si="369"/>
        <v>10335.150524175</v>
      </c>
      <c r="P1695" s="39">
        <f t="shared" si="370"/>
        <v>19044</v>
      </c>
      <c r="Q1695" s="73">
        <f t="shared" si="371"/>
        <v>6343.5347774576085</v>
      </c>
      <c r="R1695" s="73">
        <f t="shared" si="372"/>
        <v>122.72459438741518</v>
      </c>
      <c r="S1695" s="73">
        <f t="shared" si="373"/>
        <v>384.0022598277695</v>
      </c>
      <c r="T1695" s="73">
        <f t="shared" si="374"/>
        <v>10821.324032133569</v>
      </c>
      <c r="U1695" s="73">
        <f t="shared" si="375"/>
        <v>19236</v>
      </c>
      <c r="V1695" s="73">
        <f t="shared" si="376"/>
        <v>116295.85617856716</v>
      </c>
      <c r="W1695" s="73">
        <f t="shared" si="377"/>
        <v>119829.60889854634</v>
      </c>
    </row>
    <row r="1696" spans="2:23" ht="15">
      <c r="B1696" t="s">
        <v>2995</v>
      </c>
      <c r="C1696" t="s">
        <v>2996</v>
      </c>
      <c r="D1696" t="s">
        <v>2994</v>
      </c>
      <c r="E1696" s="54">
        <v>40</v>
      </c>
      <c r="F1696" s="45" t="s">
        <v>407</v>
      </c>
      <c r="G1696" s="45" t="s">
        <v>408</v>
      </c>
      <c r="H1696" s="45" t="s">
        <v>785</v>
      </c>
      <c r="I1696" s="53">
        <v>72023.38</v>
      </c>
      <c r="J1696" s="58">
        <f t="shared" si="364"/>
        <v>74760.26844000001</v>
      </c>
      <c r="K1696" s="58">
        <f t="shared" si="365"/>
        <v>77227.35729852002</v>
      </c>
      <c r="L1696" s="74">
        <f t="shared" si="366"/>
        <v>5719.160535660001</v>
      </c>
      <c r="M1696" s="74">
        <f t="shared" si="367"/>
        <v>110.64519729120002</v>
      </c>
      <c r="N1696" s="74">
        <f t="shared" si="368"/>
        <v>384.0022598277695</v>
      </c>
      <c r="O1696" s="74">
        <f t="shared" si="369"/>
        <v>9625.384561650002</v>
      </c>
      <c r="P1696" s="39">
        <f t="shared" si="370"/>
        <v>19044</v>
      </c>
      <c r="Q1696" s="73">
        <f t="shared" si="371"/>
        <v>5907.892833336781</v>
      </c>
      <c r="R1696" s="73">
        <f t="shared" si="372"/>
        <v>114.29648880180962</v>
      </c>
      <c r="S1696" s="73">
        <f t="shared" si="373"/>
        <v>384.0022598277695</v>
      </c>
      <c r="T1696" s="73">
        <f t="shared" si="374"/>
        <v>10078.170127456862</v>
      </c>
      <c r="U1696" s="73">
        <f t="shared" si="375"/>
        <v>19236</v>
      </c>
      <c r="V1696" s="73">
        <f t="shared" si="376"/>
        <v>109643.46099442898</v>
      </c>
      <c r="W1696" s="73">
        <f t="shared" si="377"/>
        <v>112947.71900794323</v>
      </c>
    </row>
    <row r="1697" spans="2:23" ht="15">
      <c r="B1697" t="s">
        <v>2997</v>
      </c>
      <c r="C1697" t="s">
        <v>2998</v>
      </c>
      <c r="D1697" t="s">
        <v>2994</v>
      </c>
      <c r="E1697" s="54">
        <v>40</v>
      </c>
      <c r="F1697" s="45" t="s">
        <v>407</v>
      </c>
      <c r="G1697" s="45" t="s">
        <v>408</v>
      </c>
      <c r="H1697" s="45" t="s">
        <v>785</v>
      </c>
      <c r="I1697" s="53">
        <v>77356.06</v>
      </c>
      <c r="J1697" s="58">
        <f t="shared" si="364"/>
        <v>80295.59028</v>
      </c>
      <c r="K1697" s="58">
        <f t="shared" si="365"/>
        <v>82945.34475924</v>
      </c>
      <c r="L1697" s="74">
        <f t="shared" si="366"/>
        <v>6142.61265642</v>
      </c>
      <c r="M1697" s="74">
        <f t="shared" si="367"/>
        <v>118.83747361440001</v>
      </c>
      <c r="N1697" s="74">
        <f t="shared" si="368"/>
        <v>384.0022598277695</v>
      </c>
      <c r="O1697" s="74">
        <f t="shared" si="369"/>
        <v>10338.057248550002</v>
      </c>
      <c r="P1697" s="39">
        <f t="shared" si="370"/>
        <v>19044</v>
      </c>
      <c r="Q1697" s="73">
        <f t="shared" si="371"/>
        <v>6345.3188740818605</v>
      </c>
      <c r="R1697" s="73">
        <f t="shared" si="372"/>
        <v>122.75911024367521</v>
      </c>
      <c r="S1697" s="73">
        <f t="shared" si="373"/>
        <v>384.0022598277695</v>
      </c>
      <c r="T1697" s="73">
        <f t="shared" si="374"/>
        <v>10824.36749108082</v>
      </c>
      <c r="U1697" s="73">
        <f t="shared" si="375"/>
        <v>19236</v>
      </c>
      <c r="V1697" s="73">
        <f t="shared" si="376"/>
        <v>116323.09991841218</v>
      </c>
      <c r="W1697" s="73">
        <f t="shared" si="377"/>
        <v>119857.79249447412</v>
      </c>
    </row>
    <row r="1698" spans="2:23" ht="15">
      <c r="B1698" t="s">
        <v>2999</v>
      </c>
      <c r="C1698" t="s">
        <v>460</v>
      </c>
      <c r="D1698" t="s">
        <v>417</v>
      </c>
      <c r="E1698" s="54">
        <v>40</v>
      </c>
      <c r="F1698" s="45" t="s">
        <v>407</v>
      </c>
      <c r="G1698" s="45" t="s">
        <v>408</v>
      </c>
      <c r="H1698" s="45" t="s">
        <v>412</v>
      </c>
      <c r="I1698" s="53">
        <v>71961.26</v>
      </c>
      <c r="J1698" s="58">
        <f t="shared" si="364"/>
        <v>74695.78788</v>
      </c>
      <c r="K1698" s="58">
        <f t="shared" si="365"/>
        <v>77160.74888004</v>
      </c>
      <c r="L1698" s="74">
        <f t="shared" si="366"/>
        <v>5714.227772820001</v>
      </c>
      <c r="M1698" s="74">
        <f t="shared" si="367"/>
        <v>110.54976606240001</v>
      </c>
      <c r="N1698" s="74">
        <f t="shared" si="368"/>
        <v>384.0022598277695</v>
      </c>
      <c r="O1698" s="74">
        <f t="shared" si="369"/>
        <v>9617.082689550001</v>
      </c>
      <c r="P1698" s="39">
        <f t="shared" si="370"/>
        <v>19044</v>
      </c>
      <c r="Q1698" s="73">
        <f t="shared" si="371"/>
        <v>5902.79728932306</v>
      </c>
      <c r="R1698" s="73">
        <f t="shared" si="372"/>
        <v>114.1979083424592</v>
      </c>
      <c r="S1698" s="73">
        <f t="shared" si="373"/>
        <v>384.0022598277695</v>
      </c>
      <c r="T1698" s="73">
        <f t="shared" si="374"/>
        <v>10069.47772884522</v>
      </c>
      <c r="U1698" s="73">
        <f t="shared" si="375"/>
        <v>19236</v>
      </c>
      <c r="V1698" s="73">
        <f t="shared" si="376"/>
        <v>109565.65036826018</v>
      </c>
      <c r="W1698" s="73">
        <f t="shared" si="377"/>
        <v>112867.22406637852</v>
      </c>
    </row>
    <row r="1699" spans="2:23" ht="15">
      <c r="B1699" t="s">
        <v>3000</v>
      </c>
      <c r="C1699" t="s">
        <v>1160</v>
      </c>
      <c r="D1699" t="s">
        <v>511</v>
      </c>
      <c r="E1699" s="54">
        <v>35</v>
      </c>
      <c r="F1699" s="45" t="s">
        <v>407</v>
      </c>
      <c r="G1699" s="45" t="s">
        <v>408</v>
      </c>
      <c r="H1699" s="45" t="s">
        <v>412</v>
      </c>
      <c r="I1699" s="53">
        <v>69132.47</v>
      </c>
      <c r="J1699" s="58">
        <f t="shared" si="364"/>
        <v>71759.50386</v>
      </c>
      <c r="K1699" s="58">
        <f t="shared" si="365"/>
        <v>74127.56748737999</v>
      </c>
      <c r="L1699" s="74">
        <f t="shared" si="366"/>
        <v>5489.602045289999</v>
      </c>
      <c r="M1699" s="74">
        <f t="shared" si="367"/>
        <v>106.20406571279999</v>
      </c>
      <c r="N1699" s="74">
        <f t="shared" si="368"/>
        <v>384.0022598277695</v>
      </c>
      <c r="O1699" s="74">
        <f t="shared" si="369"/>
        <v>9239.036121975</v>
      </c>
      <c r="P1699" s="39">
        <f t="shared" si="370"/>
        <v>19044</v>
      </c>
      <c r="Q1699" s="73">
        <f t="shared" si="371"/>
        <v>5670.758912784569</v>
      </c>
      <c r="R1699" s="73">
        <f t="shared" si="372"/>
        <v>109.70879988132238</v>
      </c>
      <c r="S1699" s="73">
        <f t="shared" si="373"/>
        <v>384.0022598277695</v>
      </c>
      <c r="T1699" s="73">
        <f t="shared" si="374"/>
        <v>9673.647557103088</v>
      </c>
      <c r="U1699" s="73">
        <f t="shared" si="375"/>
        <v>19236</v>
      </c>
      <c r="V1699" s="73">
        <f t="shared" si="376"/>
        <v>106022.34835280557</v>
      </c>
      <c r="W1699" s="73">
        <f t="shared" si="377"/>
        <v>109201.68501697673</v>
      </c>
    </row>
    <row r="1700" spans="2:23" ht="15">
      <c r="B1700" t="s">
        <v>3001</v>
      </c>
      <c r="C1700" t="s">
        <v>460</v>
      </c>
      <c r="D1700" t="s">
        <v>417</v>
      </c>
      <c r="E1700" s="54">
        <v>40</v>
      </c>
      <c r="F1700" s="45" t="s">
        <v>407</v>
      </c>
      <c r="G1700" s="45" t="s">
        <v>408</v>
      </c>
      <c r="H1700" s="45" t="s">
        <v>412</v>
      </c>
      <c r="I1700" s="53">
        <v>71961.26</v>
      </c>
      <c r="J1700" s="58">
        <f t="shared" si="364"/>
        <v>74695.78788</v>
      </c>
      <c r="K1700" s="58">
        <f t="shared" si="365"/>
        <v>77160.74888004</v>
      </c>
      <c r="L1700" s="74">
        <f t="shared" si="366"/>
        <v>5714.227772820001</v>
      </c>
      <c r="M1700" s="74">
        <f t="shared" si="367"/>
        <v>110.54976606240001</v>
      </c>
      <c r="N1700" s="74">
        <f t="shared" si="368"/>
        <v>384.0022598277695</v>
      </c>
      <c r="O1700" s="74">
        <f t="shared" si="369"/>
        <v>9617.082689550001</v>
      </c>
      <c r="P1700" s="39">
        <f t="shared" si="370"/>
        <v>19044</v>
      </c>
      <c r="Q1700" s="73">
        <f t="shared" si="371"/>
        <v>5902.79728932306</v>
      </c>
      <c r="R1700" s="73">
        <f t="shared" si="372"/>
        <v>114.1979083424592</v>
      </c>
      <c r="S1700" s="73">
        <f t="shared" si="373"/>
        <v>384.0022598277695</v>
      </c>
      <c r="T1700" s="73">
        <f t="shared" si="374"/>
        <v>10069.47772884522</v>
      </c>
      <c r="U1700" s="73">
        <f t="shared" si="375"/>
        <v>19236</v>
      </c>
      <c r="V1700" s="73">
        <f t="shared" si="376"/>
        <v>109565.65036826018</v>
      </c>
      <c r="W1700" s="73">
        <f t="shared" si="377"/>
        <v>112867.22406637852</v>
      </c>
    </row>
    <row r="1701" spans="2:23" ht="15">
      <c r="B1701" t="s">
        <v>3002</v>
      </c>
      <c r="C1701" t="s">
        <v>3003</v>
      </c>
      <c r="D1701" t="s">
        <v>2713</v>
      </c>
      <c r="E1701" s="54">
        <v>35</v>
      </c>
      <c r="F1701" s="45" t="s">
        <v>407</v>
      </c>
      <c r="G1701" s="45" t="s">
        <v>408</v>
      </c>
      <c r="H1701" s="45" t="s">
        <v>412</v>
      </c>
      <c r="I1701" s="53">
        <v>71553.09</v>
      </c>
      <c r="J1701" s="58">
        <f t="shared" si="364"/>
        <v>74272.10742</v>
      </c>
      <c r="K1701" s="58">
        <f t="shared" si="365"/>
        <v>76723.08696485999</v>
      </c>
      <c r="L1701" s="74">
        <f t="shared" si="366"/>
        <v>5681.81621763</v>
      </c>
      <c r="M1701" s="74">
        <f t="shared" si="367"/>
        <v>109.9227189816</v>
      </c>
      <c r="N1701" s="74">
        <f t="shared" si="368"/>
        <v>384.0022598277695</v>
      </c>
      <c r="O1701" s="74">
        <f t="shared" si="369"/>
        <v>9562.533830325001</v>
      </c>
      <c r="P1701" s="39">
        <f t="shared" si="370"/>
        <v>19044</v>
      </c>
      <c r="Q1701" s="73">
        <f t="shared" si="371"/>
        <v>5869.316152811789</v>
      </c>
      <c r="R1701" s="73">
        <f t="shared" si="372"/>
        <v>113.55016870799278</v>
      </c>
      <c r="S1701" s="73">
        <f t="shared" si="373"/>
        <v>384.0022598277695</v>
      </c>
      <c r="T1701" s="73">
        <f t="shared" si="374"/>
        <v>10012.362848914228</v>
      </c>
      <c r="U1701" s="73">
        <f t="shared" si="375"/>
        <v>19236</v>
      </c>
      <c r="V1701" s="73">
        <f t="shared" si="376"/>
        <v>109054.38244676437</v>
      </c>
      <c r="W1701" s="73">
        <f t="shared" si="377"/>
        <v>112338.31839512178</v>
      </c>
    </row>
    <row r="1702" spans="2:23" ht="15">
      <c r="B1702" t="s">
        <v>3004</v>
      </c>
      <c r="C1702" t="s">
        <v>462</v>
      </c>
      <c r="D1702" t="s">
        <v>722</v>
      </c>
      <c r="E1702" s="54">
        <v>40</v>
      </c>
      <c r="F1702" s="45" t="s">
        <v>407</v>
      </c>
      <c r="G1702" s="45" t="s">
        <v>408</v>
      </c>
      <c r="H1702" s="45" t="s">
        <v>412</v>
      </c>
      <c r="I1702" s="53">
        <v>73751.82</v>
      </c>
      <c r="J1702" s="58">
        <f t="shared" si="364"/>
        <v>76554.38916</v>
      </c>
      <c r="K1702" s="58">
        <f t="shared" si="365"/>
        <v>79080.68400228</v>
      </c>
      <c r="L1702" s="74">
        <f t="shared" si="366"/>
        <v>5856.410770740001</v>
      </c>
      <c r="M1702" s="74">
        <f t="shared" si="367"/>
        <v>113.3004959568</v>
      </c>
      <c r="N1702" s="74">
        <f t="shared" si="368"/>
        <v>384.0022598277695</v>
      </c>
      <c r="O1702" s="74">
        <f t="shared" si="369"/>
        <v>9856.37760435</v>
      </c>
      <c r="P1702" s="39">
        <f t="shared" si="370"/>
        <v>19044</v>
      </c>
      <c r="Q1702" s="73">
        <f t="shared" si="371"/>
        <v>6049.67232617442</v>
      </c>
      <c r="R1702" s="73">
        <f t="shared" si="372"/>
        <v>117.0394123233744</v>
      </c>
      <c r="S1702" s="73">
        <f t="shared" si="373"/>
        <v>384.0022598277695</v>
      </c>
      <c r="T1702" s="73">
        <f t="shared" si="374"/>
        <v>10320.029262297541</v>
      </c>
      <c r="U1702" s="73">
        <f t="shared" si="375"/>
        <v>19236</v>
      </c>
      <c r="V1702" s="73">
        <f t="shared" si="376"/>
        <v>111808.48029087458</v>
      </c>
      <c r="W1702" s="73">
        <f t="shared" si="377"/>
        <v>115187.4272629031</v>
      </c>
    </row>
    <row r="1703" spans="2:23" ht="15">
      <c r="B1703" t="s">
        <v>3005</v>
      </c>
      <c r="C1703" t="s">
        <v>1380</v>
      </c>
      <c r="D1703" t="s">
        <v>474</v>
      </c>
      <c r="E1703" s="54">
        <v>35</v>
      </c>
      <c r="F1703" s="45" t="s">
        <v>407</v>
      </c>
      <c r="G1703" s="45" t="s">
        <v>408</v>
      </c>
      <c r="H1703" s="45" t="s">
        <v>412</v>
      </c>
      <c r="I1703" s="53">
        <v>72810.11</v>
      </c>
      <c r="J1703" s="58">
        <f t="shared" si="364"/>
        <v>75576.89418</v>
      </c>
      <c r="K1703" s="58">
        <f t="shared" si="365"/>
        <v>78070.93168794</v>
      </c>
      <c r="L1703" s="74">
        <f t="shared" si="366"/>
        <v>5781.63240477</v>
      </c>
      <c r="M1703" s="74">
        <f t="shared" si="367"/>
        <v>111.8538033864</v>
      </c>
      <c r="N1703" s="74">
        <f t="shared" si="368"/>
        <v>384.0022598277695</v>
      </c>
      <c r="O1703" s="74">
        <f t="shared" si="369"/>
        <v>9730.525125675</v>
      </c>
      <c r="P1703" s="39">
        <f t="shared" si="370"/>
        <v>19044</v>
      </c>
      <c r="Q1703" s="73">
        <f t="shared" si="371"/>
        <v>5972.42627412741</v>
      </c>
      <c r="R1703" s="73">
        <f t="shared" si="372"/>
        <v>115.5449788981512</v>
      </c>
      <c r="S1703" s="73">
        <f t="shared" si="373"/>
        <v>384.0022598277695</v>
      </c>
      <c r="T1703" s="73">
        <f t="shared" si="374"/>
        <v>10188.25658527617</v>
      </c>
      <c r="U1703" s="73">
        <f t="shared" si="375"/>
        <v>19236</v>
      </c>
      <c r="V1703" s="73">
        <f t="shared" si="376"/>
        <v>110628.90777365917</v>
      </c>
      <c r="W1703" s="73">
        <f t="shared" si="377"/>
        <v>113967.1617860695</v>
      </c>
    </row>
    <row r="1704" spans="2:23" ht="15">
      <c r="B1704" t="s">
        <v>3006</v>
      </c>
      <c r="C1704" t="s">
        <v>3007</v>
      </c>
      <c r="D1704" t="s">
        <v>2883</v>
      </c>
      <c r="E1704" s="54">
        <v>102</v>
      </c>
      <c r="F1704" s="45" t="s">
        <v>407</v>
      </c>
      <c r="G1704" s="45" t="s">
        <v>1141</v>
      </c>
      <c r="H1704" s="45" t="s">
        <v>785</v>
      </c>
      <c r="I1704" s="53">
        <v>52440.04</v>
      </c>
      <c r="J1704" s="58">
        <f t="shared" si="364"/>
        <v>54432.76152</v>
      </c>
      <c r="K1704" s="58">
        <f t="shared" si="365"/>
        <v>56229.042650159994</v>
      </c>
      <c r="L1704" s="74">
        <f t="shared" si="366"/>
        <v>4164.10625628</v>
      </c>
      <c r="M1704" s="74">
        <f t="shared" si="367"/>
        <v>80.5604870496</v>
      </c>
      <c r="N1704" s="74">
        <f t="shared" si="368"/>
        <v>384.0022598277695</v>
      </c>
      <c r="O1704" s="74">
        <f t="shared" si="369"/>
        <v>7008.2180457</v>
      </c>
      <c r="P1704" s="39">
        <f t="shared" si="370"/>
        <v>19044</v>
      </c>
      <c r="Q1704" s="73">
        <f t="shared" si="371"/>
        <v>4301.521762737239</v>
      </c>
      <c r="R1704" s="73">
        <f t="shared" si="372"/>
        <v>83.21898312223679</v>
      </c>
      <c r="S1704" s="73">
        <f t="shared" si="373"/>
        <v>384.0022598277695</v>
      </c>
      <c r="T1704" s="73">
        <f t="shared" si="374"/>
        <v>7337.89006584588</v>
      </c>
      <c r="U1704" s="73">
        <f t="shared" si="375"/>
        <v>19236</v>
      </c>
      <c r="V1704" s="73">
        <f t="shared" si="376"/>
        <v>85113.64856885737</v>
      </c>
      <c r="W1704" s="73">
        <f t="shared" si="377"/>
        <v>87571.67572169311</v>
      </c>
    </row>
    <row r="1705" spans="2:23" ht="15">
      <c r="B1705" t="s">
        <v>3008</v>
      </c>
      <c r="C1705" t="s">
        <v>3009</v>
      </c>
      <c r="D1705" t="s">
        <v>2883</v>
      </c>
      <c r="E1705" s="54">
        <v>87</v>
      </c>
      <c r="F1705" s="45" t="s">
        <v>407</v>
      </c>
      <c r="G1705" s="45" t="s">
        <v>1141</v>
      </c>
      <c r="H1705" s="45" t="s">
        <v>761</v>
      </c>
      <c r="I1705" s="53">
        <v>20425.82</v>
      </c>
      <c r="J1705" s="58">
        <f t="shared" si="364"/>
        <v>21202.00116</v>
      </c>
      <c r="K1705" s="58">
        <f t="shared" si="365"/>
        <v>21901.66719828</v>
      </c>
      <c r="L1705" s="74">
        <f t="shared" si="366"/>
        <v>1621.9530887399999</v>
      </c>
      <c r="M1705" s="74">
        <f t="shared" si="367"/>
        <v>31.3789617168</v>
      </c>
      <c r="N1705" s="74">
        <f t="shared" si="368"/>
        <v>384.0022598277695</v>
      </c>
      <c r="O1705" s="74">
        <f t="shared" si="369"/>
        <v>2729.75764935</v>
      </c>
      <c r="P1705" s="39">
        <f t="shared" si="370"/>
        <v>19044</v>
      </c>
      <c r="Q1705" s="73">
        <f t="shared" si="371"/>
        <v>1675.47754066842</v>
      </c>
      <c r="R1705" s="73">
        <f t="shared" si="372"/>
        <v>32.4144674534544</v>
      </c>
      <c r="S1705" s="73">
        <f t="shared" si="373"/>
        <v>384.0022598277695</v>
      </c>
      <c r="T1705" s="73">
        <f t="shared" si="374"/>
        <v>2858.16756937554</v>
      </c>
      <c r="U1705" s="73">
        <f t="shared" si="375"/>
        <v>19236</v>
      </c>
      <c r="V1705" s="73">
        <f t="shared" si="376"/>
        <v>45013.09311963457</v>
      </c>
      <c r="W1705" s="73">
        <f t="shared" si="377"/>
        <v>46087.72903560518</v>
      </c>
    </row>
    <row r="1706" spans="2:23" ht="15">
      <c r="B1706" t="s">
        <v>3010</v>
      </c>
      <c r="C1706" t="s">
        <v>3011</v>
      </c>
      <c r="D1706" t="s">
        <v>3012</v>
      </c>
      <c r="E1706" s="54">
        <v>40</v>
      </c>
      <c r="F1706" s="45" t="s">
        <v>407</v>
      </c>
      <c r="G1706" s="45" t="s">
        <v>408</v>
      </c>
      <c r="H1706" s="45" t="s">
        <v>412</v>
      </c>
      <c r="I1706" s="53">
        <v>148771.62</v>
      </c>
      <c r="J1706" s="58">
        <f t="shared" si="364"/>
        <v>154424.94156</v>
      </c>
      <c r="K1706" s="58">
        <f t="shared" si="365"/>
        <v>159520.96463148</v>
      </c>
      <c r="L1706" s="74">
        <f t="shared" si="366"/>
        <v>10199.96165262</v>
      </c>
      <c r="M1706" s="74">
        <f t="shared" si="367"/>
        <v>228.5489135088</v>
      </c>
      <c r="N1706" s="74">
        <f t="shared" si="368"/>
        <v>384.0022598277695</v>
      </c>
      <c r="O1706" s="74">
        <f t="shared" si="369"/>
        <v>19882.211225850002</v>
      </c>
      <c r="P1706" s="39">
        <f t="shared" si="370"/>
        <v>19044</v>
      </c>
      <c r="Q1706" s="73">
        <f t="shared" si="371"/>
        <v>10273.85398715646</v>
      </c>
      <c r="R1706" s="73">
        <f t="shared" si="372"/>
        <v>236.0910276545904</v>
      </c>
      <c r="S1706" s="73">
        <f t="shared" si="373"/>
        <v>384.0022598277695</v>
      </c>
      <c r="T1706" s="73">
        <f t="shared" si="374"/>
        <v>20817.48588440814</v>
      </c>
      <c r="U1706" s="73">
        <f t="shared" si="375"/>
        <v>19236</v>
      </c>
      <c r="V1706" s="73">
        <f t="shared" si="376"/>
        <v>204163.6656118066</v>
      </c>
      <c r="W1706" s="73">
        <f t="shared" si="377"/>
        <v>210468.39779052694</v>
      </c>
    </row>
    <row r="1707" spans="2:23" ht="15">
      <c r="B1707" t="s">
        <v>3013</v>
      </c>
      <c r="C1707" t="s">
        <v>2147</v>
      </c>
      <c r="D1707" t="s">
        <v>511</v>
      </c>
      <c r="E1707" s="54">
        <v>35</v>
      </c>
      <c r="F1707" s="45" t="s">
        <v>407</v>
      </c>
      <c r="G1707" s="45" t="s">
        <v>408</v>
      </c>
      <c r="H1707" s="45" t="s">
        <v>412</v>
      </c>
      <c r="I1707" s="53">
        <v>46066.2</v>
      </c>
      <c r="J1707" s="58">
        <f t="shared" si="364"/>
        <v>47816.715599999996</v>
      </c>
      <c r="K1707" s="58">
        <f t="shared" si="365"/>
        <v>49394.66721479999</v>
      </c>
      <c r="L1707" s="74">
        <f t="shared" si="366"/>
        <v>3657.9787433999995</v>
      </c>
      <c r="M1707" s="74">
        <f t="shared" si="367"/>
        <v>70.76873908799999</v>
      </c>
      <c r="N1707" s="74">
        <f t="shared" si="368"/>
        <v>384.0022598277695</v>
      </c>
      <c r="O1707" s="74">
        <f t="shared" si="369"/>
        <v>6156.4021335</v>
      </c>
      <c r="P1707" s="39">
        <f t="shared" si="370"/>
        <v>19044</v>
      </c>
      <c r="Q1707" s="73">
        <f t="shared" si="371"/>
        <v>3778.6920419321996</v>
      </c>
      <c r="R1707" s="73">
        <f t="shared" si="372"/>
        <v>73.104107477904</v>
      </c>
      <c r="S1707" s="73">
        <f t="shared" si="373"/>
        <v>384.0022598277695</v>
      </c>
      <c r="T1707" s="73">
        <f t="shared" si="374"/>
        <v>6446.004071531399</v>
      </c>
      <c r="U1707" s="73">
        <f t="shared" si="375"/>
        <v>19236</v>
      </c>
      <c r="V1707" s="73">
        <f t="shared" si="376"/>
        <v>77129.86747581576</v>
      </c>
      <c r="W1707" s="73">
        <f t="shared" si="377"/>
        <v>79312.46969556926</v>
      </c>
    </row>
    <row r="1708" spans="2:23" ht="15">
      <c r="B1708" t="s">
        <v>3014</v>
      </c>
      <c r="C1708" t="s">
        <v>3015</v>
      </c>
      <c r="D1708" t="s">
        <v>1513</v>
      </c>
      <c r="E1708" s="54">
        <v>40</v>
      </c>
      <c r="F1708" s="45" t="s">
        <v>407</v>
      </c>
      <c r="G1708" s="45" t="s">
        <v>408</v>
      </c>
      <c r="H1708" s="45" t="s">
        <v>785</v>
      </c>
      <c r="I1708" s="53">
        <v>36461.27</v>
      </c>
      <c r="J1708" s="58">
        <f t="shared" si="364"/>
        <v>37846.798259999996</v>
      </c>
      <c r="K1708" s="58">
        <f t="shared" si="365"/>
        <v>39095.742602579994</v>
      </c>
      <c r="L1708" s="74">
        <f t="shared" si="366"/>
        <v>2895.2800668899995</v>
      </c>
      <c r="M1708" s="74">
        <f t="shared" si="367"/>
        <v>56.01326142479999</v>
      </c>
      <c r="N1708" s="74">
        <f t="shared" si="368"/>
        <v>384.0022598277695</v>
      </c>
      <c r="O1708" s="74">
        <f t="shared" si="369"/>
        <v>4872.775275974999</v>
      </c>
      <c r="P1708" s="39">
        <f t="shared" si="370"/>
        <v>19044</v>
      </c>
      <c r="Q1708" s="73">
        <f t="shared" si="371"/>
        <v>2990.8243090973697</v>
      </c>
      <c r="R1708" s="73">
        <f t="shared" si="372"/>
        <v>57.86169905181839</v>
      </c>
      <c r="S1708" s="73">
        <f t="shared" si="373"/>
        <v>384.0022598277695</v>
      </c>
      <c r="T1708" s="73">
        <f t="shared" si="374"/>
        <v>5101.99440963669</v>
      </c>
      <c r="U1708" s="73">
        <f t="shared" si="375"/>
        <v>19236</v>
      </c>
      <c r="V1708" s="73">
        <f t="shared" si="376"/>
        <v>65098.86912411756</v>
      </c>
      <c r="W1708" s="73">
        <f t="shared" si="377"/>
        <v>66866.42528019364</v>
      </c>
    </row>
    <row r="1709" spans="2:23" ht="15">
      <c r="B1709" t="s">
        <v>3016</v>
      </c>
      <c r="C1709" t="s">
        <v>1165</v>
      </c>
      <c r="D1709" t="s">
        <v>417</v>
      </c>
      <c r="E1709" s="54">
        <v>40</v>
      </c>
      <c r="F1709" s="45" t="s">
        <v>407</v>
      </c>
      <c r="G1709" s="45" t="s">
        <v>408</v>
      </c>
      <c r="H1709" s="45" t="s">
        <v>785</v>
      </c>
      <c r="I1709" s="53">
        <v>39140.4</v>
      </c>
      <c r="J1709" s="58">
        <f t="shared" si="364"/>
        <v>40627.7352</v>
      </c>
      <c r="K1709" s="58">
        <f t="shared" si="365"/>
        <v>41968.4504616</v>
      </c>
      <c r="L1709" s="74">
        <f t="shared" si="366"/>
        <v>3108.0217428</v>
      </c>
      <c r="M1709" s="74">
        <f t="shared" si="367"/>
        <v>60.129048096000005</v>
      </c>
      <c r="N1709" s="74">
        <f t="shared" si="368"/>
        <v>384.0022598277695</v>
      </c>
      <c r="O1709" s="74">
        <f t="shared" si="369"/>
        <v>5230.820907</v>
      </c>
      <c r="P1709" s="39">
        <f t="shared" si="370"/>
        <v>19044</v>
      </c>
      <c r="Q1709" s="73">
        <f t="shared" si="371"/>
        <v>3210.5864603123996</v>
      </c>
      <c r="R1709" s="73">
        <f t="shared" si="372"/>
        <v>62.113306683168</v>
      </c>
      <c r="S1709" s="73">
        <f t="shared" si="373"/>
        <v>384.0022598277695</v>
      </c>
      <c r="T1709" s="73">
        <f t="shared" si="374"/>
        <v>5476.8827852388</v>
      </c>
      <c r="U1709" s="73">
        <f t="shared" si="375"/>
        <v>19236</v>
      </c>
      <c r="V1709" s="73">
        <f t="shared" si="376"/>
        <v>68454.70915772377</v>
      </c>
      <c r="W1709" s="73">
        <f t="shared" si="377"/>
        <v>70338.03527366213</v>
      </c>
    </row>
    <row r="1710" spans="2:23" ht="15">
      <c r="B1710" t="s">
        <v>3017</v>
      </c>
      <c r="C1710" t="s">
        <v>3018</v>
      </c>
      <c r="D1710" t="s">
        <v>1564</v>
      </c>
      <c r="E1710" s="54">
        <v>40</v>
      </c>
      <c r="F1710" s="45" t="s">
        <v>407</v>
      </c>
      <c r="G1710" s="45" t="s">
        <v>408</v>
      </c>
      <c r="H1710" s="45" t="s">
        <v>785</v>
      </c>
      <c r="I1710" s="53">
        <v>44079.11</v>
      </c>
      <c r="J1710" s="58">
        <f t="shared" si="364"/>
        <v>45754.116180000005</v>
      </c>
      <c r="K1710" s="58">
        <f t="shared" si="365"/>
        <v>47264.00201394</v>
      </c>
      <c r="L1710" s="74">
        <f t="shared" si="366"/>
        <v>3500.1898877700005</v>
      </c>
      <c r="M1710" s="74">
        <f t="shared" si="367"/>
        <v>67.7160919464</v>
      </c>
      <c r="N1710" s="74">
        <f t="shared" si="368"/>
        <v>384.0022598277695</v>
      </c>
      <c r="O1710" s="74">
        <f t="shared" si="369"/>
        <v>5890.8424581750005</v>
      </c>
      <c r="P1710" s="39">
        <f t="shared" si="370"/>
        <v>19044</v>
      </c>
      <c r="Q1710" s="73">
        <f t="shared" si="371"/>
        <v>3615.69615406641</v>
      </c>
      <c r="R1710" s="73">
        <f t="shared" si="372"/>
        <v>69.9507229806312</v>
      </c>
      <c r="S1710" s="73">
        <f t="shared" si="373"/>
        <v>384.0022598277695</v>
      </c>
      <c r="T1710" s="73">
        <f t="shared" si="374"/>
        <v>6167.95226281917</v>
      </c>
      <c r="U1710" s="73">
        <f t="shared" si="375"/>
        <v>19236</v>
      </c>
      <c r="V1710" s="73">
        <f t="shared" si="376"/>
        <v>74640.86687771918</v>
      </c>
      <c r="W1710" s="73">
        <f t="shared" si="377"/>
        <v>76737.60341363397</v>
      </c>
    </row>
    <row r="1711" spans="2:23" ht="15">
      <c r="B1711" t="s">
        <v>3019</v>
      </c>
      <c r="C1711" t="s">
        <v>1512</v>
      </c>
      <c r="D1711" t="s">
        <v>1513</v>
      </c>
      <c r="E1711" s="54">
        <v>40</v>
      </c>
      <c r="F1711" s="45" t="s">
        <v>407</v>
      </c>
      <c r="G1711" s="45" t="s">
        <v>408</v>
      </c>
      <c r="H1711" s="45" t="s">
        <v>785</v>
      </c>
      <c r="I1711" s="53">
        <v>49280.05</v>
      </c>
      <c r="J1711" s="58">
        <f t="shared" si="364"/>
        <v>51152.691900000005</v>
      </c>
      <c r="K1711" s="58">
        <f t="shared" si="365"/>
        <v>52840.7307327</v>
      </c>
      <c r="L1711" s="74">
        <f t="shared" si="366"/>
        <v>3913.1809303500004</v>
      </c>
      <c r="M1711" s="74">
        <f t="shared" si="367"/>
        <v>75.705984012</v>
      </c>
      <c r="N1711" s="74">
        <f t="shared" si="368"/>
        <v>384.0022598277695</v>
      </c>
      <c r="O1711" s="74">
        <f t="shared" si="369"/>
        <v>6585.909082125001</v>
      </c>
      <c r="P1711" s="39">
        <f t="shared" si="370"/>
        <v>19044</v>
      </c>
      <c r="Q1711" s="73">
        <f t="shared" si="371"/>
        <v>4042.31590105155</v>
      </c>
      <c r="R1711" s="73">
        <f t="shared" si="372"/>
        <v>78.204281484396</v>
      </c>
      <c r="S1711" s="73">
        <f t="shared" si="373"/>
        <v>384.0022598277695</v>
      </c>
      <c r="T1711" s="73">
        <f t="shared" si="374"/>
        <v>6895.715360617351</v>
      </c>
      <c r="U1711" s="73">
        <f t="shared" si="375"/>
        <v>19236</v>
      </c>
      <c r="V1711" s="73">
        <f t="shared" si="376"/>
        <v>81155.49015631477</v>
      </c>
      <c r="W1711" s="73">
        <f t="shared" si="377"/>
        <v>83476.96853568107</v>
      </c>
    </row>
    <row r="1712" spans="2:23" ht="15">
      <c r="B1712" t="s">
        <v>3020</v>
      </c>
      <c r="C1712" t="s">
        <v>967</v>
      </c>
      <c r="D1712" t="s">
        <v>417</v>
      </c>
      <c r="E1712" s="54">
        <v>40</v>
      </c>
      <c r="F1712" s="45" t="s">
        <v>407</v>
      </c>
      <c r="G1712" s="45" t="s">
        <v>408</v>
      </c>
      <c r="H1712" s="45" t="s">
        <v>412</v>
      </c>
      <c r="I1712" s="53">
        <v>62065.65</v>
      </c>
      <c r="J1712" s="58">
        <f t="shared" si="364"/>
        <v>64424.144700000004</v>
      </c>
      <c r="K1712" s="58">
        <f t="shared" si="365"/>
        <v>66550.1414751</v>
      </c>
      <c r="L1712" s="74">
        <f t="shared" si="366"/>
        <v>4928.44706955</v>
      </c>
      <c r="M1712" s="74">
        <f t="shared" si="367"/>
        <v>95.347734156</v>
      </c>
      <c r="N1712" s="74">
        <f t="shared" si="368"/>
        <v>384.0022598277695</v>
      </c>
      <c r="O1712" s="74">
        <f t="shared" si="369"/>
        <v>8294.608630125002</v>
      </c>
      <c r="P1712" s="39">
        <f t="shared" si="370"/>
        <v>19044</v>
      </c>
      <c r="Q1712" s="73">
        <f t="shared" si="371"/>
        <v>5091.08582284515</v>
      </c>
      <c r="R1712" s="73">
        <f t="shared" si="372"/>
        <v>98.49420938314799</v>
      </c>
      <c r="S1712" s="73">
        <f t="shared" si="373"/>
        <v>384.0022598277695</v>
      </c>
      <c r="T1712" s="73">
        <f t="shared" si="374"/>
        <v>8684.79346250055</v>
      </c>
      <c r="U1712" s="73">
        <f t="shared" si="375"/>
        <v>19236</v>
      </c>
      <c r="V1712" s="73">
        <f t="shared" si="376"/>
        <v>97170.55039365878</v>
      </c>
      <c r="W1712" s="73">
        <f t="shared" si="377"/>
        <v>100044.51722965662</v>
      </c>
    </row>
    <row r="1713" spans="2:23" ht="15">
      <c r="B1713" t="s">
        <v>3021</v>
      </c>
      <c r="C1713" t="s">
        <v>2449</v>
      </c>
      <c r="D1713" t="s">
        <v>1513</v>
      </c>
      <c r="E1713" s="54">
        <v>40</v>
      </c>
      <c r="F1713" s="45" t="s">
        <v>407</v>
      </c>
      <c r="G1713" s="45" t="s">
        <v>408</v>
      </c>
      <c r="H1713" s="45" t="s">
        <v>785</v>
      </c>
      <c r="I1713" s="53">
        <v>63969.57</v>
      </c>
      <c r="J1713" s="58">
        <f t="shared" si="364"/>
        <v>66400.41366</v>
      </c>
      <c r="K1713" s="58">
        <f t="shared" si="365"/>
        <v>68591.62731078</v>
      </c>
      <c r="L1713" s="74">
        <f t="shared" si="366"/>
        <v>5079.6316449900005</v>
      </c>
      <c r="M1713" s="74">
        <f t="shared" si="367"/>
        <v>98.27261221680001</v>
      </c>
      <c r="N1713" s="74">
        <f t="shared" si="368"/>
        <v>384.0022598277695</v>
      </c>
      <c r="O1713" s="74">
        <f t="shared" si="369"/>
        <v>8549.053258725002</v>
      </c>
      <c r="P1713" s="39">
        <f t="shared" si="370"/>
        <v>19044</v>
      </c>
      <c r="Q1713" s="73">
        <f t="shared" si="371"/>
        <v>5247.259489274669</v>
      </c>
      <c r="R1713" s="73">
        <f t="shared" si="372"/>
        <v>101.51560841995439</v>
      </c>
      <c r="S1713" s="73">
        <f t="shared" si="373"/>
        <v>384.0022598277695</v>
      </c>
      <c r="T1713" s="73">
        <f t="shared" si="374"/>
        <v>8951.207364056789</v>
      </c>
      <c r="U1713" s="73">
        <f t="shared" si="375"/>
        <v>19236</v>
      </c>
      <c r="V1713" s="73">
        <f t="shared" si="376"/>
        <v>99555.37343575957</v>
      </c>
      <c r="W1713" s="73">
        <f t="shared" si="377"/>
        <v>102511.61203235917</v>
      </c>
    </row>
    <row r="1714" spans="2:23" ht="15">
      <c r="B1714" t="s">
        <v>3022</v>
      </c>
      <c r="C1714" t="s">
        <v>2982</v>
      </c>
      <c r="D1714" t="s">
        <v>1513</v>
      </c>
      <c r="E1714" s="54">
        <v>40</v>
      </c>
      <c r="F1714" s="45" t="s">
        <v>407</v>
      </c>
      <c r="G1714" s="45" t="s">
        <v>408</v>
      </c>
      <c r="H1714" s="45" t="s">
        <v>785</v>
      </c>
      <c r="I1714" s="53">
        <v>81491.44</v>
      </c>
      <c r="J1714" s="58">
        <f t="shared" si="364"/>
        <v>84588.11472000001</v>
      </c>
      <c r="K1714" s="58">
        <f t="shared" si="365"/>
        <v>87379.52250576</v>
      </c>
      <c r="L1714" s="74">
        <f t="shared" si="366"/>
        <v>6470.990776080001</v>
      </c>
      <c r="M1714" s="74">
        <f t="shared" si="367"/>
        <v>125.19040978560001</v>
      </c>
      <c r="N1714" s="74">
        <f t="shared" si="368"/>
        <v>384.0022598277695</v>
      </c>
      <c r="O1714" s="74">
        <f t="shared" si="369"/>
        <v>10890.719770200001</v>
      </c>
      <c r="P1714" s="39">
        <f t="shared" si="370"/>
        <v>19044</v>
      </c>
      <c r="Q1714" s="73">
        <f t="shared" si="371"/>
        <v>6684.53347169064</v>
      </c>
      <c r="R1714" s="73">
        <f t="shared" si="372"/>
        <v>129.3216933085248</v>
      </c>
      <c r="S1714" s="73">
        <f t="shared" si="373"/>
        <v>384.0022598277695</v>
      </c>
      <c r="T1714" s="73">
        <f t="shared" si="374"/>
        <v>11403.02768700168</v>
      </c>
      <c r="U1714" s="73">
        <f t="shared" si="375"/>
        <v>19236</v>
      </c>
      <c r="V1714" s="73">
        <f t="shared" si="376"/>
        <v>121503.01793589338</v>
      </c>
      <c r="W1714" s="73">
        <f t="shared" si="377"/>
        <v>125216.40761758861</v>
      </c>
    </row>
    <row r="1715" spans="2:23" ht="15">
      <c r="B1715" t="s">
        <v>3023</v>
      </c>
      <c r="C1715" t="s">
        <v>1520</v>
      </c>
      <c r="D1715" t="s">
        <v>417</v>
      </c>
      <c r="E1715" s="54">
        <v>40</v>
      </c>
      <c r="F1715" s="45" t="s">
        <v>407</v>
      </c>
      <c r="G1715" s="45" t="s">
        <v>408</v>
      </c>
      <c r="H1715" s="45" t="s">
        <v>761</v>
      </c>
      <c r="I1715" s="53">
        <v>47317.71</v>
      </c>
      <c r="J1715" s="58">
        <f t="shared" si="364"/>
        <v>49115.78298</v>
      </c>
      <c r="K1715" s="58">
        <f t="shared" si="365"/>
        <v>50736.60381834</v>
      </c>
      <c r="L1715" s="74">
        <f t="shared" si="366"/>
        <v>3757.3573979700004</v>
      </c>
      <c r="M1715" s="74">
        <f t="shared" si="367"/>
        <v>72.6913588104</v>
      </c>
      <c r="N1715" s="74">
        <f t="shared" si="368"/>
        <v>384.0022598277695</v>
      </c>
      <c r="O1715" s="74">
        <f t="shared" si="369"/>
        <v>6323.657058675</v>
      </c>
      <c r="P1715" s="39">
        <f t="shared" si="370"/>
        <v>19044</v>
      </c>
      <c r="Q1715" s="73">
        <f t="shared" si="371"/>
        <v>3881.35019210301</v>
      </c>
      <c r="R1715" s="73">
        <f t="shared" si="372"/>
        <v>75.0901736511432</v>
      </c>
      <c r="S1715" s="73">
        <f t="shared" si="373"/>
        <v>384.0022598277695</v>
      </c>
      <c r="T1715" s="73">
        <f t="shared" si="374"/>
        <v>6621.1267982933705</v>
      </c>
      <c r="U1715" s="73">
        <f t="shared" si="375"/>
        <v>19236</v>
      </c>
      <c r="V1715" s="73">
        <f t="shared" si="376"/>
        <v>78697.49105528317</v>
      </c>
      <c r="W1715" s="73">
        <f t="shared" si="377"/>
        <v>80934.1732422153</v>
      </c>
    </row>
    <row r="1716" spans="2:23" ht="15">
      <c r="B1716" t="s">
        <v>3024</v>
      </c>
      <c r="C1716" t="s">
        <v>924</v>
      </c>
      <c r="D1716" t="s">
        <v>417</v>
      </c>
      <c r="E1716" s="54">
        <v>40</v>
      </c>
      <c r="F1716" s="45" t="s">
        <v>407</v>
      </c>
      <c r="G1716" s="45" t="s">
        <v>408</v>
      </c>
      <c r="H1716" s="45" t="s">
        <v>412</v>
      </c>
      <c r="I1716" s="53">
        <v>129194.36</v>
      </c>
      <c r="J1716" s="58">
        <f t="shared" si="364"/>
        <v>134103.74568</v>
      </c>
      <c r="K1716" s="58">
        <f t="shared" si="365"/>
        <v>138529.16928744</v>
      </c>
      <c r="L1716" s="74">
        <f t="shared" si="366"/>
        <v>9905.30431236</v>
      </c>
      <c r="M1716" s="74">
        <f t="shared" si="367"/>
        <v>198.4735436064</v>
      </c>
      <c r="N1716" s="74">
        <f t="shared" si="368"/>
        <v>384.0022598277695</v>
      </c>
      <c r="O1716" s="74">
        <f t="shared" si="369"/>
        <v>17265.857256299998</v>
      </c>
      <c r="P1716" s="39">
        <f t="shared" si="370"/>
        <v>19044</v>
      </c>
      <c r="Q1716" s="73">
        <f t="shared" si="371"/>
        <v>9969.472954667881</v>
      </c>
      <c r="R1716" s="73">
        <f t="shared" si="372"/>
        <v>205.02317054541118</v>
      </c>
      <c r="S1716" s="73">
        <f t="shared" si="373"/>
        <v>384.0022598277695</v>
      </c>
      <c r="T1716" s="73">
        <f t="shared" si="374"/>
        <v>18078.05659201092</v>
      </c>
      <c r="U1716" s="73">
        <f t="shared" si="375"/>
        <v>19236</v>
      </c>
      <c r="V1716" s="73">
        <f t="shared" si="376"/>
        <v>180901.38305209417</v>
      </c>
      <c r="W1716" s="73">
        <f t="shared" si="377"/>
        <v>186401.72426449196</v>
      </c>
    </row>
    <row r="1717" spans="2:23" ht="15">
      <c r="B1717" t="s">
        <v>3025</v>
      </c>
      <c r="C1717" t="s">
        <v>1200</v>
      </c>
      <c r="D1717" t="s">
        <v>417</v>
      </c>
      <c r="E1717" s="54">
        <v>40</v>
      </c>
      <c r="F1717" s="45" t="s">
        <v>407</v>
      </c>
      <c r="G1717" s="45" t="s">
        <v>408</v>
      </c>
      <c r="H1717" s="45" t="s">
        <v>412</v>
      </c>
      <c r="I1717" s="53">
        <v>147649.28</v>
      </c>
      <c r="J1717" s="58">
        <f t="shared" si="364"/>
        <v>153259.95264</v>
      </c>
      <c r="K1717" s="58">
        <f t="shared" si="365"/>
        <v>158317.53107712</v>
      </c>
      <c r="L1717" s="74">
        <f t="shared" si="366"/>
        <v>10183.06931328</v>
      </c>
      <c r="M1717" s="74">
        <f t="shared" si="367"/>
        <v>226.8247299072</v>
      </c>
      <c r="N1717" s="74">
        <f t="shared" si="368"/>
        <v>384.0022598277695</v>
      </c>
      <c r="O1717" s="74">
        <f t="shared" si="369"/>
        <v>19732.2189024</v>
      </c>
      <c r="P1717" s="39">
        <f t="shared" si="370"/>
        <v>19044</v>
      </c>
      <c r="Q1717" s="73">
        <f t="shared" si="371"/>
        <v>10256.40420061824</v>
      </c>
      <c r="R1717" s="73">
        <f t="shared" si="372"/>
        <v>234.30994599413756</v>
      </c>
      <c r="S1717" s="73">
        <f t="shared" si="373"/>
        <v>384.0022598277695</v>
      </c>
      <c r="T1717" s="73">
        <f t="shared" si="374"/>
        <v>20660.43780556416</v>
      </c>
      <c r="U1717" s="73">
        <f t="shared" si="375"/>
        <v>19236</v>
      </c>
      <c r="V1717" s="73">
        <f t="shared" si="376"/>
        <v>202830.06784541497</v>
      </c>
      <c r="W1717" s="73">
        <f t="shared" si="377"/>
        <v>209088.6852891243</v>
      </c>
    </row>
    <row r="1718" spans="2:23" ht="15">
      <c r="B1718" t="s">
        <v>3026</v>
      </c>
      <c r="C1718" t="s">
        <v>2459</v>
      </c>
      <c r="D1718" t="s">
        <v>1513</v>
      </c>
      <c r="E1718" s="54">
        <v>40</v>
      </c>
      <c r="F1718" s="45" t="s">
        <v>407</v>
      </c>
      <c r="G1718" s="45" t="s">
        <v>408</v>
      </c>
      <c r="H1718" s="45" t="s">
        <v>412</v>
      </c>
      <c r="I1718" s="53">
        <v>70335.26</v>
      </c>
      <c r="J1718" s="58">
        <f t="shared" si="364"/>
        <v>73007.99988</v>
      </c>
      <c r="K1718" s="58">
        <f t="shared" si="365"/>
        <v>75417.26387604</v>
      </c>
      <c r="L1718" s="74">
        <f t="shared" si="366"/>
        <v>5585.11199082</v>
      </c>
      <c r="M1718" s="74">
        <f t="shared" si="367"/>
        <v>108.0518398224</v>
      </c>
      <c r="N1718" s="74">
        <f t="shared" si="368"/>
        <v>384.0022598277695</v>
      </c>
      <c r="O1718" s="74">
        <f t="shared" si="369"/>
        <v>9399.779984550001</v>
      </c>
      <c r="P1718" s="39">
        <f t="shared" si="370"/>
        <v>19044</v>
      </c>
      <c r="Q1718" s="73">
        <f t="shared" si="371"/>
        <v>5769.42068651706</v>
      </c>
      <c r="R1718" s="73">
        <f t="shared" si="372"/>
        <v>111.6175505365392</v>
      </c>
      <c r="S1718" s="73">
        <f t="shared" si="373"/>
        <v>384.0022598277695</v>
      </c>
      <c r="T1718" s="73">
        <f t="shared" si="374"/>
        <v>9841.952935823221</v>
      </c>
      <c r="U1718" s="73">
        <f t="shared" si="375"/>
        <v>19236</v>
      </c>
      <c r="V1718" s="73">
        <f t="shared" si="376"/>
        <v>107528.94595502017</v>
      </c>
      <c r="W1718" s="73">
        <f t="shared" si="377"/>
        <v>110760.25730874459</v>
      </c>
    </row>
    <row r="1719" spans="2:23" ht="15">
      <c r="B1719" t="s">
        <v>3027</v>
      </c>
      <c r="C1719" t="s">
        <v>3028</v>
      </c>
      <c r="D1719" t="s">
        <v>1513</v>
      </c>
      <c r="E1719" s="54">
        <v>40</v>
      </c>
      <c r="F1719" s="45" t="s">
        <v>407</v>
      </c>
      <c r="G1719" s="45" t="s">
        <v>408</v>
      </c>
      <c r="H1719" s="45" t="s">
        <v>785</v>
      </c>
      <c r="I1719" s="53">
        <v>52440.31</v>
      </c>
      <c r="J1719" s="58">
        <f t="shared" si="364"/>
        <v>54433.04178</v>
      </c>
      <c r="K1719" s="58">
        <f t="shared" si="365"/>
        <v>56229.33215874</v>
      </c>
      <c r="L1719" s="74">
        <f t="shared" si="366"/>
        <v>4164.12769617</v>
      </c>
      <c r="M1719" s="74">
        <f t="shared" si="367"/>
        <v>80.5609018344</v>
      </c>
      <c r="N1719" s="74">
        <f t="shared" si="368"/>
        <v>384.0022598277695</v>
      </c>
      <c r="O1719" s="74">
        <f t="shared" si="369"/>
        <v>7008.254129175</v>
      </c>
      <c r="P1719" s="39">
        <f t="shared" si="370"/>
        <v>19044</v>
      </c>
      <c r="Q1719" s="73">
        <f t="shared" si="371"/>
        <v>4301.5439101436095</v>
      </c>
      <c r="R1719" s="73">
        <f t="shared" si="372"/>
        <v>83.2194115949352</v>
      </c>
      <c r="S1719" s="73">
        <f t="shared" si="373"/>
        <v>384.0022598277695</v>
      </c>
      <c r="T1719" s="73">
        <f t="shared" si="374"/>
        <v>7337.92784671557</v>
      </c>
      <c r="U1719" s="73">
        <f t="shared" si="375"/>
        <v>19236</v>
      </c>
      <c r="V1719" s="73">
        <f t="shared" si="376"/>
        <v>85113.98676700717</v>
      </c>
      <c r="W1719" s="73">
        <f t="shared" si="377"/>
        <v>87572.02558702188</v>
      </c>
    </row>
    <row r="1720" spans="2:23" ht="15">
      <c r="B1720" t="s">
        <v>3029</v>
      </c>
      <c r="C1720" t="s">
        <v>3030</v>
      </c>
      <c r="D1720" t="s">
        <v>1513</v>
      </c>
      <c r="E1720" s="54">
        <v>40</v>
      </c>
      <c r="F1720" s="45" t="s">
        <v>407</v>
      </c>
      <c r="G1720" s="45" t="s">
        <v>408</v>
      </c>
      <c r="H1720" s="45" t="s">
        <v>785</v>
      </c>
      <c r="I1720" s="53">
        <v>63700.74</v>
      </c>
      <c r="J1720" s="58">
        <f t="shared" si="364"/>
        <v>66121.36812</v>
      </c>
      <c r="K1720" s="58">
        <f t="shared" si="365"/>
        <v>68303.37326795999</v>
      </c>
      <c r="L1720" s="74">
        <f t="shared" si="366"/>
        <v>5058.28466118</v>
      </c>
      <c r="M1720" s="74">
        <f t="shared" si="367"/>
        <v>97.8596248176</v>
      </c>
      <c r="N1720" s="74">
        <f t="shared" si="368"/>
        <v>384.0022598277695</v>
      </c>
      <c r="O1720" s="74">
        <f t="shared" si="369"/>
        <v>8513.12614545</v>
      </c>
      <c r="P1720" s="39">
        <f t="shared" si="370"/>
        <v>19044</v>
      </c>
      <c r="Q1720" s="73">
        <f t="shared" si="371"/>
        <v>5225.20805499894</v>
      </c>
      <c r="R1720" s="73">
        <f t="shared" si="372"/>
        <v>101.08899243658078</v>
      </c>
      <c r="S1720" s="73">
        <f t="shared" si="373"/>
        <v>384.0022598277695</v>
      </c>
      <c r="T1720" s="73">
        <f t="shared" si="374"/>
        <v>8913.59021146878</v>
      </c>
      <c r="U1720" s="73">
        <f t="shared" si="375"/>
        <v>19236</v>
      </c>
      <c r="V1720" s="73">
        <f t="shared" si="376"/>
        <v>99218.64081127537</v>
      </c>
      <c r="W1720" s="73">
        <f t="shared" si="377"/>
        <v>102163.26278669207</v>
      </c>
    </row>
    <row r="1721" spans="2:23" ht="15">
      <c r="B1721" t="s">
        <v>3031</v>
      </c>
      <c r="C1721" t="s">
        <v>1751</v>
      </c>
      <c r="D1721" t="s">
        <v>458</v>
      </c>
      <c r="E1721" s="54">
        <v>35</v>
      </c>
      <c r="F1721" s="45" t="s">
        <v>407</v>
      </c>
      <c r="G1721" s="45" t="s">
        <v>408</v>
      </c>
      <c r="H1721" s="45" t="s">
        <v>412</v>
      </c>
      <c r="I1721" s="53">
        <v>109217.47</v>
      </c>
      <c r="J1721" s="58">
        <f t="shared" si="364"/>
        <v>113367.73386000001</v>
      </c>
      <c r="K1721" s="58">
        <f t="shared" si="365"/>
        <v>117108.86907738</v>
      </c>
      <c r="L1721" s="74">
        <f t="shared" si="366"/>
        <v>8672.631640290001</v>
      </c>
      <c r="M1721" s="74">
        <f t="shared" si="367"/>
        <v>167.78424611280002</v>
      </c>
      <c r="N1721" s="74">
        <f t="shared" si="368"/>
        <v>384.0022598277695</v>
      </c>
      <c r="O1721" s="74">
        <f t="shared" si="369"/>
        <v>14596.095734475002</v>
      </c>
      <c r="P1721" s="39">
        <f t="shared" si="370"/>
        <v>19044</v>
      </c>
      <c r="Q1721" s="73">
        <f t="shared" si="371"/>
        <v>8958.82848441957</v>
      </c>
      <c r="R1721" s="73">
        <f t="shared" si="372"/>
        <v>173.3211262345224</v>
      </c>
      <c r="S1721" s="73">
        <f t="shared" si="373"/>
        <v>384.0022598277695</v>
      </c>
      <c r="T1721" s="73">
        <f t="shared" si="374"/>
        <v>15282.707414598091</v>
      </c>
      <c r="U1721" s="73">
        <f t="shared" si="375"/>
        <v>19236</v>
      </c>
      <c r="V1721" s="73">
        <f t="shared" si="376"/>
        <v>156232.24774070558</v>
      </c>
      <c r="W1721" s="73">
        <f t="shared" si="377"/>
        <v>161143.72836245995</v>
      </c>
    </row>
    <row r="1722" spans="2:23" ht="15">
      <c r="B1722" t="s">
        <v>3032</v>
      </c>
      <c r="C1722" t="s">
        <v>1078</v>
      </c>
      <c r="D1722" t="s">
        <v>420</v>
      </c>
      <c r="E1722" s="54">
        <v>40</v>
      </c>
      <c r="F1722" s="45" t="s">
        <v>407</v>
      </c>
      <c r="G1722" s="45" t="s">
        <v>408</v>
      </c>
      <c r="H1722" s="45" t="s">
        <v>412</v>
      </c>
      <c r="I1722" s="53">
        <v>71562.17</v>
      </c>
      <c r="J1722" s="58">
        <f t="shared" si="364"/>
        <v>74281.53246</v>
      </c>
      <c r="K1722" s="58">
        <f t="shared" si="365"/>
        <v>76732.82303118</v>
      </c>
      <c r="L1722" s="74">
        <f t="shared" si="366"/>
        <v>5682.53723319</v>
      </c>
      <c r="M1722" s="74">
        <f t="shared" si="367"/>
        <v>109.9366680408</v>
      </c>
      <c r="N1722" s="74">
        <f t="shared" si="368"/>
        <v>384.0022598277695</v>
      </c>
      <c r="O1722" s="74">
        <f t="shared" si="369"/>
        <v>9563.747304225</v>
      </c>
      <c r="P1722" s="39">
        <f t="shared" si="370"/>
        <v>19044</v>
      </c>
      <c r="Q1722" s="73">
        <f t="shared" si="371"/>
        <v>5870.0609618852695</v>
      </c>
      <c r="R1722" s="73">
        <f t="shared" si="372"/>
        <v>113.5645780861464</v>
      </c>
      <c r="S1722" s="73">
        <f t="shared" si="373"/>
        <v>384.0022598277695</v>
      </c>
      <c r="T1722" s="73">
        <f t="shared" si="374"/>
        <v>10013.63340556899</v>
      </c>
      <c r="U1722" s="73">
        <f t="shared" si="375"/>
        <v>19236</v>
      </c>
      <c r="V1722" s="73">
        <f t="shared" si="376"/>
        <v>109065.75592528356</v>
      </c>
      <c r="W1722" s="73">
        <f t="shared" si="377"/>
        <v>112350.08423654817</v>
      </c>
    </row>
    <row r="1723" spans="2:23" ht="15">
      <c r="B1723" t="s">
        <v>3033</v>
      </c>
      <c r="C1723" t="s">
        <v>779</v>
      </c>
      <c r="D1723" t="s">
        <v>474</v>
      </c>
      <c r="E1723" s="54">
        <v>35</v>
      </c>
      <c r="F1723" s="45" t="s">
        <v>407</v>
      </c>
      <c r="G1723" s="45" t="s">
        <v>408</v>
      </c>
      <c r="H1723" s="45" t="s">
        <v>412</v>
      </c>
      <c r="I1723" s="53">
        <v>112070.13</v>
      </c>
      <c r="J1723" s="58">
        <f t="shared" si="364"/>
        <v>116328.79494</v>
      </c>
      <c r="K1723" s="58">
        <f t="shared" si="365"/>
        <v>120167.64517301999</v>
      </c>
      <c r="L1723" s="74">
        <f t="shared" si="366"/>
        <v>8899.15281291</v>
      </c>
      <c r="M1723" s="74">
        <f t="shared" si="367"/>
        <v>172.1666165112</v>
      </c>
      <c r="N1723" s="74">
        <f t="shared" si="368"/>
        <v>384.0022598277695</v>
      </c>
      <c r="O1723" s="74">
        <f t="shared" si="369"/>
        <v>14977.332348525002</v>
      </c>
      <c r="P1723" s="39">
        <f t="shared" si="370"/>
        <v>19044</v>
      </c>
      <c r="Q1723" s="73">
        <f t="shared" si="371"/>
        <v>9192.82485573603</v>
      </c>
      <c r="R1723" s="73">
        <f t="shared" si="372"/>
        <v>177.84811485606957</v>
      </c>
      <c r="S1723" s="73">
        <f t="shared" si="373"/>
        <v>384.0022598277695</v>
      </c>
      <c r="T1723" s="73">
        <f t="shared" si="374"/>
        <v>15681.877695079109</v>
      </c>
      <c r="U1723" s="73">
        <f t="shared" si="375"/>
        <v>19236</v>
      </c>
      <c r="V1723" s="73">
        <f t="shared" si="376"/>
        <v>159805.44897777398</v>
      </c>
      <c r="W1723" s="73">
        <f t="shared" si="377"/>
        <v>164840.19809851897</v>
      </c>
    </row>
    <row r="1724" spans="2:23" ht="15">
      <c r="B1724" t="s">
        <v>3034</v>
      </c>
      <c r="C1724" t="s">
        <v>2187</v>
      </c>
      <c r="D1724" t="s">
        <v>2137</v>
      </c>
      <c r="E1724" s="54">
        <v>40</v>
      </c>
      <c r="F1724" s="45" t="s">
        <v>407</v>
      </c>
      <c r="G1724" s="45" t="s">
        <v>408</v>
      </c>
      <c r="H1724" s="45" t="s">
        <v>412</v>
      </c>
      <c r="I1724" s="53">
        <v>66694.34</v>
      </c>
      <c r="J1724" s="58">
        <f t="shared" si="364"/>
        <v>69228.72492</v>
      </c>
      <c r="K1724" s="58">
        <f t="shared" si="365"/>
        <v>71513.27284235999</v>
      </c>
      <c r="L1724" s="74">
        <f t="shared" si="366"/>
        <v>5295.99745638</v>
      </c>
      <c r="M1724" s="74">
        <f t="shared" si="367"/>
        <v>102.45851288159999</v>
      </c>
      <c r="N1724" s="74">
        <f t="shared" si="368"/>
        <v>384.0022598277695</v>
      </c>
      <c r="O1724" s="74">
        <f t="shared" si="369"/>
        <v>8913.19833345</v>
      </c>
      <c r="P1724" s="39">
        <f t="shared" si="370"/>
        <v>19044</v>
      </c>
      <c r="Q1724" s="73">
        <f t="shared" si="371"/>
        <v>5470.765372440539</v>
      </c>
      <c r="R1724" s="73">
        <f t="shared" si="372"/>
        <v>105.83964380669279</v>
      </c>
      <c r="S1724" s="73">
        <f t="shared" si="373"/>
        <v>384.0022598277695</v>
      </c>
      <c r="T1724" s="73">
        <f t="shared" si="374"/>
        <v>9332.482105927978</v>
      </c>
      <c r="U1724" s="73">
        <f t="shared" si="375"/>
        <v>19236</v>
      </c>
      <c r="V1724" s="73">
        <f t="shared" si="376"/>
        <v>102968.38148253936</v>
      </c>
      <c r="W1724" s="73">
        <f t="shared" si="377"/>
        <v>106042.36222436297</v>
      </c>
    </row>
    <row r="1725" spans="2:23" ht="15">
      <c r="B1725" t="s">
        <v>3035</v>
      </c>
      <c r="C1725" t="s">
        <v>1362</v>
      </c>
      <c r="D1725" t="s">
        <v>446</v>
      </c>
      <c r="E1725" s="54">
        <v>87</v>
      </c>
      <c r="F1725" s="45" t="s">
        <v>407</v>
      </c>
      <c r="G1725" s="45" t="s">
        <v>408</v>
      </c>
      <c r="H1725" s="45" t="s">
        <v>412</v>
      </c>
      <c r="I1725" s="53">
        <v>68118.23</v>
      </c>
      <c r="J1725" s="58">
        <f t="shared" si="364"/>
        <v>70706.72274</v>
      </c>
      <c r="K1725" s="58">
        <f t="shared" si="365"/>
        <v>73040.04459041999</v>
      </c>
      <c r="L1725" s="74">
        <f t="shared" si="366"/>
        <v>5409.06428961</v>
      </c>
      <c r="M1725" s="74">
        <f t="shared" si="367"/>
        <v>104.6459496552</v>
      </c>
      <c r="N1725" s="74">
        <f t="shared" si="368"/>
        <v>384.0022598277695</v>
      </c>
      <c r="O1725" s="74">
        <f t="shared" si="369"/>
        <v>9103.490552775</v>
      </c>
      <c r="P1725" s="39">
        <f t="shared" si="370"/>
        <v>19044</v>
      </c>
      <c r="Q1725" s="73">
        <f t="shared" si="371"/>
        <v>5587.563411167129</v>
      </c>
      <c r="R1725" s="73">
        <f t="shared" si="372"/>
        <v>108.09926599382158</v>
      </c>
      <c r="S1725" s="73">
        <f t="shared" si="373"/>
        <v>384.0022598277695</v>
      </c>
      <c r="T1725" s="73">
        <f t="shared" si="374"/>
        <v>9531.725819049809</v>
      </c>
      <c r="U1725" s="73">
        <f t="shared" si="375"/>
        <v>19236</v>
      </c>
      <c r="V1725" s="73">
        <f t="shared" si="376"/>
        <v>104751.92579186797</v>
      </c>
      <c r="W1725" s="73">
        <f t="shared" si="377"/>
        <v>107887.43534645851</v>
      </c>
    </row>
    <row r="1726" spans="2:23" ht="15">
      <c r="B1726" t="s">
        <v>3036</v>
      </c>
      <c r="C1726" t="s">
        <v>3037</v>
      </c>
      <c r="D1726" t="s">
        <v>561</v>
      </c>
      <c r="E1726" s="54">
        <v>40</v>
      </c>
      <c r="F1726" s="45" t="s">
        <v>407</v>
      </c>
      <c r="G1726" s="45" t="s">
        <v>408</v>
      </c>
      <c r="H1726" s="45" t="s">
        <v>412</v>
      </c>
      <c r="I1726" s="53">
        <v>67077.05</v>
      </c>
      <c r="J1726" s="58">
        <f t="shared" si="364"/>
        <v>69625.9779</v>
      </c>
      <c r="K1726" s="58">
        <f t="shared" si="365"/>
        <v>71923.6351707</v>
      </c>
      <c r="L1726" s="74">
        <f t="shared" si="366"/>
        <v>5326.38730935</v>
      </c>
      <c r="M1726" s="74">
        <f t="shared" si="367"/>
        <v>103.046447292</v>
      </c>
      <c r="N1726" s="74">
        <f t="shared" si="368"/>
        <v>384.0022598277695</v>
      </c>
      <c r="O1726" s="74">
        <f t="shared" si="369"/>
        <v>8964.344654625</v>
      </c>
      <c r="P1726" s="39">
        <f t="shared" si="370"/>
        <v>19044</v>
      </c>
      <c r="Q1726" s="73">
        <f t="shared" si="371"/>
        <v>5502.15809055855</v>
      </c>
      <c r="R1726" s="73">
        <f t="shared" si="372"/>
        <v>106.446980052636</v>
      </c>
      <c r="S1726" s="73">
        <f t="shared" si="373"/>
        <v>384.0022598277695</v>
      </c>
      <c r="T1726" s="73">
        <f t="shared" si="374"/>
        <v>9386.03438977635</v>
      </c>
      <c r="U1726" s="73">
        <f t="shared" si="375"/>
        <v>19236</v>
      </c>
      <c r="V1726" s="73">
        <f t="shared" si="376"/>
        <v>103447.75857109478</v>
      </c>
      <c r="W1726" s="73">
        <f t="shared" si="377"/>
        <v>106538.27689091531</v>
      </c>
    </row>
    <row r="1727" spans="2:23" ht="15">
      <c r="B1727" t="s">
        <v>3038</v>
      </c>
      <c r="C1727" t="s">
        <v>3039</v>
      </c>
      <c r="D1727" t="s">
        <v>455</v>
      </c>
      <c r="E1727" s="54">
        <v>40</v>
      </c>
      <c r="F1727" s="45" t="s">
        <v>407</v>
      </c>
      <c r="G1727" s="45" t="s">
        <v>408</v>
      </c>
      <c r="H1727" s="45" t="s">
        <v>412</v>
      </c>
      <c r="I1727" s="53">
        <v>85336.58</v>
      </c>
      <c r="J1727" s="58">
        <f t="shared" si="364"/>
        <v>88579.37004000001</v>
      </c>
      <c r="K1727" s="58">
        <f t="shared" si="365"/>
        <v>91502.48925132</v>
      </c>
      <c r="L1727" s="74">
        <f t="shared" si="366"/>
        <v>6776.321808060001</v>
      </c>
      <c r="M1727" s="74">
        <f t="shared" si="367"/>
        <v>131.09746765920002</v>
      </c>
      <c r="N1727" s="74">
        <f t="shared" si="368"/>
        <v>384.0022598277695</v>
      </c>
      <c r="O1727" s="74">
        <f t="shared" si="369"/>
        <v>11404.593892650002</v>
      </c>
      <c r="P1727" s="39">
        <f t="shared" si="370"/>
        <v>19044</v>
      </c>
      <c r="Q1727" s="73">
        <f t="shared" si="371"/>
        <v>6999.94042772598</v>
      </c>
      <c r="R1727" s="73">
        <f t="shared" si="372"/>
        <v>135.4236840919536</v>
      </c>
      <c r="S1727" s="73">
        <f t="shared" si="373"/>
        <v>384.0022598277695</v>
      </c>
      <c r="T1727" s="73">
        <f t="shared" si="374"/>
        <v>11941.074847297261</v>
      </c>
      <c r="U1727" s="73">
        <f t="shared" si="375"/>
        <v>19236</v>
      </c>
      <c r="V1727" s="73">
        <f t="shared" si="376"/>
        <v>126319.38546819698</v>
      </c>
      <c r="W1727" s="73">
        <f t="shared" si="377"/>
        <v>130198.93047026297</v>
      </c>
    </row>
    <row r="1728" spans="2:23" ht="15">
      <c r="B1728" t="s">
        <v>3040</v>
      </c>
      <c r="C1728" t="s">
        <v>2034</v>
      </c>
      <c r="D1728" t="s">
        <v>483</v>
      </c>
      <c r="E1728" s="54">
        <v>40</v>
      </c>
      <c r="F1728" s="45" t="s">
        <v>407</v>
      </c>
      <c r="G1728" s="45" t="s">
        <v>408</v>
      </c>
      <c r="H1728" s="45" t="s">
        <v>412</v>
      </c>
      <c r="I1728" s="53">
        <v>72347.45</v>
      </c>
      <c r="J1728" s="58">
        <f t="shared" si="364"/>
        <v>75096.6531</v>
      </c>
      <c r="K1728" s="58">
        <f t="shared" si="365"/>
        <v>77574.8426523</v>
      </c>
      <c r="L1728" s="74">
        <f t="shared" si="366"/>
        <v>5744.893962149999</v>
      </c>
      <c r="M1728" s="74">
        <f t="shared" si="367"/>
        <v>111.14304658799999</v>
      </c>
      <c r="N1728" s="74">
        <f t="shared" si="368"/>
        <v>384.0022598277695</v>
      </c>
      <c r="O1728" s="74">
        <f t="shared" si="369"/>
        <v>9668.694086624999</v>
      </c>
      <c r="P1728" s="39">
        <f t="shared" si="370"/>
        <v>19044</v>
      </c>
      <c r="Q1728" s="73">
        <f t="shared" si="371"/>
        <v>5934.475462900949</v>
      </c>
      <c r="R1728" s="73">
        <f t="shared" si="372"/>
        <v>114.81076712540398</v>
      </c>
      <c r="S1728" s="73">
        <f t="shared" si="373"/>
        <v>384.0022598277695</v>
      </c>
      <c r="T1728" s="73">
        <f t="shared" si="374"/>
        <v>10123.51696612515</v>
      </c>
      <c r="U1728" s="73">
        <f t="shared" si="375"/>
        <v>19236</v>
      </c>
      <c r="V1728" s="73">
        <f t="shared" si="376"/>
        <v>110049.38645519076</v>
      </c>
      <c r="W1728" s="73">
        <f t="shared" si="377"/>
        <v>113367.64810827927</v>
      </c>
    </row>
    <row r="1729" spans="2:23" ht="15">
      <c r="B1729" t="s">
        <v>3041</v>
      </c>
      <c r="C1729" t="s">
        <v>2700</v>
      </c>
      <c r="D1729" t="s">
        <v>483</v>
      </c>
      <c r="E1729" s="54">
        <v>40</v>
      </c>
      <c r="F1729" s="45" t="s">
        <v>407</v>
      </c>
      <c r="G1729" s="45" t="s">
        <v>408</v>
      </c>
      <c r="H1729" s="45" t="s">
        <v>412</v>
      </c>
      <c r="I1729" s="53">
        <v>68267.39</v>
      </c>
      <c r="J1729" s="58">
        <f t="shared" si="364"/>
        <v>70861.55082</v>
      </c>
      <c r="K1729" s="58">
        <f t="shared" si="365"/>
        <v>73199.98199706</v>
      </c>
      <c r="L1729" s="74">
        <f t="shared" si="366"/>
        <v>5420.90863773</v>
      </c>
      <c r="M1729" s="74">
        <f t="shared" si="367"/>
        <v>104.8750952136</v>
      </c>
      <c r="N1729" s="74">
        <f t="shared" si="368"/>
        <v>384.0022598277695</v>
      </c>
      <c r="O1729" s="74">
        <f t="shared" si="369"/>
        <v>9123.424668075</v>
      </c>
      <c r="P1729" s="39">
        <f t="shared" si="370"/>
        <v>19044</v>
      </c>
      <c r="Q1729" s="73">
        <f t="shared" si="371"/>
        <v>5599.798622775089</v>
      </c>
      <c r="R1729" s="73">
        <f t="shared" si="372"/>
        <v>108.33597335564879</v>
      </c>
      <c r="S1729" s="73">
        <f t="shared" si="373"/>
        <v>384.0022598277695</v>
      </c>
      <c r="T1729" s="73">
        <f t="shared" si="374"/>
        <v>9552.59765061633</v>
      </c>
      <c r="U1729" s="73">
        <f t="shared" si="375"/>
        <v>19236</v>
      </c>
      <c r="V1729" s="73">
        <f t="shared" si="376"/>
        <v>104938.76148084637</v>
      </c>
      <c r="W1729" s="73">
        <f t="shared" si="377"/>
        <v>108080.71650363483</v>
      </c>
    </row>
    <row r="1730" spans="2:23" ht="15">
      <c r="B1730" t="s">
        <v>3042</v>
      </c>
      <c r="C1730" t="s">
        <v>1988</v>
      </c>
      <c r="D1730" t="s">
        <v>483</v>
      </c>
      <c r="E1730" s="54">
        <v>40</v>
      </c>
      <c r="F1730" s="45" t="s">
        <v>407</v>
      </c>
      <c r="G1730" s="45" t="s">
        <v>408</v>
      </c>
      <c r="H1730" s="45" t="s">
        <v>412</v>
      </c>
      <c r="I1730" s="53">
        <v>65504.84</v>
      </c>
      <c r="J1730" s="58">
        <f t="shared" si="364"/>
        <v>67994.02391999999</v>
      </c>
      <c r="K1730" s="58">
        <f t="shared" si="365"/>
        <v>70237.82670935999</v>
      </c>
      <c r="L1730" s="74">
        <f t="shared" si="366"/>
        <v>5201.54282988</v>
      </c>
      <c r="M1730" s="74">
        <f t="shared" si="367"/>
        <v>100.63115540159998</v>
      </c>
      <c r="N1730" s="74">
        <f t="shared" si="368"/>
        <v>384.0022598277695</v>
      </c>
      <c r="O1730" s="74">
        <f t="shared" si="369"/>
        <v>8754.230579699999</v>
      </c>
      <c r="P1730" s="39">
        <f t="shared" si="370"/>
        <v>19044</v>
      </c>
      <c r="Q1730" s="73">
        <f t="shared" si="371"/>
        <v>5373.193743266039</v>
      </c>
      <c r="R1730" s="73">
        <f t="shared" si="372"/>
        <v>103.95198352985278</v>
      </c>
      <c r="S1730" s="73">
        <f t="shared" si="373"/>
        <v>384.0022598277695</v>
      </c>
      <c r="T1730" s="73">
        <f t="shared" si="374"/>
        <v>9166.036385571479</v>
      </c>
      <c r="U1730" s="73">
        <f t="shared" si="375"/>
        <v>19236</v>
      </c>
      <c r="V1730" s="73">
        <f t="shared" si="376"/>
        <v>101478.43074480936</v>
      </c>
      <c r="W1730" s="73">
        <f t="shared" si="377"/>
        <v>104501.01108155513</v>
      </c>
    </row>
    <row r="1731" spans="2:23" ht="15">
      <c r="B1731" t="s">
        <v>3043</v>
      </c>
      <c r="C1731" t="s">
        <v>3044</v>
      </c>
      <c r="D1731" t="s">
        <v>518</v>
      </c>
      <c r="E1731" s="54">
        <v>40</v>
      </c>
      <c r="F1731" s="45" t="s">
        <v>407</v>
      </c>
      <c r="G1731" s="45" t="s">
        <v>408</v>
      </c>
      <c r="H1731" s="45" t="s">
        <v>412</v>
      </c>
      <c r="I1731" s="53">
        <v>132659.97</v>
      </c>
      <c r="J1731" s="58">
        <f t="shared" si="364"/>
        <v>137701.04886</v>
      </c>
      <c r="K1731" s="58">
        <f t="shared" si="365"/>
        <v>142245.18347238</v>
      </c>
      <c r="L1731" s="74">
        <f t="shared" si="366"/>
        <v>9957.465208470001</v>
      </c>
      <c r="M1731" s="74">
        <f t="shared" si="367"/>
        <v>203.7975523128</v>
      </c>
      <c r="N1731" s="74">
        <f t="shared" si="368"/>
        <v>384.0022598277695</v>
      </c>
      <c r="O1731" s="74">
        <f t="shared" si="369"/>
        <v>17729.010040725003</v>
      </c>
      <c r="P1731" s="39">
        <f t="shared" si="370"/>
        <v>19044</v>
      </c>
      <c r="Q1731" s="73">
        <f t="shared" si="371"/>
        <v>10023.35516034951</v>
      </c>
      <c r="R1731" s="73">
        <f t="shared" si="372"/>
        <v>210.5228715391224</v>
      </c>
      <c r="S1731" s="73">
        <f t="shared" si="373"/>
        <v>384.0022598277695</v>
      </c>
      <c r="T1731" s="73">
        <f t="shared" si="374"/>
        <v>18562.996443145592</v>
      </c>
      <c r="U1731" s="73">
        <f t="shared" si="375"/>
        <v>19236</v>
      </c>
      <c r="V1731" s="73">
        <f t="shared" si="376"/>
        <v>185019.32392133557</v>
      </c>
      <c r="W1731" s="73">
        <f t="shared" si="377"/>
        <v>190662.060207242</v>
      </c>
    </row>
    <row r="1732" spans="2:23" ht="15">
      <c r="B1732" t="s">
        <v>3045</v>
      </c>
      <c r="C1732" t="s">
        <v>3046</v>
      </c>
      <c r="D1732" t="s">
        <v>928</v>
      </c>
      <c r="E1732" s="54">
        <v>40</v>
      </c>
      <c r="F1732" s="45" t="s">
        <v>407</v>
      </c>
      <c r="G1732" s="45" t="s">
        <v>408</v>
      </c>
      <c r="H1732" s="45" t="s">
        <v>412</v>
      </c>
      <c r="I1732" s="53">
        <v>125727.68</v>
      </c>
      <c r="J1732" s="58">
        <f t="shared" si="364"/>
        <v>130505.33184</v>
      </c>
      <c r="K1732" s="58">
        <f t="shared" si="365"/>
        <v>134812.00779071997</v>
      </c>
      <c r="L1732" s="74">
        <f t="shared" si="366"/>
        <v>9853.12731168</v>
      </c>
      <c r="M1732" s="74">
        <f t="shared" si="367"/>
        <v>193.1478911232</v>
      </c>
      <c r="N1732" s="74">
        <f t="shared" si="368"/>
        <v>384.0022598277695</v>
      </c>
      <c r="O1732" s="74">
        <f t="shared" si="369"/>
        <v>16802.5614744</v>
      </c>
      <c r="P1732" s="39">
        <f t="shared" si="370"/>
        <v>19044</v>
      </c>
      <c r="Q1732" s="73">
        <f t="shared" si="371"/>
        <v>9915.57411296544</v>
      </c>
      <c r="R1732" s="73">
        <f t="shared" si="372"/>
        <v>199.52177153026557</v>
      </c>
      <c r="S1732" s="73">
        <f t="shared" si="373"/>
        <v>384.0022598277695</v>
      </c>
      <c r="T1732" s="73">
        <f t="shared" si="374"/>
        <v>17592.967016688955</v>
      </c>
      <c r="U1732" s="73">
        <f t="shared" si="375"/>
        <v>19236</v>
      </c>
      <c r="V1732" s="73">
        <f t="shared" si="376"/>
        <v>176782.170777031</v>
      </c>
      <c r="W1732" s="73">
        <f t="shared" si="377"/>
        <v>182140.0729517324</v>
      </c>
    </row>
    <row r="1733" spans="2:23" ht="15">
      <c r="B1733" t="s">
        <v>3047</v>
      </c>
      <c r="C1733" t="s">
        <v>3048</v>
      </c>
      <c r="D1733" t="s">
        <v>928</v>
      </c>
      <c r="E1733" s="54">
        <v>40</v>
      </c>
      <c r="F1733" s="45" t="s">
        <v>407</v>
      </c>
      <c r="G1733" s="45" t="s">
        <v>408</v>
      </c>
      <c r="H1733" s="45" t="s">
        <v>412</v>
      </c>
      <c r="I1733" s="53">
        <v>115783.2</v>
      </c>
      <c r="J1733" s="58">
        <f t="shared" si="364"/>
        <v>120182.9616</v>
      </c>
      <c r="K1733" s="58">
        <f t="shared" si="365"/>
        <v>124148.99933279998</v>
      </c>
      <c r="L1733" s="74">
        <f t="shared" si="366"/>
        <v>9193.9965624</v>
      </c>
      <c r="M1733" s="74">
        <f t="shared" si="367"/>
        <v>177.870783168</v>
      </c>
      <c r="N1733" s="74">
        <f t="shared" si="368"/>
        <v>384.0022598277695</v>
      </c>
      <c r="O1733" s="74">
        <f t="shared" si="369"/>
        <v>15473.556306</v>
      </c>
      <c r="P1733" s="39">
        <f t="shared" si="370"/>
        <v>19044</v>
      </c>
      <c r="Q1733" s="73">
        <f t="shared" si="371"/>
        <v>9497.398448959199</v>
      </c>
      <c r="R1733" s="73">
        <f t="shared" si="372"/>
        <v>183.74051901254398</v>
      </c>
      <c r="S1733" s="73">
        <f t="shared" si="373"/>
        <v>384.0022598277695</v>
      </c>
      <c r="T1733" s="73">
        <f t="shared" si="374"/>
        <v>16201.4444129304</v>
      </c>
      <c r="U1733" s="73">
        <f t="shared" si="375"/>
        <v>19236</v>
      </c>
      <c r="V1733" s="73">
        <f t="shared" si="376"/>
        <v>164456.38751139576</v>
      </c>
      <c r="W1733" s="73">
        <f t="shared" si="377"/>
        <v>169651.5849735299</v>
      </c>
    </row>
    <row r="1734" spans="2:23" ht="15">
      <c r="B1734" t="s">
        <v>3049</v>
      </c>
      <c r="C1734" t="s">
        <v>3048</v>
      </c>
      <c r="D1734" t="s">
        <v>928</v>
      </c>
      <c r="E1734" s="54">
        <v>40</v>
      </c>
      <c r="F1734" s="45" t="s">
        <v>407</v>
      </c>
      <c r="G1734" s="45" t="s">
        <v>408</v>
      </c>
      <c r="H1734" s="45" t="s">
        <v>412</v>
      </c>
      <c r="I1734" s="53">
        <v>115783.2</v>
      </c>
      <c r="J1734" s="58">
        <f t="shared" si="364"/>
        <v>120182.9616</v>
      </c>
      <c r="K1734" s="58">
        <f t="shared" si="365"/>
        <v>124148.99933279998</v>
      </c>
      <c r="L1734" s="74">
        <f t="shared" si="366"/>
        <v>9193.9965624</v>
      </c>
      <c r="M1734" s="74">
        <f t="shared" si="367"/>
        <v>177.870783168</v>
      </c>
      <c r="N1734" s="74">
        <f t="shared" si="368"/>
        <v>384.0022598277695</v>
      </c>
      <c r="O1734" s="74">
        <f t="shared" si="369"/>
        <v>15473.556306</v>
      </c>
      <c r="P1734" s="39">
        <f t="shared" si="370"/>
        <v>19044</v>
      </c>
      <c r="Q1734" s="73">
        <f t="shared" si="371"/>
        <v>9497.398448959199</v>
      </c>
      <c r="R1734" s="73">
        <f t="shared" si="372"/>
        <v>183.74051901254398</v>
      </c>
      <c r="S1734" s="73">
        <f t="shared" si="373"/>
        <v>384.0022598277695</v>
      </c>
      <c r="T1734" s="73">
        <f t="shared" si="374"/>
        <v>16201.4444129304</v>
      </c>
      <c r="U1734" s="73">
        <f t="shared" si="375"/>
        <v>19236</v>
      </c>
      <c r="V1734" s="73">
        <f t="shared" si="376"/>
        <v>164456.38751139576</v>
      </c>
      <c r="W1734" s="73">
        <f t="shared" si="377"/>
        <v>169651.5849735299</v>
      </c>
    </row>
    <row r="1735" spans="2:23" ht="15">
      <c r="B1735" t="s">
        <v>3050</v>
      </c>
      <c r="C1735" t="s">
        <v>3051</v>
      </c>
      <c r="D1735" t="s">
        <v>851</v>
      </c>
      <c r="E1735" s="54">
        <v>40</v>
      </c>
      <c r="F1735" s="45" t="s">
        <v>407</v>
      </c>
      <c r="G1735" s="45" t="s">
        <v>408</v>
      </c>
      <c r="H1735" s="45" t="s">
        <v>412</v>
      </c>
      <c r="I1735" s="53">
        <v>116039.71</v>
      </c>
      <c r="J1735" s="58">
        <f t="shared" si="364"/>
        <v>120449.21898</v>
      </c>
      <c r="K1735" s="58">
        <f t="shared" si="365"/>
        <v>124424.04320634</v>
      </c>
      <c r="L1735" s="74">
        <f t="shared" si="366"/>
        <v>9214.36525197</v>
      </c>
      <c r="M1735" s="74">
        <f t="shared" si="367"/>
        <v>178.2648440904</v>
      </c>
      <c r="N1735" s="74">
        <f t="shared" si="368"/>
        <v>384.0022598277695</v>
      </c>
      <c r="O1735" s="74">
        <f t="shared" si="369"/>
        <v>15507.836943675002</v>
      </c>
      <c r="P1735" s="39">
        <f t="shared" si="370"/>
        <v>19044</v>
      </c>
      <c r="Q1735" s="73">
        <f t="shared" si="371"/>
        <v>9518.43930528501</v>
      </c>
      <c r="R1735" s="73">
        <f t="shared" si="372"/>
        <v>184.1475839453832</v>
      </c>
      <c r="S1735" s="73">
        <f t="shared" si="373"/>
        <v>384.0022598277695</v>
      </c>
      <c r="T1735" s="73">
        <f t="shared" si="374"/>
        <v>16237.337638427369</v>
      </c>
      <c r="U1735" s="73">
        <f t="shared" si="375"/>
        <v>19236</v>
      </c>
      <c r="V1735" s="73">
        <f t="shared" si="376"/>
        <v>164777.68827956318</v>
      </c>
      <c r="W1735" s="73">
        <f t="shared" si="377"/>
        <v>169983.96999382554</v>
      </c>
    </row>
    <row r="1736" spans="2:23" ht="15">
      <c r="B1736" t="s">
        <v>3052</v>
      </c>
      <c r="C1736" t="s">
        <v>2948</v>
      </c>
      <c r="D1736" t="s">
        <v>491</v>
      </c>
      <c r="E1736" s="54">
        <v>40</v>
      </c>
      <c r="F1736" s="45" t="s">
        <v>407</v>
      </c>
      <c r="G1736" s="45" t="s">
        <v>492</v>
      </c>
      <c r="H1736" s="45" t="s">
        <v>761</v>
      </c>
      <c r="I1736" s="53">
        <v>83768.88</v>
      </c>
      <c r="J1736" s="58">
        <f t="shared" si="364"/>
        <v>86952.09744000001</v>
      </c>
      <c r="K1736" s="58">
        <f t="shared" si="365"/>
        <v>89821.51665552001</v>
      </c>
      <c r="L1736" s="74">
        <f t="shared" si="366"/>
        <v>6651.835454160001</v>
      </c>
      <c r="M1736" s="74">
        <f t="shared" si="367"/>
        <v>128.6891042112</v>
      </c>
      <c r="N1736" s="74">
        <f t="shared" si="368"/>
        <v>384.0022598277695</v>
      </c>
      <c r="O1736" s="74">
        <f t="shared" si="369"/>
        <v>11195.082545400002</v>
      </c>
      <c r="P1736" s="39">
        <f t="shared" si="370"/>
        <v>19044</v>
      </c>
      <c r="Q1736" s="73">
        <f t="shared" si="371"/>
        <v>6871.346024147281</v>
      </c>
      <c r="R1736" s="73">
        <f t="shared" si="372"/>
        <v>132.93584465016963</v>
      </c>
      <c r="S1736" s="73">
        <f t="shared" si="373"/>
        <v>384.0022598277695</v>
      </c>
      <c r="T1736" s="73">
        <f t="shared" si="374"/>
        <v>11721.707923545362</v>
      </c>
      <c r="U1736" s="73">
        <f t="shared" si="375"/>
        <v>19236</v>
      </c>
      <c r="V1736" s="73">
        <f t="shared" si="376"/>
        <v>124355.706803599</v>
      </c>
      <c r="W1736" s="73">
        <f t="shared" si="377"/>
        <v>128167.50870769059</v>
      </c>
    </row>
    <row r="1737" spans="2:23" ht="15">
      <c r="B1737" t="s">
        <v>3053</v>
      </c>
      <c r="C1737" t="s">
        <v>904</v>
      </c>
      <c r="D1737" t="s">
        <v>474</v>
      </c>
      <c r="E1737" s="54">
        <v>40</v>
      </c>
      <c r="F1737" s="45" t="s">
        <v>407</v>
      </c>
      <c r="G1737" s="45" t="s">
        <v>408</v>
      </c>
      <c r="H1737" s="45" t="s">
        <v>412</v>
      </c>
      <c r="I1737" s="53">
        <v>150816.89</v>
      </c>
      <c r="J1737" s="58">
        <f t="shared" si="364"/>
        <v>156547.93182000003</v>
      </c>
      <c r="K1737" s="58">
        <f t="shared" si="365"/>
        <v>161714.01357006002</v>
      </c>
      <c r="L1737" s="74">
        <f t="shared" si="366"/>
        <v>10230.745011390001</v>
      </c>
      <c r="M1737" s="74">
        <f t="shared" si="367"/>
        <v>231.69093909360004</v>
      </c>
      <c r="N1737" s="74">
        <f t="shared" si="368"/>
        <v>384.0022598277695</v>
      </c>
      <c r="O1737" s="74">
        <f t="shared" si="369"/>
        <v>20155.546221825003</v>
      </c>
      <c r="P1737" s="39">
        <f t="shared" si="370"/>
        <v>19044</v>
      </c>
      <c r="Q1737" s="73">
        <f t="shared" si="371"/>
        <v>10305.65319676587</v>
      </c>
      <c r="R1737" s="73">
        <f t="shared" si="372"/>
        <v>239.33674008368882</v>
      </c>
      <c r="S1737" s="73">
        <f t="shared" si="373"/>
        <v>384.0022598277695</v>
      </c>
      <c r="T1737" s="73">
        <f t="shared" si="374"/>
        <v>21103.678770892835</v>
      </c>
      <c r="U1737" s="73">
        <f t="shared" si="375"/>
        <v>19236</v>
      </c>
      <c r="V1737" s="73">
        <f t="shared" si="376"/>
        <v>206593.9162521364</v>
      </c>
      <c r="W1737" s="73">
        <f t="shared" si="377"/>
        <v>212982.68453763018</v>
      </c>
    </row>
    <row r="1738" spans="2:23" ht="15">
      <c r="B1738" t="s">
        <v>3054</v>
      </c>
      <c r="C1738" t="s">
        <v>781</v>
      </c>
      <c r="D1738" t="s">
        <v>474</v>
      </c>
      <c r="E1738" s="54">
        <v>40</v>
      </c>
      <c r="F1738" s="45" t="s">
        <v>407</v>
      </c>
      <c r="G1738" s="45" t="s">
        <v>408</v>
      </c>
      <c r="H1738" s="45" t="s">
        <v>412</v>
      </c>
      <c r="I1738" s="53">
        <v>137350.06</v>
      </c>
      <c r="J1738" s="58">
        <f aca="true" t="shared" si="378" ref="J1738:J1801">I1738*(1+$F$1)</f>
        <v>142569.36228</v>
      </c>
      <c r="K1738" s="58">
        <f aca="true" t="shared" si="379" ref="K1738:K1801">J1738*(1+$F$2)</f>
        <v>147274.15123524</v>
      </c>
      <c r="L1738" s="74">
        <f aca="true" t="shared" si="380" ref="L1738:L1801">IF(J1738-$L$2&lt;0,J1738*$I$3,($L$2*$I$3)+(J1738-$L$2)*$I$4)</f>
        <v>10028.05575306</v>
      </c>
      <c r="M1738" s="74">
        <f aca="true" t="shared" si="381" ref="M1738:M1801">J1738*0.00148</f>
        <v>211.0026561744</v>
      </c>
      <c r="N1738" s="74">
        <f aca="true" t="shared" si="382" ref="N1738:N1801">2080*0.184616471071043</f>
        <v>384.0022598277695</v>
      </c>
      <c r="O1738" s="74">
        <f aca="true" t="shared" si="383" ref="O1738:O1801">J1738*0.12875</f>
        <v>18355.80539355</v>
      </c>
      <c r="P1738" s="39">
        <f aca="true" t="shared" si="384" ref="P1738:P1801">1587*12</f>
        <v>19044</v>
      </c>
      <c r="Q1738" s="73">
        <f aca="true" t="shared" si="385" ref="Q1738:Q1801">IF(K1738-$L$2&lt;0,K1738*$I$3,($L$2*$I$3)+(K1738-$L$2)*$I$4)</f>
        <v>10096.27519291098</v>
      </c>
      <c r="R1738" s="73">
        <f aca="true" t="shared" si="386" ref="R1738:R1801">K1738*0.00148</f>
        <v>217.96574382815518</v>
      </c>
      <c r="S1738" s="73">
        <f aca="true" t="shared" si="387" ref="S1738:S1801">2080*0.184616471071043</f>
        <v>384.0022598277695</v>
      </c>
      <c r="T1738" s="73">
        <f aca="true" t="shared" si="388" ref="T1738:T1801">K1738*0.1305</f>
        <v>19219.27673619882</v>
      </c>
      <c r="U1738" s="73">
        <f aca="true" t="shared" si="389" ref="U1738:U1801">1603*12</f>
        <v>19236</v>
      </c>
      <c r="V1738" s="73">
        <f aca="true" t="shared" si="390" ref="V1738:V1801">J1738+SUM(L1738:P1738)</f>
        <v>190592.22834261216</v>
      </c>
      <c r="W1738" s="73">
        <f aca="true" t="shared" si="391" ref="W1738:W1801">K1738+SUM(Q1738:U1738)</f>
        <v>196427.6711680057</v>
      </c>
    </row>
    <row r="1739" spans="2:23" ht="15">
      <c r="B1739" t="s">
        <v>3055</v>
      </c>
      <c r="C1739" t="s">
        <v>793</v>
      </c>
      <c r="D1739" t="s">
        <v>784</v>
      </c>
      <c r="E1739" s="54">
        <v>40</v>
      </c>
      <c r="F1739" s="45" t="s">
        <v>407</v>
      </c>
      <c r="G1739" s="45" t="s">
        <v>408</v>
      </c>
      <c r="H1739" s="45" t="s">
        <v>412</v>
      </c>
      <c r="I1739" s="53">
        <v>49280.26</v>
      </c>
      <c r="J1739" s="58">
        <f t="shared" si="378"/>
        <v>51152.90988000001</v>
      </c>
      <c r="K1739" s="58">
        <f t="shared" si="379"/>
        <v>52840.955906040006</v>
      </c>
      <c r="L1739" s="74">
        <f t="shared" si="380"/>
        <v>3913.1976058200003</v>
      </c>
      <c r="M1739" s="74">
        <f t="shared" si="381"/>
        <v>75.7063066224</v>
      </c>
      <c r="N1739" s="74">
        <f t="shared" si="382"/>
        <v>384.0022598277695</v>
      </c>
      <c r="O1739" s="74">
        <f t="shared" si="383"/>
        <v>6585.937147050001</v>
      </c>
      <c r="P1739" s="39">
        <f t="shared" si="384"/>
        <v>19044</v>
      </c>
      <c r="Q1739" s="73">
        <f t="shared" si="385"/>
        <v>4042.3331268120605</v>
      </c>
      <c r="R1739" s="73">
        <f t="shared" si="386"/>
        <v>78.2046147409392</v>
      </c>
      <c r="S1739" s="73">
        <f t="shared" si="387"/>
        <v>384.0022598277695</v>
      </c>
      <c r="T1739" s="73">
        <f t="shared" si="388"/>
        <v>6895.744745738221</v>
      </c>
      <c r="U1739" s="73">
        <f t="shared" si="389"/>
        <v>19236</v>
      </c>
      <c r="V1739" s="73">
        <f t="shared" si="390"/>
        <v>81155.75319932017</v>
      </c>
      <c r="W1739" s="73">
        <f t="shared" si="391"/>
        <v>83477.240653159</v>
      </c>
    </row>
    <row r="1740" spans="2:23" ht="15">
      <c r="B1740" t="s">
        <v>3056</v>
      </c>
      <c r="C1740" t="s">
        <v>3057</v>
      </c>
      <c r="D1740" t="s">
        <v>797</v>
      </c>
      <c r="E1740" s="54">
        <v>40</v>
      </c>
      <c r="F1740" s="45" t="s">
        <v>407</v>
      </c>
      <c r="G1740" s="45" t="s">
        <v>408</v>
      </c>
      <c r="H1740" s="45" t="s">
        <v>412</v>
      </c>
      <c r="I1740" s="53">
        <v>126394.22</v>
      </c>
      <c r="J1740" s="58">
        <f t="shared" si="378"/>
        <v>131197.20036000002</v>
      </c>
      <c r="K1740" s="58">
        <f t="shared" si="379"/>
        <v>135526.70797188</v>
      </c>
      <c r="L1740" s="74">
        <f t="shared" si="380"/>
        <v>9863.15940522</v>
      </c>
      <c r="M1740" s="74">
        <f t="shared" si="381"/>
        <v>194.17185653280004</v>
      </c>
      <c r="N1740" s="74">
        <f t="shared" si="382"/>
        <v>384.0022598277695</v>
      </c>
      <c r="O1740" s="74">
        <f t="shared" si="383"/>
        <v>16891.63954635</v>
      </c>
      <c r="P1740" s="39">
        <f t="shared" si="384"/>
        <v>19044</v>
      </c>
      <c r="Q1740" s="73">
        <f t="shared" si="385"/>
        <v>9925.93726559226</v>
      </c>
      <c r="R1740" s="73">
        <f t="shared" si="386"/>
        <v>200.5795277983824</v>
      </c>
      <c r="S1740" s="73">
        <f t="shared" si="387"/>
        <v>384.0022598277695</v>
      </c>
      <c r="T1740" s="73">
        <f t="shared" si="388"/>
        <v>17686.23539033034</v>
      </c>
      <c r="U1740" s="73">
        <f t="shared" si="389"/>
        <v>19236</v>
      </c>
      <c r="V1740" s="73">
        <f t="shared" si="390"/>
        <v>177574.1734279306</v>
      </c>
      <c r="W1740" s="73">
        <f t="shared" si="391"/>
        <v>182959.46241542877</v>
      </c>
    </row>
    <row r="1741" spans="2:23" ht="15">
      <c r="B1741" t="s">
        <v>3058</v>
      </c>
      <c r="C1741" t="s">
        <v>2661</v>
      </c>
      <c r="D1741" t="s">
        <v>797</v>
      </c>
      <c r="E1741" s="54">
        <v>40</v>
      </c>
      <c r="F1741" s="45" t="s">
        <v>407</v>
      </c>
      <c r="G1741" s="45" t="s">
        <v>408</v>
      </c>
      <c r="H1741" s="45" t="s">
        <v>412</v>
      </c>
      <c r="I1741" s="53">
        <v>41051.86</v>
      </c>
      <c r="J1741" s="58">
        <f t="shared" si="378"/>
        <v>42611.83068</v>
      </c>
      <c r="K1741" s="58">
        <f t="shared" si="379"/>
        <v>44018.021092439994</v>
      </c>
      <c r="L1741" s="74">
        <f t="shared" si="380"/>
        <v>3259.80504702</v>
      </c>
      <c r="M1741" s="74">
        <f t="shared" si="381"/>
        <v>63.0655094064</v>
      </c>
      <c r="N1741" s="74">
        <f t="shared" si="382"/>
        <v>384.0022598277695</v>
      </c>
      <c r="O1741" s="74">
        <f t="shared" si="383"/>
        <v>5486.27320005</v>
      </c>
      <c r="P1741" s="39">
        <f t="shared" si="384"/>
        <v>19044</v>
      </c>
      <c r="Q1741" s="73">
        <f t="shared" si="385"/>
        <v>3367.3786135716596</v>
      </c>
      <c r="R1741" s="73">
        <f t="shared" si="386"/>
        <v>65.14667121681119</v>
      </c>
      <c r="S1741" s="73">
        <f t="shared" si="387"/>
        <v>384.0022598277695</v>
      </c>
      <c r="T1741" s="73">
        <f t="shared" si="388"/>
        <v>5744.35175256342</v>
      </c>
      <c r="U1741" s="73">
        <f t="shared" si="389"/>
        <v>19236</v>
      </c>
      <c r="V1741" s="73">
        <f t="shared" si="390"/>
        <v>70848.97669630416</v>
      </c>
      <c r="W1741" s="73">
        <f t="shared" si="391"/>
        <v>72814.90038961965</v>
      </c>
    </row>
    <row r="1742" spans="2:23" ht="15">
      <c r="B1742" t="s">
        <v>3059</v>
      </c>
      <c r="C1742" t="s">
        <v>3060</v>
      </c>
      <c r="D1742" t="s">
        <v>797</v>
      </c>
      <c r="E1742" s="54">
        <v>40</v>
      </c>
      <c r="F1742" s="45" t="s">
        <v>407</v>
      </c>
      <c r="G1742" s="45" t="s">
        <v>408</v>
      </c>
      <c r="H1742" s="45" t="s">
        <v>412</v>
      </c>
      <c r="I1742" s="53">
        <v>148547.75</v>
      </c>
      <c r="J1742" s="58">
        <f t="shared" si="378"/>
        <v>154192.5645</v>
      </c>
      <c r="K1742" s="58">
        <f t="shared" si="379"/>
        <v>159280.91912849998</v>
      </c>
      <c r="L1742" s="74">
        <f t="shared" si="380"/>
        <v>10196.59218525</v>
      </c>
      <c r="M1742" s="74">
        <f t="shared" si="381"/>
        <v>228.20499546000002</v>
      </c>
      <c r="N1742" s="74">
        <f t="shared" si="382"/>
        <v>384.0022598277695</v>
      </c>
      <c r="O1742" s="74">
        <f t="shared" si="383"/>
        <v>19852.292679375</v>
      </c>
      <c r="P1742" s="39">
        <f t="shared" si="384"/>
        <v>19044</v>
      </c>
      <c r="Q1742" s="73">
        <f t="shared" si="385"/>
        <v>10270.37332736325</v>
      </c>
      <c r="R1742" s="73">
        <f t="shared" si="386"/>
        <v>235.73576031017998</v>
      </c>
      <c r="S1742" s="73">
        <f t="shared" si="387"/>
        <v>384.0022598277695</v>
      </c>
      <c r="T1742" s="73">
        <f t="shared" si="388"/>
        <v>20786.15994626925</v>
      </c>
      <c r="U1742" s="73">
        <f t="shared" si="389"/>
        <v>19236</v>
      </c>
      <c r="V1742" s="73">
        <f t="shared" si="390"/>
        <v>203897.65661991277</v>
      </c>
      <c r="W1742" s="73">
        <f t="shared" si="391"/>
        <v>210193.19042227045</v>
      </c>
    </row>
    <row r="1743" spans="2:23" ht="15">
      <c r="B1743" t="s">
        <v>3061</v>
      </c>
      <c r="C1743" t="s">
        <v>577</v>
      </c>
      <c r="D1743" t="s">
        <v>797</v>
      </c>
      <c r="E1743" s="54">
        <v>40</v>
      </c>
      <c r="F1743" s="45" t="s">
        <v>407</v>
      </c>
      <c r="G1743" s="45" t="s">
        <v>408</v>
      </c>
      <c r="H1743" s="45" t="s">
        <v>412</v>
      </c>
      <c r="I1743" s="53">
        <v>54850.83</v>
      </c>
      <c r="J1743" s="58">
        <f t="shared" si="378"/>
        <v>56935.16154</v>
      </c>
      <c r="K1743" s="58">
        <f t="shared" si="379"/>
        <v>58814.02187082</v>
      </c>
      <c r="L1743" s="74">
        <f t="shared" si="380"/>
        <v>4355.53985781</v>
      </c>
      <c r="M1743" s="74">
        <f t="shared" si="381"/>
        <v>84.2640390792</v>
      </c>
      <c r="N1743" s="74">
        <f t="shared" si="382"/>
        <v>384.0022598277695</v>
      </c>
      <c r="O1743" s="74">
        <f t="shared" si="383"/>
        <v>7330.402048275</v>
      </c>
      <c r="P1743" s="39">
        <f t="shared" si="384"/>
        <v>19044</v>
      </c>
      <c r="Q1743" s="73">
        <f t="shared" si="385"/>
        <v>4499.27267311773</v>
      </c>
      <c r="R1743" s="73">
        <f t="shared" si="386"/>
        <v>87.04475236881359</v>
      </c>
      <c r="S1743" s="73">
        <f t="shared" si="387"/>
        <v>384.0022598277695</v>
      </c>
      <c r="T1743" s="73">
        <f t="shared" si="388"/>
        <v>7675.22985414201</v>
      </c>
      <c r="U1743" s="73">
        <f t="shared" si="389"/>
        <v>19236</v>
      </c>
      <c r="V1743" s="73">
        <f t="shared" si="390"/>
        <v>88133.36974499197</v>
      </c>
      <c r="W1743" s="73">
        <f t="shared" si="391"/>
        <v>90695.57141027632</v>
      </c>
    </row>
    <row r="1744" spans="2:23" ht="15">
      <c r="B1744" t="s">
        <v>3062</v>
      </c>
      <c r="C1744" t="s">
        <v>1316</v>
      </c>
      <c r="D1744" t="s">
        <v>773</v>
      </c>
      <c r="E1744" s="54">
        <v>40</v>
      </c>
      <c r="F1744" s="45" t="s">
        <v>407</v>
      </c>
      <c r="G1744" s="45" t="s">
        <v>408</v>
      </c>
      <c r="H1744" s="45" t="s">
        <v>761</v>
      </c>
      <c r="I1744" s="53">
        <v>89281.38</v>
      </c>
      <c r="J1744" s="58">
        <f t="shared" si="378"/>
        <v>92674.07244</v>
      </c>
      <c r="K1744" s="58">
        <f t="shared" si="379"/>
        <v>95732.31683052</v>
      </c>
      <c r="L1744" s="74">
        <f t="shared" si="380"/>
        <v>7089.56654166</v>
      </c>
      <c r="M1744" s="74">
        <f t="shared" si="381"/>
        <v>137.1576272112</v>
      </c>
      <c r="N1744" s="74">
        <f t="shared" si="382"/>
        <v>384.0022598277695</v>
      </c>
      <c r="O1744" s="74">
        <f t="shared" si="383"/>
        <v>11931.78682665</v>
      </c>
      <c r="P1744" s="39">
        <f t="shared" si="384"/>
        <v>19044</v>
      </c>
      <c r="Q1744" s="73">
        <f t="shared" si="385"/>
        <v>7323.522237534779</v>
      </c>
      <c r="R1744" s="73">
        <f t="shared" si="386"/>
        <v>141.6838289091696</v>
      </c>
      <c r="S1744" s="73">
        <f t="shared" si="387"/>
        <v>384.0022598277695</v>
      </c>
      <c r="T1744" s="73">
        <f t="shared" si="388"/>
        <v>12493.067346382859</v>
      </c>
      <c r="U1744" s="73">
        <f t="shared" si="389"/>
        <v>19236</v>
      </c>
      <c r="V1744" s="73">
        <f t="shared" si="390"/>
        <v>131260.58569534897</v>
      </c>
      <c r="W1744" s="73">
        <f t="shared" si="391"/>
        <v>135310.59250317456</v>
      </c>
    </row>
    <row r="1745" spans="2:23" ht="15">
      <c r="B1745" t="s">
        <v>3063</v>
      </c>
      <c r="C1745" t="s">
        <v>3064</v>
      </c>
      <c r="D1745" t="s">
        <v>446</v>
      </c>
      <c r="E1745" s="54">
        <v>87</v>
      </c>
      <c r="F1745" s="45" t="s">
        <v>407</v>
      </c>
      <c r="G1745" s="45" t="s">
        <v>408</v>
      </c>
      <c r="H1745" s="45" t="s">
        <v>761</v>
      </c>
      <c r="I1745" s="53">
        <v>77700.18</v>
      </c>
      <c r="J1745" s="58">
        <f t="shared" si="378"/>
        <v>80652.78684</v>
      </c>
      <c r="K1745" s="58">
        <f t="shared" si="379"/>
        <v>83314.32880572</v>
      </c>
      <c r="L1745" s="74">
        <f t="shared" si="380"/>
        <v>6169.93819326</v>
      </c>
      <c r="M1745" s="74">
        <f t="shared" si="381"/>
        <v>119.3661245232</v>
      </c>
      <c r="N1745" s="74">
        <f t="shared" si="382"/>
        <v>384.0022598277695</v>
      </c>
      <c r="O1745" s="74">
        <f t="shared" si="383"/>
        <v>10384.046305650001</v>
      </c>
      <c r="P1745" s="39">
        <f t="shared" si="384"/>
        <v>19044</v>
      </c>
      <c r="Q1745" s="73">
        <f t="shared" si="385"/>
        <v>6373.54615363758</v>
      </c>
      <c r="R1745" s="73">
        <f t="shared" si="386"/>
        <v>123.3052066324656</v>
      </c>
      <c r="S1745" s="73">
        <f t="shared" si="387"/>
        <v>384.0022598277695</v>
      </c>
      <c r="T1745" s="73">
        <f t="shared" si="388"/>
        <v>10872.51990914646</v>
      </c>
      <c r="U1745" s="73">
        <f t="shared" si="389"/>
        <v>19236</v>
      </c>
      <c r="V1745" s="73">
        <f t="shared" si="390"/>
        <v>116754.13972326097</v>
      </c>
      <c r="W1745" s="73">
        <f t="shared" si="391"/>
        <v>120303.70233496427</v>
      </c>
    </row>
    <row r="1746" spans="2:23" ht="15">
      <c r="B1746" t="s">
        <v>3065</v>
      </c>
      <c r="C1746" t="s">
        <v>1362</v>
      </c>
      <c r="D1746" t="s">
        <v>446</v>
      </c>
      <c r="E1746" s="54">
        <v>87</v>
      </c>
      <c r="F1746" s="45" t="s">
        <v>407</v>
      </c>
      <c r="G1746" s="45" t="s">
        <v>408</v>
      </c>
      <c r="H1746" s="45" t="s">
        <v>761</v>
      </c>
      <c r="I1746" s="53">
        <v>68118.23</v>
      </c>
      <c r="J1746" s="58">
        <f t="shared" si="378"/>
        <v>70706.72274</v>
      </c>
      <c r="K1746" s="58">
        <f t="shared" si="379"/>
        <v>73040.04459041999</v>
      </c>
      <c r="L1746" s="74">
        <f t="shared" si="380"/>
        <v>5409.06428961</v>
      </c>
      <c r="M1746" s="74">
        <f t="shared" si="381"/>
        <v>104.6459496552</v>
      </c>
      <c r="N1746" s="74">
        <f t="shared" si="382"/>
        <v>384.0022598277695</v>
      </c>
      <c r="O1746" s="74">
        <f t="shared" si="383"/>
        <v>9103.490552775</v>
      </c>
      <c r="P1746" s="39">
        <f t="shared" si="384"/>
        <v>19044</v>
      </c>
      <c r="Q1746" s="73">
        <f t="shared" si="385"/>
        <v>5587.563411167129</v>
      </c>
      <c r="R1746" s="73">
        <f t="shared" si="386"/>
        <v>108.09926599382158</v>
      </c>
      <c r="S1746" s="73">
        <f t="shared" si="387"/>
        <v>384.0022598277695</v>
      </c>
      <c r="T1746" s="73">
        <f t="shared" si="388"/>
        <v>9531.725819049809</v>
      </c>
      <c r="U1746" s="73">
        <f t="shared" si="389"/>
        <v>19236</v>
      </c>
      <c r="V1746" s="73">
        <f t="shared" si="390"/>
        <v>104751.92579186797</v>
      </c>
      <c r="W1746" s="73">
        <f t="shared" si="391"/>
        <v>107887.43534645851</v>
      </c>
    </row>
    <row r="1747" spans="2:23" ht="15">
      <c r="B1747" t="s">
        <v>3066</v>
      </c>
      <c r="C1747" t="s">
        <v>1115</v>
      </c>
      <c r="D1747" t="s">
        <v>483</v>
      </c>
      <c r="E1747" s="54">
        <v>40</v>
      </c>
      <c r="F1747" s="45" t="s">
        <v>407</v>
      </c>
      <c r="G1747" s="45" t="s">
        <v>408</v>
      </c>
      <c r="H1747" s="45" t="s">
        <v>412</v>
      </c>
      <c r="I1747" s="53">
        <v>79376.18</v>
      </c>
      <c r="J1747" s="58">
        <f t="shared" si="378"/>
        <v>82392.47484</v>
      </c>
      <c r="K1747" s="58">
        <f t="shared" si="379"/>
        <v>85111.42650971998</v>
      </c>
      <c r="L1747" s="74">
        <f t="shared" si="380"/>
        <v>6303.024325259999</v>
      </c>
      <c r="M1747" s="74">
        <f t="shared" si="381"/>
        <v>121.94086276319999</v>
      </c>
      <c r="N1747" s="74">
        <f t="shared" si="382"/>
        <v>384.0022598277695</v>
      </c>
      <c r="O1747" s="74">
        <f t="shared" si="383"/>
        <v>10608.03113565</v>
      </c>
      <c r="P1747" s="39">
        <f t="shared" si="384"/>
        <v>19044</v>
      </c>
      <c r="Q1747" s="73">
        <f t="shared" si="385"/>
        <v>6511.024127993578</v>
      </c>
      <c r="R1747" s="73">
        <f t="shared" si="386"/>
        <v>125.96491123438557</v>
      </c>
      <c r="S1747" s="73">
        <f t="shared" si="387"/>
        <v>384.0022598277695</v>
      </c>
      <c r="T1747" s="73">
        <f t="shared" si="388"/>
        <v>11107.041159518458</v>
      </c>
      <c r="U1747" s="73">
        <f t="shared" si="389"/>
        <v>19236</v>
      </c>
      <c r="V1747" s="73">
        <f t="shared" si="390"/>
        <v>118853.47342350097</v>
      </c>
      <c r="W1747" s="73">
        <f t="shared" si="391"/>
        <v>122475.45896829417</v>
      </c>
    </row>
    <row r="1748" spans="2:23" ht="15">
      <c r="B1748" t="s">
        <v>3067</v>
      </c>
      <c r="C1748" t="s">
        <v>1119</v>
      </c>
      <c r="D1748" t="s">
        <v>483</v>
      </c>
      <c r="E1748" s="54">
        <v>40</v>
      </c>
      <c r="F1748" s="45" t="s">
        <v>407</v>
      </c>
      <c r="G1748" s="45" t="s">
        <v>408</v>
      </c>
      <c r="H1748" s="45" t="s">
        <v>412</v>
      </c>
      <c r="I1748" s="53">
        <v>92395</v>
      </c>
      <c r="J1748" s="58">
        <f t="shared" si="378"/>
        <v>95906.01000000001</v>
      </c>
      <c r="K1748" s="58">
        <f t="shared" si="379"/>
        <v>99070.90833</v>
      </c>
      <c r="L1748" s="74">
        <f t="shared" si="380"/>
        <v>7336.809765000001</v>
      </c>
      <c r="M1748" s="74">
        <f t="shared" si="381"/>
        <v>141.94089480000002</v>
      </c>
      <c r="N1748" s="74">
        <f t="shared" si="382"/>
        <v>384.0022598277695</v>
      </c>
      <c r="O1748" s="74">
        <f t="shared" si="383"/>
        <v>12347.898787500002</v>
      </c>
      <c r="P1748" s="39">
        <f t="shared" si="384"/>
        <v>19044</v>
      </c>
      <c r="Q1748" s="73">
        <f t="shared" si="385"/>
        <v>7578.924487245</v>
      </c>
      <c r="R1748" s="73">
        <f t="shared" si="386"/>
        <v>146.6249443284</v>
      </c>
      <c r="S1748" s="73">
        <f t="shared" si="387"/>
        <v>384.0022598277695</v>
      </c>
      <c r="T1748" s="73">
        <f t="shared" si="388"/>
        <v>12928.753537065002</v>
      </c>
      <c r="U1748" s="73">
        <f t="shared" si="389"/>
        <v>19236</v>
      </c>
      <c r="V1748" s="73">
        <f t="shared" si="390"/>
        <v>135160.6617071278</v>
      </c>
      <c r="W1748" s="73">
        <f t="shared" si="391"/>
        <v>139345.21355846617</v>
      </c>
    </row>
    <row r="1749" spans="2:23" ht="15">
      <c r="B1749" t="s">
        <v>3068</v>
      </c>
      <c r="C1749" t="s">
        <v>876</v>
      </c>
      <c r="D1749" t="s">
        <v>483</v>
      </c>
      <c r="E1749" s="54">
        <v>40</v>
      </c>
      <c r="F1749" s="45" t="s">
        <v>407</v>
      </c>
      <c r="G1749" s="45" t="s">
        <v>408</v>
      </c>
      <c r="H1749" s="45" t="s">
        <v>412</v>
      </c>
      <c r="I1749" s="53">
        <v>105273.54</v>
      </c>
      <c r="J1749" s="58">
        <f t="shared" si="378"/>
        <v>109273.93452</v>
      </c>
      <c r="K1749" s="58">
        <f t="shared" si="379"/>
        <v>112879.97435915998</v>
      </c>
      <c r="L1749" s="74">
        <f t="shared" si="380"/>
        <v>8359.45599078</v>
      </c>
      <c r="M1749" s="74">
        <f t="shared" si="381"/>
        <v>161.72542308959999</v>
      </c>
      <c r="N1749" s="74">
        <f t="shared" si="382"/>
        <v>384.0022598277695</v>
      </c>
      <c r="O1749" s="74">
        <f t="shared" si="383"/>
        <v>14069.01906945</v>
      </c>
      <c r="P1749" s="39">
        <f t="shared" si="384"/>
        <v>19044</v>
      </c>
      <c r="Q1749" s="73">
        <f t="shared" si="385"/>
        <v>8635.318038475738</v>
      </c>
      <c r="R1749" s="73">
        <f t="shared" si="386"/>
        <v>167.06236205155676</v>
      </c>
      <c r="S1749" s="73">
        <f t="shared" si="387"/>
        <v>384.0022598277695</v>
      </c>
      <c r="T1749" s="73">
        <f t="shared" si="388"/>
        <v>14730.836653870378</v>
      </c>
      <c r="U1749" s="73">
        <f t="shared" si="389"/>
        <v>19236</v>
      </c>
      <c r="V1749" s="73">
        <f t="shared" si="390"/>
        <v>151292.13726314736</v>
      </c>
      <c r="W1749" s="73">
        <f t="shared" si="391"/>
        <v>156033.19367338542</v>
      </c>
    </row>
    <row r="1750" spans="2:23" ht="15">
      <c r="B1750" t="s">
        <v>3069</v>
      </c>
      <c r="C1750" t="s">
        <v>2969</v>
      </c>
      <c r="D1750" t="s">
        <v>1513</v>
      </c>
      <c r="E1750" s="54">
        <v>40</v>
      </c>
      <c r="F1750" s="45" t="s">
        <v>407</v>
      </c>
      <c r="G1750" s="45" t="s">
        <v>408</v>
      </c>
      <c r="H1750" s="45" t="s">
        <v>785</v>
      </c>
      <c r="I1750" s="53">
        <v>68686.84</v>
      </c>
      <c r="J1750" s="58">
        <f t="shared" si="378"/>
        <v>71296.93992</v>
      </c>
      <c r="K1750" s="58">
        <f t="shared" si="379"/>
        <v>73649.73893736</v>
      </c>
      <c r="L1750" s="74">
        <f t="shared" si="380"/>
        <v>5454.21590388</v>
      </c>
      <c r="M1750" s="74">
        <f t="shared" si="381"/>
        <v>105.5194710816</v>
      </c>
      <c r="N1750" s="74">
        <f t="shared" si="382"/>
        <v>384.0022598277695</v>
      </c>
      <c r="O1750" s="74">
        <f t="shared" si="383"/>
        <v>9179.4810147</v>
      </c>
      <c r="P1750" s="39">
        <f t="shared" si="384"/>
        <v>19044</v>
      </c>
      <c r="Q1750" s="73">
        <f t="shared" si="385"/>
        <v>5634.20502870804</v>
      </c>
      <c r="R1750" s="73">
        <f t="shared" si="386"/>
        <v>109.0016136272928</v>
      </c>
      <c r="S1750" s="73">
        <f t="shared" si="387"/>
        <v>384.0022598277695</v>
      </c>
      <c r="T1750" s="73">
        <f t="shared" si="388"/>
        <v>9611.29093132548</v>
      </c>
      <c r="U1750" s="73">
        <f t="shared" si="389"/>
        <v>19236</v>
      </c>
      <c r="V1750" s="73">
        <f t="shared" si="390"/>
        <v>105464.15856948937</v>
      </c>
      <c r="W1750" s="73">
        <f t="shared" si="391"/>
        <v>108624.23877084858</v>
      </c>
    </row>
    <row r="1751" spans="2:23" ht="15">
      <c r="B1751" t="s">
        <v>3070</v>
      </c>
      <c r="C1751" t="s">
        <v>3071</v>
      </c>
      <c r="D1751" t="s">
        <v>2492</v>
      </c>
      <c r="E1751" s="54">
        <v>40</v>
      </c>
      <c r="F1751" s="45" t="s">
        <v>407</v>
      </c>
      <c r="G1751" s="45" t="s">
        <v>408</v>
      </c>
      <c r="H1751" s="45" t="s">
        <v>785</v>
      </c>
      <c r="I1751" s="53">
        <v>56816.19</v>
      </c>
      <c r="J1751" s="58">
        <f t="shared" si="378"/>
        <v>58975.20522</v>
      </c>
      <c r="K1751" s="58">
        <f t="shared" si="379"/>
        <v>60921.38699226</v>
      </c>
      <c r="L1751" s="74">
        <f t="shared" si="380"/>
        <v>4511.60319933</v>
      </c>
      <c r="M1751" s="74">
        <f t="shared" si="381"/>
        <v>87.2833037256</v>
      </c>
      <c r="N1751" s="74">
        <f t="shared" si="382"/>
        <v>384.0022598277695</v>
      </c>
      <c r="O1751" s="74">
        <f t="shared" si="383"/>
        <v>7593.0576720750005</v>
      </c>
      <c r="P1751" s="39">
        <f t="shared" si="384"/>
        <v>19044</v>
      </c>
      <c r="Q1751" s="73">
        <f t="shared" si="385"/>
        <v>4660.48610490789</v>
      </c>
      <c r="R1751" s="73">
        <f t="shared" si="386"/>
        <v>90.16365274854479</v>
      </c>
      <c r="S1751" s="73">
        <f t="shared" si="387"/>
        <v>384.0022598277695</v>
      </c>
      <c r="T1751" s="73">
        <f t="shared" si="388"/>
        <v>7950.24100248993</v>
      </c>
      <c r="U1751" s="73">
        <f t="shared" si="389"/>
        <v>19236</v>
      </c>
      <c r="V1751" s="73">
        <f t="shared" si="390"/>
        <v>90595.15165495838</v>
      </c>
      <c r="W1751" s="73">
        <f t="shared" si="391"/>
        <v>93242.28001223413</v>
      </c>
    </row>
    <row r="1752" spans="2:23" ht="15">
      <c r="B1752" t="s">
        <v>3072</v>
      </c>
      <c r="C1752" t="s">
        <v>3073</v>
      </c>
      <c r="D1752" t="s">
        <v>2492</v>
      </c>
      <c r="E1752" s="54">
        <v>40</v>
      </c>
      <c r="F1752" s="45" t="s">
        <v>407</v>
      </c>
      <c r="G1752" s="45" t="s">
        <v>408</v>
      </c>
      <c r="H1752" s="45" t="s">
        <v>785</v>
      </c>
      <c r="I1752" s="53">
        <v>85858.18</v>
      </c>
      <c r="J1752" s="58">
        <f t="shared" si="378"/>
        <v>89120.79084</v>
      </c>
      <c r="K1752" s="58">
        <f t="shared" si="379"/>
        <v>92061.77693771999</v>
      </c>
      <c r="L1752" s="74">
        <f t="shared" si="380"/>
        <v>6817.74049926</v>
      </c>
      <c r="M1752" s="74">
        <f t="shared" si="381"/>
        <v>131.8987704432</v>
      </c>
      <c r="N1752" s="74">
        <f t="shared" si="382"/>
        <v>384.0022598277695</v>
      </c>
      <c r="O1752" s="74">
        <f t="shared" si="383"/>
        <v>11474.30182065</v>
      </c>
      <c r="P1752" s="39">
        <f t="shared" si="384"/>
        <v>19044</v>
      </c>
      <c r="Q1752" s="73">
        <f t="shared" si="385"/>
        <v>7042.725935735579</v>
      </c>
      <c r="R1752" s="73">
        <f t="shared" si="386"/>
        <v>136.25142986782558</v>
      </c>
      <c r="S1752" s="73">
        <f t="shared" si="387"/>
        <v>384.0022598277695</v>
      </c>
      <c r="T1752" s="73">
        <f t="shared" si="388"/>
        <v>12014.061890372459</v>
      </c>
      <c r="U1752" s="73">
        <f t="shared" si="389"/>
        <v>19236</v>
      </c>
      <c r="V1752" s="73">
        <f t="shared" si="390"/>
        <v>126972.73419018097</v>
      </c>
      <c r="W1752" s="73">
        <f t="shared" si="391"/>
        <v>130874.81845352362</v>
      </c>
    </row>
    <row r="1753" spans="2:23" ht="15">
      <c r="B1753" t="s">
        <v>3074</v>
      </c>
      <c r="C1753" t="s">
        <v>2491</v>
      </c>
      <c r="D1753" t="s">
        <v>2492</v>
      </c>
      <c r="E1753" s="54">
        <v>40</v>
      </c>
      <c r="F1753" s="45" t="s">
        <v>407</v>
      </c>
      <c r="G1753" s="45" t="s">
        <v>408</v>
      </c>
      <c r="H1753" s="45" t="s">
        <v>785</v>
      </c>
      <c r="I1753" s="53">
        <v>80479.19</v>
      </c>
      <c r="J1753" s="58">
        <f t="shared" si="378"/>
        <v>83537.39922</v>
      </c>
      <c r="K1753" s="58">
        <f t="shared" si="379"/>
        <v>86294.13339426</v>
      </c>
      <c r="L1753" s="74">
        <f t="shared" si="380"/>
        <v>6390.611040330001</v>
      </c>
      <c r="M1753" s="74">
        <f t="shared" si="381"/>
        <v>123.6353508456</v>
      </c>
      <c r="N1753" s="74">
        <f t="shared" si="382"/>
        <v>384.0022598277695</v>
      </c>
      <c r="O1753" s="74">
        <f t="shared" si="383"/>
        <v>10755.440149575</v>
      </c>
      <c r="P1753" s="39">
        <f t="shared" si="384"/>
        <v>19044</v>
      </c>
      <c r="Q1753" s="73">
        <f t="shared" si="385"/>
        <v>6601.50120466089</v>
      </c>
      <c r="R1753" s="73">
        <f t="shared" si="386"/>
        <v>127.7153174235048</v>
      </c>
      <c r="S1753" s="73">
        <f t="shared" si="387"/>
        <v>384.0022598277695</v>
      </c>
      <c r="T1753" s="73">
        <f t="shared" si="388"/>
        <v>11261.38440795093</v>
      </c>
      <c r="U1753" s="73">
        <f t="shared" si="389"/>
        <v>19236</v>
      </c>
      <c r="V1753" s="73">
        <f t="shared" si="390"/>
        <v>120235.08802057838</v>
      </c>
      <c r="W1753" s="73">
        <f t="shared" si="391"/>
        <v>123904.7365841231</v>
      </c>
    </row>
    <row r="1754" spans="2:23" ht="15">
      <c r="B1754" t="s">
        <v>3075</v>
      </c>
      <c r="C1754" t="s">
        <v>3076</v>
      </c>
      <c r="D1754" t="s">
        <v>2492</v>
      </c>
      <c r="E1754" s="54">
        <v>40</v>
      </c>
      <c r="F1754" s="45" t="s">
        <v>407</v>
      </c>
      <c r="G1754" s="45" t="s">
        <v>408</v>
      </c>
      <c r="H1754" s="45" t="s">
        <v>785</v>
      </c>
      <c r="I1754" s="53">
        <v>89160.2</v>
      </c>
      <c r="J1754" s="58">
        <f t="shared" si="378"/>
        <v>92548.2876</v>
      </c>
      <c r="K1754" s="58">
        <f t="shared" si="379"/>
        <v>95602.38109079999</v>
      </c>
      <c r="L1754" s="74">
        <f t="shared" si="380"/>
        <v>7079.944001399999</v>
      </c>
      <c r="M1754" s="74">
        <f t="shared" si="381"/>
        <v>136.971465648</v>
      </c>
      <c r="N1754" s="74">
        <f t="shared" si="382"/>
        <v>384.0022598277695</v>
      </c>
      <c r="O1754" s="74">
        <f t="shared" si="383"/>
        <v>11915.5920285</v>
      </c>
      <c r="P1754" s="39">
        <f t="shared" si="384"/>
        <v>19044</v>
      </c>
      <c r="Q1754" s="73">
        <f t="shared" si="385"/>
        <v>7313.582153446199</v>
      </c>
      <c r="R1754" s="73">
        <f t="shared" si="386"/>
        <v>141.49152401438397</v>
      </c>
      <c r="S1754" s="73">
        <f t="shared" si="387"/>
        <v>384.0022598277695</v>
      </c>
      <c r="T1754" s="73">
        <f t="shared" si="388"/>
        <v>12476.110732349398</v>
      </c>
      <c r="U1754" s="73">
        <f t="shared" si="389"/>
        <v>19236</v>
      </c>
      <c r="V1754" s="73">
        <f t="shared" si="390"/>
        <v>131108.79735537578</v>
      </c>
      <c r="W1754" s="73">
        <f t="shared" si="391"/>
        <v>135153.56776043773</v>
      </c>
    </row>
    <row r="1755" spans="2:23" ht="15">
      <c r="B1755" t="s">
        <v>3077</v>
      </c>
      <c r="C1755" t="s">
        <v>3078</v>
      </c>
      <c r="D1755" t="s">
        <v>3079</v>
      </c>
      <c r="E1755" s="54">
        <v>40</v>
      </c>
      <c r="F1755" s="45" t="s">
        <v>407</v>
      </c>
      <c r="G1755" s="45" t="s">
        <v>408</v>
      </c>
      <c r="H1755" s="45" t="s">
        <v>412</v>
      </c>
      <c r="I1755" s="53">
        <v>95735.32</v>
      </c>
      <c r="J1755" s="58">
        <f t="shared" si="378"/>
        <v>99373.26216000001</v>
      </c>
      <c r="K1755" s="58">
        <f t="shared" si="379"/>
        <v>102652.57981128001</v>
      </c>
      <c r="L1755" s="74">
        <f t="shared" si="380"/>
        <v>7602.054555240001</v>
      </c>
      <c r="M1755" s="74">
        <f t="shared" si="381"/>
        <v>147.07242799680003</v>
      </c>
      <c r="N1755" s="74">
        <f t="shared" si="382"/>
        <v>384.0022598277695</v>
      </c>
      <c r="O1755" s="74">
        <f t="shared" si="383"/>
        <v>12794.307503100003</v>
      </c>
      <c r="P1755" s="39">
        <f t="shared" si="384"/>
        <v>19044</v>
      </c>
      <c r="Q1755" s="73">
        <f t="shared" si="385"/>
        <v>7852.9223555629205</v>
      </c>
      <c r="R1755" s="73">
        <f t="shared" si="386"/>
        <v>151.9258181206944</v>
      </c>
      <c r="S1755" s="73">
        <f t="shared" si="387"/>
        <v>384.0022598277695</v>
      </c>
      <c r="T1755" s="73">
        <f t="shared" si="388"/>
        <v>13396.161665372041</v>
      </c>
      <c r="U1755" s="73">
        <f t="shared" si="389"/>
        <v>19236</v>
      </c>
      <c r="V1755" s="73">
        <f t="shared" si="390"/>
        <v>139344.6989061646</v>
      </c>
      <c r="W1755" s="73">
        <f t="shared" si="391"/>
        <v>143673.59191016344</v>
      </c>
    </row>
    <row r="1756" spans="2:23" ht="15">
      <c r="B1756" t="s">
        <v>3080</v>
      </c>
      <c r="C1756" t="s">
        <v>3073</v>
      </c>
      <c r="D1756" t="s">
        <v>3079</v>
      </c>
      <c r="E1756" s="54">
        <v>40</v>
      </c>
      <c r="F1756" s="45" t="s">
        <v>407</v>
      </c>
      <c r="G1756" s="45" t="s">
        <v>408</v>
      </c>
      <c r="H1756" s="45" t="s">
        <v>785</v>
      </c>
      <c r="I1756" s="53">
        <v>85858.18</v>
      </c>
      <c r="J1756" s="58">
        <f t="shared" si="378"/>
        <v>89120.79084</v>
      </c>
      <c r="K1756" s="58">
        <f t="shared" si="379"/>
        <v>92061.77693771999</v>
      </c>
      <c r="L1756" s="74">
        <f t="shared" si="380"/>
        <v>6817.74049926</v>
      </c>
      <c r="M1756" s="74">
        <f t="shared" si="381"/>
        <v>131.8987704432</v>
      </c>
      <c r="N1756" s="74">
        <f t="shared" si="382"/>
        <v>384.0022598277695</v>
      </c>
      <c r="O1756" s="74">
        <f t="shared" si="383"/>
        <v>11474.30182065</v>
      </c>
      <c r="P1756" s="39">
        <f t="shared" si="384"/>
        <v>19044</v>
      </c>
      <c r="Q1756" s="73">
        <f t="shared" si="385"/>
        <v>7042.725935735579</v>
      </c>
      <c r="R1756" s="73">
        <f t="shared" si="386"/>
        <v>136.25142986782558</v>
      </c>
      <c r="S1756" s="73">
        <f t="shared" si="387"/>
        <v>384.0022598277695</v>
      </c>
      <c r="T1756" s="73">
        <f t="shared" si="388"/>
        <v>12014.061890372459</v>
      </c>
      <c r="U1756" s="73">
        <f t="shared" si="389"/>
        <v>19236</v>
      </c>
      <c r="V1756" s="73">
        <f t="shared" si="390"/>
        <v>126972.73419018097</v>
      </c>
      <c r="W1756" s="73">
        <f t="shared" si="391"/>
        <v>130874.81845352362</v>
      </c>
    </row>
    <row r="1757" spans="2:23" ht="15">
      <c r="B1757" t="s">
        <v>3081</v>
      </c>
      <c r="C1757" t="s">
        <v>3082</v>
      </c>
      <c r="D1757" t="s">
        <v>1091</v>
      </c>
      <c r="E1757" s="54">
        <v>40.16</v>
      </c>
      <c r="F1757" s="45" t="s">
        <v>407</v>
      </c>
      <c r="G1757" s="45" t="s">
        <v>408</v>
      </c>
      <c r="H1757" s="45" t="s">
        <v>785</v>
      </c>
      <c r="I1757" s="53">
        <v>89895.1</v>
      </c>
      <c r="J1757" s="58">
        <f t="shared" si="378"/>
        <v>93311.1138</v>
      </c>
      <c r="K1757" s="58">
        <f t="shared" si="379"/>
        <v>96390.3805554</v>
      </c>
      <c r="L1757" s="74">
        <f t="shared" si="380"/>
        <v>7138.3002057</v>
      </c>
      <c r="M1757" s="74">
        <f t="shared" si="381"/>
        <v>138.100448424</v>
      </c>
      <c r="N1757" s="74">
        <f t="shared" si="382"/>
        <v>384.0022598277695</v>
      </c>
      <c r="O1757" s="74">
        <f t="shared" si="383"/>
        <v>12013.805901750002</v>
      </c>
      <c r="P1757" s="39">
        <f t="shared" si="384"/>
        <v>19044</v>
      </c>
      <c r="Q1757" s="73">
        <f t="shared" si="385"/>
        <v>7373.8641124881</v>
      </c>
      <c r="R1757" s="73">
        <f t="shared" si="386"/>
        <v>142.65776322199198</v>
      </c>
      <c r="S1757" s="73">
        <f t="shared" si="387"/>
        <v>384.0022598277695</v>
      </c>
      <c r="T1757" s="73">
        <f t="shared" si="388"/>
        <v>12578.9446624797</v>
      </c>
      <c r="U1757" s="73">
        <f t="shared" si="389"/>
        <v>19236</v>
      </c>
      <c r="V1757" s="73">
        <f t="shared" si="390"/>
        <v>132029.32261570176</v>
      </c>
      <c r="W1757" s="73">
        <f t="shared" si="391"/>
        <v>136105.84935341758</v>
      </c>
    </row>
    <row r="1758" spans="2:23" ht="15">
      <c r="B1758" t="s">
        <v>3083</v>
      </c>
      <c r="C1758" t="s">
        <v>3084</v>
      </c>
      <c r="D1758" t="s">
        <v>1091</v>
      </c>
      <c r="E1758" s="54">
        <v>40.16</v>
      </c>
      <c r="F1758" s="45" t="s">
        <v>407</v>
      </c>
      <c r="G1758" s="45" t="s">
        <v>408</v>
      </c>
      <c r="H1758" s="45" t="s">
        <v>785</v>
      </c>
      <c r="I1758" s="53">
        <v>82932.3</v>
      </c>
      <c r="J1758" s="58">
        <f t="shared" si="378"/>
        <v>86083.7274</v>
      </c>
      <c r="K1758" s="58">
        <f t="shared" si="379"/>
        <v>88924.4904042</v>
      </c>
      <c r="L1758" s="74">
        <f t="shared" si="380"/>
        <v>6585.4051461</v>
      </c>
      <c r="M1758" s="74">
        <f t="shared" si="381"/>
        <v>127.403916552</v>
      </c>
      <c r="N1758" s="74">
        <f t="shared" si="382"/>
        <v>384.0022598277695</v>
      </c>
      <c r="O1758" s="74">
        <f t="shared" si="383"/>
        <v>11083.27990275</v>
      </c>
      <c r="P1758" s="39">
        <f t="shared" si="384"/>
        <v>19044</v>
      </c>
      <c r="Q1758" s="73">
        <f t="shared" si="385"/>
        <v>6802.7235159213</v>
      </c>
      <c r="R1758" s="73">
        <f t="shared" si="386"/>
        <v>131.608245798216</v>
      </c>
      <c r="S1758" s="73">
        <f t="shared" si="387"/>
        <v>384.0022598277695</v>
      </c>
      <c r="T1758" s="73">
        <f t="shared" si="388"/>
        <v>11604.6459977481</v>
      </c>
      <c r="U1758" s="73">
        <f t="shared" si="389"/>
        <v>19236</v>
      </c>
      <c r="V1758" s="73">
        <f t="shared" si="390"/>
        <v>123307.81862522977</v>
      </c>
      <c r="W1758" s="73">
        <f t="shared" si="391"/>
        <v>127083.47042349538</v>
      </c>
    </row>
    <row r="1759" spans="2:23" ht="15">
      <c r="B1759" t="s">
        <v>3085</v>
      </c>
      <c r="C1759" t="s">
        <v>3086</v>
      </c>
      <c r="D1759" t="s">
        <v>3087</v>
      </c>
      <c r="E1759" s="54">
        <v>87</v>
      </c>
      <c r="F1759" s="45" t="s">
        <v>3088</v>
      </c>
      <c r="G1759" s="45" t="s">
        <v>1141</v>
      </c>
      <c r="H1759" s="45" t="s">
        <v>1142</v>
      </c>
      <c r="I1759" s="53">
        <v>101427.03</v>
      </c>
      <c r="J1759" s="58">
        <f t="shared" si="378"/>
        <v>105281.25714</v>
      </c>
      <c r="K1759" s="58">
        <f t="shared" si="379"/>
        <v>108755.53862562</v>
      </c>
      <c r="L1759" s="74">
        <f t="shared" si="380"/>
        <v>8054.01617121</v>
      </c>
      <c r="M1759" s="74">
        <f t="shared" si="381"/>
        <v>155.8162605672</v>
      </c>
      <c r="N1759" s="74">
        <f t="shared" si="382"/>
        <v>384.0022598277695</v>
      </c>
      <c r="O1759" s="74">
        <f t="shared" si="383"/>
        <v>13554.961856775</v>
      </c>
      <c r="P1759" s="39">
        <f t="shared" si="384"/>
        <v>19044</v>
      </c>
      <c r="Q1759" s="73">
        <f t="shared" si="385"/>
        <v>8319.79870485993</v>
      </c>
      <c r="R1759" s="73">
        <f t="shared" si="386"/>
        <v>160.9581971659176</v>
      </c>
      <c r="S1759" s="73">
        <f t="shared" si="387"/>
        <v>384.0022598277695</v>
      </c>
      <c r="T1759" s="73">
        <f t="shared" si="388"/>
        <v>14192.597790643411</v>
      </c>
      <c r="U1759" s="73">
        <f t="shared" si="389"/>
        <v>19236</v>
      </c>
      <c r="V1759" s="73">
        <f t="shared" si="390"/>
        <v>146474.05368837997</v>
      </c>
      <c r="W1759" s="73">
        <f t="shared" si="391"/>
        <v>151048.89557811702</v>
      </c>
    </row>
    <row r="1760" spans="2:23" ht="15">
      <c r="B1760" t="s">
        <v>3089</v>
      </c>
      <c r="C1760" t="s">
        <v>836</v>
      </c>
      <c r="D1760" t="s">
        <v>511</v>
      </c>
      <c r="E1760" s="54">
        <v>35</v>
      </c>
      <c r="F1760" s="45" t="s">
        <v>407</v>
      </c>
      <c r="G1760" s="45" t="s">
        <v>408</v>
      </c>
      <c r="H1760" s="45" t="s">
        <v>412</v>
      </c>
      <c r="I1760" s="53">
        <v>98672.39</v>
      </c>
      <c r="J1760" s="58">
        <f t="shared" si="378"/>
        <v>102421.94082</v>
      </c>
      <c r="K1760" s="58">
        <f t="shared" si="379"/>
        <v>105801.86486706</v>
      </c>
      <c r="L1760" s="74">
        <f t="shared" si="380"/>
        <v>7835.27847273</v>
      </c>
      <c r="M1760" s="74">
        <f t="shared" si="381"/>
        <v>151.5844724136</v>
      </c>
      <c r="N1760" s="74">
        <f t="shared" si="382"/>
        <v>384.0022598277695</v>
      </c>
      <c r="O1760" s="74">
        <f t="shared" si="383"/>
        <v>13186.824880575</v>
      </c>
      <c r="P1760" s="39">
        <f t="shared" si="384"/>
        <v>19044</v>
      </c>
      <c r="Q1760" s="73">
        <f t="shared" si="385"/>
        <v>8093.842662330089</v>
      </c>
      <c r="R1760" s="73">
        <f t="shared" si="386"/>
        <v>156.5867600032488</v>
      </c>
      <c r="S1760" s="73">
        <f t="shared" si="387"/>
        <v>384.0022598277695</v>
      </c>
      <c r="T1760" s="73">
        <f t="shared" si="388"/>
        <v>13807.143365151329</v>
      </c>
      <c r="U1760" s="73">
        <f t="shared" si="389"/>
        <v>19236</v>
      </c>
      <c r="V1760" s="73">
        <f t="shared" si="390"/>
        <v>143023.63090554636</v>
      </c>
      <c r="W1760" s="73">
        <f t="shared" si="391"/>
        <v>147479.43991437243</v>
      </c>
    </row>
    <row r="1761" spans="2:23" ht="15">
      <c r="B1761" t="s">
        <v>3090</v>
      </c>
      <c r="C1761" t="s">
        <v>832</v>
      </c>
      <c r="D1761" t="s">
        <v>446</v>
      </c>
      <c r="E1761" s="54">
        <v>87</v>
      </c>
      <c r="F1761" s="45" t="s">
        <v>407</v>
      </c>
      <c r="G1761" s="45" t="s">
        <v>408</v>
      </c>
      <c r="H1761" s="45" t="s">
        <v>412</v>
      </c>
      <c r="I1761" s="53">
        <v>116328.5</v>
      </c>
      <c r="J1761" s="58">
        <f t="shared" si="378"/>
        <v>120748.98300000001</v>
      </c>
      <c r="K1761" s="58">
        <f t="shared" si="379"/>
        <v>124733.699439</v>
      </c>
      <c r="L1761" s="74">
        <f t="shared" si="380"/>
        <v>9237.2971995</v>
      </c>
      <c r="M1761" s="74">
        <f t="shared" si="381"/>
        <v>178.70849484000001</v>
      </c>
      <c r="N1761" s="74">
        <f t="shared" si="382"/>
        <v>384.0022598277695</v>
      </c>
      <c r="O1761" s="74">
        <f t="shared" si="383"/>
        <v>15546.431561250001</v>
      </c>
      <c r="P1761" s="39">
        <f t="shared" si="384"/>
        <v>19044</v>
      </c>
      <c r="Q1761" s="73">
        <f t="shared" si="385"/>
        <v>9542.1280070835</v>
      </c>
      <c r="R1761" s="73">
        <f t="shared" si="386"/>
        <v>184.60587516972</v>
      </c>
      <c r="S1761" s="73">
        <f t="shared" si="387"/>
        <v>384.0022598277695</v>
      </c>
      <c r="T1761" s="73">
        <f t="shared" si="388"/>
        <v>16277.747776789502</v>
      </c>
      <c r="U1761" s="73">
        <f t="shared" si="389"/>
        <v>19236</v>
      </c>
      <c r="V1761" s="73">
        <f t="shared" si="390"/>
        <v>165139.4225154178</v>
      </c>
      <c r="W1761" s="73">
        <f t="shared" si="391"/>
        <v>170358.1833578705</v>
      </c>
    </row>
    <row r="1762" spans="2:23" ht="15">
      <c r="B1762" t="s">
        <v>3091</v>
      </c>
      <c r="C1762" t="s">
        <v>1596</v>
      </c>
      <c r="D1762" t="s">
        <v>661</v>
      </c>
      <c r="E1762" s="54">
        <v>40</v>
      </c>
      <c r="F1762" s="45" t="s">
        <v>407</v>
      </c>
      <c r="G1762" s="45" t="s">
        <v>408</v>
      </c>
      <c r="H1762" s="45" t="s">
        <v>785</v>
      </c>
      <c r="I1762" s="53">
        <v>93650.79</v>
      </c>
      <c r="J1762" s="58">
        <f t="shared" si="378"/>
        <v>97209.52002</v>
      </c>
      <c r="K1762" s="58">
        <f t="shared" si="379"/>
        <v>100417.43418065998</v>
      </c>
      <c r="L1762" s="74">
        <f t="shared" si="380"/>
        <v>7436.52828153</v>
      </c>
      <c r="M1762" s="74">
        <f t="shared" si="381"/>
        <v>143.8700896296</v>
      </c>
      <c r="N1762" s="74">
        <f t="shared" si="382"/>
        <v>384.0022598277695</v>
      </c>
      <c r="O1762" s="74">
        <f t="shared" si="383"/>
        <v>12515.725702575</v>
      </c>
      <c r="P1762" s="39">
        <f t="shared" si="384"/>
        <v>19044</v>
      </c>
      <c r="Q1762" s="73">
        <f t="shared" si="385"/>
        <v>7681.933714820489</v>
      </c>
      <c r="R1762" s="73">
        <f t="shared" si="386"/>
        <v>148.6178025873768</v>
      </c>
      <c r="S1762" s="73">
        <f t="shared" si="387"/>
        <v>384.0022598277695</v>
      </c>
      <c r="T1762" s="73">
        <f t="shared" si="388"/>
        <v>13104.475160576128</v>
      </c>
      <c r="U1762" s="73">
        <f t="shared" si="389"/>
        <v>19236</v>
      </c>
      <c r="V1762" s="73">
        <f t="shared" si="390"/>
        <v>136733.64635356236</v>
      </c>
      <c r="W1762" s="73">
        <f t="shared" si="391"/>
        <v>140972.46311847173</v>
      </c>
    </row>
    <row r="1763" spans="2:23" ht="15">
      <c r="B1763" t="s">
        <v>3092</v>
      </c>
      <c r="C1763" t="s">
        <v>416</v>
      </c>
      <c r="D1763" t="s">
        <v>417</v>
      </c>
      <c r="E1763" s="54">
        <v>40</v>
      </c>
      <c r="F1763" s="45" t="s">
        <v>407</v>
      </c>
      <c r="G1763" s="45" t="s">
        <v>408</v>
      </c>
      <c r="H1763" s="45" t="s">
        <v>785</v>
      </c>
      <c r="I1763" s="53">
        <v>64480.21</v>
      </c>
      <c r="J1763" s="58">
        <f t="shared" si="378"/>
        <v>66930.45798</v>
      </c>
      <c r="K1763" s="58">
        <f t="shared" si="379"/>
        <v>69139.16309334</v>
      </c>
      <c r="L1763" s="74">
        <f t="shared" si="380"/>
        <v>5120.180035470001</v>
      </c>
      <c r="M1763" s="74">
        <f t="shared" si="381"/>
        <v>99.0570778104</v>
      </c>
      <c r="N1763" s="74">
        <f t="shared" si="382"/>
        <v>384.0022598277695</v>
      </c>
      <c r="O1763" s="74">
        <f t="shared" si="383"/>
        <v>8617.296464925</v>
      </c>
      <c r="P1763" s="39">
        <f t="shared" si="384"/>
        <v>19044</v>
      </c>
      <c r="Q1763" s="73">
        <f t="shared" si="385"/>
        <v>5289.14597664051</v>
      </c>
      <c r="R1763" s="73">
        <f t="shared" si="386"/>
        <v>102.3259613781432</v>
      </c>
      <c r="S1763" s="73">
        <f t="shared" si="387"/>
        <v>384.0022598277695</v>
      </c>
      <c r="T1763" s="73">
        <f t="shared" si="388"/>
        <v>9022.66078368087</v>
      </c>
      <c r="U1763" s="73">
        <f t="shared" si="389"/>
        <v>19236</v>
      </c>
      <c r="V1763" s="73">
        <f t="shared" si="390"/>
        <v>100194.99381803318</v>
      </c>
      <c r="W1763" s="73">
        <f t="shared" si="391"/>
        <v>103173.29807486729</v>
      </c>
    </row>
    <row r="1764" spans="2:23" ht="15">
      <c r="B1764" t="s">
        <v>3093</v>
      </c>
      <c r="C1764" t="s">
        <v>3094</v>
      </c>
      <c r="D1764" t="s">
        <v>957</v>
      </c>
      <c r="E1764" s="54">
        <v>40</v>
      </c>
      <c r="F1764" s="45" t="s">
        <v>407</v>
      </c>
      <c r="G1764" s="45" t="s">
        <v>408</v>
      </c>
      <c r="H1764" s="45" t="s">
        <v>785</v>
      </c>
      <c r="I1764" s="53">
        <v>70335.26</v>
      </c>
      <c r="J1764" s="58">
        <f t="shared" si="378"/>
        <v>73007.99988</v>
      </c>
      <c r="K1764" s="58">
        <f t="shared" si="379"/>
        <v>75417.26387604</v>
      </c>
      <c r="L1764" s="74">
        <f t="shared" si="380"/>
        <v>5585.11199082</v>
      </c>
      <c r="M1764" s="74">
        <f t="shared" si="381"/>
        <v>108.0518398224</v>
      </c>
      <c r="N1764" s="74">
        <f t="shared" si="382"/>
        <v>384.0022598277695</v>
      </c>
      <c r="O1764" s="74">
        <f t="shared" si="383"/>
        <v>9399.779984550001</v>
      </c>
      <c r="P1764" s="39">
        <f t="shared" si="384"/>
        <v>19044</v>
      </c>
      <c r="Q1764" s="73">
        <f t="shared" si="385"/>
        <v>5769.42068651706</v>
      </c>
      <c r="R1764" s="73">
        <f t="shared" si="386"/>
        <v>111.6175505365392</v>
      </c>
      <c r="S1764" s="73">
        <f t="shared" si="387"/>
        <v>384.0022598277695</v>
      </c>
      <c r="T1764" s="73">
        <f t="shared" si="388"/>
        <v>9841.952935823221</v>
      </c>
      <c r="U1764" s="73">
        <f t="shared" si="389"/>
        <v>19236</v>
      </c>
      <c r="V1764" s="73">
        <f t="shared" si="390"/>
        <v>107528.94595502017</v>
      </c>
      <c r="W1764" s="73">
        <f t="shared" si="391"/>
        <v>110760.25730874459</v>
      </c>
    </row>
    <row r="1765" spans="2:23" ht="15">
      <c r="B1765" t="s">
        <v>3095</v>
      </c>
      <c r="C1765" t="s">
        <v>1200</v>
      </c>
      <c r="D1765" t="s">
        <v>474</v>
      </c>
      <c r="E1765" s="54">
        <v>40</v>
      </c>
      <c r="F1765" s="45" t="s">
        <v>407</v>
      </c>
      <c r="G1765" s="45" t="s">
        <v>408</v>
      </c>
      <c r="H1765" s="45" t="s">
        <v>412</v>
      </c>
      <c r="I1765" s="53">
        <v>147649.28</v>
      </c>
      <c r="J1765" s="58">
        <f t="shared" si="378"/>
        <v>153259.95264</v>
      </c>
      <c r="K1765" s="58">
        <f t="shared" si="379"/>
        <v>158317.53107712</v>
      </c>
      <c r="L1765" s="74">
        <f t="shared" si="380"/>
        <v>10183.06931328</v>
      </c>
      <c r="M1765" s="74">
        <f t="shared" si="381"/>
        <v>226.8247299072</v>
      </c>
      <c r="N1765" s="74">
        <f t="shared" si="382"/>
        <v>384.0022598277695</v>
      </c>
      <c r="O1765" s="74">
        <f t="shared" si="383"/>
        <v>19732.2189024</v>
      </c>
      <c r="P1765" s="39">
        <f t="shared" si="384"/>
        <v>19044</v>
      </c>
      <c r="Q1765" s="73">
        <f t="shared" si="385"/>
        <v>10256.40420061824</v>
      </c>
      <c r="R1765" s="73">
        <f t="shared" si="386"/>
        <v>234.30994599413756</v>
      </c>
      <c r="S1765" s="73">
        <f t="shared" si="387"/>
        <v>384.0022598277695</v>
      </c>
      <c r="T1765" s="73">
        <f t="shared" si="388"/>
        <v>20660.43780556416</v>
      </c>
      <c r="U1765" s="73">
        <f t="shared" si="389"/>
        <v>19236</v>
      </c>
      <c r="V1765" s="73">
        <f t="shared" si="390"/>
        <v>202830.06784541497</v>
      </c>
      <c r="W1765" s="73">
        <f t="shared" si="391"/>
        <v>209088.6852891243</v>
      </c>
    </row>
    <row r="1766" spans="2:23" ht="15">
      <c r="B1766" t="s">
        <v>3096</v>
      </c>
      <c r="C1766" t="s">
        <v>1432</v>
      </c>
      <c r="D1766" t="s">
        <v>458</v>
      </c>
      <c r="E1766" s="54">
        <v>36</v>
      </c>
      <c r="F1766" s="45" t="s">
        <v>407</v>
      </c>
      <c r="G1766" s="45" t="s">
        <v>408</v>
      </c>
      <c r="H1766" s="45" t="s">
        <v>412</v>
      </c>
      <c r="I1766" s="53">
        <v>167749.03</v>
      </c>
      <c r="J1766" s="58">
        <f t="shared" si="378"/>
        <v>174123.49314</v>
      </c>
      <c r="K1766" s="58">
        <f t="shared" si="379"/>
        <v>179869.56841362</v>
      </c>
      <c r="L1766" s="74">
        <f t="shared" si="380"/>
        <v>10485.59065053</v>
      </c>
      <c r="M1766" s="74">
        <f t="shared" si="381"/>
        <v>257.7027698472</v>
      </c>
      <c r="N1766" s="74">
        <f t="shared" si="382"/>
        <v>384.0022598277695</v>
      </c>
      <c r="O1766" s="74">
        <f t="shared" si="383"/>
        <v>22418.399741775</v>
      </c>
      <c r="P1766" s="39">
        <f t="shared" si="384"/>
        <v>19044</v>
      </c>
      <c r="Q1766" s="73">
        <f t="shared" si="385"/>
        <v>10568.908741997491</v>
      </c>
      <c r="R1766" s="73">
        <f t="shared" si="386"/>
        <v>266.2069612521576</v>
      </c>
      <c r="S1766" s="73">
        <f t="shared" si="387"/>
        <v>384.0022598277695</v>
      </c>
      <c r="T1766" s="73">
        <f t="shared" si="388"/>
        <v>23472.97867797741</v>
      </c>
      <c r="U1766" s="73">
        <f t="shared" si="389"/>
        <v>19236</v>
      </c>
      <c r="V1766" s="73">
        <f t="shared" si="390"/>
        <v>226713.18856197997</v>
      </c>
      <c r="W1766" s="73">
        <f t="shared" si="391"/>
        <v>233797.66505467484</v>
      </c>
    </row>
    <row r="1767" spans="2:23" ht="15">
      <c r="B1767" t="s">
        <v>3097</v>
      </c>
      <c r="C1767" t="s">
        <v>3098</v>
      </c>
      <c r="D1767" t="s">
        <v>2756</v>
      </c>
      <c r="E1767" s="54">
        <v>40</v>
      </c>
      <c r="F1767" s="45" t="s">
        <v>407</v>
      </c>
      <c r="G1767" s="45" t="s">
        <v>408</v>
      </c>
      <c r="H1767" s="45" t="s">
        <v>412</v>
      </c>
      <c r="I1767" s="53">
        <v>135577</v>
      </c>
      <c r="J1767" s="58">
        <f t="shared" si="378"/>
        <v>140728.926</v>
      </c>
      <c r="K1767" s="58">
        <f t="shared" si="379"/>
        <v>145372.98055799998</v>
      </c>
      <c r="L1767" s="74">
        <f t="shared" si="380"/>
        <v>10001.369427</v>
      </c>
      <c r="M1767" s="74">
        <f t="shared" si="381"/>
        <v>208.27881048</v>
      </c>
      <c r="N1767" s="74">
        <f t="shared" si="382"/>
        <v>384.0022598277695</v>
      </c>
      <c r="O1767" s="74">
        <f t="shared" si="383"/>
        <v>18118.8492225</v>
      </c>
      <c r="P1767" s="39">
        <f t="shared" si="384"/>
        <v>19044</v>
      </c>
      <c r="Q1767" s="73">
        <f t="shared" si="385"/>
        <v>10068.708218091</v>
      </c>
      <c r="R1767" s="73">
        <f t="shared" si="386"/>
        <v>215.15201122583997</v>
      </c>
      <c r="S1767" s="73">
        <f t="shared" si="387"/>
        <v>384.0022598277695</v>
      </c>
      <c r="T1767" s="73">
        <f t="shared" si="388"/>
        <v>18971.173962818997</v>
      </c>
      <c r="U1767" s="73">
        <f t="shared" si="389"/>
        <v>19236</v>
      </c>
      <c r="V1767" s="73">
        <f t="shared" si="390"/>
        <v>188485.42571980777</v>
      </c>
      <c r="W1767" s="73">
        <f t="shared" si="391"/>
        <v>194248.01700996357</v>
      </c>
    </row>
    <row r="1768" spans="2:23" ht="15">
      <c r="B1768" t="s">
        <v>3099</v>
      </c>
      <c r="C1768" t="s">
        <v>1111</v>
      </c>
      <c r="D1768" t="s">
        <v>458</v>
      </c>
      <c r="E1768" s="54">
        <v>35</v>
      </c>
      <c r="F1768" s="45" t="s">
        <v>407</v>
      </c>
      <c r="G1768" s="45" t="s">
        <v>408</v>
      </c>
      <c r="H1768" s="45" t="s">
        <v>412</v>
      </c>
      <c r="I1768" s="53">
        <v>140069.54</v>
      </c>
      <c r="J1768" s="58">
        <f t="shared" si="378"/>
        <v>145392.18252</v>
      </c>
      <c r="K1768" s="58">
        <f t="shared" si="379"/>
        <v>150190.12454316</v>
      </c>
      <c r="L1768" s="74">
        <f t="shared" si="380"/>
        <v>10068.986646540001</v>
      </c>
      <c r="M1768" s="74">
        <f t="shared" si="381"/>
        <v>215.1804301296</v>
      </c>
      <c r="N1768" s="74">
        <f t="shared" si="382"/>
        <v>384.0022598277695</v>
      </c>
      <c r="O1768" s="74">
        <f t="shared" si="383"/>
        <v>18719.24349945</v>
      </c>
      <c r="P1768" s="39">
        <f t="shared" si="384"/>
        <v>19044</v>
      </c>
      <c r="Q1768" s="73">
        <f t="shared" si="385"/>
        <v>10138.55680587582</v>
      </c>
      <c r="R1768" s="73">
        <f t="shared" si="386"/>
        <v>222.28138432387678</v>
      </c>
      <c r="S1768" s="73">
        <f t="shared" si="387"/>
        <v>384.0022598277695</v>
      </c>
      <c r="T1768" s="73">
        <f t="shared" si="388"/>
        <v>19599.81125288238</v>
      </c>
      <c r="U1768" s="73">
        <f t="shared" si="389"/>
        <v>19236</v>
      </c>
      <c r="V1768" s="73">
        <f t="shared" si="390"/>
        <v>193823.5953559474</v>
      </c>
      <c r="W1768" s="73">
        <f t="shared" si="391"/>
        <v>199770.77624606984</v>
      </c>
    </row>
    <row r="1769" spans="2:23" ht="15">
      <c r="B1769" t="s">
        <v>3100</v>
      </c>
      <c r="C1769" t="s">
        <v>1111</v>
      </c>
      <c r="D1769" t="s">
        <v>458</v>
      </c>
      <c r="E1769" s="54">
        <v>35</v>
      </c>
      <c r="F1769" s="45" t="s">
        <v>407</v>
      </c>
      <c r="G1769" s="45" t="s">
        <v>408</v>
      </c>
      <c r="H1769" s="45" t="s">
        <v>412</v>
      </c>
      <c r="I1769" s="53">
        <v>140069.54</v>
      </c>
      <c r="J1769" s="58">
        <f t="shared" si="378"/>
        <v>145392.18252</v>
      </c>
      <c r="K1769" s="58">
        <f t="shared" si="379"/>
        <v>150190.12454316</v>
      </c>
      <c r="L1769" s="74">
        <f t="shared" si="380"/>
        <v>10068.986646540001</v>
      </c>
      <c r="M1769" s="74">
        <f t="shared" si="381"/>
        <v>215.1804301296</v>
      </c>
      <c r="N1769" s="74">
        <f t="shared" si="382"/>
        <v>384.0022598277695</v>
      </c>
      <c r="O1769" s="74">
        <f t="shared" si="383"/>
        <v>18719.24349945</v>
      </c>
      <c r="P1769" s="39">
        <f t="shared" si="384"/>
        <v>19044</v>
      </c>
      <c r="Q1769" s="73">
        <f t="shared" si="385"/>
        <v>10138.55680587582</v>
      </c>
      <c r="R1769" s="73">
        <f t="shared" si="386"/>
        <v>222.28138432387678</v>
      </c>
      <c r="S1769" s="73">
        <f t="shared" si="387"/>
        <v>384.0022598277695</v>
      </c>
      <c r="T1769" s="73">
        <f t="shared" si="388"/>
        <v>19599.81125288238</v>
      </c>
      <c r="U1769" s="73">
        <f t="shared" si="389"/>
        <v>19236</v>
      </c>
      <c r="V1769" s="73">
        <f t="shared" si="390"/>
        <v>193823.5953559474</v>
      </c>
      <c r="W1769" s="73">
        <f t="shared" si="391"/>
        <v>199770.77624606984</v>
      </c>
    </row>
    <row r="1770" spans="2:23" ht="15">
      <c r="B1770" t="s">
        <v>3101</v>
      </c>
      <c r="C1770" t="s">
        <v>1432</v>
      </c>
      <c r="D1770" t="s">
        <v>458</v>
      </c>
      <c r="E1770" s="54">
        <v>35</v>
      </c>
      <c r="F1770" s="45" t="s">
        <v>407</v>
      </c>
      <c r="G1770" s="45" t="s">
        <v>408</v>
      </c>
      <c r="H1770" s="45" t="s">
        <v>412</v>
      </c>
      <c r="I1770" s="53">
        <v>167749.03</v>
      </c>
      <c r="J1770" s="58">
        <f t="shared" si="378"/>
        <v>174123.49314</v>
      </c>
      <c r="K1770" s="58">
        <f t="shared" si="379"/>
        <v>179869.56841362</v>
      </c>
      <c r="L1770" s="74">
        <f t="shared" si="380"/>
        <v>10485.59065053</v>
      </c>
      <c r="M1770" s="74">
        <f t="shared" si="381"/>
        <v>257.7027698472</v>
      </c>
      <c r="N1770" s="74">
        <f t="shared" si="382"/>
        <v>384.0022598277695</v>
      </c>
      <c r="O1770" s="74">
        <f t="shared" si="383"/>
        <v>22418.399741775</v>
      </c>
      <c r="P1770" s="39">
        <f t="shared" si="384"/>
        <v>19044</v>
      </c>
      <c r="Q1770" s="73">
        <f t="shared" si="385"/>
        <v>10568.908741997491</v>
      </c>
      <c r="R1770" s="73">
        <f t="shared" si="386"/>
        <v>266.2069612521576</v>
      </c>
      <c r="S1770" s="73">
        <f t="shared" si="387"/>
        <v>384.0022598277695</v>
      </c>
      <c r="T1770" s="73">
        <f t="shared" si="388"/>
        <v>23472.97867797741</v>
      </c>
      <c r="U1770" s="73">
        <f t="shared" si="389"/>
        <v>19236</v>
      </c>
      <c r="V1770" s="73">
        <f t="shared" si="390"/>
        <v>226713.18856197997</v>
      </c>
      <c r="W1770" s="73">
        <f t="shared" si="391"/>
        <v>233797.66505467484</v>
      </c>
    </row>
    <row r="1771" spans="2:23" ht="15">
      <c r="B1771" t="s">
        <v>3102</v>
      </c>
      <c r="C1771" t="s">
        <v>2710</v>
      </c>
      <c r="D1771" t="s">
        <v>458</v>
      </c>
      <c r="E1771" s="54">
        <v>35</v>
      </c>
      <c r="F1771" s="45" t="s">
        <v>407</v>
      </c>
      <c r="G1771" s="45" t="s">
        <v>408</v>
      </c>
      <c r="H1771" s="45" t="s">
        <v>412</v>
      </c>
      <c r="I1771" s="53">
        <v>131998.67</v>
      </c>
      <c r="J1771" s="58">
        <f t="shared" si="378"/>
        <v>137014.61946000002</v>
      </c>
      <c r="K1771" s="58">
        <f t="shared" si="379"/>
        <v>141536.10190218</v>
      </c>
      <c r="L1771" s="74">
        <f t="shared" si="380"/>
        <v>9947.511982170001</v>
      </c>
      <c r="M1771" s="74">
        <f t="shared" si="381"/>
        <v>202.78163680080002</v>
      </c>
      <c r="N1771" s="74">
        <f t="shared" si="382"/>
        <v>384.0022598277695</v>
      </c>
      <c r="O1771" s="74">
        <f t="shared" si="383"/>
        <v>17640.632255475004</v>
      </c>
      <c r="P1771" s="39">
        <f t="shared" si="384"/>
        <v>19044</v>
      </c>
      <c r="Q1771" s="73">
        <f t="shared" si="385"/>
        <v>10013.07347758161</v>
      </c>
      <c r="R1771" s="73">
        <f t="shared" si="386"/>
        <v>209.4734308152264</v>
      </c>
      <c r="S1771" s="73">
        <f t="shared" si="387"/>
        <v>384.0022598277695</v>
      </c>
      <c r="T1771" s="73">
        <f t="shared" si="388"/>
        <v>18470.46129823449</v>
      </c>
      <c r="U1771" s="73">
        <f t="shared" si="389"/>
        <v>19236</v>
      </c>
      <c r="V1771" s="73">
        <f t="shared" si="390"/>
        <v>184233.54759427358</v>
      </c>
      <c r="W1771" s="73">
        <f t="shared" si="391"/>
        <v>189849.1123686391</v>
      </c>
    </row>
    <row r="1772" spans="2:23" ht="15">
      <c r="B1772" t="s">
        <v>3103</v>
      </c>
      <c r="C1772" t="s">
        <v>1572</v>
      </c>
      <c r="D1772" t="s">
        <v>417</v>
      </c>
      <c r="E1772" s="54">
        <v>40</v>
      </c>
      <c r="F1772" s="45" t="s">
        <v>407</v>
      </c>
      <c r="G1772" s="45" t="s">
        <v>408</v>
      </c>
      <c r="H1772" s="45" t="s">
        <v>785</v>
      </c>
      <c r="I1772" s="53">
        <v>58608.82</v>
      </c>
      <c r="J1772" s="58">
        <f t="shared" si="378"/>
        <v>60835.955160000005</v>
      </c>
      <c r="K1772" s="58">
        <f t="shared" si="379"/>
        <v>62843.54168028</v>
      </c>
      <c r="L1772" s="74">
        <f t="shared" si="380"/>
        <v>4653.95056974</v>
      </c>
      <c r="M1772" s="74">
        <f t="shared" si="381"/>
        <v>90.0372136368</v>
      </c>
      <c r="N1772" s="74">
        <f t="shared" si="382"/>
        <v>384.0022598277695</v>
      </c>
      <c r="O1772" s="74">
        <f t="shared" si="383"/>
        <v>7832.629226850001</v>
      </c>
      <c r="P1772" s="39">
        <f t="shared" si="384"/>
        <v>19044</v>
      </c>
      <c r="Q1772" s="73">
        <f t="shared" si="385"/>
        <v>4807.53093854142</v>
      </c>
      <c r="R1772" s="73">
        <f t="shared" si="386"/>
        <v>93.00844168681441</v>
      </c>
      <c r="S1772" s="73">
        <f t="shared" si="387"/>
        <v>384.0022598277695</v>
      </c>
      <c r="T1772" s="73">
        <f t="shared" si="388"/>
        <v>8201.08218927654</v>
      </c>
      <c r="U1772" s="73">
        <f t="shared" si="389"/>
        <v>19236</v>
      </c>
      <c r="V1772" s="73">
        <f t="shared" si="390"/>
        <v>92840.57443005458</v>
      </c>
      <c r="W1772" s="73">
        <f t="shared" si="391"/>
        <v>95565.16550961255</v>
      </c>
    </row>
    <row r="1773" spans="2:23" ht="15">
      <c r="B1773" t="s">
        <v>3104</v>
      </c>
      <c r="C1773" t="s">
        <v>959</v>
      </c>
      <c r="D1773" t="s">
        <v>957</v>
      </c>
      <c r="E1773" s="54">
        <v>40</v>
      </c>
      <c r="F1773" s="45" t="s">
        <v>407</v>
      </c>
      <c r="G1773" s="45" t="s">
        <v>408</v>
      </c>
      <c r="H1773" s="45" t="s">
        <v>785</v>
      </c>
      <c r="I1773" s="53">
        <v>54567.34</v>
      </c>
      <c r="J1773" s="58">
        <f t="shared" si="378"/>
        <v>56640.89892</v>
      </c>
      <c r="K1773" s="58">
        <f t="shared" si="379"/>
        <v>58510.048584359996</v>
      </c>
      <c r="L1773" s="74">
        <f t="shared" si="380"/>
        <v>4333.02876738</v>
      </c>
      <c r="M1773" s="74">
        <f t="shared" si="381"/>
        <v>83.82853040159999</v>
      </c>
      <c r="N1773" s="74">
        <f t="shared" si="382"/>
        <v>384.0022598277695</v>
      </c>
      <c r="O1773" s="74">
        <f t="shared" si="383"/>
        <v>7292.51573595</v>
      </c>
      <c r="P1773" s="39">
        <f t="shared" si="384"/>
        <v>19044</v>
      </c>
      <c r="Q1773" s="73">
        <f t="shared" si="385"/>
        <v>4476.018716703539</v>
      </c>
      <c r="R1773" s="73">
        <f t="shared" si="386"/>
        <v>86.5948719048528</v>
      </c>
      <c r="S1773" s="73">
        <f t="shared" si="387"/>
        <v>384.0022598277695</v>
      </c>
      <c r="T1773" s="73">
        <f t="shared" si="388"/>
        <v>7635.56134025898</v>
      </c>
      <c r="U1773" s="73">
        <f t="shared" si="389"/>
        <v>19236</v>
      </c>
      <c r="V1773" s="73">
        <f t="shared" si="390"/>
        <v>87778.27421355937</v>
      </c>
      <c r="W1773" s="73">
        <f t="shared" si="391"/>
        <v>90328.22577305514</v>
      </c>
    </row>
    <row r="1774" spans="2:23" ht="15">
      <c r="B1774" t="s">
        <v>3105</v>
      </c>
      <c r="C1774" t="s">
        <v>510</v>
      </c>
      <c r="D1774" t="s">
        <v>511</v>
      </c>
      <c r="E1774" s="54">
        <v>35</v>
      </c>
      <c r="F1774" s="45" t="s">
        <v>407</v>
      </c>
      <c r="G1774" s="45" t="s">
        <v>408</v>
      </c>
      <c r="H1774" s="45" t="s">
        <v>412</v>
      </c>
      <c r="I1774" s="53">
        <v>58654.33</v>
      </c>
      <c r="J1774" s="58">
        <f t="shared" si="378"/>
        <v>60883.194540000004</v>
      </c>
      <c r="K1774" s="58">
        <f t="shared" si="379"/>
        <v>62892.33995982</v>
      </c>
      <c r="L1774" s="74">
        <f t="shared" si="380"/>
        <v>4657.56438231</v>
      </c>
      <c r="M1774" s="74">
        <f t="shared" si="381"/>
        <v>90.10712791920001</v>
      </c>
      <c r="N1774" s="74">
        <f t="shared" si="382"/>
        <v>384.0022598277695</v>
      </c>
      <c r="O1774" s="74">
        <f t="shared" si="383"/>
        <v>7838.711297025001</v>
      </c>
      <c r="P1774" s="39">
        <f t="shared" si="384"/>
        <v>19044</v>
      </c>
      <c r="Q1774" s="73">
        <f t="shared" si="385"/>
        <v>4811.26400692623</v>
      </c>
      <c r="R1774" s="73">
        <f t="shared" si="386"/>
        <v>93.0806631405336</v>
      </c>
      <c r="S1774" s="73">
        <f t="shared" si="387"/>
        <v>384.0022598277695</v>
      </c>
      <c r="T1774" s="73">
        <f t="shared" si="388"/>
        <v>8207.45036475651</v>
      </c>
      <c r="U1774" s="73">
        <f t="shared" si="389"/>
        <v>19236</v>
      </c>
      <c r="V1774" s="73">
        <f t="shared" si="390"/>
        <v>92897.57960708198</v>
      </c>
      <c r="W1774" s="73">
        <f t="shared" si="391"/>
        <v>95624.13725447105</v>
      </c>
    </row>
    <row r="1775" spans="2:23" ht="15">
      <c r="B1775" t="s">
        <v>3106</v>
      </c>
      <c r="C1775" t="s">
        <v>3107</v>
      </c>
      <c r="D1775" t="s">
        <v>455</v>
      </c>
      <c r="E1775" s="54">
        <v>40</v>
      </c>
      <c r="F1775" s="45" t="s">
        <v>407</v>
      </c>
      <c r="G1775" s="45" t="s">
        <v>408</v>
      </c>
      <c r="H1775" s="45" t="s">
        <v>412</v>
      </c>
      <c r="I1775" s="53">
        <v>103217.5</v>
      </c>
      <c r="J1775" s="58">
        <f t="shared" si="378"/>
        <v>107139.765</v>
      </c>
      <c r="K1775" s="58">
        <f t="shared" si="379"/>
        <v>110675.377245</v>
      </c>
      <c r="L1775" s="74">
        <f t="shared" si="380"/>
        <v>8196.1920225</v>
      </c>
      <c r="M1775" s="74">
        <f t="shared" si="381"/>
        <v>158.5668522</v>
      </c>
      <c r="N1775" s="74">
        <f t="shared" si="382"/>
        <v>384.0022598277695</v>
      </c>
      <c r="O1775" s="74">
        <f t="shared" si="383"/>
        <v>13794.24474375</v>
      </c>
      <c r="P1775" s="39">
        <f t="shared" si="384"/>
        <v>19044</v>
      </c>
      <c r="Q1775" s="73">
        <f t="shared" si="385"/>
        <v>8466.6663592425</v>
      </c>
      <c r="R1775" s="73">
        <f t="shared" si="386"/>
        <v>163.79955832259998</v>
      </c>
      <c r="S1775" s="73">
        <f t="shared" si="387"/>
        <v>384.0022598277695</v>
      </c>
      <c r="T1775" s="73">
        <f t="shared" si="388"/>
        <v>14443.1367304725</v>
      </c>
      <c r="U1775" s="73">
        <f t="shared" si="389"/>
        <v>19236</v>
      </c>
      <c r="V1775" s="73">
        <f t="shared" si="390"/>
        <v>148716.77087827778</v>
      </c>
      <c r="W1775" s="73">
        <f t="shared" si="391"/>
        <v>153368.98215286538</v>
      </c>
    </row>
    <row r="1776" spans="2:23" ht="15">
      <c r="B1776" t="s">
        <v>3108</v>
      </c>
      <c r="C1776" t="s">
        <v>3109</v>
      </c>
      <c r="D1776" t="s">
        <v>1806</v>
      </c>
      <c r="E1776" s="54">
        <v>40</v>
      </c>
      <c r="F1776" s="45" t="s">
        <v>407</v>
      </c>
      <c r="G1776" s="45" t="s">
        <v>408</v>
      </c>
      <c r="H1776" s="45" t="s">
        <v>412</v>
      </c>
      <c r="I1776" s="53">
        <v>92546.52</v>
      </c>
      <c r="J1776" s="58">
        <f t="shared" si="378"/>
        <v>96063.28776</v>
      </c>
      <c r="K1776" s="58">
        <f t="shared" si="379"/>
        <v>99233.37625608</v>
      </c>
      <c r="L1776" s="74">
        <f t="shared" si="380"/>
        <v>7348.841513640001</v>
      </c>
      <c r="M1776" s="74">
        <f t="shared" si="381"/>
        <v>142.17366588480002</v>
      </c>
      <c r="N1776" s="74">
        <f t="shared" si="382"/>
        <v>384.0022598277695</v>
      </c>
      <c r="O1776" s="74">
        <f t="shared" si="383"/>
        <v>12368.148299100001</v>
      </c>
      <c r="P1776" s="39">
        <f t="shared" si="384"/>
        <v>19044</v>
      </c>
      <c r="Q1776" s="73">
        <f t="shared" si="385"/>
        <v>7591.35328359012</v>
      </c>
      <c r="R1776" s="73">
        <f t="shared" si="386"/>
        <v>146.8653968589984</v>
      </c>
      <c r="S1776" s="73">
        <f t="shared" si="387"/>
        <v>384.0022598277695</v>
      </c>
      <c r="T1776" s="73">
        <f t="shared" si="388"/>
        <v>12949.95560141844</v>
      </c>
      <c r="U1776" s="73">
        <f t="shared" si="389"/>
        <v>19236</v>
      </c>
      <c r="V1776" s="73">
        <f t="shared" si="390"/>
        <v>135350.45349845258</v>
      </c>
      <c r="W1776" s="73">
        <f t="shared" si="391"/>
        <v>139541.5527977753</v>
      </c>
    </row>
    <row r="1777" spans="2:23" ht="15">
      <c r="B1777" t="s">
        <v>3110</v>
      </c>
      <c r="C1777" t="s">
        <v>3111</v>
      </c>
      <c r="D1777" t="s">
        <v>1806</v>
      </c>
      <c r="E1777" s="54">
        <v>40</v>
      </c>
      <c r="F1777" s="45" t="s">
        <v>407</v>
      </c>
      <c r="G1777" s="45" t="s">
        <v>408</v>
      </c>
      <c r="H1777" s="45" t="s">
        <v>412</v>
      </c>
      <c r="I1777" s="53">
        <v>89594.05</v>
      </c>
      <c r="J1777" s="58">
        <f t="shared" si="378"/>
        <v>92998.6239</v>
      </c>
      <c r="K1777" s="58">
        <f t="shared" si="379"/>
        <v>96067.5784887</v>
      </c>
      <c r="L1777" s="74">
        <f t="shared" si="380"/>
        <v>7114.39472835</v>
      </c>
      <c r="M1777" s="74">
        <f t="shared" si="381"/>
        <v>137.637963372</v>
      </c>
      <c r="N1777" s="74">
        <f t="shared" si="382"/>
        <v>384.0022598277695</v>
      </c>
      <c r="O1777" s="74">
        <f t="shared" si="383"/>
        <v>11973.572827125001</v>
      </c>
      <c r="P1777" s="39">
        <f t="shared" si="384"/>
        <v>19044</v>
      </c>
      <c r="Q1777" s="73">
        <f t="shared" si="385"/>
        <v>7349.16975438555</v>
      </c>
      <c r="R1777" s="73">
        <f t="shared" si="386"/>
        <v>142.180016163276</v>
      </c>
      <c r="S1777" s="73">
        <f t="shared" si="387"/>
        <v>384.0022598277695</v>
      </c>
      <c r="T1777" s="73">
        <f t="shared" si="388"/>
        <v>12536.818992775352</v>
      </c>
      <c r="U1777" s="73">
        <f t="shared" si="389"/>
        <v>19236</v>
      </c>
      <c r="V1777" s="73">
        <f t="shared" si="390"/>
        <v>131652.23167867478</v>
      </c>
      <c r="W1777" s="73">
        <f t="shared" si="391"/>
        <v>135715.74951185196</v>
      </c>
    </row>
    <row r="1778" spans="2:23" ht="15">
      <c r="B1778" t="s">
        <v>3112</v>
      </c>
      <c r="C1778" t="s">
        <v>3113</v>
      </c>
      <c r="D1778" t="s">
        <v>1806</v>
      </c>
      <c r="E1778" s="54">
        <v>40</v>
      </c>
      <c r="F1778" s="45" t="s">
        <v>407</v>
      </c>
      <c r="G1778" s="45" t="s">
        <v>408</v>
      </c>
      <c r="H1778" s="45" t="s">
        <v>412</v>
      </c>
      <c r="I1778" s="53">
        <v>87895.9</v>
      </c>
      <c r="J1778" s="58">
        <f t="shared" si="378"/>
        <v>91235.9442</v>
      </c>
      <c r="K1778" s="58">
        <f t="shared" si="379"/>
        <v>94246.73035859999</v>
      </c>
      <c r="L1778" s="74">
        <f t="shared" si="380"/>
        <v>6979.5497313</v>
      </c>
      <c r="M1778" s="74">
        <f t="shared" si="381"/>
        <v>135.029197416</v>
      </c>
      <c r="N1778" s="74">
        <f t="shared" si="382"/>
        <v>384.0022598277695</v>
      </c>
      <c r="O1778" s="74">
        <f t="shared" si="383"/>
        <v>11746.62781575</v>
      </c>
      <c r="P1778" s="39">
        <f t="shared" si="384"/>
        <v>19044</v>
      </c>
      <c r="Q1778" s="73">
        <f t="shared" si="385"/>
        <v>7209.874872432899</v>
      </c>
      <c r="R1778" s="73">
        <f t="shared" si="386"/>
        <v>139.48516093072797</v>
      </c>
      <c r="S1778" s="73">
        <f t="shared" si="387"/>
        <v>384.0022598277695</v>
      </c>
      <c r="T1778" s="73">
        <f t="shared" si="388"/>
        <v>12299.1983117973</v>
      </c>
      <c r="U1778" s="73">
        <f t="shared" si="389"/>
        <v>19236</v>
      </c>
      <c r="V1778" s="73">
        <f t="shared" si="390"/>
        <v>129525.15320429378</v>
      </c>
      <c r="W1778" s="73">
        <f t="shared" si="391"/>
        <v>133515.2909635887</v>
      </c>
    </row>
    <row r="1779" spans="2:23" ht="15">
      <c r="B1779" t="s">
        <v>3114</v>
      </c>
      <c r="C1779" t="s">
        <v>3115</v>
      </c>
      <c r="D1779" t="s">
        <v>553</v>
      </c>
      <c r="E1779" s="54">
        <v>40</v>
      </c>
      <c r="F1779" s="45" t="s">
        <v>407</v>
      </c>
      <c r="G1779" s="45" t="s">
        <v>408</v>
      </c>
      <c r="H1779" s="45" t="s">
        <v>412</v>
      </c>
      <c r="I1779" s="53">
        <v>112325.76</v>
      </c>
      <c r="J1779" s="58">
        <f t="shared" si="378"/>
        <v>116594.13888</v>
      </c>
      <c r="K1779" s="58">
        <f t="shared" si="379"/>
        <v>120441.74546303999</v>
      </c>
      <c r="L1779" s="74">
        <f t="shared" si="380"/>
        <v>8919.45162432</v>
      </c>
      <c r="M1779" s="74">
        <f t="shared" si="381"/>
        <v>172.5593255424</v>
      </c>
      <c r="N1779" s="74">
        <f t="shared" si="382"/>
        <v>384.0022598277695</v>
      </c>
      <c r="O1779" s="74">
        <f t="shared" si="383"/>
        <v>15011.495380800001</v>
      </c>
      <c r="P1779" s="39">
        <f t="shared" si="384"/>
        <v>19044</v>
      </c>
      <c r="Q1779" s="73">
        <f t="shared" si="385"/>
        <v>9213.793527922558</v>
      </c>
      <c r="R1779" s="73">
        <f t="shared" si="386"/>
        <v>178.2537832852992</v>
      </c>
      <c r="S1779" s="73">
        <f t="shared" si="387"/>
        <v>384.0022598277695</v>
      </c>
      <c r="T1779" s="73">
        <f t="shared" si="388"/>
        <v>15717.647782926719</v>
      </c>
      <c r="U1779" s="73">
        <f t="shared" si="389"/>
        <v>19236</v>
      </c>
      <c r="V1779" s="73">
        <f t="shared" si="390"/>
        <v>160125.64747049016</v>
      </c>
      <c r="W1779" s="73">
        <f t="shared" si="391"/>
        <v>165171.44281700233</v>
      </c>
    </row>
    <row r="1780" spans="2:23" ht="15">
      <c r="B1780" t="s">
        <v>3116</v>
      </c>
      <c r="C1780" t="s">
        <v>2011</v>
      </c>
      <c r="D1780" t="s">
        <v>746</v>
      </c>
      <c r="E1780" s="54">
        <v>40</v>
      </c>
      <c r="F1780" s="45" t="s">
        <v>407</v>
      </c>
      <c r="G1780" s="45" t="s">
        <v>408</v>
      </c>
      <c r="H1780" s="45" t="s">
        <v>412</v>
      </c>
      <c r="I1780" s="53">
        <v>128324.23</v>
      </c>
      <c r="J1780" s="58">
        <f t="shared" si="378"/>
        <v>133200.55074</v>
      </c>
      <c r="K1780" s="58">
        <f t="shared" si="379"/>
        <v>137596.16891442</v>
      </c>
      <c r="L1780" s="74">
        <f t="shared" si="380"/>
        <v>9892.20798573</v>
      </c>
      <c r="M1780" s="74">
        <f t="shared" si="381"/>
        <v>197.1368150952</v>
      </c>
      <c r="N1780" s="74">
        <f t="shared" si="382"/>
        <v>384.0022598277695</v>
      </c>
      <c r="O1780" s="74">
        <f t="shared" si="383"/>
        <v>17149.570907775</v>
      </c>
      <c r="P1780" s="39">
        <f t="shared" si="384"/>
        <v>19044</v>
      </c>
      <c r="Q1780" s="73">
        <f t="shared" si="385"/>
        <v>9955.94444925909</v>
      </c>
      <c r="R1780" s="73">
        <f t="shared" si="386"/>
        <v>203.6423299933416</v>
      </c>
      <c r="S1780" s="73">
        <f t="shared" si="387"/>
        <v>384.0022598277695</v>
      </c>
      <c r="T1780" s="73">
        <f t="shared" si="388"/>
        <v>17956.300043331812</v>
      </c>
      <c r="U1780" s="73">
        <f t="shared" si="389"/>
        <v>19236</v>
      </c>
      <c r="V1780" s="73">
        <f t="shared" si="390"/>
        <v>179867.46870842797</v>
      </c>
      <c r="W1780" s="73">
        <f t="shared" si="391"/>
        <v>185332.057996832</v>
      </c>
    </row>
    <row r="1781" spans="2:23" ht="15">
      <c r="B1781" t="s">
        <v>3117</v>
      </c>
      <c r="C1781" t="s">
        <v>2243</v>
      </c>
      <c r="D1781" t="s">
        <v>1499</v>
      </c>
      <c r="E1781" s="54">
        <v>40</v>
      </c>
      <c r="F1781" s="45" t="s">
        <v>407</v>
      </c>
      <c r="G1781" s="45" t="s">
        <v>408</v>
      </c>
      <c r="H1781" s="45" t="s">
        <v>412</v>
      </c>
      <c r="I1781" s="53">
        <v>69714.91</v>
      </c>
      <c r="J1781" s="58">
        <f t="shared" si="378"/>
        <v>72364.07658000001</v>
      </c>
      <c r="K1781" s="58">
        <f t="shared" si="379"/>
        <v>74752.09110714</v>
      </c>
      <c r="L1781" s="74">
        <f t="shared" si="380"/>
        <v>5535.851858370001</v>
      </c>
      <c r="M1781" s="74">
        <f t="shared" si="381"/>
        <v>107.09883333840001</v>
      </c>
      <c r="N1781" s="74">
        <f t="shared" si="382"/>
        <v>384.0022598277695</v>
      </c>
      <c r="O1781" s="74">
        <f t="shared" si="383"/>
        <v>9316.874859675001</v>
      </c>
      <c r="P1781" s="39">
        <f t="shared" si="384"/>
        <v>19044</v>
      </c>
      <c r="Q1781" s="73">
        <f t="shared" si="385"/>
        <v>5718.53496969621</v>
      </c>
      <c r="R1781" s="73">
        <f t="shared" si="386"/>
        <v>110.6330948385672</v>
      </c>
      <c r="S1781" s="73">
        <f t="shared" si="387"/>
        <v>384.0022598277695</v>
      </c>
      <c r="T1781" s="73">
        <f t="shared" si="388"/>
        <v>9755.14788948177</v>
      </c>
      <c r="U1781" s="73">
        <f t="shared" si="389"/>
        <v>19236</v>
      </c>
      <c r="V1781" s="73">
        <f t="shared" si="390"/>
        <v>106751.90439121118</v>
      </c>
      <c r="W1781" s="73">
        <f t="shared" si="391"/>
        <v>109956.40932098433</v>
      </c>
    </row>
    <row r="1782" spans="2:23" ht="15">
      <c r="B1782" t="s">
        <v>3118</v>
      </c>
      <c r="C1782" t="s">
        <v>3119</v>
      </c>
      <c r="D1782" t="s">
        <v>1499</v>
      </c>
      <c r="E1782" s="54">
        <v>40</v>
      </c>
      <c r="F1782" s="45" t="s">
        <v>407</v>
      </c>
      <c r="G1782" s="45" t="s">
        <v>408</v>
      </c>
      <c r="H1782" s="45" t="s">
        <v>412</v>
      </c>
      <c r="I1782" s="53">
        <v>78644.45</v>
      </c>
      <c r="J1782" s="58">
        <f t="shared" si="378"/>
        <v>81632.9391</v>
      </c>
      <c r="K1782" s="58">
        <f t="shared" si="379"/>
        <v>84326.82609029999</v>
      </c>
      <c r="L1782" s="74">
        <f t="shared" si="380"/>
        <v>6244.91984115</v>
      </c>
      <c r="M1782" s="74">
        <f t="shared" si="381"/>
        <v>120.816749868</v>
      </c>
      <c r="N1782" s="74">
        <f t="shared" si="382"/>
        <v>384.0022598277695</v>
      </c>
      <c r="O1782" s="74">
        <f t="shared" si="383"/>
        <v>10510.240909125001</v>
      </c>
      <c r="P1782" s="39">
        <f t="shared" si="384"/>
        <v>19044</v>
      </c>
      <c r="Q1782" s="73">
        <f t="shared" si="385"/>
        <v>6451.0021959079495</v>
      </c>
      <c r="R1782" s="73">
        <f t="shared" si="386"/>
        <v>124.80370261364398</v>
      </c>
      <c r="S1782" s="73">
        <f t="shared" si="387"/>
        <v>384.0022598277695</v>
      </c>
      <c r="T1782" s="73">
        <f t="shared" si="388"/>
        <v>11004.650804784149</v>
      </c>
      <c r="U1782" s="73">
        <f t="shared" si="389"/>
        <v>19236</v>
      </c>
      <c r="V1782" s="73">
        <f t="shared" si="390"/>
        <v>117936.91885997077</v>
      </c>
      <c r="W1782" s="73">
        <f t="shared" si="391"/>
        <v>121527.2850534335</v>
      </c>
    </row>
    <row r="1783" spans="2:23" ht="15">
      <c r="B1783" t="s">
        <v>3120</v>
      </c>
      <c r="C1783" t="s">
        <v>3121</v>
      </c>
      <c r="D1783" t="s">
        <v>1499</v>
      </c>
      <c r="E1783" s="54">
        <v>40</v>
      </c>
      <c r="F1783" s="45" t="s">
        <v>407</v>
      </c>
      <c r="G1783" s="45" t="s">
        <v>408</v>
      </c>
      <c r="H1783" s="45" t="s">
        <v>412</v>
      </c>
      <c r="I1783" s="53">
        <v>89160.2</v>
      </c>
      <c r="J1783" s="58">
        <f t="shared" si="378"/>
        <v>92548.2876</v>
      </c>
      <c r="K1783" s="58">
        <f t="shared" si="379"/>
        <v>95602.38109079999</v>
      </c>
      <c r="L1783" s="74">
        <f t="shared" si="380"/>
        <v>7079.944001399999</v>
      </c>
      <c r="M1783" s="74">
        <f t="shared" si="381"/>
        <v>136.971465648</v>
      </c>
      <c r="N1783" s="74">
        <f t="shared" si="382"/>
        <v>384.0022598277695</v>
      </c>
      <c r="O1783" s="74">
        <f t="shared" si="383"/>
        <v>11915.5920285</v>
      </c>
      <c r="P1783" s="39">
        <f t="shared" si="384"/>
        <v>19044</v>
      </c>
      <c r="Q1783" s="73">
        <f t="shared" si="385"/>
        <v>7313.582153446199</v>
      </c>
      <c r="R1783" s="73">
        <f t="shared" si="386"/>
        <v>141.49152401438397</v>
      </c>
      <c r="S1783" s="73">
        <f t="shared" si="387"/>
        <v>384.0022598277695</v>
      </c>
      <c r="T1783" s="73">
        <f t="shared" si="388"/>
        <v>12476.110732349398</v>
      </c>
      <c r="U1783" s="73">
        <f t="shared" si="389"/>
        <v>19236</v>
      </c>
      <c r="V1783" s="73">
        <f t="shared" si="390"/>
        <v>131108.79735537578</v>
      </c>
      <c r="W1783" s="73">
        <f t="shared" si="391"/>
        <v>135153.56776043773</v>
      </c>
    </row>
    <row r="1784" spans="2:23" ht="15">
      <c r="B1784" t="s">
        <v>3122</v>
      </c>
      <c r="C1784" t="s">
        <v>2390</v>
      </c>
      <c r="D1784" t="s">
        <v>2391</v>
      </c>
      <c r="E1784" s="54">
        <v>87</v>
      </c>
      <c r="F1784" s="45" t="s">
        <v>407</v>
      </c>
      <c r="G1784" s="45" t="s">
        <v>408</v>
      </c>
      <c r="H1784" s="45" t="s">
        <v>412</v>
      </c>
      <c r="I1784" s="53">
        <v>75481.13</v>
      </c>
      <c r="J1784" s="58">
        <f t="shared" si="378"/>
        <v>78349.41294000001</v>
      </c>
      <c r="K1784" s="58">
        <f t="shared" si="379"/>
        <v>80934.94356702</v>
      </c>
      <c r="L1784" s="74">
        <f t="shared" si="380"/>
        <v>5993.730089910001</v>
      </c>
      <c r="M1784" s="74">
        <f t="shared" si="381"/>
        <v>115.95713115120002</v>
      </c>
      <c r="N1784" s="74">
        <f t="shared" si="382"/>
        <v>384.0022598277695</v>
      </c>
      <c r="O1784" s="74">
        <f t="shared" si="383"/>
        <v>10087.486916025002</v>
      </c>
      <c r="P1784" s="39">
        <f t="shared" si="384"/>
        <v>19044</v>
      </c>
      <c r="Q1784" s="73">
        <f t="shared" si="385"/>
        <v>6191.52318287703</v>
      </c>
      <c r="R1784" s="73">
        <f t="shared" si="386"/>
        <v>119.78371647918961</v>
      </c>
      <c r="S1784" s="73">
        <f t="shared" si="387"/>
        <v>384.0022598277695</v>
      </c>
      <c r="T1784" s="73">
        <f t="shared" si="388"/>
        <v>10562.010135496112</v>
      </c>
      <c r="U1784" s="73">
        <f t="shared" si="389"/>
        <v>19236</v>
      </c>
      <c r="V1784" s="73">
        <f t="shared" si="390"/>
        <v>113974.58933691398</v>
      </c>
      <c r="W1784" s="73">
        <f t="shared" si="391"/>
        <v>117428.2628617001</v>
      </c>
    </row>
    <row r="1785" spans="2:23" ht="15">
      <c r="B1785" t="s">
        <v>3123</v>
      </c>
      <c r="C1785" t="s">
        <v>513</v>
      </c>
      <c r="D1785" t="s">
        <v>417</v>
      </c>
      <c r="E1785" s="54">
        <v>40</v>
      </c>
      <c r="F1785" s="45" t="s">
        <v>407</v>
      </c>
      <c r="G1785" s="45" t="s">
        <v>408</v>
      </c>
      <c r="H1785" s="45" t="s">
        <v>412</v>
      </c>
      <c r="I1785" s="53">
        <v>137012.22</v>
      </c>
      <c r="J1785" s="58">
        <f t="shared" si="378"/>
        <v>142218.68436</v>
      </c>
      <c r="K1785" s="58">
        <f t="shared" si="379"/>
        <v>146911.90094388</v>
      </c>
      <c r="L1785" s="74">
        <f t="shared" si="380"/>
        <v>10022.97092322</v>
      </c>
      <c r="M1785" s="74">
        <f t="shared" si="381"/>
        <v>210.48365285280002</v>
      </c>
      <c r="N1785" s="74">
        <f t="shared" si="382"/>
        <v>384.0022598277695</v>
      </c>
      <c r="O1785" s="74">
        <f t="shared" si="383"/>
        <v>18310.65561135</v>
      </c>
      <c r="P1785" s="39">
        <f t="shared" si="384"/>
        <v>19044</v>
      </c>
      <c r="Q1785" s="73">
        <f t="shared" si="385"/>
        <v>10091.02256368626</v>
      </c>
      <c r="R1785" s="73">
        <f t="shared" si="386"/>
        <v>217.4296133969424</v>
      </c>
      <c r="S1785" s="73">
        <f t="shared" si="387"/>
        <v>384.0022598277695</v>
      </c>
      <c r="T1785" s="73">
        <f t="shared" si="388"/>
        <v>19172.00307317634</v>
      </c>
      <c r="U1785" s="73">
        <f t="shared" si="389"/>
        <v>19236</v>
      </c>
      <c r="V1785" s="73">
        <f t="shared" si="390"/>
        <v>190190.7968072506</v>
      </c>
      <c r="W1785" s="73">
        <f t="shared" si="391"/>
        <v>196012.35845396732</v>
      </c>
    </row>
    <row r="1786" spans="2:23" ht="15">
      <c r="B1786" t="s">
        <v>3124</v>
      </c>
      <c r="C1786" t="s">
        <v>888</v>
      </c>
      <c r="D1786" t="s">
        <v>458</v>
      </c>
      <c r="E1786" s="54">
        <v>35</v>
      </c>
      <c r="F1786" s="45" t="s">
        <v>407</v>
      </c>
      <c r="G1786" s="45" t="s">
        <v>408</v>
      </c>
      <c r="H1786" s="45" t="s">
        <v>412</v>
      </c>
      <c r="I1786" s="53">
        <v>101623.34</v>
      </c>
      <c r="J1786" s="58">
        <f t="shared" si="378"/>
        <v>105485.02692</v>
      </c>
      <c r="K1786" s="58">
        <f t="shared" si="379"/>
        <v>108966.03280835999</v>
      </c>
      <c r="L1786" s="74">
        <f t="shared" si="380"/>
        <v>8069.60455938</v>
      </c>
      <c r="M1786" s="74">
        <f t="shared" si="381"/>
        <v>156.11783984160002</v>
      </c>
      <c r="N1786" s="74">
        <f t="shared" si="382"/>
        <v>384.0022598277695</v>
      </c>
      <c r="O1786" s="74">
        <f t="shared" si="383"/>
        <v>13581.19721595</v>
      </c>
      <c r="P1786" s="39">
        <f t="shared" si="384"/>
        <v>19044</v>
      </c>
      <c r="Q1786" s="73">
        <f t="shared" si="385"/>
        <v>8335.90150983954</v>
      </c>
      <c r="R1786" s="73">
        <f t="shared" si="386"/>
        <v>161.26972855637277</v>
      </c>
      <c r="S1786" s="73">
        <f t="shared" si="387"/>
        <v>384.0022598277695</v>
      </c>
      <c r="T1786" s="73">
        <f t="shared" si="388"/>
        <v>14220.06728149098</v>
      </c>
      <c r="U1786" s="73">
        <f t="shared" si="389"/>
        <v>19236</v>
      </c>
      <c r="V1786" s="73">
        <f t="shared" si="390"/>
        <v>146719.9487949994</v>
      </c>
      <c r="W1786" s="73">
        <f t="shared" si="391"/>
        <v>151303.27358807466</v>
      </c>
    </row>
    <row r="1787" spans="2:23" ht="15">
      <c r="B1787" t="s">
        <v>3125</v>
      </c>
      <c r="C1787" t="s">
        <v>751</v>
      </c>
      <c r="D1787" t="s">
        <v>474</v>
      </c>
      <c r="E1787" s="54">
        <v>40</v>
      </c>
      <c r="F1787" s="45" t="s">
        <v>407</v>
      </c>
      <c r="G1787" s="45" t="s">
        <v>408</v>
      </c>
      <c r="H1787" s="45" t="s">
        <v>412</v>
      </c>
      <c r="I1787" s="53">
        <v>115410.28</v>
      </c>
      <c r="J1787" s="58">
        <f t="shared" si="378"/>
        <v>119795.87064000001</v>
      </c>
      <c r="K1787" s="58">
        <f t="shared" si="379"/>
        <v>123749.13437112</v>
      </c>
      <c r="L1787" s="74">
        <f t="shared" si="380"/>
        <v>9164.384103960001</v>
      </c>
      <c r="M1787" s="74">
        <f t="shared" si="381"/>
        <v>177.29788854720002</v>
      </c>
      <c r="N1787" s="74">
        <f t="shared" si="382"/>
        <v>384.0022598277695</v>
      </c>
      <c r="O1787" s="74">
        <f t="shared" si="383"/>
        <v>15423.718344900002</v>
      </c>
      <c r="P1787" s="39">
        <f t="shared" si="384"/>
        <v>19044</v>
      </c>
      <c r="Q1787" s="73">
        <f t="shared" si="385"/>
        <v>9466.80877939068</v>
      </c>
      <c r="R1787" s="73">
        <f t="shared" si="386"/>
        <v>183.1487188692576</v>
      </c>
      <c r="S1787" s="73">
        <f t="shared" si="387"/>
        <v>384.0022598277695</v>
      </c>
      <c r="T1787" s="73">
        <f t="shared" si="388"/>
        <v>16149.26203543116</v>
      </c>
      <c r="U1787" s="73">
        <f t="shared" si="389"/>
        <v>19236</v>
      </c>
      <c r="V1787" s="73">
        <f t="shared" si="390"/>
        <v>163989.27323723497</v>
      </c>
      <c r="W1787" s="73">
        <f t="shared" si="391"/>
        <v>169168.35616463888</v>
      </c>
    </row>
    <row r="1788" spans="2:23" ht="15">
      <c r="B1788" t="s">
        <v>3126</v>
      </c>
      <c r="C1788" t="s">
        <v>882</v>
      </c>
      <c r="D1788" t="s">
        <v>511</v>
      </c>
      <c r="E1788" s="54">
        <v>40</v>
      </c>
      <c r="F1788" s="45" t="s">
        <v>407</v>
      </c>
      <c r="G1788" s="45" t="s">
        <v>408</v>
      </c>
      <c r="H1788" s="45" t="s">
        <v>412</v>
      </c>
      <c r="I1788" s="53">
        <v>79390.49</v>
      </c>
      <c r="J1788" s="58">
        <f t="shared" si="378"/>
        <v>82407.32862000001</v>
      </c>
      <c r="K1788" s="58">
        <f t="shared" si="379"/>
        <v>85126.77046446</v>
      </c>
      <c r="L1788" s="74">
        <f t="shared" si="380"/>
        <v>6304.160639430001</v>
      </c>
      <c r="M1788" s="74">
        <f t="shared" si="381"/>
        <v>121.96284635760001</v>
      </c>
      <c r="N1788" s="74">
        <f t="shared" si="382"/>
        <v>384.0022598277695</v>
      </c>
      <c r="O1788" s="74">
        <f t="shared" si="383"/>
        <v>10609.943559825002</v>
      </c>
      <c r="P1788" s="39">
        <f t="shared" si="384"/>
        <v>19044</v>
      </c>
      <c r="Q1788" s="73">
        <f t="shared" si="385"/>
        <v>6512.19794053119</v>
      </c>
      <c r="R1788" s="73">
        <f t="shared" si="386"/>
        <v>125.9876202874008</v>
      </c>
      <c r="S1788" s="73">
        <f t="shared" si="387"/>
        <v>384.0022598277695</v>
      </c>
      <c r="T1788" s="73">
        <f t="shared" si="388"/>
        <v>11109.04354561203</v>
      </c>
      <c r="U1788" s="73">
        <f t="shared" si="389"/>
        <v>19236</v>
      </c>
      <c r="V1788" s="73">
        <f t="shared" si="390"/>
        <v>118871.39792544038</v>
      </c>
      <c r="W1788" s="73">
        <f t="shared" si="391"/>
        <v>122494.0018307184</v>
      </c>
    </row>
    <row r="1789" spans="2:23" ht="15">
      <c r="B1789" t="s">
        <v>3127</v>
      </c>
      <c r="C1789" t="s">
        <v>1152</v>
      </c>
      <c r="D1789" t="s">
        <v>1153</v>
      </c>
      <c r="E1789" s="54">
        <v>40</v>
      </c>
      <c r="F1789" s="45" t="s">
        <v>407</v>
      </c>
      <c r="G1789" s="45" t="s">
        <v>408</v>
      </c>
      <c r="H1789" s="45" t="s">
        <v>412</v>
      </c>
      <c r="I1789" s="53">
        <v>100797.62</v>
      </c>
      <c r="J1789" s="58">
        <f t="shared" si="378"/>
        <v>104627.92956</v>
      </c>
      <c r="K1789" s="58">
        <f t="shared" si="379"/>
        <v>108080.65123547999</v>
      </c>
      <c r="L1789" s="74">
        <f t="shared" si="380"/>
        <v>8004.0366113400005</v>
      </c>
      <c r="M1789" s="74">
        <f t="shared" si="381"/>
        <v>154.8493357488</v>
      </c>
      <c r="N1789" s="74">
        <f t="shared" si="382"/>
        <v>384.0022598277695</v>
      </c>
      <c r="O1789" s="74">
        <f t="shared" si="383"/>
        <v>13470.84593085</v>
      </c>
      <c r="P1789" s="39">
        <f t="shared" si="384"/>
        <v>19044</v>
      </c>
      <c r="Q1789" s="73">
        <f t="shared" si="385"/>
        <v>8268.16981951422</v>
      </c>
      <c r="R1789" s="73">
        <f t="shared" si="386"/>
        <v>159.9593638285104</v>
      </c>
      <c r="S1789" s="73">
        <f t="shared" si="387"/>
        <v>384.0022598277695</v>
      </c>
      <c r="T1789" s="73">
        <f t="shared" si="388"/>
        <v>14104.524986230139</v>
      </c>
      <c r="U1789" s="73">
        <f t="shared" si="389"/>
        <v>19236</v>
      </c>
      <c r="V1789" s="73">
        <f t="shared" si="390"/>
        <v>145685.66369776658</v>
      </c>
      <c r="W1789" s="73">
        <f t="shared" si="391"/>
        <v>150233.30766488065</v>
      </c>
    </row>
    <row r="1790" spans="2:23" ht="15">
      <c r="B1790" t="s">
        <v>3128</v>
      </c>
      <c r="C1790" t="s">
        <v>836</v>
      </c>
      <c r="D1790" t="s">
        <v>511</v>
      </c>
      <c r="E1790" s="54">
        <v>35</v>
      </c>
      <c r="F1790" s="45" t="s">
        <v>407</v>
      </c>
      <c r="G1790" s="45" t="s">
        <v>408</v>
      </c>
      <c r="H1790" s="45" t="s">
        <v>412</v>
      </c>
      <c r="I1790" s="53">
        <v>98672.39</v>
      </c>
      <c r="J1790" s="58">
        <f t="shared" si="378"/>
        <v>102421.94082</v>
      </c>
      <c r="K1790" s="58">
        <f t="shared" si="379"/>
        <v>105801.86486706</v>
      </c>
      <c r="L1790" s="74">
        <f t="shared" si="380"/>
        <v>7835.27847273</v>
      </c>
      <c r="M1790" s="74">
        <f t="shared" si="381"/>
        <v>151.5844724136</v>
      </c>
      <c r="N1790" s="74">
        <f t="shared" si="382"/>
        <v>384.0022598277695</v>
      </c>
      <c r="O1790" s="74">
        <f t="shared" si="383"/>
        <v>13186.824880575</v>
      </c>
      <c r="P1790" s="39">
        <f t="shared" si="384"/>
        <v>19044</v>
      </c>
      <c r="Q1790" s="73">
        <f t="shared" si="385"/>
        <v>8093.842662330089</v>
      </c>
      <c r="R1790" s="73">
        <f t="shared" si="386"/>
        <v>156.5867600032488</v>
      </c>
      <c r="S1790" s="73">
        <f t="shared" si="387"/>
        <v>384.0022598277695</v>
      </c>
      <c r="T1790" s="73">
        <f t="shared" si="388"/>
        <v>13807.143365151329</v>
      </c>
      <c r="U1790" s="73">
        <f t="shared" si="389"/>
        <v>19236</v>
      </c>
      <c r="V1790" s="73">
        <f t="shared" si="390"/>
        <v>143023.63090554636</v>
      </c>
      <c r="W1790" s="73">
        <f t="shared" si="391"/>
        <v>147479.43991437243</v>
      </c>
    </row>
    <row r="1791" spans="2:23" ht="15">
      <c r="B1791" t="s">
        <v>3129</v>
      </c>
      <c r="C1791" t="s">
        <v>1478</v>
      </c>
      <c r="D1791" t="s">
        <v>511</v>
      </c>
      <c r="E1791" s="54">
        <v>35</v>
      </c>
      <c r="F1791" s="45" t="s">
        <v>407</v>
      </c>
      <c r="G1791" s="45" t="s">
        <v>408</v>
      </c>
      <c r="H1791" s="45" t="s">
        <v>412</v>
      </c>
      <c r="I1791" s="53">
        <v>91786.3</v>
      </c>
      <c r="J1791" s="58">
        <f t="shared" si="378"/>
        <v>95274.17940000001</v>
      </c>
      <c r="K1791" s="58">
        <f t="shared" si="379"/>
        <v>98418.2273202</v>
      </c>
      <c r="L1791" s="74">
        <f t="shared" si="380"/>
        <v>7288.4747241000005</v>
      </c>
      <c r="M1791" s="74">
        <f t="shared" si="381"/>
        <v>141.00578551200002</v>
      </c>
      <c r="N1791" s="74">
        <f t="shared" si="382"/>
        <v>384.0022598277695</v>
      </c>
      <c r="O1791" s="74">
        <f t="shared" si="383"/>
        <v>12266.550597750002</v>
      </c>
      <c r="P1791" s="39">
        <f t="shared" si="384"/>
        <v>19044</v>
      </c>
      <c r="Q1791" s="73">
        <f t="shared" si="385"/>
        <v>7528.9943899953005</v>
      </c>
      <c r="R1791" s="73">
        <f t="shared" si="386"/>
        <v>145.65897643389602</v>
      </c>
      <c r="S1791" s="73">
        <f t="shared" si="387"/>
        <v>384.0022598277695</v>
      </c>
      <c r="T1791" s="73">
        <f t="shared" si="388"/>
        <v>12843.5786652861</v>
      </c>
      <c r="U1791" s="73">
        <f t="shared" si="389"/>
        <v>19236</v>
      </c>
      <c r="V1791" s="73">
        <f t="shared" si="390"/>
        <v>134398.21276718978</v>
      </c>
      <c r="W1791" s="73">
        <f t="shared" si="391"/>
        <v>138556.46161174309</v>
      </c>
    </row>
    <row r="1792" spans="2:23" ht="15">
      <c r="B1792" t="s">
        <v>3130</v>
      </c>
      <c r="C1792" t="s">
        <v>836</v>
      </c>
      <c r="D1792" t="s">
        <v>511</v>
      </c>
      <c r="E1792" s="54">
        <v>35</v>
      </c>
      <c r="F1792" s="45" t="s">
        <v>407</v>
      </c>
      <c r="G1792" s="45" t="s">
        <v>408</v>
      </c>
      <c r="H1792" s="45" t="s">
        <v>412</v>
      </c>
      <c r="I1792" s="53">
        <v>98672.39</v>
      </c>
      <c r="J1792" s="58">
        <f t="shared" si="378"/>
        <v>102421.94082</v>
      </c>
      <c r="K1792" s="58">
        <f t="shared" si="379"/>
        <v>105801.86486706</v>
      </c>
      <c r="L1792" s="74">
        <f t="shared" si="380"/>
        <v>7835.27847273</v>
      </c>
      <c r="M1792" s="74">
        <f t="shared" si="381"/>
        <v>151.5844724136</v>
      </c>
      <c r="N1792" s="74">
        <f t="shared" si="382"/>
        <v>384.0022598277695</v>
      </c>
      <c r="O1792" s="74">
        <f t="shared" si="383"/>
        <v>13186.824880575</v>
      </c>
      <c r="P1792" s="39">
        <f t="shared" si="384"/>
        <v>19044</v>
      </c>
      <c r="Q1792" s="73">
        <f t="shared" si="385"/>
        <v>8093.842662330089</v>
      </c>
      <c r="R1792" s="73">
        <f t="shared" si="386"/>
        <v>156.5867600032488</v>
      </c>
      <c r="S1792" s="73">
        <f t="shared" si="387"/>
        <v>384.0022598277695</v>
      </c>
      <c r="T1792" s="73">
        <f t="shared" si="388"/>
        <v>13807.143365151329</v>
      </c>
      <c r="U1792" s="73">
        <f t="shared" si="389"/>
        <v>19236</v>
      </c>
      <c r="V1792" s="73">
        <f t="shared" si="390"/>
        <v>143023.63090554636</v>
      </c>
      <c r="W1792" s="73">
        <f t="shared" si="391"/>
        <v>147479.43991437243</v>
      </c>
    </row>
    <row r="1793" spans="2:23" ht="15">
      <c r="B1793" t="s">
        <v>3131</v>
      </c>
      <c r="C1793" t="s">
        <v>3132</v>
      </c>
      <c r="D1793" t="s">
        <v>511</v>
      </c>
      <c r="E1793" s="54">
        <v>35</v>
      </c>
      <c r="F1793" s="45" t="s">
        <v>407</v>
      </c>
      <c r="G1793" s="45" t="s">
        <v>408</v>
      </c>
      <c r="H1793" s="45" t="s">
        <v>412</v>
      </c>
      <c r="I1793" s="53">
        <v>49116.98</v>
      </c>
      <c r="J1793" s="58">
        <f t="shared" si="378"/>
        <v>50983.425240000004</v>
      </c>
      <c r="K1793" s="58">
        <f t="shared" si="379"/>
        <v>52665.87827292</v>
      </c>
      <c r="L1793" s="74">
        <f t="shared" si="380"/>
        <v>3900.23203086</v>
      </c>
      <c r="M1793" s="74">
        <f t="shared" si="381"/>
        <v>75.45546935520001</v>
      </c>
      <c r="N1793" s="74">
        <f t="shared" si="382"/>
        <v>384.0022598277695</v>
      </c>
      <c r="O1793" s="74">
        <f t="shared" si="383"/>
        <v>6564.115999650001</v>
      </c>
      <c r="P1793" s="39">
        <f t="shared" si="384"/>
        <v>19044</v>
      </c>
      <c r="Q1793" s="73">
        <f t="shared" si="385"/>
        <v>4028.93968787838</v>
      </c>
      <c r="R1793" s="73">
        <f t="shared" si="386"/>
        <v>77.94549984392161</v>
      </c>
      <c r="S1793" s="73">
        <f t="shared" si="387"/>
        <v>384.0022598277695</v>
      </c>
      <c r="T1793" s="73">
        <f t="shared" si="388"/>
        <v>6872.89711461606</v>
      </c>
      <c r="U1793" s="73">
        <f t="shared" si="389"/>
        <v>19236</v>
      </c>
      <c r="V1793" s="73">
        <f t="shared" si="390"/>
        <v>80951.23099969298</v>
      </c>
      <c r="W1793" s="73">
        <f t="shared" si="391"/>
        <v>83265.66283508614</v>
      </c>
    </row>
    <row r="1794" spans="2:23" ht="15">
      <c r="B1794" t="s">
        <v>3133</v>
      </c>
      <c r="C1794" t="s">
        <v>735</v>
      </c>
      <c r="D1794" t="s">
        <v>474</v>
      </c>
      <c r="E1794" s="54">
        <v>35</v>
      </c>
      <c r="F1794" s="45" t="s">
        <v>407</v>
      </c>
      <c r="G1794" s="45" t="s">
        <v>408</v>
      </c>
      <c r="H1794" s="45" t="s">
        <v>412</v>
      </c>
      <c r="I1794" s="53">
        <v>100172.59</v>
      </c>
      <c r="J1794" s="58">
        <f t="shared" si="378"/>
        <v>103979.14842</v>
      </c>
      <c r="K1794" s="58">
        <f t="shared" si="379"/>
        <v>107410.46031786</v>
      </c>
      <c r="L1794" s="74">
        <f t="shared" si="380"/>
        <v>7954.40485413</v>
      </c>
      <c r="M1794" s="74">
        <f t="shared" si="381"/>
        <v>153.88913966159998</v>
      </c>
      <c r="N1794" s="74">
        <f t="shared" si="382"/>
        <v>384.0022598277695</v>
      </c>
      <c r="O1794" s="74">
        <f t="shared" si="383"/>
        <v>13387.315359075</v>
      </c>
      <c r="P1794" s="39">
        <f t="shared" si="384"/>
        <v>19044</v>
      </c>
      <c r="Q1794" s="73">
        <f t="shared" si="385"/>
        <v>8216.900214316289</v>
      </c>
      <c r="R1794" s="73">
        <f t="shared" si="386"/>
        <v>158.96748127043278</v>
      </c>
      <c r="S1794" s="73">
        <f t="shared" si="387"/>
        <v>384.0022598277695</v>
      </c>
      <c r="T1794" s="73">
        <f t="shared" si="388"/>
        <v>14017.065071480729</v>
      </c>
      <c r="U1794" s="73">
        <f t="shared" si="389"/>
        <v>19236</v>
      </c>
      <c r="V1794" s="73">
        <f t="shared" si="390"/>
        <v>144902.76003269438</v>
      </c>
      <c r="W1794" s="73">
        <f t="shared" si="391"/>
        <v>149423.3953447552</v>
      </c>
    </row>
    <row r="1795" spans="2:23" ht="15">
      <c r="B1795" t="s">
        <v>3134</v>
      </c>
      <c r="C1795" t="s">
        <v>2364</v>
      </c>
      <c r="D1795" t="s">
        <v>511</v>
      </c>
      <c r="E1795" s="54">
        <v>35</v>
      </c>
      <c r="F1795" s="45" t="s">
        <v>407</v>
      </c>
      <c r="G1795" s="45" t="s">
        <v>408</v>
      </c>
      <c r="H1795" s="45" t="s">
        <v>412</v>
      </c>
      <c r="I1795" s="53">
        <v>91767.86</v>
      </c>
      <c r="J1795" s="58">
        <f t="shared" si="378"/>
        <v>95255.03868</v>
      </c>
      <c r="K1795" s="58">
        <f t="shared" si="379"/>
        <v>98398.45495644</v>
      </c>
      <c r="L1795" s="74">
        <f t="shared" si="380"/>
        <v>7287.01045902</v>
      </c>
      <c r="M1795" s="74">
        <f t="shared" si="381"/>
        <v>140.9774572464</v>
      </c>
      <c r="N1795" s="74">
        <f t="shared" si="382"/>
        <v>384.0022598277695</v>
      </c>
      <c r="O1795" s="74">
        <f t="shared" si="383"/>
        <v>12264.08623005</v>
      </c>
      <c r="P1795" s="39">
        <f t="shared" si="384"/>
        <v>19044</v>
      </c>
      <c r="Q1795" s="73">
        <f t="shared" si="385"/>
        <v>7527.481804167659</v>
      </c>
      <c r="R1795" s="73">
        <f t="shared" si="386"/>
        <v>145.6297133355312</v>
      </c>
      <c r="S1795" s="73">
        <f t="shared" si="387"/>
        <v>384.0022598277695</v>
      </c>
      <c r="T1795" s="73">
        <f t="shared" si="388"/>
        <v>12840.99837181542</v>
      </c>
      <c r="U1795" s="73">
        <f t="shared" si="389"/>
        <v>19236</v>
      </c>
      <c r="V1795" s="73">
        <f t="shared" si="390"/>
        <v>134375.1150861442</v>
      </c>
      <c r="W1795" s="73">
        <f t="shared" si="391"/>
        <v>138532.56710558638</v>
      </c>
    </row>
    <row r="1796" spans="2:23" ht="15">
      <c r="B1796" t="s">
        <v>3135</v>
      </c>
      <c r="C1796" t="s">
        <v>1432</v>
      </c>
      <c r="D1796" t="s">
        <v>458</v>
      </c>
      <c r="E1796" s="54">
        <v>35</v>
      </c>
      <c r="F1796" s="45" t="s">
        <v>407</v>
      </c>
      <c r="G1796" s="45" t="s">
        <v>408</v>
      </c>
      <c r="H1796" s="45" t="s">
        <v>412</v>
      </c>
      <c r="I1796" s="53">
        <v>167749.03</v>
      </c>
      <c r="J1796" s="58">
        <f t="shared" si="378"/>
        <v>174123.49314</v>
      </c>
      <c r="K1796" s="58">
        <f t="shared" si="379"/>
        <v>179869.56841362</v>
      </c>
      <c r="L1796" s="74">
        <f t="shared" si="380"/>
        <v>10485.59065053</v>
      </c>
      <c r="M1796" s="74">
        <f t="shared" si="381"/>
        <v>257.7027698472</v>
      </c>
      <c r="N1796" s="74">
        <f t="shared" si="382"/>
        <v>384.0022598277695</v>
      </c>
      <c r="O1796" s="74">
        <f t="shared" si="383"/>
        <v>22418.399741775</v>
      </c>
      <c r="P1796" s="39">
        <f t="shared" si="384"/>
        <v>19044</v>
      </c>
      <c r="Q1796" s="73">
        <f t="shared" si="385"/>
        <v>10568.908741997491</v>
      </c>
      <c r="R1796" s="73">
        <f t="shared" si="386"/>
        <v>266.2069612521576</v>
      </c>
      <c r="S1796" s="73">
        <f t="shared" si="387"/>
        <v>384.0022598277695</v>
      </c>
      <c r="T1796" s="73">
        <f t="shared" si="388"/>
        <v>23472.97867797741</v>
      </c>
      <c r="U1796" s="73">
        <f t="shared" si="389"/>
        <v>19236</v>
      </c>
      <c r="V1796" s="73">
        <f t="shared" si="390"/>
        <v>226713.18856197997</v>
      </c>
      <c r="W1796" s="73">
        <f t="shared" si="391"/>
        <v>233797.66505467484</v>
      </c>
    </row>
    <row r="1797" spans="2:23" ht="15">
      <c r="B1797" t="s">
        <v>3136</v>
      </c>
      <c r="C1797" t="s">
        <v>2364</v>
      </c>
      <c r="D1797" t="s">
        <v>511</v>
      </c>
      <c r="E1797" s="54">
        <v>35</v>
      </c>
      <c r="F1797" s="45" t="s">
        <v>407</v>
      </c>
      <c r="G1797" s="45" t="s">
        <v>408</v>
      </c>
      <c r="H1797" s="45" t="s">
        <v>412</v>
      </c>
      <c r="I1797" s="53">
        <v>91767.86</v>
      </c>
      <c r="J1797" s="58">
        <f t="shared" si="378"/>
        <v>95255.03868</v>
      </c>
      <c r="K1797" s="58">
        <f t="shared" si="379"/>
        <v>98398.45495644</v>
      </c>
      <c r="L1797" s="74">
        <f t="shared" si="380"/>
        <v>7287.01045902</v>
      </c>
      <c r="M1797" s="74">
        <f t="shared" si="381"/>
        <v>140.9774572464</v>
      </c>
      <c r="N1797" s="74">
        <f t="shared" si="382"/>
        <v>384.0022598277695</v>
      </c>
      <c r="O1797" s="74">
        <f t="shared" si="383"/>
        <v>12264.08623005</v>
      </c>
      <c r="P1797" s="39">
        <f t="shared" si="384"/>
        <v>19044</v>
      </c>
      <c r="Q1797" s="73">
        <f t="shared" si="385"/>
        <v>7527.481804167659</v>
      </c>
      <c r="R1797" s="73">
        <f t="shared" si="386"/>
        <v>145.6297133355312</v>
      </c>
      <c r="S1797" s="73">
        <f t="shared" si="387"/>
        <v>384.0022598277695</v>
      </c>
      <c r="T1797" s="73">
        <f t="shared" si="388"/>
        <v>12840.99837181542</v>
      </c>
      <c r="U1797" s="73">
        <f t="shared" si="389"/>
        <v>19236</v>
      </c>
      <c r="V1797" s="73">
        <f t="shared" si="390"/>
        <v>134375.1150861442</v>
      </c>
      <c r="W1797" s="73">
        <f t="shared" si="391"/>
        <v>138532.56710558638</v>
      </c>
    </row>
    <row r="1798" spans="2:23" ht="15">
      <c r="B1798" t="s">
        <v>3137</v>
      </c>
      <c r="C1798" t="s">
        <v>937</v>
      </c>
      <c r="D1798" t="s">
        <v>511</v>
      </c>
      <c r="E1798" s="54">
        <v>35</v>
      </c>
      <c r="F1798" s="45" t="s">
        <v>407</v>
      </c>
      <c r="G1798" s="45" t="s">
        <v>408</v>
      </c>
      <c r="H1798" s="45" t="s">
        <v>412</v>
      </c>
      <c r="I1798" s="53">
        <v>99489.12</v>
      </c>
      <c r="J1798" s="58">
        <f t="shared" si="378"/>
        <v>103269.70655999999</v>
      </c>
      <c r="K1798" s="58">
        <f t="shared" si="379"/>
        <v>106677.60687647999</v>
      </c>
      <c r="L1798" s="74">
        <f t="shared" si="380"/>
        <v>7900.132551839999</v>
      </c>
      <c r="M1798" s="74">
        <f t="shared" si="381"/>
        <v>152.83916570879998</v>
      </c>
      <c r="N1798" s="74">
        <f t="shared" si="382"/>
        <v>384.0022598277695</v>
      </c>
      <c r="O1798" s="74">
        <f t="shared" si="383"/>
        <v>13295.974719599999</v>
      </c>
      <c r="P1798" s="39">
        <f t="shared" si="384"/>
        <v>19044</v>
      </c>
      <c r="Q1798" s="73">
        <f t="shared" si="385"/>
        <v>8160.836926050719</v>
      </c>
      <c r="R1798" s="73">
        <f t="shared" si="386"/>
        <v>157.88285817719037</v>
      </c>
      <c r="S1798" s="73">
        <f t="shared" si="387"/>
        <v>384.0022598277695</v>
      </c>
      <c r="T1798" s="73">
        <f t="shared" si="388"/>
        <v>13921.427697380639</v>
      </c>
      <c r="U1798" s="73">
        <f t="shared" si="389"/>
        <v>19236</v>
      </c>
      <c r="V1798" s="73">
        <f t="shared" si="390"/>
        <v>144046.65525697655</v>
      </c>
      <c r="W1798" s="73">
        <f t="shared" si="391"/>
        <v>148537.7566179163</v>
      </c>
    </row>
    <row r="1799" spans="2:23" ht="15">
      <c r="B1799" t="s">
        <v>3138</v>
      </c>
      <c r="C1799" t="s">
        <v>1188</v>
      </c>
      <c r="D1799" t="s">
        <v>417</v>
      </c>
      <c r="E1799" s="54">
        <v>40</v>
      </c>
      <c r="F1799" s="45" t="s">
        <v>407</v>
      </c>
      <c r="G1799" s="45" t="s">
        <v>408</v>
      </c>
      <c r="H1799" s="45" t="s">
        <v>412</v>
      </c>
      <c r="I1799" s="53">
        <v>184151.52</v>
      </c>
      <c r="J1799" s="58">
        <f t="shared" si="378"/>
        <v>191149.27776</v>
      </c>
      <c r="K1799" s="58">
        <f t="shared" si="379"/>
        <v>197457.20392608</v>
      </c>
      <c r="L1799" s="74">
        <f t="shared" si="380"/>
        <v>10732.46452752</v>
      </c>
      <c r="M1799" s="74">
        <f t="shared" si="381"/>
        <v>282.9009310848</v>
      </c>
      <c r="N1799" s="74">
        <f t="shared" si="382"/>
        <v>384.0022598277695</v>
      </c>
      <c r="O1799" s="74">
        <f t="shared" si="383"/>
        <v>24610.4695116</v>
      </c>
      <c r="P1799" s="39">
        <f t="shared" si="384"/>
        <v>19044</v>
      </c>
      <c r="Q1799" s="73">
        <f t="shared" si="385"/>
        <v>10823.929456928161</v>
      </c>
      <c r="R1799" s="73">
        <f t="shared" si="386"/>
        <v>292.2366618105984</v>
      </c>
      <c r="S1799" s="73">
        <f t="shared" si="387"/>
        <v>384.0022598277695</v>
      </c>
      <c r="T1799" s="73">
        <f t="shared" si="388"/>
        <v>25768.16511235344</v>
      </c>
      <c r="U1799" s="73">
        <f t="shared" si="389"/>
        <v>19236</v>
      </c>
      <c r="V1799" s="73">
        <f t="shared" si="390"/>
        <v>246203.11499003257</v>
      </c>
      <c r="W1799" s="73">
        <f t="shared" si="391"/>
        <v>253961.53741699996</v>
      </c>
    </row>
    <row r="1800" spans="2:23" ht="15">
      <c r="B1800" t="s">
        <v>3139</v>
      </c>
      <c r="C1800" t="s">
        <v>757</v>
      </c>
      <c r="D1800" t="s">
        <v>511</v>
      </c>
      <c r="E1800" s="54">
        <v>35</v>
      </c>
      <c r="F1800" s="45" t="s">
        <v>407</v>
      </c>
      <c r="G1800" s="45" t="s">
        <v>408</v>
      </c>
      <c r="H1800" s="45" t="s">
        <v>412</v>
      </c>
      <c r="I1800" s="53">
        <v>75647.94</v>
      </c>
      <c r="J1800" s="58">
        <f t="shared" si="378"/>
        <v>78522.56172</v>
      </c>
      <c r="K1800" s="58">
        <f t="shared" si="379"/>
        <v>81113.80625675998</v>
      </c>
      <c r="L1800" s="74">
        <f t="shared" si="380"/>
        <v>6006.97597158</v>
      </c>
      <c r="M1800" s="74">
        <f t="shared" si="381"/>
        <v>116.2133913456</v>
      </c>
      <c r="N1800" s="74">
        <f t="shared" si="382"/>
        <v>384.0022598277695</v>
      </c>
      <c r="O1800" s="74">
        <f t="shared" si="383"/>
        <v>10109.77982145</v>
      </c>
      <c r="P1800" s="39">
        <f t="shared" si="384"/>
        <v>19044</v>
      </c>
      <c r="Q1800" s="73">
        <f t="shared" si="385"/>
        <v>6205.206178642139</v>
      </c>
      <c r="R1800" s="73">
        <f t="shared" si="386"/>
        <v>120.04843326000477</v>
      </c>
      <c r="S1800" s="73">
        <f t="shared" si="387"/>
        <v>384.0022598277695</v>
      </c>
      <c r="T1800" s="73">
        <f t="shared" si="388"/>
        <v>10585.351716507179</v>
      </c>
      <c r="U1800" s="73">
        <f t="shared" si="389"/>
        <v>19236</v>
      </c>
      <c r="V1800" s="73">
        <f t="shared" si="390"/>
        <v>114183.53316420337</v>
      </c>
      <c r="W1800" s="73">
        <f t="shared" si="391"/>
        <v>117644.41484499708</v>
      </c>
    </row>
    <row r="1801" spans="2:23" ht="15">
      <c r="B1801" t="s">
        <v>3140</v>
      </c>
      <c r="C1801" t="s">
        <v>3141</v>
      </c>
      <c r="D1801" t="s">
        <v>511</v>
      </c>
      <c r="E1801" s="54">
        <v>35</v>
      </c>
      <c r="F1801" s="45" t="s">
        <v>407</v>
      </c>
      <c r="G1801" s="45" t="s">
        <v>408</v>
      </c>
      <c r="H1801" s="45" t="s">
        <v>412</v>
      </c>
      <c r="I1801" s="53">
        <v>75729.27</v>
      </c>
      <c r="J1801" s="58">
        <f t="shared" si="378"/>
        <v>78606.98226</v>
      </c>
      <c r="K1801" s="58">
        <f t="shared" si="379"/>
        <v>81201.01267458</v>
      </c>
      <c r="L1801" s="74">
        <f t="shared" si="380"/>
        <v>6013.434142890001</v>
      </c>
      <c r="M1801" s="74">
        <f t="shared" si="381"/>
        <v>116.33833374480001</v>
      </c>
      <c r="N1801" s="74">
        <f t="shared" si="382"/>
        <v>384.0022598277695</v>
      </c>
      <c r="O1801" s="74">
        <f t="shared" si="383"/>
        <v>10120.648965975</v>
      </c>
      <c r="P1801" s="39">
        <f t="shared" si="384"/>
        <v>19044</v>
      </c>
      <c r="Q1801" s="73">
        <f t="shared" si="385"/>
        <v>6211.87746960537</v>
      </c>
      <c r="R1801" s="73">
        <f t="shared" si="386"/>
        <v>120.17749875837839</v>
      </c>
      <c r="S1801" s="73">
        <f t="shared" si="387"/>
        <v>384.0022598277695</v>
      </c>
      <c r="T1801" s="73">
        <f t="shared" si="388"/>
        <v>10596.73215403269</v>
      </c>
      <c r="U1801" s="73">
        <f t="shared" si="389"/>
        <v>19236</v>
      </c>
      <c r="V1801" s="73">
        <f t="shared" si="390"/>
        <v>114285.40596243757</v>
      </c>
      <c r="W1801" s="73">
        <f t="shared" si="391"/>
        <v>117749.8020568042</v>
      </c>
    </row>
    <row r="1802" spans="2:23" ht="15">
      <c r="B1802" t="s">
        <v>3142</v>
      </c>
      <c r="C1802" t="s">
        <v>757</v>
      </c>
      <c r="D1802" t="s">
        <v>511</v>
      </c>
      <c r="E1802" s="54">
        <v>35</v>
      </c>
      <c r="F1802" s="45" t="s">
        <v>407</v>
      </c>
      <c r="G1802" s="45" t="s">
        <v>408</v>
      </c>
      <c r="H1802" s="45" t="s">
        <v>412</v>
      </c>
      <c r="I1802" s="53">
        <v>75647.94</v>
      </c>
      <c r="J1802" s="58">
        <f aca="true" t="shared" si="392" ref="J1802:J1865">I1802*(1+$F$1)</f>
        <v>78522.56172</v>
      </c>
      <c r="K1802" s="58">
        <f aca="true" t="shared" si="393" ref="K1802:K1865">J1802*(1+$F$2)</f>
        <v>81113.80625675998</v>
      </c>
      <c r="L1802" s="74">
        <f aca="true" t="shared" si="394" ref="L1802:L1865">IF(J1802-$L$2&lt;0,J1802*$I$3,($L$2*$I$3)+(J1802-$L$2)*$I$4)</f>
        <v>6006.97597158</v>
      </c>
      <c r="M1802" s="74">
        <f aca="true" t="shared" si="395" ref="M1802:M1865">J1802*0.00148</f>
        <v>116.2133913456</v>
      </c>
      <c r="N1802" s="74">
        <f aca="true" t="shared" si="396" ref="N1802:N1865">2080*0.184616471071043</f>
        <v>384.0022598277695</v>
      </c>
      <c r="O1802" s="74">
        <f aca="true" t="shared" si="397" ref="O1802:O1865">J1802*0.12875</f>
        <v>10109.77982145</v>
      </c>
      <c r="P1802" s="39">
        <f aca="true" t="shared" si="398" ref="P1802:P1865">1587*12</f>
        <v>19044</v>
      </c>
      <c r="Q1802" s="73">
        <f aca="true" t="shared" si="399" ref="Q1802:Q1865">IF(K1802-$L$2&lt;0,K1802*$I$3,($L$2*$I$3)+(K1802-$L$2)*$I$4)</f>
        <v>6205.206178642139</v>
      </c>
      <c r="R1802" s="73">
        <f aca="true" t="shared" si="400" ref="R1802:R1865">K1802*0.00148</f>
        <v>120.04843326000477</v>
      </c>
      <c r="S1802" s="73">
        <f aca="true" t="shared" si="401" ref="S1802:S1865">2080*0.184616471071043</f>
        <v>384.0022598277695</v>
      </c>
      <c r="T1802" s="73">
        <f aca="true" t="shared" si="402" ref="T1802:T1865">K1802*0.1305</f>
        <v>10585.351716507179</v>
      </c>
      <c r="U1802" s="73">
        <f aca="true" t="shared" si="403" ref="U1802:U1865">1603*12</f>
        <v>19236</v>
      </c>
      <c r="V1802" s="73">
        <f aca="true" t="shared" si="404" ref="V1802:V1865">J1802+SUM(L1802:P1802)</f>
        <v>114183.53316420337</v>
      </c>
      <c r="W1802" s="73">
        <f aca="true" t="shared" si="405" ref="W1802:W1865">K1802+SUM(Q1802:U1802)</f>
        <v>117644.41484499708</v>
      </c>
    </row>
    <row r="1803" spans="2:23" ht="15">
      <c r="B1803" t="s">
        <v>3143</v>
      </c>
      <c r="C1803" t="s">
        <v>973</v>
      </c>
      <c r="D1803" t="s">
        <v>417</v>
      </c>
      <c r="E1803" s="54">
        <v>40</v>
      </c>
      <c r="F1803" s="45" t="s">
        <v>407</v>
      </c>
      <c r="G1803" s="45" t="s">
        <v>408</v>
      </c>
      <c r="H1803" s="45" t="s">
        <v>412</v>
      </c>
      <c r="I1803" s="53">
        <v>76892.81</v>
      </c>
      <c r="J1803" s="58">
        <f t="shared" si="392"/>
        <v>79814.73678</v>
      </c>
      <c r="K1803" s="58">
        <f t="shared" si="393"/>
        <v>82448.62309374</v>
      </c>
      <c r="L1803" s="74">
        <f t="shared" si="394"/>
        <v>6105.8273636700005</v>
      </c>
      <c r="M1803" s="74">
        <f t="shared" si="395"/>
        <v>118.12581043440001</v>
      </c>
      <c r="N1803" s="74">
        <f t="shared" si="396"/>
        <v>384.0022598277695</v>
      </c>
      <c r="O1803" s="74">
        <f t="shared" si="397"/>
        <v>10276.147360425</v>
      </c>
      <c r="P1803" s="39">
        <f t="shared" si="398"/>
        <v>19044</v>
      </c>
      <c r="Q1803" s="73">
        <f t="shared" si="399"/>
        <v>6307.319666671109</v>
      </c>
      <c r="R1803" s="73">
        <f t="shared" si="400"/>
        <v>122.02396217873519</v>
      </c>
      <c r="S1803" s="73">
        <f t="shared" si="401"/>
        <v>384.0022598277695</v>
      </c>
      <c r="T1803" s="73">
        <f t="shared" si="402"/>
        <v>10759.54531373307</v>
      </c>
      <c r="U1803" s="73">
        <f t="shared" si="403"/>
        <v>19236</v>
      </c>
      <c r="V1803" s="73">
        <f t="shared" si="404"/>
        <v>115742.83957435717</v>
      </c>
      <c r="W1803" s="73">
        <f t="shared" si="405"/>
        <v>119257.51429615068</v>
      </c>
    </row>
    <row r="1804" spans="2:23" ht="15">
      <c r="B1804" t="s">
        <v>3144</v>
      </c>
      <c r="C1804" t="s">
        <v>3145</v>
      </c>
      <c r="D1804" t="s">
        <v>725</v>
      </c>
      <c r="E1804" s="54">
        <v>87</v>
      </c>
      <c r="F1804" s="45" t="s">
        <v>407</v>
      </c>
      <c r="G1804" s="45" t="s">
        <v>408</v>
      </c>
      <c r="H1804" s="45" t="s">
        <v>412</v>
      </c>
      <c r="I1804" s="53">
        <v>83348.26</v>
      </c>
      <c r="J1804" s="58">
        <f t="shared" si="392"/>
        <v>86515.49388</v>
      </c>
      <c r="K1804" s="58">
        <f t="shared" si="393"/>
        <v>89370.50517803998</v>
      </c>
      <c r="L1804" s="74">
        <f t="shared" si="394"/>
        <v>6618.43528182</v>
      </c>
      <c r="M1804" s="74">
        <f t="shared" si="395"/>
        <v>128.04293094239998</v>
      </c>
      <c r="N1804" s="74">
        <f t="shared" si="396"/>
        <v>384.0022598277695</v>
      </c>
      <c r="O1804" s="74">
        <f t="shared" si="397"/>
        <v>11138.869837049999</v>
      </c>
      <c r="P1804" s="39">
        <f t="shared" si="398"/>
        <v>19044</v>
      </c>
      <c r="Q1804" s="73">
        <f t="shared" si="399"/>
        <v>6836.843646120058</v>
      </c>
      <c r="R1804" s="73">
        <f t="shared" si="400"/>
        <v>132.26834766349916</v>
      </c>
      <c r="S1804" s="73">
        <f t="shared" si="401"/>
        <v>384.0022598277695</v>
      </c>
      <c r="T1804" s="73">
        <f t="shared" si="402"/>
        <v>11662.850925734218</v>
      </c>
      <c r="U1804" s="73">
        <f t="shared" si="403"/>
        <v>19236</v>
      </c>
      <c r="V1804" s="73">
        <f t="shared" si="404"/>
        <v>123828.84418964016</v>
      </c>
      <c r="W1804" s="73">
        <f t="shared" si="405"/>
        <v>127622.47035738552</v>
      </c>
    </row>
    <row r="1805" spans="2:23" ht="15">
      <c r="B1805" t="s">
        <v>3146</v>
      </c>
      <c r="C1805" t="s">
        <v>464</v>
      </c>
      <c r="D1805" t="s">
        <v>417</v>
      </c>
      <c r="E1805" s="54">
        <v>40</v>
      </c>
      <c r="F1805" s="45" t="s">
        <v>407</v>
      </c>
      <c r="G1805" s="45" t="s">
        <v>408</v>
      </c>
      <c r="H1805" s="45" t="s">
        <v>412</v>
      </c>
      <c r="I1805" s="53">
        <v>86498.28</v>
      </c>
      <c r="J1805" s="58">
        <f t="shared" si="392"/>
        <v>89785.21464</v>
      </c>
      <c r="K1805" s="58">
        <f t="shared" si="393"/>
        <v>92748.12672312</v>
      </c>
      <c r="L1805" s="74">
        <f t="shared" si="394"/>
        <v>6868.56891996</v>
      </c>
      <c r="M1805" s="74">
        <f t="shared" si="395"/>
        <v>132.8821176672</v>
      </c>
      <c r="N1805" s="74">
        <f t="shared" si="396"/>
        <v>384.0022598277695</v>
      </c>
      <c r="O1805" s="74">
        <f t="shared" si="397"/>
        <v>11559.846384900002</v>
      </c>
      <c r="P1805" s="39">
        <f t="shared" si="398"/>
        <v>19044</v>
      </c>
      <c r="Q1805" s="73">
        <f t="shared" si="399"/>
        <v>7095.23169431868</v>
      </c>
      <c r="R1805" s="73">
        <f t="shared" si="400"/>
        <v>137.2672275502176</v>
      </c>
      <c r="S1805" s="73">
        <f t="shared" si="401"/>
        <v>384.0022598277695</v>
      </c>
      <c r="T1805" s="73">
        <f t="shared" si="402"/>
        <v>12103.63053736716</v>
      </c>
      <c r="U1805" s="73">
        <f t="shared" si="403"/>
        <v>19236</v>
      </c>
      <c r="V1805" s="73">
        <f t="shared" si="404"/>
        <v>127774.51432235498</v>
      </c>
      <c r="W1805" s="73">
        <f t="shared" si="405"/>
        <v>131704.25844218384</v>
      </c>
    </row>
    <row r="1806" spans="2:23" ht="15">
      <c r="B1806" t="s">
        <v>3147</v>
      </c>
      <c r="C1806" t="s">
        <v>2388</v>
      </c>
      <c r="D1806" t="s">
        <v>725</v>
      </c>
      <c r="E1806" s="54">
        <v>86.67</v>
      </c>
      <c r="F1806" s="45" t="s">
        <v>407</v>
      </c>
      <c r="G1806" s="45" t="s">
        <v>408</v>
      </c>
      <c r="H1806" s="45" t="s">
        <v>412</v>
      </c>
      <c r="I1806" s="53">
        <v>94020.14</v>
      </c>
      <c r="J1806" s="58">
        <f t="shared" si="392"/>
        <v>97592.90532</v>
      </c>
      <c r="K1806" s="58">
        <f t="shared" si="393"/>
        <v>100813.47119555999</v>
      </c>
      <c r="L1806" s="74">
        <f t="shared" si="394"/>
        <v>7465.85725698</v>
      </c>
      <c r="M1806" s="74">
        <f t="shared" si="395"/>
        <v>144.43749987360002</v>
      </c>
      <c r="N1806" s="74">
        <f t="shared" si="396"/>
        <v>384.0022598277695</v>
      </c>
      <c r="O1806" s="74">
        <f t="shared" si="397"/>
        <v>12565.086559950001</v>
      </c>
      <c r="P1806" s="39">
        <f t="shared" si="398"/>
        <v>19044</v>
      </c>
      <c r="Q1806" s="73">
        <f t="shared" si="399"/>
        <v>7712.23054646034</v>
      </c>
      <c r="R1806" s="73">
        <f t="shared" si="400"/>
        <v>149.2039373694288</v>
      </c>
      <c r="S1806" s="73">
        <f t="shared" si="401"/>
        <v>384.0022598277695</v>
      </c>
      <c r="T1806" s="73">
        <f t="shared" si="402"/>
        <v>13156.15799102058</v>
      </c>
      <c r="U1806" s="73">
        <f t="shared" si="403"/>
        <v>19236</v>
      </c>
      <c r="V1806" s="73">
        <f t="shared" si="404"/>
        <v>137196.2888966314</v>
      </c>
      <c r="W1806" s="73">
        <f t="shared" si="405"/>
        <v>141451.0659302381</v>
      </c>
    </row>
    <row r="1807" spans="2:23" ht="15">
      <c r="B1807" t="s">
        <v>3148</v>
      </c>
      <c r="C1807" t="s">
        <v>466</v>
      </c>
      <c r="D1807" t="s">
        <v>467</v>
      </c>
      <c r="E1807" s="54">
        <v>40</v>
      </c>
      <c r="F1807" s="45" t="s">
        <v>407</v>
      </c>
      <c r="G1807" s="45" t="s">
        <v>408</v>
      </c>
      <c r="H1807" s="45" t="s">
        <v>412</v>
      </c>
      <c r="I1807" s="53">
        <v>85239.49</v>
      </c>
      <c r="J1807" s="58">
        <f t="shared" si="392"/>
        <v>88478.59062</v>
      </c>
      <c r="K1807" s="58">
        <f t="shared" si="393"/>
        <v>91398.38411046</v>
      </c>
      <c r="L1807" s="74">
        <f t="shared" si="394"/>
        <v>6768.61218243</v>
      </c>
      <c r="M1807" s="74">
        <f t="shared" si="395"/>
        <v>130.9483141176</v>
      </c>
      <c r="N1807" s="74">
        <f t="shared" si="396"/>
        <v>384.0022598277695</v>
      </c>
      <c r="O1807" s="74">
        <f t="shared" si="397"/>
        <v>11391.618542325</v>
      </c>
      <c r="P1807" s="39">
        <f t="shared" si="398"/>
        <v>19044</v>
      </c>
      <c r="Q1807" s="73">
        <f t="shared" si="399"/>
        <v>6991.9763844501895</v>
      </c>
      <c r="R1807" s="73">
        <f t="shared" si="400"/>
        <v>135.2696084834808</v>
      </c>
      <c r="S1807" s="73">
        <f t="shared" si="401"/>
        <v>384.0022598277695</v>
      </c>
      <c r="T1807" s="73">
        <f t="shared" si="402"/>
        <v>11927.48912641503</v>
      </c>
      <c r="U1807" s="73">
        <f t="shared" si="403"/>
        <v>19236</v>
      </c>
      <c r="V1807" s="73">
        <f t="shared" si="404"/>
        <v>126197.77191870037</v>
      </c>
      <c r="W1807" s="73">
        <f t="shared" si="405"/>
        <v>130073.12148963647</v>
      </c>
    </row>
    <row r="1808" spans="2:23" ht="15">
      <c r="B1808" t="s">
        <v>3149</v>
      </c>
      <c r="C1808" t="s">
        <v>3150</v>
      </c>
      <c r="D1808" t="s">
        <v>417</v>
      </c>
      <c r="E1808" s="54">
        <v>40</v>
      </c>
      <c r="F1808" s="45" t="s">
        <v>407</v>
      </c>
      <c r="G1808" s="45" t="s">
        <v>408</v>
      </c>
      <c r="H1808" s="45" t="s">
        <v>412</v>
      </c>
      <c r="I1808" s="53">
        <v>86809.77</v>
      </c>
      <c r="J1808" s="58">
        <f t="shared" si="392"/>
        <v>90108.54126000001</v>
      </c>
      <c r="K1808" s="58">
        <f t="shared" si="393"/>
        <v>93082.12312158</v>
      </c>
      <c r="L1808" s="74">
        <f t="shared" si="394"/>
        <v>6893.30340639</v>
      </c>
      <c r="M1808" s="74">
        <f t="shared" si="395"/>
        <v>133.3606410648</v>
      </c>
      <c r="N1808" s="74">
        <f t="shared" si="396"/>
        <v>384.0022598277695</v>
      </c>
      <c r="O1808" s="74">
        <f t="shared" si="397"/>
        <v>11601.474687225002</v>
      </c>
      <c r="P1808" s="39">
        <f t="shared" si="398"/>
        <v>19044</v>
      </c>
      <c r="Q1808" s="73">
        <f t="shared" si="399"/>
        <v>7120.782418800871</v>
      </c>
      <c r="R1808" s="73">
        <f t="shared" si="400"/>
        <v>137.7615422199384</v>
      </c>
      <c r="S1808" s="73">
        <f t="shared" si="401"/>
        <v>384.0022598277695</v>
      </c>
      <c r="T1808" s="73">
        <f t="shared" si="402"/>
        <v>12147.217067366191</v>
      </c>
      <c r="U1808" s="73">
        <f t="shared" si="403"/>
        <v>19236</v>
      </c>
      <c r="V1808" s="73">
        <f t="shared" si="404"/>
        <v>128164.68225450758</v>
      </c>
      <c r="W1808" s="73">
        <f t="shared" si="405"/>
        <v>132107.8864097948</v>
      </c>
    </row>
    <row r="1809" spans="2:23" ht="15">
      <c r="B1809" t="s">
        <v>3151</v>
      </c>
      <c r="C1809" t="s">
        <v>1375</v>
      </c>
      <c r="D1809" t="s">
        <v>511</v>
      </c>
      <c r="E1809" s="54">
        <v>40</v>
      </c>
      <c r="F1809" s="45" t="s">
        <v>407</v>
      </c>
      <c r="G1809" s="45" t="s">
        <v>408</v>
      </c>
      <c r="H1809" s="45" t="s">
        <v>412</v>
      </c>
      <c r="I1809" s="53">
        <v>113130.75</v>
      </c>
      <c r="J1809" s="58">
        <f t="shared" si="392"/>
        <v>117429.7185</v>
      </c>
      <c r="K1809" s="58">
        <f t="shared" si="393"/>
        <v>121304.89921049999</v>
      </c>
      <c r="L1809" s="74">
        <f t="shared" si="394"/>
        <v>8983.37346525</v>
      </c>
      <c r="M1809" s="74">
        <f t="shared" si="395"/>
        <v>173.79598338</v>
      </c>
      <c r="N1809" s="74">
        <f t="shared" si="396"/>
        <v>384.0022598277695</v>
      </c>
      <c r="O1809" s="74">
        <f t="shared" si="397"/>
        <v>15119.076256875001</v>
      </c>
      <c r="P1809" s="39">
        <f t="shared" si="398"/>
        <v>19044</v>
      </c>
      <c r="Q1809" s="73">
        <f t="shared" si="399"/>
        <v>9279.82478960325</v>
      </c>
      <c r="R1809" s="73">
        <f t="shared" si="400"/>
        <v>179.53125083153998</v>
      </c>
      <c r="S1809" s="73">
        <f t="shared" si="401"/>
        <v>384.0022598277695</v>
      </c>
      <c r="T1809" s="73">
        <f t="shared" si="402"/>
        <v>15830.28934697025</v>
      </c>
      <c r="U1809" s="73">
        <f t="shared" si="403"/>
        <v>19236</v>
      </c>
      <c r="V1809" s="73">
        <f t="shared" si="404"/>
        <v>161133.96646533278</v>
      </c>
      <c r="W1809" s="73">
        <f t="shared" si="405"/>
        <v>166214.5468577328</v>
      </c>
    </row>
    <row r="1810" spans="2:23" ht="15">
      <c r="B1810" t="s">
        <v>3152</v>
      </c>
      <c r="C1810" t="s">
        <v>675</v>
      </c>
      <c r="D1810" t="s">
        <v>458</v>
      </c>
      <c r="E1810" s="54">
        <v>35</v>
      </c>
      <c r="F1810" s="45" t="s">
        <v>407</v>
      </c>
      <c r="G1810" s="45" t="s">
        <v>408</v>
      </c>
      <c r="H1810" s="45" t="s">
        <v>412</v>
      </c>
      <c r="I1810" s="53">
        <v>84795.44</v>
      </c>
      <c r="J1810" s="58">
        <f t="shared" si="392"/>
        <v>88017.66672000001</v>
      </c>
      <c r="K1810" s="58">
        <f t="shared" si="393"/>
        <v>90922.24972176</v>
      </c>
      <c r="L1810" s="74">
        <f t="shared" si="394"/>
        <v>6733.35150408</v>
      </c>
      <c r="M1810" s="74">
        <f t="shared" si="395"/>
        <v>130.2661467456</v>
      </c>
      <c r="N1810" s="74">
        <f t="shared" si="396"/>
        <v>384.0022598277695</v>
      </c>
      <c r="O1810" s="74">
        <f t="shared" si="397"/>
        <v>11332.2745902</v>
      </c>
      <c r="P1810" s="39">
        <f t="shared" si="398"/>
        <v>19044</v>
      </c>
      <c r="Q1810" s="73">
        <f t="shared" si="399"/>
        <v>6955.55210371464</v>
      </c>
      <c r="R1810" s="73">
        <f t="shared" si="400"/>
        <v>134.5649295882048</v>
      </c>
      <c r="S1810" s="73">
        <f t="shared" si="401"/>
        <v>384.0022598277695</v>
      </c>
      <c r="T1810" s="73">
        <f t="shared" si="402"/>
        <v>11865.35358868968</v>
      </c>
      <c r="U1810" s="73">
        <f t="shared" si="403"/>
        <v>19236</v>
      </c>
      <c r="V1810" s="73">
        <f t="shared" si="404"/>
        <v>125641.56122085339</v>
      </c>
      <c r="W1810" s="73">
        <f t="shared" si="405"/>
        <v>129497.7226035803</v>
      </c>
    </row>
    <row r="1811" spans="2:23" ht="15">
      <c r="B1811" t="s">
        <v>3153</v>
      </c>
      <c r="C1811" t="s">
        <v>735</v>
      </c>
      <c r="D1811" t="s">
        <v>474</v>
      </c>
      <c r="E1811" s="54">
        <v>35</v>
      </c>
      <c r="F1811" s="45" t="s">
        <v>407</v>
      </c>
      <c r="G1811" s="45" t="s">
        <v>408</v>
      </c>
      <c r="H1811" s="45" t="s">
        <v>412</v>
      </c>
      <c r="I1811" s="53">
        <v>100172.59</v>
      </c>
      <c r="J1811" s="58">
        <f t="shared" si="392"/>
        <v>103979.14842</v>
      </c>
      <c r="K1811" s="58">
        <f t="shared" si="393"/>
        <v>107410.46031786</v>
      </c>
      <c r="L1811" s="74">
        <f t="shared" si="394"/>
        <v>7954.40485413</v>
      </c>
      <c r="M1811" s="74">
        <f t="shared" si="395"/>
        <v>153.88913966159998</v>
      </c>
      <c r="N1811" s="74">
        <f t="shared" si="396"/>
        <v>384.0022598277695</v>
      </c>
      <c r="O1811" s="74">
        <f t="shared" si="397"/>
        <v>13387.315359075</v>
      </c>
      <c r="P1811" s="39">
        <f t="shared" si="398"/>
        <v>19044</v>
      </c>
      <c r="Q1811" s="73">
        <f t="shared" si="399"/>
        <v>8216.900214316289</v>
      </c>
      <c r="R1811" s="73">
        <f t="shared" si="400"/>
        <v>158.96748127043278</v>
      </c>
      <c r="S1811" s="73">
        <f t="shared" si="401"/>
        <v>384.0022598277695</v>
      </c>
      <c r="T1811" s="73">
        <f t="shared" si="402"/>
        <v>14017.065071480729</v>
      </c>
      <c r="U1811" s="73">
        <f t="shared" si="403"/>
        <v>19236</v>
      </c>
      <c r="V1811" s="73">
        <f t="shared" si="404"/>
        <v>144902.76003269438</v>
      </c>
      <c r="W1811" s="73">
        <f t="shared" si="405"/>
        <v>149423.3953447552</v>
      </c>
    </row>
    <row r="1812" spans="2:23" ht="15">
      <c r="B1812" t="s">
        <v>3154</v>
      </c>
      <c r="C1812" t="s">
        <v>3155</v>
      </c>
      <c r="D1812" t="s">
        <v>710</v>
      </c>
      <c r="E1812" s="54">
        <v>40</v>
      </c>
      <c r="F1812" s="45" t="s">
        <v>407</v>
      </c>
      <c r="G1812" s="45" t="s">
        <v>408</v>
      </c>
      <c r="H1812" s="45" t="s">
        <v>761</v>
      </c>
      <c r="I1812" s="53">
        <v>76422.34</v>
      </c>
      <c r="J1812" s="58">
        <f t="shared" si="392"/>
        <v>79326.38892</v>
      </c>
      <c r="K1812" s="58">
        <f t="shared" si="393"/>
        <v>81944.15975436</v>
      </c>
      <c r="L1812" s="74">
        <f t="shared" si="394"/>
        <v>6068.468752379999</v>
      </c>
      <c r="M1812" s="74">
        <f t="shared" si="395"/>
        <v>117.40305560159999</v>
      </c>
      <c r="N1812" s="74">
        <f t="shared" si="396"/>
        <v>384.0022598277695</v>
      </c>
      <c r="O1812" s="74">
        <f t="shared" si="397"/>
        <v>10213.27257345</v>
      </c>
      <c r="P1812" s="39">
        <f t="shared" si="398"/>
        <v>19044</v>
      </c>
      <c r="Q1812" s="73">
        <f t="shared" si="399"/>
        <v>6268.728221208539</v>
      </c>
      <c r="R1812" s="73">
        <f t="shared" si="400"/>
        <v>121.27735643645279</v>
      </c>
      <c r="S1812" s="73">
        <f t="shared" si="401"/>
        <v>384.0022598277695</v>
      </c>
      <c r="T1812" s="73">
        <f t="shared" si="402"/>
        <v>10693.71284794398</v>
      </c>
      <c r="U1812" s="73">
        <f t="shared" si="403"/>
        <v>19236</v>
      </c>
      <c r="V1812" s="73">
        <f t="shared" si="404"/>
        <v>115153.53556125937</v>
      </c>
      <c r="W1812" s="73">
        <f t="shared" si="405"/>
        <v>118647.88043977674</v>
      </c>
    </row>
    <row r="1813" spans="2:23" ht="15">
      <c r="B1813" t="s">
        <v>3156</v>
      </c>
      <c r="C1813" t="s">
        <v>1735</v>
      </c>
      <c r="D1813" t="s">
        <v>710</v>
      </c>
      <c r="E1813" s="54">
        <v>40</v>
      </c>
      <c r="F1813" s="45" t="s">
        <v>407</v>
      </c>
      <c r="G1813" s="45" t="s">
        <v>408</v>
      </c>
      <c r="H1813" s="45" t="s">
        <v>761</v>
      </c>
      <c r="I1813" s="53">
        <v>87698.78</v>
      </c>
      <c r="J1813" s="58">
        <f t="shared" si="392"/>
        <v>91031.33364</v>
      </c>
      <c r="K1813" s="58">
        <f t="shared" si="393"/>
        <v>94035.36765012</v>
      </c>
      <c r="L1813" s="74">
        <f t="shared" si="394"/>
        <v>6963.897023459999</v>
      </c>
      <c r="M1813" s="74">
        <f t="shared" si="395"/>
        <v>134.7263737872</v>
      </c>
      <c r="N1813" s="74">
        <f t="shared" si="396"/>
        <v>384.0022598277695</v>
      </c>
      <c r="O1813" s="74">
        <f t="shared" si="397"/>
        <v>11720.28420615</v>
      </c>
      <c r="P1813" s="39">
        <f t="shared" si="398"/>
        <v>19044</v>
      </c>
      <c r="Q1813" s="73">
        <f t="shared" si="399"/>
        <v>7193.70562523418</v>
      </c>
      <c r="R1813" s="73">
        <f t="shared" si="400"/>
        <v>139.17234412217758</v>
      </c>
      <c r="S1813" s="73">
        <f t="shared" si="401"/>
        <v>384.0022598277695</v>
      </c>
      <c r="T1813" s="73">
        <f t="shared" si="402"/>
        <v>12271.61547834066</v>
      </c>
      <c r="U1813" s="73">
        <f t="shared" si="403"/>
        <v>19236</v>
      </c>
      <c r="V1813" s="73">
        <f t="shared" si="404"/>
        <v>129278.24350322496</v>
      </c>
      <c r="W1813" s="73">
        <f t="shared" si="405"/>
        <v>133259.8633576448</v>
      </c>
    </row>
    <row r="1814" spans="2:23" ht="15">
      <c r="B1814" t="s">
        <v>3157</v>
      </c>
      <c r="C1814" t="s">
        <v>737</v>
      </c>
      <c r="D1814" t="s">
        <v>710</v>
      </c>
      <c r="E1814" s="54">
        <v>40</v>
      </c>
      <c r="F1814" s="45" t="s">
        <v>407</v>
      </c>
      <c r="G1814" s="45" t="s">
        <v>408</v>
      </c>
      <c r="H1814" s="45" t="s">
        <v>761</v>
      </c>
      <c r="I1814" s="53">
        <v>105744.34</v>
      </c>
      <c r="J1814" s="58">
        <f t="shared" si="392"/>
        <v>109762.62492</v>
      </c>
      <c r="K1814" s="58">
        <f t="shared" si="393"/>
        <v>113384.79154235999</v>
      </c>
      <c r="L1814" s="74">
        <f t="shared" si="394"/>
        <v>8396.84080638</v>
      </c>
      <c r="M1814" s="74">
        <f t="shared" si="395"/>
        <v>162.4486848816</v>
      </c>
      <c r="N1814" s="74">
        <f t="shared" si="396"/>
        <v>384.0022598277695</v>
      </c>
      <c r="O1814" s="74">
        <f t="shared" si="397"/>
        <v>14131.93795845</v>
      </c>
      <c r="P1814" s="39">
        <f t="shared" si="398"/>
        <v>19044</v>
      </c>
      <c r="Q1814" s="73">
        <f t="shared" si="399"/>
        <v>8673.936552990539</v>
      </c>
      <c r="R1814" s="73">
        <f t="shared" si="400"/>
        <v>167.80949148269278</v>
      </c>
      <c r="S1814" s="73">
        <f t="shared" si="401"/>
        <v>384.0022598277695</v>
      </c>
      <c r="T1814" s="73">
        <f t="shared" si="402"/>
        <v>14796.71529627798</v>
      </c>
      <c r="U1814" s="73">
        <f t="shared" si="403"/>
        <v>19236</v>
      </c>
      <c r="V1814" s="73">
        <f t="shared" si="404"/>
        <v>151881.85462953936</v>
      </c>
      <c r="W1814" s="73">
        <f t="shared" si="405"/>
        <v>156643.255142939</v>
      </c>
    </row>
    <row r="1815" spans="2:23" ht="15">
      <c r="B1815" t="s">
        <v>3158</v>
      </c>
      <c r="C1815" t="s">
        <v>3159</v>
      </c>
      <c r="D1815" t="s">
        <v>710</v>
      </c>
      <c r="E1815" s="54">
        <v>40</v>
      </c>
      <c r="F1815" s="45" t="s">
        <v>407</v>
      </c>
      <c r="G1815" s="45" t="s">
        <v>408</v>
      </c>
      <c r="H1815" s="45" t="s">
        <v>761</v>
      </c>
      <c r="I1815" s="53">
        <v>116325.06</v>
      </c>
      <c r="J1815" s="58">
        <f t="shared" si="392"/>
        <v>120745.41228</v>
      </c>
      <c r="K1815" s="58">
        <f t="shared" si="393"/>
        <v>124730.01088524</v>
      </c>
      <c r="L1815" s="74">
        <f t="shared" si="394"/>
        <v>9237.024039420001</v>
      </c>
      <c r="M1815" s="74">
        <f t="shared" si="395"/>
        <v>178.7032101744</v>
      </c>
      <c r="N1815" s="74">
        <f t="shared" si="396"/>
        <v>384.0022598277695</v>
      </c>
      <c r="O1815" s="74">
        <f t="shared" si="397"/>
        <v>15545.971831050001</v>
      </c>
      <c r="P1815" s="39">
        <f t="shared" si="398"/>
        <v>19044</v>
      </c>
      <c r="Q1815" s="73">
        <f t="shared" si="399"/>
        <v>9541.84583272086</v>
      </c>
      <c r="R1815" s="73">
        <f t="shared" si="400"/>
        <v>184.6004161101552</v>
      </c>
      <c r="S1815" s="73">
        <f t="shared" si="401"/>
        <v>384.0022598277695</v>
      </c>
      <c r="T1815" s="73">
        <f t="shared" si="402"/>
        <v>16277.266420523822</v>
      </c>
      <c r="U1815" s="73">
        <f t="shared" si="403"/>
        <v>19236</v>
      </c>
      <c r="V1815" s="73">
        <f t="shared" si="404"/>
        <v>165135.11362047217</v>
      </c>
      <c r="W1815" s="73">
        <f t="shared" si="405"/>
        <v>170353.7258144226</v>
      </c>
    </row>
    <row r="1816" spans="2:23" ht="15">
      <c r="B1816" t="s">
        <v>3160</v>
      </c>
      <c r="C1816" t="s">
        <v>2008</v>
      </c>
      <c r="D1816" t="s">
        <v>2009</v>
      </c>
      <c r="E1816" s="54">
        <v>40</v>
      </c>
      <c r="F1816" s="45" t="s">
        <v>407</v>
      </c>
      <c r="G1816" s="45" t="s">
        <v>408</v>
      </c>
      <c r="H1816" s="45" t="s">
        <v>761</v>
      </c>
      <c r="I1816" s="53">
        <v>135179.65</v>
      </c>
      <c r="J1816" s="58">
        <f t="shared" si="392"/>
        <v>140316.4767</v>
      </c>
      <c r="K1816" s="58">
        <f t="shared" si="393"/>
        <v>144946.92043109998</v>
      </c>
      <c r="L1816" s="74">
        <f t="shared" si="394"/>
        <v>9995.38891215</v>
      </c>
      <c r="M1816" s="74">
        <f t="shared" si="395"/>
        <v>207.668385516</v>
      </c>
      <c r="N1816" s="74">
        <f t="shared" si="396"/>
        <v>384.0022598277695</v>
      </c>
      <c r="O1816" s="74">
        <f t="shared" si="397"/>
        <v>18065.746375125</v>
      </c>
      <c r="P1816" s="39">
        <f t="shared" si="398"/>
        <v>19044</v>
      </c>
      <c r="Q1816" s="73">
        <f t="shared" si="399"/>
        <v>10062.530346250951</v>
      </c>
      <c r="R1816" s="73">
        <f t="shared" si="400"/>
        <v>214.52144223802796</v>
      </c>
      <c r="S1816" s="73">
        <f t="shared" si="401"/>
        <v>384.0022598277695</v>
      </c>
      <c r="T1816" s="73">
        <f t="shared" si="402"/>
        <v>18915.573116258547</v>
      </c>
      <c r="U1816" s="73">
        <f t="shared" si="403"/>
        <v>19236</v>
      </c>
      <c r="V1816" s="73">
        <f t="shared" si="404"/>
        <v>188013.28263261876</v>
      </c>
      <c r="W1816" s="73">
        <f t="shared" si="405"/>
        <v>193759.54759567528</v>
      </c>
    </row>
    <row r="1817" spans="2:23" ht="15">
      <c r="B1817" t="s">
        <v>3161</v>
      </c>
      <c r="C1817" t="s">
        <v>924</v>
      </c>
      <c r="D1817" t="s">
        <v>417</v>
      </c>
      <c r="E1817" s="54">
        <v>40</v>
      </c>
      <c r="F1817" s="45" t="s">
        <v>407</v>
      </c>
      <c r="G1817" s="45" t="s">
        <v>408</v>
      </c>
      <c r="H1817" s="45" t="s">
        <v>412</v>
      </c>
      <c r="I1817" s="53">
        <v>129194.36</v>
      </c>
      <c r="J1817" s="58">
        <f t="shared" si="392"/>
        <v>134103.74568</v>
      </c>
      <c r="K1817" s="58">
        <f t="shared" si="393"/>
        <v>138529.16928744</v>
      </c>
      <c r="L1817" s="74">
        <f t="shared" si="394"/>
        <v>9905.30431236</v>
      </c>
      <c r="M1817" s="74">
        <f t="shared" si="395"/>
        <v>198.4735436064</v>
      </c>
      <c r="N1817" s="74">
        <f t="shared" si="396"/>
        <v>384.0022598277695</v>
      </c>
      <c r="O1817" s="74">
        <f t="shared" si="397"/>
        <v>17265.857256299998</v>
      </c>
      <c r="P1817" s="39">
        <f t="shared" si="398"/>
        <v>19044</v>
      </c>
      <c r="Q1817" s="73">
        <f t="shared" si="399"/>
        <v>9969.472954667881</v>
      </c>
      <c r="R1817" s="73">
        <f t="shared" si="400"/>
        <v>205.02317054541118</v>
      </c>
      <c r="S1817" s="73">
        <f t="shared" si="401"/>
        <v>384.0022598277695</v>
      </c>
      <c r="T1817" s="73">
        <f t="shared" si="402"/>
        <v>18078.05659201092</v>
      </c>
      <c r="U1817" s="73">
        <f t="shared" si="403"/>
        <v>19236</v>
      </c>
      <c r="V1817" s="73">
        <f t="shared" si="404"/>
        <v>180901.38305209417</v>
      </c>
      <c r="W1817" s="73">
        <f t="shared" si="405"/>
        <v>186401.72426449196</v>
      </c>
    </row>
    <row r="1818" spans="2:23" ht="15">
      <c r="B1818" t="s">
        <v>3162</v>
      </c>
      <c r="C1818" t="s">
        <v>3107</v>
      </c>
      <c r="D1818" t="s">
        <v>455</v>
      </c>
      <c r="E1818" s="54">
        <v>40</v>
      </c>
      <c r="F1818" s="45" t="s">
        <v>407</v>
      </c>
      <c r="G1818" s="45" t="s">
        <v>408</v>
      </c>
      <c r="H1818" s="45" t="s">
        <v>412</v>
      </c>
      <c r="I1818" s="53">
        <v>103217.5</v>
      </c>
      <c r="J1818" s="58">
        <f t="shared" si="392"/>
        <v>107139.765</v>
      </c>
      <c r="K1818" s="58">
        <f t="shared" si="393"/>
        <v>110675.377245</v>
      </c>
      <c r="L1818" s="74">
        <f t="shared" si="394"/>
        <v>8196.1920225</v>
      </c>
      <c r="M1818" s="74">
        <f t="shared" si="395"/>
        <v>158.5668522</v>
      </c>
      <c r="N1818" s="74">
        <f t="shared" si="396"/>
        <v>384.0022598277695</v>
      </c>
      <c r="O1818" s="74">
        <f t="shared" si="397"/>
        <v>13794.24474375</v>
      </c>
      <c r="P1818" s="39">
        <f t="shared" si="398"/>
        <v>19044</v>
      </c>
      <c r="Q1818" s="73">
        <f t="shared" si="399"/>
        <v>8466.6663592425</v>
      </c>
      <c r="R1818" s="73">
        <f t="shared" si="400"/>
        <v>163.79955832259998</v>
      </c>
      <c r="S1818" s="73">
        <f t="shared" si="401"/>
        <v>384.0022598277695</v>
      </c>
      <c r="T1818" s="73">
        <f t="shared" si="402"/>
        <v>14443.1367304725</v>
      </c>
      <c r="U1818" s="73">
        <f t="shared" si="403"/>
        <v>19236</v>
      </c>
      <c r="V1818" s="73">
        <f t="shared" si="404"/>
        <v>148716.77087827778</v>
      </c>
      <c r="W1818" s="73">
        <f t="shared" si="405"/>
        <v>153368.98215286538</v>
      </c>
    </row>
    <row r="1819" spans="2:23" ht="15">
      <c r="B1819" t="s">
        <v>3163</v>
      </c>
      <c r="C1819" t="s">
        <v>3164</v>
      </c>
      <c r="D1819" t="s">
        <v>1106</v>
      </c>
      <c r="E1819" s="54">
        <v>40</v>
      </c>
      <c r="F1819" s="45" t="s">
        <v>407</v>
      </c>
      <c r="G1819" s="45" t="s">
        <v>408</v>
      </c>
      <c r="H1819" s="45" t="s">
        <v>412</v>
      </c>
      <c r="I1819" s="53">
        <v>157310.16</v>
      </c>
      <c r="J1819" s="58">
        <f t="shared" si="392"/>
        <v>163287.94608000002</v>
      </c>
      <c r="K1819" s="58">
        <f t="shared" si="393"/>
        <v>168676.44830064</v>
      </c>
      <c r="L1819" s="74">
        <f t="shared" si="394"/>
        <v>10328.475218160002</v>
      </c>
      <c r="M1819" s="74">
        <f t="shared" si="395"/>
        <v>241.66616019840004</v>
      </c>
      <c r="N1819" s="74">
        <f t="shared" si="396"/>
        <v>384.0022598277695</v>
      </c>
      <c r="O1819" s="74">
        <f t="shared" si="397"/>
        <v>21023.323057800004</v>
      </c>
      <c r="P1819" s="39">
        <f t="shared" si="398"/>
        <v>19044</v>
      </c>
      <c r="Q1819" s="73">
        <f t="shared" si="399"/>
        <v>10406.60850035928</v>
      </c>
      <c r="R1819" s="73">
        <f t="shared" si="400"/>
        <v>249.6411434849472</v>
      </c>
      <c r="S1819" s="73">
        <f t="shared" si="401"/>
        <v>384.0022598277695</v>
      </c>
      <c r="T1819" s="73">
        <f t="shared" si="402"/>
        <v>22012.276503233523</v>
      </c>
      <c r="U1819" s="73">
        <f t="shared" si="403"/>
        <v>19236</v>
      </c>
      <c r="V1819" s="73">
        <f t="shared" si="404"/>
        <v>214309.4127759862</v>
      </c>
      <c r="W1819" s="73">
        <f t="shared" si="405"/>
        <v>220964.97670754552</v>
      </c>
    </row>
    <row r="1820" spans="2:23" ht="15">
      <c r="B1820" t="s">
        <v>3165</v>
      </c>
      <c r="C1820" t="s">
        <v>1478</v>
      </c>
      <c r="D1820" t="s">
        <v>511</v>
      </c>
      <c r="E1820" s="54">
        <v>35</v>
      </c>
      <c r="F1820" s="45" t="s">
        <v>407</v>
      </c>
      <c r="G1820" s="45" t="s">
        <v>408</v>
      </c>
      <c r="H1820" s="45" t="s">
        <v>412</v>
      </c>
      <c r="I1820" s="53">
        <v>91786.3</v>
      </c>
      <c r="J1820" s="58">
        <f t="shared" si="392"/>
        <v>95274.17940000001</v>
      </c>
      <c r="K1820" s="58">
        <f t="shared" si="393"/>
        <v>98418.2273202</v>
      </c>
      <c r="L1820" s="74">
        <f t="shared" si="394"/>
        <v>7288.4747241000005</v>
      </c>
      <c r="M1820" s="74">
        <f t="shared" si="395"/>
        <v>141.00578551200002</v>
      </c>
      <c r="N1820" s="74">
        <f t="shared" si="396"/>
        <v>384.0022598277695</v>
      </c>
      <c r="O1820" s="74">
        <f t="shared" si="397"/>
        <v>12266.550597750002</v>
      </c>
      <c r="P1820" s="39">
        <f t="shared" si="398"/>
        <v>19044</v>
      </c>
      <c r="Q1820" s="73">
        <f t="shared" si="399"/>
        <v>7528.9943899953005</v>
      </c>
      <c r="R1820" s="73">
        <f t="shared" si="400"/>
        <v>145.65897643389602</v>
      </c>
      <c r="S1820" s="73">
        <f t="shared" si="401"/>
        <v>384.0022598277695</v>
      </c>
      <c r="T1820" s="73">
        <f t="shared" si="402"/>
        <v>12843.5786652861</v>
      </c>
      <c r="U1820" s="73">
        <f t="shared" si="403"/>
        <v>19236</v>
      </c>
      <c r="V1820" s="73">
        <f t="shared" si="404"/>
        <v>134398.21276718978</v>
      </c>
      <c r="W1820" s="73">
        <f t="shared" si="405"/>
        <v>138556.46161174309</v>
      </c>
    </row>
    <row r="1821" spans="2:23" ht="15">
      <c r="B1821" t="s">
        <v>3166</v>
      </c>
      <c r="C1821" t="s">
        <v>1105</v>
      </c>
      <c r="D1821" t="s">
        <v>1106</v>
      </c>
      <c r="E1821" s="54">
        <v>40</v>
      </c>
      <c r="F1821" s="45" t="s">
        <v>407</v>
      </c>
      <c r="G1821" s="45" t="s">
        <v>408</v>
      </c>
      <c r="H1821" s="45" t="s">
        <v>412</v>
      </c>
      <c r="I1821" s="53">
        <v>140843.79</v>
      </c>
      <c r="J1821" s="58">
        <f t="shared" si="392"/>
        <v>146195.85402</v>
      </c>
      <c r="K1821" s="58">
        <f t="shared" si="393"/>
        <v>151020.31720266</v>
      </c>
      <c r="L1821" s="74">
        <f t="shared" si="394"/>
        <v>10080.63988329</v>
      </c>
      <c r="M1821" s="74">
        <f t="shared" si="395"/>
        <v>216.3698639496</v>
      </c>
      <c r="N1821" s="74">
        <f t="shared" si="396"/>
        <v>384.0022598277695</v>
      </c>
      <c r="O1821" s="74">
        <f t="shared" si="397"/>
        <v>18822.716205075</v>
      </c>
      <c r="P1821" s="39">
        <f t="shared" si="398"/>
        <v>19044</v>
      </c>
      <c r="Q1821" s="73">
        <f t="shared" si="399"/>
        <v>10150.594599438571</v>
      </c>
      <c r="R1821" s="73">
        <f t="shared" si="400"/>
        <v>223.51006945993677</v>
      </c>
      <c r="S1821" s="73">
        <f t="shared" si="401"/>
        <v>384.0022598277695</v>
      </c>
      <c r="T1821" s="73">
        <f t="shared" si="402"/>
        <v>19708.15139494713</v>
      </c>
      <c r="U1821" s="73">
        <f t="shared" si="403"/>
        <v>19236</v>
      </c>
      <c r="V1821" s="73">
        <f t="shared" si="404"/>
        <v>194743.58223214236</v>
      </c>
      <c r="W1821" s="73">
        <f t="shared" si="405"/>
        <v>200722.5755263334</v>
      </c>
    </row>
    <row r="1822" spans="2:23" ht="15">
      <c r="B1822" t="s">
        <v>3167</v>
      </c>
      <c r="C1822" t="s">
        <v>3168</v>
      </c>
      <c r="D1822" t="s">
        <v>483</v>
      </c>
      <c r="E1822" s="54">
        <v>40</v>
      </c>
      <c r="F1822" s="45" t="s">
        <v>407</v>
      </c>
      <c r="G1822" s="45" t="s">
        <v>408</v>
      </c>
      <c r="H1822" s="45" t="s">
        <v>412</v>
      </c>
      <c r="I1822" s="53">
        <v>74273.28</v>
      </c>
      <c r="J1822" s="58">
        <f t="shared" si="392"/>
        <v>77095.66464</v>
      </c>
      <c r="K1822" s="58">
        <f t="shared" si="393"/>
        <v>79639.82157312</v>
      </c>
      <c r="L1822" s="74">
        <f t="shared" si="394"/>
        <v>5897.81834496</v>
      </c>
      <c r="M1822" s="74">
        <f t="shared" si="395"/>
        <v>114.1015836672</v>
      </c>
      <c r="N1822" s="74">
        <f t="shared" si="396"/>
        <v>384.0022598277695</v>
      </c>
      <c r="O1822" s="74">
        <f t="shared" si="397"/>
        <v>9926.0668224</v>
      </c>
      <c r="P1822" s="39">
        <f t="shared" si="398"/>
        <v>19044</v>
      </c>
      <c r="Q1822" s="73">
        <f t="shared" si="399"/>
        <v>6092.44635034368</v>
      </c>
      <c r="R1822" s="73">
        <f t="shared" si="400"/>
        <v>117.8669359282176</v>
      </c>
      <c r="S1822" s="73">
        <f t="shared" si="401"/>
        <v>384.0022598277695</v>
      </c>
      <c r="T1822" s="73">
        <f t="shared" si="402"/>
        <v>10392.99671529216</v>
      </c>
      <c r="U1822" s="73">
        <f t="shared" si="403"/>
        <v>19236</v>
      </c>
      <c r="V1822" s="73">
        <f t="shared" si="404"/>
        <v>112461.65365085498</v>
      </c>
      <c r="W1822" s="73">
        <f t="shared" si="405"/>
        <v>115863.13383451183</v>
      </c>
    </row>
    <row r="1823" spans="2:23" ht="15">
      <c r="B1823" t="s">
        <v>3169</v>
      </c>
      <c r="C1823" t="s">
        <v>1170</v>
      </c>
      <c r="D1823" t="s">
        <v>532</v>
      </c>
      <c r="E1823" s="54">
        <v>40</v>
      </c>
      <c r="F1823" s="45" t="s">
        <v>407</v>
      </c>
      <c r="G1823" s="45" t="s">
        <v>408</v>
      </c>
      <c r="H1823" s="45" t="s">
        <v>412</v>
      </c>
      <c r="I1823" s="53">
        <v>74273.28</v>
      </c>
      <c r="J1823" s="58">
        <f t="shared" si="392"/>
        <v>77095.66464</v>
      </c>
      <c r="K1823" s="58">
        <f t="shared" si="393"/>
        <v>79639.82157312</v>
      </c>
      <c r="L1823" s="74">
        <f t="shared" si="394"/>
        <v>5897.81834496</v>
      </c>
      <c r="M1823" s="74">
        <f t="shared" si="395"/>
        <v>114.1015836672</v>
      </c>
      <c r="N1823" s="74">
        <f t="shared" si="396"/>
        <v>384.0022598277695</v>
      </c>
      <c r="O1823" s="74">
        <f t="shared" si="397"/>
        <v>9926.0668224</v>
      </c>
      <c r="P1823" s="39">
        <f t="shared" si="398"/>
        <v>19044</v>
      </c>
      <c r="Q1823" s="73">
        <f t="shared" si="399"/>
        <v>6092.44635034368</v>
      </c>
      <c r="R1823" s="73">
        <f t="shared" si="400"/>
        <v>117.8669359282176</v>
      </c>
      <c r="S1823" s="73">
        <f t="shared" si="401"/>
        <v>384.0022598277695</v>
      </c>
      <c r="T1823" s="73">
        <f t="shared" si="402"/>
        <v>10392.99671529216</v>
      </c>
      <c r="U1823" s="73">
        <f t="shared" si="403"/>
        <v>19236</v>
      </c>
      <c r="V1823" s="73">
        <f t="shared" si="404"/>
        <v>112461.65365085498</v>
      </c>
      <c r="W1823" s="73">
        <f t="shared" si="405"/>
        <v>115863.13383451183</v>
      </c>
    </row>
    <row r="1824" spans="2:23" ht="15">
      <c r="B1824" t="s">
        <v>3170</v>
      </c>
      <c r="C1824" t="s">
        <v>975</v>
      </c>
      <c r="D1824" t="s">
        <v>661</v>
      </c>
      <c r="E1824" s="54">
        <v>40</v>
      </c>
      <c r="F1824" s="45" t="s">
        <v>407</v>
      </c>
      <c r="G1824" s="45" t="s">
        <v>408</v>
      </c>
      <c r="H1824" s="45" t="s">
        <v>412</v>
      </c>
      <c r="I1824" s="53">
        <v>87188.76</v>
      </c>
      <c r="J1824" s="58">
        <f t="shared" si="392"/>
        <v>90501.93288</v>
      </c>
      <c r="K1824" s="58">
        <f t="shared" si="393"/>
        <v>93488.49666503999</v>
      </c>
      <c r="L1824" s="74">
        <f t="shared" si="394"/>
        <v>6923.397865319999</v>
      </c>
      <c r="M1824" s="74">
        <f t="shared" si="395"/>
        <v>133.9428606624</v>
      </c>
      <c r="N1824" s="74">
        <f t="shared" si="396"/>
        <v>384.0022598277695</v>
      </c>
      <c r="O1824" s="74">
        <f t="shared" si="397"/>
        <v>11652.1238583</v>
      </c>
      <c r="P1824" s="39">
        <f t="shared" si="398"/>
        <v>19044</v>
      </c>
      <c r="Q1824" s="73">
        <f t="shared" si="399"/>
        <v>7151.869994875559</v>
      </c>
      <c r="R1824" s="73">
        <f t="shared" si="400"/>
        <v>138.3629750642592</v>
      </c>
      <c r="S1824" s="73">
        <f t="shared" si="401"/>
        <v>384.0022598277695</v>
      </c>
      <c r="T1824" s="73">
        <f t="shared" si="402"/>
        <v>12200.24881478772</v>
      </c>
      <c r="U1824" s="73">
        <f t="shared" si="403"/>
        <v>19236</v>
      </c>
      <c r="V1824" s="73">
        <f t="shared" si="404"/>
        <v>128639.39972411016</v>
      </c>
      <c r="W1824" s="73">
        <f t="shared" si="405"/>
        <v>132598.9807095953</v>
      </c>
    </row>
    <row r="1825" spans="2:23" ht="15">
      <c r="B1825" t="s">
        <v>3171</v>
      </c>
      <c r="C1825" t="s">
        <v>977</v>
      </c>
      <c r="D1825" t="s">
        <v>658</v>
      </c>
      <c r="E1825" s="54">
        <v>40</v>
      </c>
      <c r="F1825" s="45" t="s">
        <v>407</v>
      </c>
      <c r="G1825" s="45" t="s">
        <v>408</v>
      </c>
      <c r="H1825" s="45" t="s">
        <v>412</v>
      </c>
      <c r="I1825" s="53">
        <v>79190.27</v>
      </c>
      <c r="J1825" s="58">
        <f t="shared" si="392"/>
        <v>82199.50026</v>
      </c>
      <c r="K1825" s="58">
        <f t="shared" si="393"/>
        <v>84912.08376857999</v>
      </c>
      <c r="L1825" s="74">
        <f t="shared" si="394"/>
        <v>6288.26176989</v>
      </c>
      <c r="M1825" s="74">
        <f t="shared" si="395"/>
        <v>121.6552603848</v>
      </c>
      <c r="N1825" s="74">
        <f t="shared" si="396"/>
        <v>384.0022598277695</v>
      </c>
      <c r="O1825" s="74">
        <f t="shared" si="397"/>
        <v>10583.185658475</v>
      </c>
      <c r="P1825" s="39">
        <f t="shared" si="398"/>
        <v>19044</v>
      </c>
      <c r="Q1825" s="73">
        <f t="shared" si="399"/>
        <v>6495.774408296369</v>
      </c>
      <c r="R1825" s="73">
        <f t="shared" si="400"/>
        <v>125.66988397749839</v>
      </c>
      <c r="S1825" s="73">
        <f t="shared" si="401"/>
        <v>384.0022598277695</v>
      </c>
      <c r="T1825" s="73">
        <f t="shared" si="402"/>
        <v>11081.02693179969</v>
      </c>
      <c r="U1825" s="73">
        <f t="shared" si="403"/>
        <v>19236</v>
      </c>
      <c r="V1825" s="73">
        <f t="shared" si="404"/>
        <v>118620.60520857757</v>
      </c>
      <c r="W1825" s="73">
        <f t="shared" si="405"/>
        <v>122234.55725248132</v>
      </c>
    </row>
    <row r="1826" spans="2:23" ht="15">
      <c r="B1826" t="s">
        <v>3172</v>
      </c>
      <c r="C1826" t="s">
        <v>985</v>
      </c>
      <c r="D1826" t="s">
        <v>2946</v>
      </c>
      <c r="E1826" s="54">
        <v>40</v>
      </c>
      <c r="F1826" s="45" t="s">
        <v>407</v>
      </c>
      <c r="G1826" s="45" t="s">
        <v>408</v>
      </c>
      <c r="H1826" s="45" t="s">
        <v>412</v>
      </c>
      <c r="I1826" s="53">
        <v>79527.38</v>
      </c>
      <c r="J1826" s="58">
        <f t="shared" si="392"/>
        <v>82549.42044</v>
      </c>
      <c r="K1826" s="58">
        <f t="shared" si="393"/>
        <v>85273.55131452</v>
      </c>
      <c r="L1826" s="74">
        <f t="shared" si="394"/>
        <v>6315.03066366</v>
      </c>
      <c r="M1826" s="74">
        <f t="shared" si="395"/>
        <v>122.1731422512</v>
      </c>
      <c r="N1826" s="74">
        <f t="shared" si="396"/>
        <v>384.0022598277695</v>
      </c>
      <c r="O1826" s="74">
        <f t="shared" si="397"/>
        <v>10628.23788165</v>
      </c>
      <c r="P1826" s="39">
        <f t="shared" si="398"/>
        <v>19044</v>
      </c>
      <c r="Q1826" s="73">
        <f t="shared" si="399"/>
        <v>6523.42667556078</v>
      </c>
      <c r="R1826" s="73">
        <f t="shared" si="400"/>
        <v>126.20485594548958</v>
      </c>
      <c r="S1826" s="73">
        <f t="shared" si="401"/>
        <v>384.0022598277695</v>
      </c>
      <c r="T1826" s="73">
        <f t="shared" si="402"/>
        <v>11128.19844654486</v>
      </c>
      <c r="U1826" s="73">
        <f t="shared" si="403"/>
        <v>19236</v>
      </c>
      <c r="V1826" s="73">
        <f t="shared" si="404"/>
        <v>119042.86438738897</v>
      </c>
      <c r="W1826" s="73">
        <f t="shared" si="405"/>
        <v>122671.3835523989</v>
      </c>
    </row>
    <row r="1827" spans="2:23" ht="15">
      <c r="B1827" t="s">
        <v>3173</v>
      </c>
      <c r="C1827" t="s">
        <v>973</v>
      </c>
      <c r="D1827" t="s">
        <v>417</v>
      </c>
      <c r="E1827" s="54">
        <v>40</v>
      </c>
      <c r="F1827" s="45" t="s">
        <v>407</v>
      </c>
      <c r="G1827" s="45" t="s">
        <v>408</v>
      </c>
      <c r="H1827" s="45" t="s">
        <v>412</v>
      </c>
      <c r="I1827" s="53">
        <v>76892.81</v>
      </c>
      <c r="J1827" s="58">
        <f t="shared" si="392"/>
        <v>79814.73678</v>
      </c>
      <c r="K1827" s="58">
        <f t="shared" si="393"/>
        <v>82448.62309374</v>
      </c>
      <c r="L1827" s="74">
        <f t="shared" si="394"/>
        <v>6105.8273636700005</v>
      </c>
      <c r="M1827" s="74">
        <f t="shared" si="395"/>
        <v>118.12581043440001</v>
      </c>
      <c r="N1827" s="74">
        <f t="shared" si="396"/>
        <v>384.0022598277695</v>
      </c>
      <c r="O1827" s="74">
        <f t="shared" si="397"/>
        <v>10276.147360425</v>
      </c>
      <c r="P1827" s="39">
        <f t="shared" si="398"/>
        <v>19044</v>
      </c>
      <c r="Q1827" s="73">
        <f t="shared" si="399"/>
        <v>6307.319666671109</v>
      </c>
      <c r="R1827" s="73">
        <f t="shared" si="400"/>
        <v>122.02396217873519</v>
      </c>
      <c r="S1827" s="73">
        <f t="shared" si="401"/>
        <v>384.0022598277695</v>
      </c>
      <c r="T1827" s="73">
        <f t="shared" si="402"/>
        <v>10759.54531373307</v>
      </c>
      <c r="U1827" s="73">
        <f t="shared" si="403"/>
        <v>19236</v>
      </c>
      <c r="V1827" s="73">
        <f t="shared" si="404"/>
        <v>115742.83957435717</v>
      </c>
      <c r="W1827" s="73">
        <f t="shared" si="405"/>
        <v>119257.51429615068</v>
      </c>
    </row>
    <row r="1828" spans="2:23" ht="15">
      <c r="B1828" t="s">
        <v>3174</v>
      </c>
      <c r="C1828" t="s">
        <v>981</v>
      </c>
      <c r="D1828" t="s">
        <v>420</v>
      </c>
      <c r="E1828" s="54">
        <v>40</v>
      </c>
      <c r="F1828" s="45" t="s">
        <v>407</v>
      </c>
      <c r="G1828" s="45" t="s">
        <v>408</v>
      </c>
      <c r="H1828" s="45" t="s">
        <v>412</v>
      </c>
      <c r="I1828" s="53">
        <v>75516.2</v>
      </c>
      <c r="J1828" s="58">
        <f t="shared" si="392"/>
        <v>78385.8156</v>
      </c>
      <c r="K1828" s="58">
        <f t="shared" si="393"/>
        <v>80972.5475148</v>
      </c>
      <c r="L1828" s="74">
        <f t="shared" si="394"/>
        <v>5996.5148934</v>
      </c>
      <c r="M1828" s="74">
        <f t="shared" si="395"/>
        <v>116.011007088</v>
      </c>
      <c r="N1828" s="74">
        <f t="shared" si="396"/>
        <v>384.0022598277695</v>
      </c>
      <c r="O1828" s="74">
        <f t="shared" si="397"/>
        <v>10092.173758500001</v>
      </c>
      <c r="P1828" s="39">
        <f t="shared" si="398"/>
        <v>19044</v>
      </c>
      <c r="Q1828" s="73">
        <f t="shared" si="399"/>
        <v>6194.399884882199</v>
      </c>
      <c r="R1828" s="73">
        <f t="shared" si="400"/>
        <v>119.839370321904</v>
      </c>
      <c r="S1828" s="73">
        <f t="shared" si="401"/>
        <v>384.0022598277695</v>
      </c>
      <c r="T1828" s="73">
        <f t="shared" si="402"/>
        <v>10566.9174506814</v>
      </c>
      <c r="U1828" s="73">
        <f t="shared" si="403"/>
        <v>19236</v>
      </c>
      <c r="V1828" s="73">
        <f t="shared" si="404"/>
        <v>114018.51751881577</v>
      </c>
      <c r="W1828" s="73">
        <f t="shared" si="405"/>
        <v>117473.70648051327</v>
      </c>
    </row>
    <row r="1829" spans="2:23" ht="15">
      <c r="B1829" t="s">
        <v>3175</v>
      </c>
      <c r="C1829" t="s">
        <v>979</v>
      </c>
      <c r="D1829" t="s">
        <v>546</v>
      </c>
      <c r="E1829" s="54">
        <v>40</v>
      </c>
      <c r="F1829" s="45" t="s">
        <v>407</v>
      </c>
      <c r="G1829" s="45" t="s">
        <v>408</v>
      </c>
      <c r="H1829" s="45" t="s">
        <v>412</v>
      </c>
      <c r="I1829" s="53">
        <v>70330.42</v>
      </c>
      <c r="J1829" s="58">
        <f t="shared" si="392"/>
        <v>73002.97596</v>
      </c>
      <c r="K1829" s="58">
        <f t="shared" si="393"/>
        <v>75412.07416667999</v>
      </c>
      <c r="L1829" s="74">
        <f t="shared" si="394"/>
        <v>5584.72766094</v>
      </c>
      <c r="M1829" s="74">
        <f t="shared" si="395"/>
        <v>108.04440442079999</v>
      </c>
      <c r="N1829" s="74">
        <f t="shared" si="396"/>
        <v>384.0022598277695</v>
      </c>
      <c r="O1829" s="74">
        <f t="shared" si="397"/>
        <v>9399.13315485</v>
      </c>
      <c r="P1829" s="39">
        <f t="shared" si="398"/>
        <v>19044</v>
      </c>
      <c r="Q1829" s="73">
        <f t="shared" si="399"/>
        <v>5769.023673751019</v>
      </c>
      <c r="R1829" s="73">
        <f t="shared" si="400"/>
        <v>111.60986976668639</v>
      </c>
      <c r="S1829" s="73">
        <f t="shared" si="401"/>
        <v>384.0022598277695</v>
      </c>
      <c r="T1829" s="73">
        <f t="shared" si="402"/>
        <v>9841.27567875174</v>
      </c>
      <c r="U1829" s="73">
        <f t="shared" si="403"/>
        <v>19236</v>
      </c>
      <c r="V1829" s="73">
        <f t="shared" si="404"/>
        <v>107522.88344003857</v>
      </c>
      <c r="W1829" s="73">
        <f t="shared" si="405"/>
        <v>110753.9856487772</v>
      </c>
    </row>
    <row r="1830" spans="2:23" ht="15">
      <c r="B1830" t="s">
        <v>3176</v>
      </c>
      <c r="C1830" t="s">
        <v>987</v>
      </c>
      <c r="D1830" t="s">
        <v>710</v>
      </c>
      <c r="E1830" s="54">
        <v>40</v>
      </c>
      <c r="F1830" s="45" t="s">
        <v>407</v>
      </c>
      <c r="G1830" s="45" t="s">
        <v>408</v>
      </c>
      <c r="H1830" s="45" t="s">
        <v>412</v>
      </c>
      <c r="I1830" s="53">
        <v>79815.13</v>
      </c>
      <c r="J1830" s="58">
        <f t="shared" si="392"/>
        <v>82848.10494</v>
      </c>
      <c r="K1830" s="58">
        <f t="shared" si="393"/>
        <v>85582.09240302</v>
      </c>
      <c r="L1830" s="74">
        <f t="shared" si="394"/>
        <v>6337.8800279100005</v>
      </c>
      <c r="M1830" s="74">
        <f t="shared" si="395"/>
        <v>122.61519531120001</v>
      </c>
      <c r="N1830" s="74">
        <f t="shared" si="396"/>
        <v>384.0022598277695</v>
      </c>
      <c r="O1830" s="74">
        <f t="shared" si="397"/>
        <v>10666.693511025001</v>
      </c>
      <c r="P1830" s="39">
        <f t="shared" si="398"/>
        <v>19044</v>
      </c>
      <c r="Q1830" s="73">
        <f t="shared" si="399"/>
        <v>6547.03006883103</v>
      </c>
      <c r="R1830" s="73">
        <f t="shared" si="400"/>
        <v>126.66149675646959</v>
      </c>
      <c r="S1830" s="73">
        <f t="shared" si="401"/>
        <v>384.0022598277695</v>
      </c>
      <c r="T1830" s="73">
        <f t="shared" si="402"/>
        <v>11168.46305859411</v>
      </c>
      <c r="U1830" s="73">
        <f t="shared" si="403"/>
        <v>19236</v>
      </c>
      <c r="V1830" s="73">
        <f t="shared" si="404"/>
        <v>119403.29593407398</v>
      </c>
      <c r="W1830" s="73">
        <f t="shared" si="405"/>
        <v>123044.24928702938</v>
      </c>
    </row>
    <row r="1831" spans="2:23" ht="15">
      <c r="B1831" t="s">
        <v>3177</v>
      </c>
      <c r="C1831" t="s">
        <v>2397</v>
      </c>
      <c r="D1831" t="s">
        <v>556</v>
      </c>
      <c r="E1831" s="54">
        <v>40</v>
      </c>
      <c r="F1831" s="45" t="s">
        <v>407</v>
      </c>
      <c r="G1831" s="45" t="s">
        <v>408</v>
      </c>
      <c r="H1831" s="45" t="s">
        <v>412</v>
      </c>
      <c r="I1831" s="53">
        <v>73772.51</v>
      </c>
      <c r="J1831" s="58">
        <f t="shared" si="392"/>
        <v>76575.86538</v>
      </c>
      <c r="K1831" s="58">
        <f t="shared" si="393"/>
        <v>79102.86893754</v>
      </c>
      <c r="L1831" s="74">
        <f t="shared" si="394"/>
        <v>5858.05370157</v>
      </c>
      <c r="M1831" s="74">
        <f t="shared" si="395"/>
        <v>113.3322807624</v>
      </c>
      <c r="N1831" s="74">
        <f t="shared" si="396"/>
        <v>384.0022598277695</v>
      </c>
      <c r="O1831" s="74">
        <f t="shared" si="397"/>
        <v>9859.142667675</v>
      </c>
      <c r="P1831" s="39">
        <f t="shared" si="398"/>
        <v>19044</v>
      </c>
      <c r="Q1831" s="73">
        <f t="shared" si="399"/>
        <v>6051.36947372181</v>
      </c>
      <c r="R1831" s="73">
        <f t="shared" si="400"/>
        <v>117.0722460275592</v>
      </c>
      <c r="S1831" s="73">
        <f t="shared" si="401"/>
        <v>384.0022598277695</v>
      </c>
      <c r="T1831" s="73">
        <f t="shared" si="402"/>
        <v>10322.92439634897</v>
      </c>
      <c r="U1831" s="73">
        <f t="shared" si="403"/>
        <v>19236</v>
      </c>
      <c r="V1831" s="73">
        <f t="shared" si="404"/>
        <v>111834.39628983517</v>
      </c>
      <c r="W1831" s="73">
        <f t="shared" si="405"/>
        <v>115214.2373134661</v>
      </c>
    </row>
    <row r="1832" spans="2:23" ht="15">
      <c r="B1832" t="s">
        <v>3178</v>
      </c>
      <c r="C1832" t="s">
        <v>3179</v>
      </c>
      <c r="D1832" t="s">
        <v>501</v>
      </c>
      <c r="E1832" s="54">
        <v>40</v>
      </c>
      <c r="F1832" s="45" t="s">
        <v>407</v>
      </c>
      <c r="G1832" s="45" t="s">
        <v>408</v>
      </c>
      <c r="H1832" s="45" t="s">
        <v>412</v>
      </c>
      <c r="I1832" s="53">
        <v>81047.2</v>
      </c>
      <c r="J1832" s="58">
        <f t="shared" si="392"/>
        <v>84126.9936</v>
      </c>
      <c r="K1832" s="58">
        <f t="shared" si="393"/>
        <v>86903.1843888</v>
      </c>
      <c r="L1832" s="74">
        <f t="shared" si="394"/>
        <v>6435.7150104</v>
      </c>
      <c r="M1832" s="74">
        <f t="shared" si="395"/>
        <v>124.507950528</v>
      </c>
      <c r="N1832" s="74">
        <f t="shared" si="396"/>
        <v>384.0022598277695</v>
      </c>
      <c r="O1832" s="74">
        <f t="shared" si="397"/>
        <v>10831.350426</v>
      </c>
      <c r="P1832" s="39">
        <f t="shared" si="398"/>
        <v>19044</v>
      </c>
      <c r="Q1832" s="73">
        <f t="shared" si="399"/>
        <v>6648.0936057432</v>
      </c>
      <c r="R1832" s="73">
        <f t="shared" si="400"/>
        <v>128.616712895424</v>
      </c>
      <c r="S1832" s="73">
        <f t="shared" si="401"/>
        <v>384.0022598277695</v>
      </c>
      <c r="T1832" s="73">
        <f t="shared" si="402"/>
        <v>11340.8655627384</v>
      </c>
      <c r="U1832" s="73">
        <f t="shared" si="403"/>
        <v>19236</v>
      </c>
      <c r="V1832" s="73">
        <f t="shared" si="404"/>
        <v>120946.56924675577</v>
      </c>
      <c r="W1832" s="73">
        <f t="shared" si="405"/>
        <v>124640.7625300048</v>
      </c>
    </row>
    <row r="1833" spans="2:23" ht="15">
      <c r="B1833" t="s">
        <v>3180</v>
      </c>
      <c r="C1833" t="s">
        <v>991</v>
      </c>
      <c r="D1833" t="s">
        <v>446</v>
      </c>
      <c r="E1833" s="54">
        <v>87</v>
      </c>
      <c r="F1833" s="45" t="s">
        <v>407</v>
      </c>
      <c r="G1833" s="45" t="s">
        <v>408</v>
      </c>
      <c r="H1833" s="45" t="s">
        <v>412</v>
      </c>
      <c r="I1833" s="53">
        <v>73981.74</v>
      </c>
      <c r="J1833" s="58">
        <f t="shared" si="392"/>
        <v>76793.04612000001</v>
      </c>
      <c r="K1833" s="58">
        <f t="shared" si="393"/>
        <v>79327.21664196001</v>
      </c>
      <c r="L1833" s="74">
        <f t="shared" si="394"/>
        <v>5874.668028180001</v>
      </c>
      <c r="M1833" s="74">
        <f t="shared" si="395"/>
        <v>113.65370825760002</v>
      </c>
      <c r="N1833" s="74">
        <f t="shared" si="396"/>
        <v>384.0022598277695</v>
      </c>
      <c r="O1833" s="74">
        <f t="shared" si="397"/>
        <v>9887.104687950003</v>
      </c>
      <c r="P1833" s="39">
        <f t="shared" si="398"/>
        <v>19044</v>
      </c>
      <c r="Q1833" s="73">
        <f t="shared" si="399"/>
        <v>6068.532073109941</v>
      </c>
      <c r="R1833" s="73">
        <f t="shared" si="400"/>
        <v>117.40428063010081</v>
      </c>
      <c r="S1833" s="73">
        <f t="shared" si="401"/>
        <v>384.0022598277695</v>
      </c>
      <c r="T1833" s="73">
        <f t="shared" si="402"/>
        <v>10352.201771775783</v>
      </c>
      <c r="U1833" s="73">
        <f t="shared" si="403"/>
        <v>19236</v>
      </c>
      <c r="V1833" s="73">
        <f t="shared" si="404"/>
        <v>112096.4748042154</v>
      </c>
      <c r="W1833" s="73">
        <f t="shared" si="405"/>
        <v>115485.3570273036</v>
      </c>
    </row>
    <row r="1834" spans="2:23" ht="15">
      <c r="B1834" t="s">
        <v>3181</v>
      </c>
      <c r="C1834" t="s">
        <v>3182</v>
      </c>
      <c r="D1834" t="s">
        <v>699</v>
      </c>
      <c r="E1834" s="54">
        <v>40</v>
      </c>
      <c r="F1834" s="45" t="s">
        <v>407</v>
      </c>
      <c r="G1834" s="45" t="s">
        <v>408</v>
      </c>
      <c r="H1834" s="45" t="s">
        <v>412</v>
      </c>
      <c r="I1834" s="53">
        <v>71018.16</v>
      </c>
      <c r="J1834" s="58">
        <f t="shared" si="392"/>
        <v>73716.85008</v>
      </c>
      <c r="K1834" s="58">
        <f t="shared" si="393"/>
        <v>76149.50613264</v>
      </c>
      <c r="L1834" s="74">
        <f t="shared" si="394"/>
        <v>5639.33903112</v>
      </c>
      <c r="M1834" s="74">
        <f t="shared" si="395"/>
        <v>109.10093811840001</v>
      </c>
      <c r="N1834" s="74">
        <f t="shared" si="396"/>
        <v>384.0022598277695</v>
      </c>
      <c r="O1834" s="74">
        <f t="shared" si="397"/>
        <v>9491.0444478</v>
      </c>
      <c r="P1834" s="39">
        <f t="shared" si="398"/>
        <v>19044</v>
      </c>
      <c r="Q1834" s="73">
        <f t="shared" si="399"/>
        <v>5825.43721914696</v>
      </c>
      <c r="R1834" s="73">
        <f t="shared" si="400"/>
        <v>112.7012690763072</v>
      </c>
      <c r="S1834" s="73">
        <f t="shared" si="401"/>
        <v>384.0022598277695</v>
      </c>
      <c r="T1834" s="73">
        <f t="shared" si="402"/>
        <v>9937.51055030952</v>
      </c>
      <c r="U1834" s="73">
        <f t="shared" si="403"/>
        <v>19236</v>
      </c>
      <c r="V1834" s="73">
        <f t="shared" si="404"/>
        <v>108384.33675686618</v>
      </c>
      <c r="W1834" s="73">
        <f t="shared" si="405"/>
        <v>111645.15743100055</v>
      </c>
    </row>
    <row r="1835" spans="2:23" ht="15">
      <c r="B1835" t="s">
        <v>3183</v>
      </c>
      <c r="C1835" t="s">
        <v>3184</v>
      </c>
      <c r="D1835" t="s">
        <v>443</v>
      </c>
      <c r="E1835" s="54">
        <v>40</v>
      </c>
      <c r="F1835" s="45" t="s">
        <v>407</v>
      </c>
      <c r="G1835" s="45" t="s">
        <v>408</v>
      </c>
      <c r="H1835" s="45" t="s">
        <v>412</v>
      </c>
      <c r="I1835" s="53">
        <v>74273.28</v>
      </c>
      <c r="J1835" s="58">
        <f t="shared" si="392"/>
        <v>77095.66464</v>
      </c>
      <c r="K1835" s="58">
        <f t="shared" si="393"/>
        <v>79639.82157312</v>
      </c>
      <c r="L1835" s="74">
        <f t="shared" si="394"/>
        <v>5897.81834496</v>
      </c>
      <c r="M1835" s="74">
        <f t="shared" si="395"/>
        <v>114.1015836672</v>
      </c>
      <c r="N1835" s="74">
        <f t="shared" si="396"/>
        <v>384.0022598277695</v>
      </c>
      <c r="O1835" s="74">
        <f t="shared" si="397"/>
        <v>9926.0668224</v>
      </c>
      <c r="P1835" s="39">
        <f t="shared" si="398"/>
        <v>19044</v>
      </c>
      <c r="Q1835" s="73">
        <f t="shared" si="399"/>
        <v>6092.44635034368</v>
      </c>
      <c r="R1835" s="73">
        <f t="shared" si="400"/>
        <v>117.8669359282176</v>
      </c>
      <c r="S1835" s="73">
        <f t="shared" si="401"/>
        <v>384.0022598277695</v>
      </c>
      <c r="T1835" s="73">
        <f t="shared" si="402"/>
        <v>10392.99671529216</v>
      </c>
      <c r="U1835" s="73">
        <f t="shared" si="403"/>
        <v>19236</v>
      </c>
      <c r="V1835" s="73">
        <f t="shared" si="404"/>
        <v>112461.65365085498</v>
      </c>
      <c r="W1835" s="73">
        <f t="shared" si="405"/>
        <v>115863.13383451183</v>
      </c>
    </row>
    <row r="1836" spans="2:23" ht="15">
      <c r="B1836" t="s">
        <v>3185</v>
      </c>
      <c r="C1836" t="s">
        <v>464</v>
      </c>
      <c r="D1836" t="s">
        <v>417</v>
      </c>
      <c r="E1836" s="54">
        <v>40</v>
      </c>
      <c r="F1836" s="45" t="s">
        <v>407</v>
      </c>
      <c r="G1836" s="45" t="s">
        <v>408</v>
      </c>
      <c r="H1836" s="45" t="s">
        <v>412</v>
      </c>
      <c r="I1836" s="53">
        <v>86498.28</v>
      </c>
      <c r="J1836" s="58">
        <f t="shared" si="392"/>
        <v>89785.21464</v>
      </c>
      <c r="K1836" s="58">
        <f t="shared" si="393"/>
        <v>92748.12672312</v>
      </c>
      <c r="L1836" s="74">
        <f t="shared" si="394"/>
        <v>6868.56891996</v>
      </c>
      <c r="M1836" s="74">
        <f t="shared" si="395"/>
        <v>132.8821176672</v>
      </c>
      <c r="N1836" s="74">
        <f t="shared" si="396"/>
        <v>384.0022598277695</v>
      </c>
      <c r="O1836" s="74">
        <f t="shared" si="397"/>
        <v>11559.846384900002</v>
      </c>
      <c r="P1836" s="39">
        <f t="shared" si="398"/>
        <v>19044</v>
      </c>
      <c r="Q1836" s="73">
        <f t="shared" si="399"/>
        <v>7095.23169431868</v>
      </c>
      <c r="R1836" s="73">
        <f t="shared" si="400"/>
        <v>137.2672275502176</v>
      </c>
      <c r="S1836" s="73">
        <f t="shared" si="401"/>
        <v>384.0022598277695</v>
      </c>
      <c r="T1836" s="73">
        <f t="shared" si="402"/>
        <v>12103.63053736716</v>
      </c>
      <c r="U1836" s="73">
        <f t="shared" si="403"/>
        <v>19236</v>
      </c>
      <c r="V1836" s="73">
        <f t="shared" si="404"/>
        <v>127774.51432235498</v>
      </c>
      <c r="W1836" s="73">
        <f t="shared" si="405"/>
        <v>131704.25844218384</v>
      </c>
    </row>
    <row r="1837" spans="2:23" ht="15">
      <c r="B1837" t="s">
        <v>3186</v>
      </c>
      <c r="C1837" t="s">
        <v>3187</v>
      </c>
      <c r="D1837" t="s">
        <v>532</v>
      </c>
      <c r="E1837" s="54">
        <v>40</v>
      </c>
      <c r="F1837" s="45" t="s">
        <v>407</v>
      </c>
      <c r="G1837" s="45" t="s">
        <v>408</v>
      </c>
      <c r="H1837" s="45" t="s">
        <v>412</v>
      </c>
      <c r="I1837" s="53">
        <v>89222.95</v>
      </c>
      <c r="J1837" s="58">
        <f t="shared" si="392"/>
        <v>92613.4221</v>
      </c>
      <c r="K1837" s="58">
        <f t="shared" si="393"/>
        <v>95669.66502929998</v>
      </c>
      <c r="L1837" s="74">
        <f t="shared" si="394"/>
        <v>7084.92679065</v>
      </c>
      <c r="M1837" s="74">
        <f t="shared" si="395"/>
        <v>137.067864708</v>
      </c>
      <c r="N1837" s="74">
        <f t="shared" si="396"/>
        <v>384.0022598277695</v>
      </c>
      <c r="O1837" s="74">
        <f t="shared" si="397"/>
        <v>11923.978095375</v>
      </c>
      <c r="P1837" s="39">
        <f t="shared" si="398"/>
        <v>19044</v>
      </c>
      <c r="Q1837" s="73">
        <f t="shared" si="399"/>
        <v>7318.729374741449</v>
      </c>
      <c r="R1837" s="73">
        <f t="shared" si="400"/>
        <v>141.591104243364</v>
      </c>
      <c r="S1837" s="73">
        <f t="shared" si="401"/>
        <v>384.0022598277695</v>
      </c>
      <c r="T1837" s="73">
        <f t="shared" si="402"/>
        <v>12484.89128632365</v>
      </c>
      <c r="U1837" s="73">
        <f t="shared" si="403"/>
        <v>19236</v>
      </c>
      <c r="V1837" s="73">
        <f t="shared" si="404"/>
        <v>131187.39711056076</v>
      </c>
      <c r="W1837" s="73">
        <f t="shared" si="405"/>
        <v>135234.87905443623</v>
      </c>
    </row>
    <row r="1838" spans="2:23" ht="15">
      <c r="B1838" t="s">
        <v>3188</v>
      </c>
      <c r="C1838" t="s">
        <v>2320</v>
      </c>
      <c r="D1838" t="s">
        <v>483</v>
      </c>
      <c r="E1838" s="54">
        <v>40</v>
      </c>
      <c r="F1838" s="45" t="s">
        <v>407</v>
      </c>
      <c r="G1838" s="45" t="s">
        <v>408</v>
      </c>
      <c r="H1838" s="45" t="s">
        <v>412</v>
      </c>
      <c r="I1838" s="53">
        <v>84236.56</v>
      </c>
      <c r="J1838" s="58">
        <f t="shared" si="392"/>
        <v>87437.54928</v>
      </c>
      <c r="K1838" s="58">
        <f t="shared" si="393"/>
        <v>90322.98840624</v>
      </c>
      <c r="L1838" s="74">
        <f t="shared" si="394"/>
        <v>6688.97251992</v>
      </c>
      <c r="M1838" s="74">
        <f t="shared" si="395"/>
        <v>129.4075729344</v>
      </c>
      <c r="N1838" s="74">
        <f t="shared" si="396"/>
        <v>384.0022598277695</v>
      </c>
      <c r="O1838" s="74">
        <f t="shared" si="397"/>
        <v>11257.584469800002</v>
      </c>
      <c r="P1838" s="39">
        <f t="shared" si="398"/>
        <v>19044</v>
      </c>
      <c r="Q1838" s="73">
        <f t="shared" si="399"/>
        <v>6909.70861307736</v>
      </c>
      <c r="R1838" s="73">
        <f t="shared" si="400"/>
        <v>133.6780228412352</v>
      </c>
      <c r="S1838" s="73">
        <f t="shared" si="401"/>
        <v>384.0022598277695</v>
      </c>
      <c r="T1838" s="73">
        <f t="shared" si="402"/>
        <v>11787.14998701432</v>
      </c>
      <c r="U1838" s="73">
        <f t="shared" si="403"/>
        <v>19236</v>
      </c>
      <c r="V1838" s="73">
        <f t="shared" si="404"/>
        <v>124941.51610248219</v>
      </c>
      <c r="W1838" s="73">
        <f t="shared" si="405"/>
        <v>128773.52728900067</v>
      </c>
    </row>
    <row r="1839" spans="2:23" ht="15">
      <c r="B1839" t="s">
        <v>3189</v>
      </c>
      <c r="C1839" t="s">
        <v>996</v>
      </c>
      <c r="D1839" t="s">
        <v>658</v>
      </c>
      <c r="E1839" s="54">
        <v>40</v>
      </c>
      <c r="F1839" s="45" t="s">
        <v>407</v>
      </c>
      <c r="G1839" s="45" t="s">
        <v>408</v>
      </c>
      <c r="H1839" s="45" t="s">
        <v>412</v>
      </c>
      <c r="I1839" s="53">
        <v>84142.22</v>
      </c>
      <c r="J1839" s="58">
        <f t="shared" si="392"/>
        <v>87339.62436</v>
      </c>
      <c r="K1839" s="58">
        <f t="shared" si="393"/>
        <v>90221.83196387999</v>
      </c>
      <c r="L1839" s="74">
        <f t="shared" si="394"/>
        <v>6681.48126354</v>
      </c>
      <c r="M1839" s="74">
        <f t="shared" si="395"/>
        <v>129.2626440528</v>
      </c>
      <c r="N1839" s="74">
        <f t="shared" si="396"/>
        <v>384.0022598277695</v>
      </c>
      <c r="O1839" s="74">
        <f t="shared" si="397"/>
        <v>11244.97663635</v>
      </c>
      <c r="P1839" s="39">
        <f t="shared" si="398"/>
        <v>19044</v>
      </c>
      <c r="Q1839" s="73">
        <f t="shared" si="399"/>
        <v>6901.970145236819</v>
      </c>
      <c r="R1839" s="73">
        <f t="shared" si="400"/>
        <v>133.52831130654238</v>
      </c>
      <c r="S1839" s="73">
        <f t="shared" si="401"/>
        <v>384.0022598277695</v>
      </c>
      <c r="T1839" s="73">
        <f t="shared" si="402"/>
        <v>11773.949071286339</v>
      </c>
      <c r="U1839" s="73">
        <f t="shared" si="403"/>
        <v>19236</v>
      </c>
      <c r="V1839" s="73">
        <f t="shared" si="404"/>
        <v>124823.34716377058</v>
      </c>
      <c r="W1839" s="73">
        <f t="shared" si="405"/>
        <v>128651.28175153746</v>
      </c>
    </row>
    <row r="1840" spans="2:23" ht="15">
      <c r="B1840" t="s">
        <v>3190</v>
      </c>
      <c r="C1840" t="s">
        <v>1009</v>
      </c>
      <c r="D1840" t="s">
        <v>2946</v>
      </c>
      <c r="E1840" s="54">
        <v>40</v>
      </c>
      <c r="F1840" s="45" t="s">
        <v>407</v>
      </c>
      <c r="G1840" s="45" t="s">
        <v>408</v>
      </c>
      <c r="H1840" s="45" t="s">
        <v>412</v>
      </c>
      <c r="I1840" s="53">
        <v>88196.79</v>
      </c>
      <c r="J1840" s="58">
        <f t="shared" si="392"/>
        <v>91548.26802</v>
      </c>
      <c r="K1840" s="58">
        <f t="shared" si="393"/>
        <v>94569.36086465999</v>
      </c>
      <c r="L1840" s="74">
        <f t="shared" si="394"/>
        <v>7003.44250353</v>
      </c>
      <c r="M1840" s="74">
        <f t="shared" si="395"/>
        <v>135.4914366696</v>
      </c>
      <c r="N1840" s="74">
        <f t="shared" si="396"/>
        <v>384.0022598277695</v>
      </c>
      <c r="O1840" s="74">
        <f t="shared" si="397"/>
        <v>11786.839507575001</v>
      </c>
      <c r="P1840" s="39">
        <f t="shared" si="398"/>
        <v>19044</v>
      </c>
      <c r="Q1840" s="73">
        <f t="shared" si="399"/>
        <v>7234.556106146489</v>
      </c>
      <c r="R1840" s="73">
        <f t="shared" si="400"/>
        <v>139.9626540796968</v>
      </c>
      <c r="S1840" s="73">
        <f t="shared" si="401"/>
        <v>384.0022598277695</v>
      </c>
      <c r="T1840" s="73">
        <f t="shared" si="402"/>
        <v>12341.301592838128</v>
      </c>
      <c r="U1840" s="73">
        <f t="shared" si="403"/>
        <v>19236</v>
      </c>
      <c r="V1840" s="73">
        <f t="shared" si="404"/>
        <v>129902.04372760237</v>
      </c>
      <c r="W1840" s="73">
        <f t="shared" si="405"/>
        <v>133905.18347755208</v>
      </c>
    </row>
    <row r="1841" spans="2:23" ht="15">
      <c r="B1841" t="s">
        <v>3191</v>
      </c>
      <c r="C1841" t="s">
        <v>998</v>
      </c>
      <c r="D1841" t="s">
        <v>661</v>
      </c>
      <c r="E1841" s="54">
        <v>40</v>
      </c>
      <c r="F1841" s="45" t="s">
        <v>407</v>
      </c>
      <c r="G1841" s="45" t="s">
        <v>408</v>
      </c>
      <c r="H1841" s="45" t="s">
        <v>412</v>
      </c>
      <c r="I1841" s="53">
        <v>91600.29</v>
      </c>
      <c r="J1841" s="58">
        <f t="shared" si="392"/>
        <v>95081.10102</v>
      </c>
      <c r="K1841" s="58">
        <f t="shared" si="393"/>
        <v>98218.77735366</v>
      </c>
      <c r="L1841" s="74">
        <f t="shared" si="394"/>
        <v>7273.70422803</v>
      </c>
      <c r="M1841" s="74">
        <f t="shared" si="395"/>
        <v>140.7200295096</v>
      </c>
      <c r="N1841" s="74">
        <f t="shared" si="396"/>
        <v>384.0022598277695</v>
      </c>
      <c r="O1841" s="74">
        <f t="shared" si="397"/>
        <v>12241.691756325</v>
      </c>
      <c r="P1841" s="39">
        <f t="shared" si="398"/>
        <v>19044</v>
      </c>
      <c r="Q1841" s="73">
        <f t="shared" si="399"/>
        <v>7513.73646755499</v>
      </c>
      <c r="R1841" s="73">
        <f t="shared" si="400"/>
        <v>145.3637904834168</v>
      </c>
      <c r="S1841" s="73">
        <f t="shared" si="401"/>
        <v>384.0022598277695</v>
      </c>
      <c r="T1841" s="73">
        <f t="shared" si="402"/>
        <v>12817.55044465263</v>
      </c>
      <c r="U1841" s="73">
        <f t="shared" si="403"/>
        <v>19236</v>
      </c>
      <c r="V1841" s="73">
        <f t="shared" si="404"/>
        <v>134165.21929369238</v>
      </c>
      <c r="W1841" s="73">
        <f t="shared" si="405"/>
        <v>138315.4303161788</v>
      </c>
    </row>
    <row r="1842" spans="2:23" ht="15">
      <c r="B1842" t="s">
        <v>3192</v>
      </c>
      <c r="C1842" t="s">
        <v>998</v>
      </c>
      <c r="D1842" t="s">
        <v>661</v>
      </c>
      <c r="E1842" s="54">
        <v>40</v>
      </c>
      <c r="F1842" s="45" t="s">
        <v>407</v>
      </c>
      <c r="G1842" s="45" t="s">
        <v>408</v>
      </c>
      <c r="H1842" s="45" t="s">
        <v>412</v>
      </c>
      <c r="I1842" s="53">
        <v>91600.29</v>
      </c>
      <c r="J1842" s="58">
        <f t="shared" si="392"/>
        <v>95081.10102</v>
      </c>
      <c r="K1842" s="58">
        <f t="shared" si="393"/>
        <v>98218.77735366</v>
      </c>
      <c r="L1842" s="74">
        <f t="shared" si="394"/>
        <v>7273.70422803</v>
      </c>
      <c r="M1842" s="74">
        <f t="shared" si="395"/>
        <v>140.7200295096</v>
      </c>
      <c r="N1842" s="74">
        <f t="shared" si="396"/>
        <v>384.0022598277695</v>
      </c>
      <c r="O1842" s="74">
        <f t="shared" si="397"/>
        <v>12241.691756325</v>
      </c>
      <c r="P1842" s="39">
        <f t="shared" si="398"/>
        <v>19044</v>
      </c>
      <c r="Q1842" s="73">
        <f t="shared" si="399"/>
        <v>7513.73646755499</v>
      </c>
      <c r="R1842" s="73">
        <f t="shared" si="400"/>
        <v>145.3637904834168</v>
      </c>
      <c r="S1842" s="73">
        <f t="shared" si="401"/>
        <v>384.0022598277695</v>
      </c>
      <c r="T1842" s="73">
        <f t="shared" si="402"/>
        <v>12817.55044465263</v>
      </c>
      <c r="U1842" s="73">
        <f t="shared" si="403"/>
        <v>19236</v>
      </c>
      <c r="V1842" s="73">
        <f t="shared" si="404"/>
        <v>134165.21929369238</v>
      </c>
      <c r="W1842" s="73">
        <f t="shared" si="405"/>
        <v>138315.4303161788</v>
      </c>
    </row>
    <row r="1843" spans="2:23" ht="15">
      <c r="B1843" t="s">
        <v>3193</v>
      </c>
      <c r="C1843" t="s">
        <v>1005</v>
      </c>
      <c r="D1843" t="s">
        <v>546</v>
      </c>
      <c r="E1843" s="54">
        <v>40</v>
      </c>
      <c r="F1843" s="45" t="s">
        <v>407</v>
      </c>
      <c r="G1843" s="45" t="s">
        <v>408</v>
      </c>
      <c r="H1843" s="45" t="s">
        <v>412</v>
      </c>
      <c r="I1843" s="53">
        <v>79184.98</v>
      </c>
      <c r="J1843" s="58">
        <f t="shared" si="392"/>
        <v>82194.00924</v>
      </c>
      <c r="K1843" s="58">
        <f t="shared" si="393"/>
        <v>84906.41154491999</v>
      </c>
      <c r="L1843" s="74">
        <f t="shared" si="394"/>
        <v>6287.84170686</v>
      </c>
      <c r="M1843" s="74">
        <f t="shared" si="395"/>
        <v>121.6471336752</v>
      </c>
      <c r="N1843" s="74">
        <f t="shared" si="396"/>
        <v>384.0022598277695</v>
      </c>
      <c r="O1843" s="74">
        <f t="shared" si="397"/>
        <v>10582.47868965</v>
      </c>
      <c r="P1843" s="39">
        <f t="shared" si="398"/>
        <v>19044</v>
      </c>
      <c r="Q1843" s="73">
        <f t="shared" si="399"/>
        <v>6495.340483186379</v>
      </c>
      <c r="R1843" s="73">
        <f t="shared" si="400"/>
        <v>125.66148908648158</v>
      </c>
      <c r="S1843" s="73">
        <f t="shared" si="401"/>
        <v>384.0022598277695</v>
      </c>
      <c r="T1843" s="73">
        <f t="shared" si="402"/>
        <v>11080.28670661206</v>
      </c>
      <c r="U1843" s="73">
        <f t="shared" si="403"/>
        <v>19236</v>
      </c>
      <c r="V1843" s="73">
        <f t="shared" si="404"/>
        <v>118613.97903001297</v>
      </c>
      <c r="W1843" s="73">
        <f t="shared" si="405"/>
        <v>122227.70248363267</v>
      </c>
    </row>
    <row r="1844" spans="2:23" ht="15">
      <c r="B1844" t="s">
        <v>3194</v>
      </c>
      <c r="C1844" t="s">
        <v>2646</v>
      </c>
      <c r="D1844" t="s">
        <v>495</v>
      </c>
      <c r="E1844" s="54">
        <v>40</v>
      </c>
      <c r="F1844" s="45" t="s">
        <v>407</v>
      </c>
      <c r="G1844" s="45" t="s">
        <v>408</v>
      </c>
      <c r="H1844" s="45" t="s">
        <v>412</v>
      </c>
      <c r="I1844" s="53">
        <v>89748.47</v>
      </c>
      <c r="J1844" s="58">
        <f t="shared" si="392"/>
        <v>93158.91186000001</v>
      </c>
      <c r="K1844" s="58">
        <f t="shared" si="393"/>
        <v>96233.15595138</v>
      </c>
      <c r="L1844" s="74">
        <f t="shared" si="394"/>
        <v>7126.65675729</v>
      </c>
      <c r="M1844" s="74">
        <f t="shared" si="395"/>
        <v>137.8751895528</v>
      </c>
      <c r="N1844" s="74">
        <f t="shared" si="396"/>
        <v>384.0022598277695</v>
      </c>
      <c r="O1844" s="74">
        <f t="shared" si="397"/>
        <v>11994.209901975002</v>
      </c>
      <c r="P1844" s="39">
        <f t="shared" si="398"/>
        <v>19044</v>
      </c>
      <c r="Q1844" s="73">
        <f t="shared" si="399"/>
        <v>7361.83643028057</v>
      </c>
      <c r="R1844" s="73">
        <f t="shared" si="400"/>
        <v>142.4250708080424</v>
      </c>
      <c r="S1844" s="73">
        <f t="shared" si="401"/>
        <v>384.0022598277695</v>
      </c>
      <c r="T1844" s="73">
        <f t="shared" si="402"/>
        <v>12558.426851655091</v>
      </c>
      <c r="U1844" s="73">
        <f t="shared" si="403"/>
        <v>19236</v>
      </c>
      <c r="V1844" s="73">
        <f t="shared" si="404"/>
        <v>131845.6559686456</v>
      </c>
      <c r="W1844" s="73">
        <f t="shared" si="405"/>
        <v>135915.84656395146</v>
      </c>
    </row>
    <row r="1845" spans="2:23" ht="15">
      <c r="B1845" t="s">
        <v>3195</v>
      </c>
      <c r="C1845" t="s">
        <v>1011</v>
      </c>
      <c r="D1845" t="s">
        <v>710</v>
      </c>
      <c r="E1845" s="54">
        <v>40</v>
      </c>
      <c r="F1845" s="45" t="s">
        <v>407</v>
      </c>
      <c r="G1845" s="45" t="s">
        <v>408</v>
      </c>
      <c r="H1845" s="45" t="s">
        <v>412</v>
      </c>
      <c r="I1845" s="53">
        <v>91364.58</v>
      </c>
      <c r="J1845" s="58">
        <f t="shared" si="392"/>
        <v>94836.43404000001</v>
      </c>
      <c r="K1845" s="58">
        <f t="shared" si="393"/>
        <v>97966.03636332</v>
      </c>
      <c r="L1845" s="74">
        <f t="shared" si="394"/>
        <v>7254.98720406</v>
      </c>
      <c r="M1845" s="74">
        <f t="shared" si="395"/>
        <v>140.3579223792</v>
      </c>
      <c r="N1845" s="74">
        <f t="shared" si="396"/>
        <v>384.0022598277695</v>
      </c>
      <c r="O1845" s="74">
        <f t="shared" si="397"/>
        <v>12210.190882650002</v>
      </c>
      <c r="P1845" s="39">
        <f t="shared" si="398"/>
        <v>19044</v>
      </c>
      <c r="Q1845" s="73">
        <f t="shared" si="399"/>
        <v>7494.40178179398</v>
      </c>
      <c r="R1845" s="73">
        <f t="shared" si="400"/>
        <v>144.9897338177136</v>
      </c>
      <c r="S1845" s="73">
        <f t="shared" si="401"/>
        <v>384.0022598277695</v>
      </c>
      <c r="T1845" s="73">
        <f t="shared" si="402"/>
        <v>12784.56774541326</v>
      </c>
      <c r="U1845" s="73">
        <f t="shared" si="403"/>
        <v>19236</v>
      </c>
      <c r="V1845" s="73">
        <f t="shared" si="404"/>
        <v>133869.97230891697</v>
      </c>
      <c r="W1845" s="73">
        <f t="shared" si="405"/>
        <v>138009.9978841727</v>
      </c>
    </row>
    <row r="1846" spans="2:23" ht="15">
      <c r="B1846" t="s">
        <v>3196</v>
      </c>
      <c r="C1846" t="s">
        <v>1001</v>
      </c>
      <c r="D1846" t="s">
        <v>420</v>
      </c>
      <c r="E1846" s="54">
        <v>40</v>
      </c>
      <c r="F1846" s="45" t="s">
        <v>407</v>
      </c>
      <c r="G1846" s="45" t="s">
        <v>408</v>
      </c>
      <c r="H1846" s="45" t="s">
        <v>412</v>
      </c>
      <c r="I1846" s="53">
        <v>88557.45</v>
      </c>
      <c r="J1846" s="58">
        <f t="shared" si="392"/>
        <v>91922.6331</v>
      </c>
      <c r="K1846" s="58">
        <f t="shared" si="393"/>
        <v>94956.0799923</v>
      </c>
      <c r="L1846" s="74">
        <f t="shared" si="394"/>
        <v>7032.08143215</v>
      </c>
      <c r="M1846" s="74">
        <f t="shared" si="395"/>
        <v>136.045496988</v>
      </c>
      <c r="N1846" s="74">
        <f t="shared" si="396"/>
        <v>384.0022598277695</v>
      </c>
      <c r="O1846" s="74">
        <f t="shared" si="397"/>
        <v>11835.039011625002</v>
      </c>
      <c r="P1846" s="39">
        <f t="shared" si="398"/>
        <v>19044</v>
      </c>
      <c r="Q1846" s="73">
        <f t="shared" si="399"/>
        <v>7264.14011941095</v>
      </c>
      <c r="R1846" s="73">
        <f t="shared" si="400"/>
        <v>140.534998388604</v>
      </c>
      <c r="S1846" s="73">
        <f t="shared" si="401"/>
        <v>384.0022598277695</v>
      </c>
      <c r="T1846" s="73">
        <f t="shared" si="402"/>
        <v>12391.76843899515</v>
      </c>
      <c r="U1846" s="73">
        <f t="shared" si="403"/>
        <v>19236</v>
      </c>
      <c r="V1846" s="73">
        <f t="shared" si="404"/>
        <v>130353.80130059077</v>
      </c>
      <c r="W1846" s="73">
        <f t="shared" si="405"/>
        <v>134372.52580892248</v>
      </c>
    </row>
    <row r="1847" spans="2:23" ht="15">
      <c r="B1847" t="s">
        <v>3197</v>
      </c>
      <c r="C1847" t="s">
        <v>1329</v>
      </c>
      <c r="D1847" t="s">
        <v>556</v>
      </c>
      <c r="E1847" s="54">
        <v>40</v>
      </c>
      <c r="F1847" s="45" t="s">
        <v>407</v>
      </c>
      <c r="G1847" s="45" t="s">
        <v>408</v>
      </c>
      <c r="H1847" s="45" t="s">
        <v>412</v>
      </c>
      <c r="I1847" s="53">
        <v>89230.68</v>
      </c>
      <c r="J1847" s="58">
        <f t="shared" si="392"/>
        <v>92621.44584</v>
      </c>
      <c r="K1847" s="58">
        <f t="shared" si="393"/>
        <v>95677.95355271999</v>
      </c>
      <c r="L1847" s="74">
        <f t="shared" si="394"/>
        <v>7085.54060676</v>
      </c>
      <c r="M1847" s="74">
        <f t="shared" si="395"/>
        <v>137.0797398432</v>
      </c>
      <c r="N1847" s="74">
        <f t="shared" si="396"/>
        <v>384.0022598277695</v>
      </c>
      <c r="O1847" s="74">
        <f t="shared" si="397"/>
        <v>11925.0111519</v>
      </c>
      <c r="P1847" s="39">
        <f t="shared" si="398"/>
        <v>19044</v>
      </c>
      <c r="Q1847" s="73">
        <f t="shared" si="399"/>
        <v>7319.363446783079</v>
      </c>
      <c r="R1847" s="73">
        <f t="shared" si="400"/>
        <v>141.6033712580256</v>
      </c>
      <c r="S1847" s="73">
        <f t="shared" si="401"/>
        <v>384.0022598277695</v>
      </c>
      <c r="T1847" s="73">
        <f t="shared" si="402"/>
        <v>12485.972938629959</v>
      </c>
      <c r="U1847" s="73">
        <f t="shared" si="403"/>
        <v>19236</v>
      </c>
      <c r="V1847" s="73">
        <f t="shared" si="404"/>
        <v>131197.07959833095</v>
      </c>
      <c r="W1847" s="73">
        <f t="shared" si="405"/>
        <v>135244.89556921882</v>
      </c>
    </row>
    <row r="1848" spans="2:23" ht="15">
      <c r="B1848" t="s">
        <v>3198</v>
      </c>
      <c r="C1848" t="s">
        <v>3199</v>
      </c>
      <c r="D1848" t="s">
        <v>501</v>
      </c>
      <c r="E1848" s="54">
        <v>40</v>
      </c>
      <c r="F1848" s="45" t="s">
        <v>407</v>
      </c>
      <c r="G1848" s="45" t="s">
        <v>408</v>
      </c>
      <c r="H1848" s="45" t="s">
        <v>412</v>
      </c>
      <c r="I1848" s="53">
        <v>107059.68</v>
      </c>
      <c r="J1848" s="58">
        <f t="shared" si="392"/>
        <v>111127.94784</v>
      </c>
      <c r="K1848" s="58">
        <f t="shared" si="393"/>
        <v>114795.17011871998</v>
      </c>
      <c r="L1848" s="74">
        <f t="shared" si="394"/>
        <v>8501.28800976</v>
      </c>
      <c r="M1848" s="74">
        <f t="shared" si="395"/>
        <v>164.4693628032</v>
      </c>
      <c r="N1848" s="74">
        <f t="shared" si="396"/>
        <v>384.0022598277695</v>
      </c>
      <c r="O1848" s="74">
        <f t="shared" si="397"/>
        <v>14307.7232844</v>
      </c>
      <c r="P1848" s="39">
        <f t="shared" si="398"/>
        <v>19044</v>
      </c>
      <c r="Q1848" s="73">
        <f t="shared" si="399"/>
        <v>8781.830514082078</v>
      </c>
      <c r="R1848" s="73">
        <f t="shared" si="400"/>
        <v>169.89685177570556</v>
      </c>
      <c r="S1848" s="73">
        <f t="shared" si="401"/>
        <v>384.0022598277695</v>
      </c>
      <c r="T1848" s="73">
        <f t="shared" si="402"/>
        <v>14980.769700492958</v>
      </c>
      <c r="U1848" s="73">
        <f t="shared" si="403"/>
        <v>19236</v>
      </c>
      <c r="V1848" s="73">
        <f t="shared" si="404"/>
        <v>153529.43075679097</v>
      </c>
      <c r="W1848" s="73">
        <f t="shared" si="405"/>
        <v>158347.6694448985</v>
      </c>
    </row>
    <row r="1849" spans="2:23" ht="15">
      <c r="B1849" t="s">
        <v>3200</v>
      </c>
      <c r="C1849" t="s">
        <v>1015</v>
      </c>
      <c r="D1849" t="s">
        <v>446</v>
      </c>
      <c r="E1849" s="54">
        <v>87</v>
      </c>
      <c r="F1849" s="45" t="s">
        <v>407</v>
      </c>
      <c r="G1849" s="45" t="s">
        <v>408</v>
      </c>
      <c r="H1849" s="45" t="s">
        <v>412</v>
      </c>
      <c r="I1849" s="53">
        <v>97215.53</v>
      </c>
      <c r="J1849" s="58">
        <f t="shared" si="392"/>
        <v>100909.72014</v>
      </c>
      <c r="K1849" s="58">
        <f t="shared" si="393"/>
        <v>104239.74090461999</v>
      </c>
      <c r="L1849" s="74">
        <f t="shared" si="394"/>
        <v>7719.59359071</v>
      </c>
      <c r="M1849" s="74">
        <f t="shared" si="395"/>
        <v>149.3463858072</v>
      </c>
      <c r="N1849" s="74">
        <f t="shared" si="396"/>
        <v>384.0022598277695</v>
      </c>
      <c r="O1849" s="74">
        <f t="shared" si="397"/>
        <v>12992.126468025</v>
      </c>
      <c r="P1849" s="39">
        <f t="shared" si="398"/>
        <v>19044</v>
      </c>
      <c r="Q1849" s="73">
        <f t="shared" si="399"/>
        <v>7974.340179203429</v>
      </c>
      <c r="R1849" s="73">
        <f t="shared" si="400"/>
        <v>154.27481653883757</v>
      </c>
      <c r="S1849" s="73">
        <f t="shared" si="401"/>
        <v>384.0022598277695</v>
      </c>
      <c r="T1849" s="73">
        <f t="shared" si="402"/>
        <v>13603.286188052909</v>
      </c>
      <c r="U1849" s="73">
        <f t="shared" si="403"/>
        <v>19236</v>
      </c>
      <c r="V1849" s="73">
        <f t="shared" si="404"/>
        <v>141198.78884437</v>
      </c>
      <c r="W1849" s="73">
        <f t="shared" si="405"/>
        <v>145591.64434824293</v>
      </c>
    </row>
    <row r="1850" spans="2:23" ht="15">
      <c r="B1850" t="s">
        <v>3201</v>
      </c>
      <c r="C1850" t="s">
        <v>1003</v>
      </c>
      <c r="D1850" t="s">
        <v>553</v>
      </c>
      <c r="E1850" s="54">
        <v>40</v>
      </c>
      <c r="F1850" s="45" t="s">
        <v>407</v>
      </c>
      <c r="G1850" s="45" t="s">
        <v>408</v>
      </c>
      <c r="H1850" s="45" t="s">
        <v>412</v>
      </c>
      <c r="I1850" s="53">
        <v>88804.81</v>
      </c>
      <c r="J1850" s="58">
        <f t="shared" si="392"/>
        <v>92179.39278</v>
      </c>
      <c r="K1850" s="58">
        <f t="shared" si="393"/>
        <v>95221.31274173998</v>
      </c>
      <c r="L1850" s="74">
        <f t="shared" si="394"/>
        <v>7051.72354767</v>
      </c>
      <c r="M1850" s="74">
        <f t="shared" si="395"/>
        <v>136.42550131439998</v>
      </c>
      <c r="N1850" s="74">
        <f t="shared" si="396"/>
        <v>384.0022598277695</v>
      </c>
      <c r="O1850" s="74">
        <f t="shared" si="397"/>
        <v>11868.096820425</v>
      </c>
      <c r="P1850" s="39">
        <f t="shared" si="398"/>
        <v>19044</v>
      </c>
      <c r="Q1850" s="73">
        <f t="shared" si="399"/>
        <v>7284.430424743108</v>
      </c>
      <c r="R1850" s="73">
        <f t="shared" si="400"/>
        <v>140.92754285777517</v>
      </c>
      <c r="S1850" s="73">
        <f t="shared" si="401"/>
        <v>384.0022598277695</v>
      </c>
      <c r="T1850" s="73">
        <f t="shared" si="402"/>
        <v>12426.381312797068</v>
      </c>
      <c r="U1850" s="73">
        <f t="shared" si="403"/>
        <v>19236</v>
      </c>
      <c r="V1850" s="73">
        <f t="shared" si="404"/>
        <v>130663.64090923716</v>
      </c>
      <c r="W1850" s="73">
        <f t="shared" si="405"/>
        <v>134693.0542819657</v>
      </c>
    </row>
    <row r="1851" spans="2:23" ht="15">
      <c r="B1851" t="s">
        <v>3202</v>
      </c>
      <c r="C1851" t="s">
        <v>3203</v>
      </c>
      <c r="D1851" t="s">
        <v>699</v>
      </c>
      <c r="E1851" s="54">
        <v>40</v>
      </c>
      <c r="F1851" s="45" t="s">
        <v>407</v>
      </c>
      <c r="G1851" s="45" t="s">
        <v>408</v>
      </c>
      <c r="H1851" s="45" t="s">
        <v>412</v>
      </c>
      <c r="I1851" s="53">
        <v>93491.33</v>
      </c>
      <c r="J1851" s="58">
        <f t="shared" si="392"/>
        <v>97044.00054000001</v>
      </c>
      <c r="K1851" s="58">
        <f t="shared" si="393"/>
        <v>100246.45255782</v>
      </c>
      <c r="L1851" s="74">
        <f t="shared" si="394"/>
        <v>7423.866041310001</v>
      </c>
      <c r="M1851" s="74">
        <f t="shared" si="395"/>
        <v>143.6251207992</v>
      </c>
      <c r="N1851" s="74">
        <f t="shared" si="396"/>
        <v>384.0022598277695</v>
      </c>
      <c r="O1851" s="74">
        <f t="shared" si="397"/>
        <v>12494.415069525001</v>
      </c>
      <c r="P1851" s="39">
        <f t="shared" si="398"/>
        <v>19044</v>
      </c>
      <c r="Q1851" s="73">
        <f t="shared" si="399"/>
        <v>7668.85362067323</v>
      </c>
      <c r="R1851" s="73">
        <f t="shared" si="400"/>
        <v>148.3647497855736</v>
      </c>
      <c r="S1851" s="73">
        <f t="shared" si="401"/>
        <v>384.0022598277695</v>
      </c>
      <c r="T1851" s="73">
        <f t="shared" si="402"/>
        <v>13082.16205879551</v>
      </c>
      <c r="U1851" s="73">
        <f t="shared" si="403"/>
        <v>19236</v>
      </c>
      <c r="V1851" s="73">
        <f t="shared" si="404"/>
        <v>136533.90903146198</v>
      </c>
      <c r="W1851" s="73">
        <f t="shared" si="405"/>
        <v>140765.83524690208</v>
      </c>
    </row>
    <row r="1852" spans="2:23" ht="15">
      <c r="B1852" t="s">
        <v>3204</v>
      </c>
      <c r="C1852" t="s">
        <v>1337</v>
      </c>
      <c r="D1852" t="s">
        <v>443</v>
      </c>
      <c r="E1852" s="54">
        <v>40</v>
      </c>
      <c r="F1852" s="45" t="s">
        <v>407</v>
      </c>
      <c r="G1852" s="45" t="s">
        <v>408</v>
      </c>
      <c r="H1852" s="45" t="s">
        <v>412</v>
      </c>
      <c r="I1852" s="53">
        <v>93491.33</v>
      </c>
      <c r="J1852" s="58">
        <f t="shared" si="392"/>
        <v>97044.00054000001</v>
      </c>
      <c r="K1852" s="58">
        <f t="shared" si="393"/>
        <v>100246.45255782</v>
      </c>
      <c r="L1852" s="74">
        <f t="shared" si="394"/>
        <v>7423.866041310001</v>
      </c>
      <c r="M1852" s="74">
        <f t="shared" si="395"/>
        <v>143.6251207992</v>
      </c>
      <c r="N1852" s="74">
        <f t="shared" si="396"/>
        <v>384.0022598277695</v>
      </c>
      <c r="O1852" s="74">
        <f t="shared" si="397"/>
        <v>12494.415069525001</v>
      </c>
      <c r="P1852" s="39">
        <f t="shared" si="398"/>
        <v>19044</v>
      </c>
      <c r="Q1852" s="73">
        <f t="shared" si="399"/>
        <v>7668.85362067323</v>
      </c>
      <c r="R1852" s="73">
        <f t="shared" si="400"/>
        <v>148.3647497855736</v>
      </c>
      <c r="S1852" s="73">
        <f t="shared" si="401"/>
        <v>384.0022598277695</v>
      </c>
      <c r="T1852" s="73">
        <f t="shared" si="402"/>
        <v>13082.16205879551</v>
      </c>
      <c r="U1852" s="73">
        <f t="shared" si="403"/>
        <v>19236</v>
      </c>
      <c r="V1852" s="73">
        <f t="shared" si="404"/>
        <v>136533.90903146198</v>
      </c>
      <c r="W1852" s="73">
        <f t="shared" si="405"/>
        <v>140765.83524690208</v>
      </c>
    </row>
    <row r="1853" spans="2:23" ht="15">
      <c r="B1853" t="s">
        <v>3205</v>
      </c>
      <c r="C1853" t="s">
        <v>3150</v>
      </c>
      <c r="D1853" t="s">
        <v>417</v>
      </c>
      <c r="E1853" s="54">
        <v>40</v>
      </c>
      <c r="F1853" s="45" t="s">
        <v>407</v>
      </c>
      <c r="G1853" s="45" t="s">
        <v>408</v>
      </c>
      <c r="H1853" s="45" t="s">
        <v>412</v>
      </c>
      <c r="I1853" s="53">
        <v>86809.77</v>
      </c>
      <c r="J1853" s="58">
        <f t="shared" si="392"/>
        <v>90108.54126000001</v>
      </c>
      <c r="K1853" s="58">
        <f t="shared" si="393"/>
        <v>93082.12312158</v>
      </c>
      <c r="L1853" s="74">
        <f t="shared" si="394"/>
        <v>6893.30340639</v>
      </c>
      <c r="M1853" s="74">
        <f t="shared" si="395"/>
        <v>133.3606410648</v>
      </c>
      <c r="N1853" s="74">
        <f t="shared" si="396"/>
        <v>384.0022598277695</v>
      </c>
      <c r="O1853" s="74">
        <f t="shared" si="397"/>
        <v>11601.474687225002</v>
      </c>
      <c r="P1853" s="39">
        <f t="shared" si="398"/>
        <v>19044</v>
      </c>
      <c r="Q1853" s="73">
        <f t="shared" si="399"/>
        <v>7120.782418800871</v>
      </c>
      <c r="R1853" s="73">
        <f t="shared" si="400"/>
        <v>137.7615422199384</v>
      </c>
      <c r="S1853" s="73">
        <f t="shared" si="401"/>
        <v>384.0022598277695</v>
      </c>
      <c r="T1853" s="73">
        <f t="shared" si="402"/>
        <v>12147.217067366191</v>
      </c>
      <c r="U1853" s="73">
        <f t="shared" si="403"/>
        <v>19236</v>
      </c>
      <c r="V1853" s="73">
        <f t="shared" si="404"/>
        <v>128164.68225450758</v>
      </c>
      <c r="W1853" s="73">
        <f t="shared" si="405"/>
        <v>132107.8864097948</v>
      </c>
    </row>
    <row r="1854" spans="2:23" ht="15">
      <c r="B1854" t="s">
        <v>3206</v>
      </c>
      <c r="C1854" t="s">
        <v>3207</v>
      </c>
      <c r="D1854" t="s">
        <v>498</v>
      </c>
      <c r="E1854" s="54">
        <v>40</v>
      </c>
      <c r="F1854" s="45" t="s">
        <v>407</v>
      </c>
      <c r="G1854" s="45" t="s">
        <v>492</v>
      </c>
      <c r="H1854" s="45" t="s">
        <v>412</v>
      </c>
      <c r="I1854" s="53">
        <v>77706.93</v>
      </c>
      <c r="J1854" s="58">
        <f t="shared" si="392"/>
        <v>80659.79333999999</v>
      </c>
      <c r="K1854" s="58">
        <f t="shared" si="393"/>
        <v>83321.56652021999</v>
      </c>
      <c r="L1854" s="74">
        <f t="shared" si="394"/>
        <v>6170.474190509999</v>
      </c>
      <c r="M1854" s="74">
        <f t="shared" si="395"/>
        <v>119.37649414319998</v>
      </c>
      <c r="N1854" s="74">
        <f t="shared" si="396"/>
        <v>384.0022598277695</v>
      </c>
      <c r="O1854" s="74">
        <f t="shared" si="397"/>
        <v>10384.948392524999</v>
      </c>
      <c r="P1854" s="39">
        <f t="shared" si="398"/>
        <v>19044</v>
      </c>
      <c r="Q1854" s="73">
        <f t="shared" si="399"/>
        <v>6374.099838796829</v>
      </c>
      <c r="R1854" s="73">
        <f t="shared" si="400"/>
        <v>123.31591844992558</v>
      </c>
      <c r="S1854" s="73">
        <f t="shared" si="401"/>
        <v>384.0022598277695</v>
      </c>
      <c r="T1854" s="73">
        <f t="shared" si="402"/>
        <v>10873.46443088871</v>
      </c>
      <c r="U1854" s="73">
        <f t="shared" si="403"/>
        <v>19236</v>
      </c>
      <c r="V1854" s="73">
        <f t="shared" si="404"/>
        <v>116762.59467700595</v>
      </c>
      <c r="W1854" s="73">
        <f t="shared" si="405"/>
        <v>120312.44896818322</v>
      </c>
    </row>
    <row r="1855" spans="2:23" ht="15">
      <c r="B1855" t="s">
        <v>3208</v>
      </c>
      <c r="C1855" t="s">
        <v>735</v>
      </c>
      <c r="D1855" t="s">
        <v>417</v>
      </c>
      <c r="E1855" s="54">
        <v>40</v>
      </c>
      <c r="F1855" s="45" t="s">
        <v>407</v>
      </c>
      <c r="G1855" s="45" t="s">
        <v>408</v>
      </c>
      <c r="H1855" s="45" t="s">
        <v>412</v>
      </c>
      <c r="I1855" s="53">
        <v>100172.59</v>
      </c>
      <c r="J1855" s="58">
        <f t="shared" si="392"/>
        <v>103979.14842</v>
      </c>
      <c r="K1855" s="58">
        <f t="shared" si="393"/>
        <v>107410.46031786</v>
      </c>
      <c r="L1855" s="74">
        <f t="shared" si="394"/>
        <v>7954.40485413</v>
      </c>
      <c r="M1855" s="74">
        <f t="shared" si="395"/>
        <v>153.88913966159998</v>
      </c>
      <c r="N1855" s="74">
        <f t="shared" si="396"/>
        <v>384.0022598277695</v>
      </c>
      <c r="O1855" s="74">
        <f t="shared" si="397"/>
        <v>13387.315359075</v>
      </c>
      <c r="P1855" s="39">
        <f t="shared" si="398"/>
        <v>19044</v>
      </c>
      <c r="Q1855" s="73">
        <f t="shared" si="399"/>
        <v>8216.900214316289</v>
      </c>
      <c r="R1855" s="73">
        <f t="shared" si="400"/>
        <v>158.96748127043278</v>
      </c>
      <c r="S1855" s="73">
        <f t="shared" si="401"/>
        <v>384.0022598277695</v>
      </c>
      <c r="T1855" s="73">
        <f t="shared" si="402"/>
        <v>14017.065071480729</v>
      </c>
      <c r="U1855" s="73">
        <f t="shared" si="403"/>
        <v>19236</v>
      </c>
      <c r="V1855" s="73">
        <f t="shared" si="404"/>
        <v>144902.76003269438</v>
      </c>
      <c r="W1855" s="73">
        <f t="shared" si="405"/>
        <v>149423.3953447552</v>
      </c>
    </row>
    <row r="1856" spans="2:23" ht="15">
      <c r="B1856" t="s">
        <v>3209</v>
      </c>
      <c r="C1856" t="s">
        <v>1073</v>
      </c>
      <c r="D1856" t="s">
        <v>483</v>
      </c>
      <c r="E1856" s="54">
        <v>40</v>
      </c>
      <c r="F1856" s="45" t="s">
        <v>407</v>
      </c>
      <c r="G1856" s="45" t="s">
        <v>408</v>
      </c>
      <c r="H1856" s="45" t="s">
        <v>412</v>
      </c>
      <c r="I1856" s="53">
        <v>104788.37</v>
      </c>
      <c r="J1856" s="58">
        <f t="shared" si="392"/>
        <v>108770.32806</v>
      </c>
      <c r="K1856" s="58">
        <f t="shared" si="393"/>
        <v>112359.74888597999</v>
      </c>
      <c r="L1856" s="74">
        <f t="shared" si="394"/>
        <v>8320.93009659</v>
      </c>
      <c r="M1856" s="74">
        <f t="shared" si="395"/>
        <v>160.9800855288</v>
      </c>
      <c r="N1856" s="74">
        <f t="shared" si="396"/>
        <v>384.0022598277695</v>
      </c>
      <c r="O1856" s="74">
        <f t="shared" si="397"/>
        <v>14004.179737725</v>
      </c>
      <c r="P1856" s="39">
        <f t="shared" si="398"/>
        <v>19044</v>
      </c>
      <c r="Q1856" s="73">
        <f t="shared" si="399"/>
        <v>8595.520789777469</v>
      </c>
      <c r="R1856" s="73">
        <f t="shared" si="400"/>
        <v>166.29242835125038</v>
      </c>
      <c r="S1856" s="73">
        <f t="shared" si="401"/>
        <v>384.0022598277695</v>
      </c>
      <c r="T1856" s="73">
        <f t="shared" si="402"/>
        <v>14662.94722962039</v>
      </c>
      <c r="U1856" s="73">
        <f t="shared" si="403"/>
        <v>19236</v>
      </c>
      <c r="V1856" s="73">
        <f t="shared" si="404"/>
        <v>150684.42023967157</v>
      </c>
      <c r="W1856" s="73">
        <f t="shared" si="405"/>
        <v>155404.51159355688</v>
      </c>
    </row>
    <row r="1857" spans="2:23" ht="15">
      <c r="B1857" t="s">
        <v>3210</v>
      </c>
      <c r="C1857" t="s">
        <v>739</v>
      </c>
      <c r="D1857" t="s">
        <v>661</v>
      </c>
      <c r="E1857" s="54">
        <v>40</v>
      </c>
      <c r="F1857" s="45" t="s">
        <v>407</v>
      </c>
      <c r="G1857" s="45" t="s">
        <v>408</v>
      </c>
      <c r="H1857" s="45" t="s">
        <v>412</v>
      </c>
      <c r="I1857" s="53">
        <v>104425.16</v>
      </c>
      <c r="J1857" s="58">
        <f t="shared" si="392"/>
        <v>108393.31608</v>
      </c>
      <c r="K1857" s="58">
        <f t="shared" si="393"/>
        <v>111970.29551063999</v>
      </c>
      <c r="L1857" s="74">
        <f t="shared" si="394"/>
        <v>8292.08868012</v>
      </c>
      <c r="M1857" s="74">
        <f t="shared" si="395"/>
        <v>160.4221077984</v>
      </c>
      <c r="N1857" s="74">
        <f t="shared" si="396"/>
        <v>384.0022598277695</v>
      </c>
      <c r="O1857" s="74">
        <f t="shared" si="397"/>
        <v>13955.639445300001</v>
      </c>
      <c r="P1857" s="39">
        <f t="shared" si="398"/>
        <v>19044</v>
      </c>
      <c r="Q1857" s="73">
        <f t="shared" si="399"/>
        <v>8565.72760656396</v>
      </c>
      <c r="R1857" s="73">
        <f t="shared" si="400"/>
        <v>165.71603735574718</v>
      </c>
      <c r="S1857" s="73">
        <f t="shared" si="401"/>
        <v>384.0022598277695</v>
      </c>
      <c r="T1857" s="73">
        <f t="shared" si="402"/>
        <v>14612.12356413852</v>
      </c>
      <c r="U1857" s="73">
        <f t="shared" si="403"/>
        <v>19236</v>
      </c>
      <c r="V1857" s="73">
        <f t="shared" si="404"/>
        <v>150229.46857304618</v>
      </c>
      <c r="W1857" s="73">
        <f t="shared" si="405"/>
        <v>154933.864978526</v>
      </c>
    </row>
    <row r="1858" spans="2:23" ht="15">
      <c r="B1858" t="s">
        <v>3211</v>
      </c>
      <c r="C1858" t="s">
        <v>743</v>
      </c>
      <c r="D1858" t="s">
        <v>420</v>
      </c>
      <c r="E1858" s="54">
        <v>40</v>
      </c>
      <c r="F1858" s="45" t="s">
        <v>407</v>
      </c>
      <c r="G1858" s="45" t="s">
        <v>408</v>
      </c>
      <c r="H1858" s="45" t="s">
        <v>412</v>
      </c>
      <c r="I1858" s="53">
        <v>103168.21</v>
      </c>
      <c r="J1858" s="58">
        <f t="shared" si="392"/>
        <v>107088.60198</v>
      </c>
      <c r="K1858" s="58">
        <f t="shared" si="393"/>
        <v>110622.52584534</v>
      </c>
      <c r="L1858" s="74">
        <f t="shared" si="394"/>
        <v>8192.27805147</v>
      </c>
      <c r="M1858" s="74">
        <f t="shared" si="395"/>
        <v>158.4911309304</v>
      </c>
      <c r="N1858" s="74">
        <f t="shared" si="396"/>
        <v>384.0022598277695</v>
      </c>
      <c r="O1858" s="74">
        <f t="shared" si="397"/>
        <v>13787.657504925</v>
      </c>
      <c r="P1858" s="39">
        <f t="shared" si="398"/>
        <v>19044</v>
      </c>
      <c r="Q1858" s="73">
        <f t="shared" si="399"/>
        <v>8462.62322716851</v>
      </c>
      <c r="R1858" s="73">
        <f t="shared" si="400"/>
        <v>163.7213382511032</v>
      </c>
      <c r="S1858" s="73">
        <f t="shared" si="401"/>
        <v>384.0022598277695</v>
      </c>
      <c r="T1858" s="73">
        <f t="shared" si="402"/>
        <v>14436.23962281687</v>
      </c>
      <c r="U1858" s="73">
        <f t="shared" si="403"/>
        <v>19236</v>
      </c>
      <c r="V1858" s="73">
        <f t="shared" si="404"/>
        <v>148655.0309271532</v>
      </c>
      <c r="W1858" s="73">
        <f t="shared" si="405"/>
        <v>153305.11229340427</v>
      </c>
    </row>
    <row r="1859" spans="2:23" ht="15">
      <c r="B1859" t="s">
        <v>3212</v>
      </c>
      <c r="C1859" t="s">
        <v>3213</v>
      </c>
      <c r="D1859" t="s">
        <v>532</v>
      </c>
      <c r="E1859" s="54">
        <v>40</v>
      </c>
      <c r="F1859" s="45" t="s">
        <v>407</v>
      </c>
      <c r="G1859" s="45" t="s">
        <v>408</v>
      </c>
      <c r="H1859" s="45" t="s">
        <v>412</v>
      </c>
      <c r="I1859" s="53">
        <v>104028.54</v>
      </c>
      <c r="J1859" s="58">
        <f t="shared" si="392"/>
        <v>107981.62452</v>
      </c>
      <c r="K1859" s="58">
        <f t="shared" si="393"/>
        <v>111545.01812915999</v>
      </c>
      <c r="L1859" s="74">
        <f t="shared" si="394"/>
        <v>8260.59427578</v>
      </c>
      <c r="M1859" s="74">
        <f t="shared" si="395"/>
        <v>159.8128042896</v>
      </c>
      <c r="N1859" s="74">
        <f t="shared" si="396"/>
        <v>384.0022598277695</v>
      </c>
      <c r="O1859" s="74">
        <f t="shared" si="397"/>
        <v>13902.63415695</v>
      </c>
      <c r="P1859" s="39">
        <f t="shared" si="398"/>
        <v>19044</v>
      </c>
      <c r="Q1859" s="73">
        <f t="shared" si="399"/>
        <v>8533.19388688074</v>
      </c>
      <c r="R1859" s="73">
        <f t="shared" si="400"/>
        <v>165.0866268311568</v>
      </c>
      <c r="S1859" s="73">
        <f t="shared" si="401"/>
        <v>384.0022598277695</v>
      </c>
      <c r="T1859" s="73">
        <f t="shared" si="402"/>
        <v>14556.62486585538</v>
      </c>
      <c r="U1859" s="73">
        <f t="shared" si="403"/>
        <v>19236</v>
      </c>
      <c r="V1859" s="73">
        <f t="shared" si="404"/>
        <v>149732.66801684737</v>
      </c>
      <c r="W1859" s="73">
        <f t="shared" si="405"/>
        <v>154419.92576855503</v>
      </c>
    </row>
    <row r="1860" spans="2:23" ht="15">
      <c r="B1860" t="s">
        <v>3214</v>
      </c>
      <c r="C1860" t="s">
        <v>741</v>
      </c>
      <c r="D1860" t="s">
        <v>658</v>
      </c>
      <c r="E1860" s="54">
        <v>40</v>
      </c>
      <c r="F1860" s="45" t="s">
        <v>407</v>
      </c>
      <c r="G1860" s="45" t="s">
        <v>408</v>
      </c>
      <c r="H1860" s="45" t="s">
        <v>412</v>
      </c>
      <c r="I1860" s="53">
        <v>103438.98</v>
      </c>
      <c r="J1860" s="58">
        <f t="shared" si="392"/>
        <v>107369.66124</v>
      </c>
      <c r="K1860" s="58">
        <f t="shared" si="393"/>
        <v>110912.86006092</v>
      </c>
      <c r="L1860" s="74">
        <f t="shared" si="394"/>
        <v>8213.77908486</v>
      </c>
      <c r="M1860" s="74">
        <f t="shared" si="395"/>
        <v>158.9070986352</v>
      </c>
      <c r="N1860" s="74">
        <f t="shared" si="396"/>
        <v>384.0022598277695</v>
      </c>
      <c r="O1860" s="74">
        <f t="shared" si="397"/>
        <v>13823.843884650001</v>
      </c>
      <c r="P1860" s="39">
        <f t="shared" si="398"/>
        <v>19044</v>
      </c>
      <c r="Q1860" s="73">
        <f t="shared" si="399"/>
        <v>8484.833794660379</v>
      </c>
      <c r="R1860" s="73">
        <f t="shared" si="400"/>
        <v>164.1510328901616</v>
      </c>
      <c r="S1860" s="73">
        <f t="shared" si="401"/>
        <v>384.0022598277695</v>
      </c>
      <c r="T1860" s="73">
        <f t="shared" si="402"/>
        <v>14474.128237950059</v>
      </c>
      <c r="U1860" s="73">
        <f t="shared" si="403"/>
        <v>19236</v>
      </c>
      <c r="V1860" s="73">
        <f t="shared" si="404"/>
        <v>148994.19356797298</v>
      </c>
      <c r="W1860" s="73">
        <f t="shared" si="405"/>
        <v>153655.97538624838</v>
      </c>
    </row>
    <row r="1861" spans="2:23" ht="15">
      <c r="B1861" t="s">
        <v>3215</v>
      </c>
      <c r="C1861" t="s">
        <v>2005</v>
      </c>
      <c r="D1861" t="s">
        <v>2946</v>
      </c>
      <c r="E1861" s="54">
        <v>40</v>
      </c>
      <c r="F1861" s="45" t="s">
        <v>407</v>
      </c>
      <c r="G1861" s="45" t="s">
        <v>408</v>
      </c>
      <c r="H1861" s="45" t="s">
        <v>412</v>
      </c>
      <c r="I1861" s="53">
        <v>92141</v>
      </c>
      <c r="J1861" s="58">
        <f t="shared" si="392"/>
        <v>95642.35800000001</v>
      </c>
      <c r="K1861" s="58">
        <f t="shared" si="393"/>
        <v>98798.555814</v>
      </c>
      <c r="L1861" s="74">
        <f t="shared" si="394"/>
        <v>7316.640387</v>
      </c>
      <c r="M1861" s="74">
        <f t="shared" si="395"/>
        <v>141.55068984000002</v>
      </c>
      <c r="N1861" s="74">
        <f t="shared" si="396"/>
        <v>384.0022598277695</v>
      </c>
      <c r="O1861" s="74">
        <f t="shared" si="397"/>
        <v>12313.953592500002</v>
      </c>
      <c r="P1861" s="39">
        <f t="shared" si="398"/>
        <v>19044</v>
      </c>
      <c r="Q1861" s="73">
        <f t="shared" si="399"/>
        <v>7558.089519771001</v>
      </c>
      <c r="R1861" s="73">
        <f t="shared" si="400"/>
        <v>146.22186260472</v>
      </c>
      <c r="S1861" s="73">
        <f t="shared" si="401"/>
        <v>384.0022598277695</v>
      </c>
      <c r="T1861" s="73">
        <f t="shared" si="402"/>
        <v>12893.211533727</v>
      </c>
      <c r="U1861" s="73">
        <f t="shared" si="403"/>
        <v>19236</v>
      </c>
      <c r="V1861" s="73">
        <f t="shared" si="404"/>
        <v>134842.50492916777</v>
      </c>
      <c r="W1861" s="73">
        <f t="shared" si="405"/>
        <v>139016.0809899305</v>
      </c>
    </row>
    <row r="1862" spans="2:23" ht="15">
      <c r="B1862" t="s">
        <v>3216</v>
      </c>
      <c r="C1862" t="s">
        <v>3217</v>
      </c>
      <c r="D1862" t="s">
        <v>495</v>
      </c>
      <c r="E1862" s="54">
        <v>40</v>
      </c>
      <c r="F1862" s="45" t="s">
        <v>407</v>
      </c>
      <c r="G1862" s="45" t="s">
        <v>408</v>
      </c>
      <c r="H1862" s="45" t="s">
        <v>412</v>
      </c>
      <c r="I1862" s="53">
        <v>94043.83</v>
      </c>
      <c r="J1862" s="58">
        <f t="shared" si="392"/>
        <v>97617.49554</v>
      </c>
      <c r="K1862" s="58">
        <f t="shared" si="393"/>
        <v>100838.87289282</v>
      </c>
      <c r="L1862" s="74">
        <f t="shared" si="394"/>
        <v>7467.73840881</v>
      </c>
      <c r="M1862" s="74">
        <f t="shared" si="395"/>
        <v>144.4738933992</v>
      </c>
      <c r="N1862" s="74">
        <f t="shared" si="396"/>
        <v>384.0022598277695</v>
      </c>
      <c r="O1862" s="74">
        <f t="shared" si="397"/>
        <v>12568.252550775002</v>
      </c>
      <c r="P1862" s="39">
        <f t="shared" si="398"/>
        <v>19044</v>
      </c>
      <c r="Q1862" s="73">
        <f t="shared" si="399"/>
        <v>7714.1737763007295</v>
      </c>
      <c r="R1862" s="73">
        <f t="shared" si="400"/>
        <v>149.2415318813736</v>
      </c>
      <c r="S1862" s="73">
        <f t="shared" si="401"/>
        <v>384.0022598277695</v>
      </c>
      <c r="T1862" s="73">
        <f t="shared" si="402"/>
        <v>13159.47291251301</v>
      </c>
      <c r="U1862" s="73">
        <f t="shared" si="403"/>
        <v>19236</v>
      </c>
      <c r="V1862" s="73">
        <f t="shared" si="404"/>
        <v>137225.96265281196</v>
      </c>
      <c r="W1862" s="73">
        <f t="shared" si="405"/>
        <v>141481.76337334287</v>
      </c>
    </row>
    <row r="1863" spans="2:23" ht="15">
      <c r="B1863" t="s">
        <v>3218</v>
      </c>
      <c r="C1863" t="s">
        <v>737</v>
      </c>
      <c r="D1863" t="s">
        <v>710</v>
      </c>
      <c r="E1863" s="54">
        <v>40</v>
      </c>
      <c r="F1863" s="45" t="s">
        <v>407</v>
      </c>
      <c r="G1863" s="45" t="s">
        <v>408</v>
      </c>
      <c r="H1863" s="45" t="s">
        <v>412</v>
      </c>
      <c r="I1863" s="53">
        <v>105744.34</v>
      </c>
      <c r="J1863" s="58">
        <f t="shared" si="392"/>
        <v>109762.62492</v>
      </c>
      <c r="K1863" s="58">
        <f t="shared" si="393"/>
        <v>113384.79154235999</v>
      </c>
      <c r="L1863" s="74">
        <f t="shared" si="394"/>
        <v>8396.84080638</v>
      </c>
      <c r="M1863" s="74">
        <f t="shared" si="395"/>
        <v>162.4486848816</v>
      </c>
      <c r="N1863" s="74">
        <f t="shared" si="396"/>
        <v>384.0022598277695</v>
      </c>
      <c r="O1863" s="74">
        <f t="shared" si="397"/>
        <v>14131.93795845</v>
      </c>
      <c r="P1863" s="39">
        <f t="shared" si="398"/>
        <v>19044</v>
      </c>
      <c r="Q1863" s="73">
        <f t="shared" si="399"/>
        <v>8673.936552990539</v>
      </c>
      <c r="R1863" s="73">
        <f t="shared" si="400"/>
        <v>167.80949148269278</v>
      </c>
      <c r="S1863" s="73">
        <f t="shared" si="401"/>
        <v>384.0022598277695</v>
      </c>
      <c r="T1863" s="73">
        <f t="shared" si="402"/>
        <v>14796.71529627798</v>
      </c>
      <c r="U1863" s="73">
        <f t="shared" si="403"/>
        <v>19236</v>
      </c>
      <c r="V1863" s="73">
        <f t="shared" si="404"/>
        <v>151881.85462953936</v>
      </c>
      <c r="W1863" s="73">
        <f t="shared" si="405"/>
        <v>156643.255142939</v>
      </c>
    </row>
    <row r="1864" spans="2:23" ht="15">
      <c r="B1864" t="s">
        <v>3219</v>
      </c>
      <c r="C1864" t="s">
        <v>3220</v>
      </c>
      <c r="D1864" t="s">
        <v>501</v>
      </c>
      <c r="E1864" s="54">
        <v>40</v>
      </c>
      <c r="F1864" s="45" t="s">
        <v>407</v>
      </c>
      <c r="G1864" s="45" t="s">
        <v>408</v>
      </c>
      <c r="H1864" s="45" t="s">
        <v>412</v>
      </c>
      <c r="I1864" s="53">
        <v>102720.8</v>
      </c>
      <c r="J1864" s="58">
        <f t="shared" si="392"/>
        <v>106624.1904</v>
      </c>
      <c r="K1864" s="58">
        <f t="shared" si="393"/>
        <v>110142.7886832</v>
      </c>
      <c r="L1864" s="74">
        <f t="shared" si="394"/>
        <v>8156.7505656</v>
      </c>
      <c r="M1864" s="74">
        <f t="shared" si="395"/>
        <v>157.803801792</v>
      </c>
      <c r="N1864" s="74">
        <f t="shared" si="396"/>
        <v>384.0022598277695</v>
      </c>
      <c r="O1864" s="74">
        <f t="shared" si="397"/>
        <v>13727.864514</v>
      </c>
      <c r="P1864" s="39">
        <f t="shared" si="398"/>
        <v>19044</v>
      </c>
      <c r="Q1864" s="73">
        <f t="shared" si="399"/>
        <v>8425.923334264799</v>
      </c>
      <c r="R1864" s="73">
        <f t="shared" si="400"/>
        <v>163.01132725113598</v>
      </c>
      <c r="S1864" s="73">
        <f t="shared" si="401"/>
        <v>384.0022598277695</v>
      </c>
      <c r="T1864" s="73">
        <f t="shared" si="402"/>
        <v>14373.6339231576</v>
      </c>
      <c r="U1864" s="73">
        <f t="shared" si="403"/>
        <v>19236</v>
      </c>
      <c r="V1864" s="73">
        <f t="shared" si="404"/>
        <v>148094.61154121978</v>
      </c>
      <c r="W1864" s="73">
        <f t="shared" si="405"/>
        <v>152725.35952770128</v>
      </c>
    </row>
    <row r="1865" spans="2:23" ht="15">
      <c r="B1865" t="s">
        <v>3221</v>
      </c>
      <c r="C1865" t="s">
        <v>3222</v>
      </c>
      <c r="D1865" t="s">
        <v>556</v>
      </c>
      <c r="E1865" s="54">
        <v>40</v>
      </c>
      <c r="F1865" s="45" t="s">
        <v>407</v>
      </c>
      <c r="G1865" s="45" t="s">
        <v>408</v>
      </c>
      <c r="H1865" s="45" t="s">
        <v>412</v>
      </c>
      <c r="I1865" s="53">
        <v>102963.33</v>
      </c>
      <c r="J1865" s="58">
        <f t="shared" si="392"/>
        <v>106875.93654000001</v>
      </c>
      <c r="K1865" s="58">
        <f t="shared" si="393"/>
        <v>110402.84244582</v>
      </c>
      <c r="L1865" s="74">
        <f t="shared" si="394"/>
        <v>8176.00914531</v>
      </c>
      <c r="M1865" s="74">
        <f t="shared" si="395"/>
        <v>158.1763860792</v>
      </c>
      <c r="N1865" s="74">
        <f t="shared" si="396"/>
        <v>384.0022598277695</v>
      </c>
      <c r="O1865" s="74">
        <f t="shared" si="397"/>
        <v>13760.276829525</v>
      </c>
      <c r="P1865" s="39">
        <f t="shared" si="398"/>
        <v>19044</v>
      </c>
      <c r="Q1865" s="73">
        <f t="shared" si="399"/>
        <v>8445.81744710523</v>
      </c>
      <c r="R1865" s="73">
        <f t="shared" si="400"/>
        <v>163.3962068198136</v>
      </c>
      <c r="S1865" s="73">
        <f t="shared" si="401"/>
        <v>384.0022598277695</v>
      </c>
      <c r="T1865" s="73">
        <f t="shared" si="402"/>
        <v>14407.570939179512</v>
      </c>
      <c r="U1865" s="73">
        <f t="shared" si="403"/>
        <v>19236</v>
      </c>
      <c r="V1865" s="73">
        <f t="shared" si="404"/>
        <v>148398.40116074198</v>
      </c>
      <c r="W1865" s="73">
        <f t="shared" si="405"/>
        <v>153039.62929875232</v>
      </c>
    </row>
    <row r="1866" spans="2:23" ht="15">
      <c r="B1866" t="s">
        <v>3223</v>
      </c>
      <c r="C1866" t="s">
        <v>3224</v>
      </c>
      <c r="D1866" t="s">
        <v>446</v>
      </c>
      <c r="E1866" s="54">
        <v>86.67</v>
      </c>
      <c r="F1866" s="45" t="s">
        <v>407</v>
      </c>
      <c r="G1866" s="45" t="s">
        <v>408</v>
      </c>
      <c r="H1866" s="45" t="s">
        <v>412</v>
      </c>
      <c r="I1866" s="53">
        <v>103516.96</v>
      </c>
      <c r="J1866" s="58">
        <f aca="true" t="shared" si="406" ref="J1866:J1929">I1866*(1+$F$1)</f>
        <v>107450.60448000001</v>
      </c>
      <c r="K1866" s="58">
        <f aca="true" t="shared" si="407" ref="K1866:K1929">J1866*(1+$F$2)</f>
        <v>110996.47442784</v>
      </c>
      <c r="L1866" s="74">
        <f aca="true" t="shared" si="408" ref="L1866:L1929">IF(J1866-$L$2&lt;0,J1866*$I$3,($L$2*$I$3)+(J1866-$L$2)*$I$4)</f>
        <v>8219.971242720001</v>
      </c>
      <c r="M1866" s="74">
        <f aca="true" t="shared" si="409" ref="M1866:M1929">J1866*0.00148</f>
        <v>159.02689463040002</v>
      </c>
      <c r="N1866" s="74">
        <f aca="true" t="shared" si="410" ref="N1866:N1929">2080*0.184616471071043</f>
        <v>384.0022598277695</v>
      </c>
      <c r="O1866" s="74">
        <f aca="true" t="shared" si="411" ref="O1866:O1929">J1866*0.12875</f>
        <v>13834.265326800001</v>
      </c>
      <c r="P1866" s="39">
        <f aca="true" t="shared" si="412" ref="P1866:P1929">1587*12</f>
        <v>19044</v>
      </c>
      <c r="Q1866" s="73">
        <f aca="true" t="shared" si="413" ref="Q1866:Q1929">IF(K1866-$L$2&lt;0,K1866*$I$3,($L$2*$I$3)+(K1866-$L$2)*$I$4)</f>
        <v>8491.23029372976</v>
      </c>
      <c r="R1866" s="73">
        <f aca="true" t="shared" si="414" ref="R1866:R1929">K1866*0.00148</f>
        <v>164.2747821532032</v>
      </c>
      <c r="S1866" s="73">
        <f aca="true" t="shared" si="415" ref="S1866:S1929">2080*0.184616471071043</f>
        <v>384.0022598277695</v>
      </c>
      <c r="T1866" s="73">
        <f aca="true" t="shared" si="416" ref="T1866:T1929">K1866*0.1305</f>
        <v>14485.039912833121</v>
      </c>
      <c r="U1866" s="73">
        <f aca="true" t="shared" si="417" ref="U1866:U1929">1603*12</f>
        <v>19236</v>
      </c>
      <c r="V1866" s="73">
        <f aca="true" t="shared" si="418" ref="V1866:V1929">J1866+SUM(L1866:P1866)</f>
        <v>149091.87020397818</v>
      </c>
      <c r="W1866" s="73">
        <f aca="true" t="shared" si="419" ref="W1866:W1929">K1866+SUM(Q1866:U1866)</f>
        <v>153757.02167638385</v>
      </c>
    </row>
    <row r="1867" spans="2:23" ht="15">
      <c r="B1867" t="s">
        <v>3225</v>
      </c>
      <c r="C1867" t="s">
        <v>3226</v>
      </c>
      <c r="D1867" t="s">
        <v>1426</v>
      </c>
      <c r="E1867" s="54">
        <v>40</v>
      </c>
      <c r="F1867" s="45" t="s">
        <v>407</v>
      </c>
      <c r="G1867" s="45" t="s">
        <v>492</v>
      </c>
      <c r="H1867" s="45" t="s">
        <v>412</v>
      </c>
      <c r="I1867" s="53">
        <v>94152.76</v>
      </c>
      <c r="J1867" s="58">
        <f t="shared" si="406"/>
        <v>97730.56487999999</v>
      </c>
      <c r="K1867" s="58">
        <f t="shared" si="407"/>
        <v>100955.67352103998</v>
      </c>
      <c r="L1867" s="74">
        <f t="shared" si="408"/>
        <v>7476.3882133199995</v>
      </c>
      <c r="M1867" s="74">
        <f t="shared" si="409"/>
        <v>144.6412360224</v>
      </c>
      <c r="N1867" s="74">
        <f t="shared" si="410"/>
        <v>384.0022598277695</v>
      </c>
      <c r="O1867" s="74">
        <f t="shared" si="411"/>
        <v>12582.810228299999</v>
      </c>
      <c r="P1867" s="39">
        <f t="shared" si="412"/>
        <v>19044</v>
      </c>
      <c r="Q1867" s="73">
        <f t="shared" si="413"/>
        <v>7723.109024359558</v>
      </c>
      <c r="R1867" s="73">
        <f t="shared" si="414"/>
        <v>149.41439681113917</v>
      </c>
      <c r="S1867" s="73">
        <f t="shared" si="415"/>
        <v>384.0022598277695</v>
      </c>
      <c r="T1867" s="73">
        <f t="shared" si="416"/>
        <v>13174.715394495717</v>
      </c>
      <c r="U1867" s="73">
        <f t="shared" si="417"/>
        <v>19236</v>
      </c>
      <c r="V1867" s="73">
        <f t="shared" si="418"/>
        <v>137362.40681747015</v>
      </c>
      <c r="W1867" s="73">
        <f t="shared" si="419"/>
        <v>141622.91459653416</v>
      </c>
    </row>
    <row r="1868" spans="2:23" ht="15">
      <c r="B1868" t="s">
        <v>3227</v>
      </c>
      <c r="C1868" t="s">
        <v>3228</v>
      </c>
      <c r="D1868" t="s">
        <v>699</v>
      </c>
      <c r="E1868" s="54">
        <v>40</v>
      </c>
      <c r="F1868" s="45" t="s">
        <v>407</v>
      </c>
      <c r="G1868" s="45" t="s">
        <v>408</v>
      </c>
      <c r="H1868" s="45" t="s">
        <v>412</v>
      </c>
      <c r="I1868" s="53">
        <v>94152.76</v>
      </c>
      <c r="J1868" s="58">
        <f t="shared" si="406"/>
        <v>97730.56487999999</v>
      </c>
      <c r="K1868" s="58">
        <f t="shared" si="407"/>
        <v>100955.67352103998</v>
      </c>
      <c r="L1868" s="74">
        <f t="shared" si="408"/>
        <v>7476.3882133199995</v>
      </c>
      <c r="M1868" s="74">
        <f t="shared" si="409"/>
        <v>144.6412360224</v>
      </c>
      <c r="N1868" s="74">
        <f t="shared" si="410"/>
        <v>384.0022598277695</v>
      </c>
      <c r="O1868" s="74">
        <f t="shared" si="411"/>
        <v>12582.810228299999</v>
      </c>
      <c r="P1868" s="39">
        <f t="shared" si="412"/>
        <v>19044</v>
      </c>
      <c r="Q1868" s="73">
        <f t="shared" si="413"/>
        <v>7723.109024359558</v>
      </c>
      <c r="R1868" s="73">
        <f t="shared" si="414"/>
        <v>149.41439681113917</v>
      </c>
      <c r="S1868" s="73">
        <f t="shared" si="415"/>
        <v>384.0022598277695</v>
      </c>
      <c r="T1868" s="73">
        <f t="shared" si="416"/>
        <v>13174.715394495717</v>
      </c>
      <c r="U1868" s="73">
        <f t="shared" si="417"/>
        <v>19236</v>
      </c>
      <c r="V1868" s="73">
        <f t="shared" si="418"/>
        <v>137362.40681747015</v>
      </c>
      <c r="W1868" s="73">
        <f t="shared" si="419"/>
        <v>141622.91459653416</v>
      </c>
    </row>
    <row r="1869" spans="2:23" ht="15">
      <c r="B1869" t="s">
        <v>3229</v>
      </c>
      <c r="C1869" t="s">
        <v>3230</v>
      </c>
      <c r="D1869" t="s">
        <v>722</v>
      </c>
      <c r="E1869" s="54">
        <v>40</v>
      </c>
      <c r="F1869" s="45" t="s">
        <v>407</v>
      </c>
      <c r="G1869" s="45" t="s">
        <v>408</v>
      </c>
      <c r="H1869" s="45" t="s">
        <v>412</v>
      </c>
      <c r="I1869" s="53">
        <v>94152.76</v>
      </c>
      <c r="J1869" s="58">
        <f t="shared" si="406"/>
        <v>97730.56487999999</v>
      </c>
      <c r="K1869" s="58">
        <f t="shared" si="407"/>
        <v>100955.67352103998</v>
      </c>
      <c r="L1869" s="74">
        <f t="shared" si="408"/>
        <v>7476.3882133199995</v>
      </c>
      <c r="M1869" s="74">
        <f t="shared" si="409"/>
        <v>144.6412360224</v>
      </c>
      <c r="N1869" s="74">
        <f t="shared" si="410"/>
        <v>384.0022598277695</v>
      </c>
      <c r="O1869" s="74">
        <f t="shared" si="411"/>
        <v>12582.810228299999</v>
      </c>
      <c r="P1869" s="39">
        <f t="shared" si="412"/>
        <v>19044</v>
      </c>
      <c r="Q1869" s="73">
        <f t="shared" si="413"/>
        <v>7723.109024359558</v>
      </c>
      <c r="R1869" s="73">
        <f t="shared" si="414"/>
        <v>149.41439681113917</v>
      </c>
      <c r="S1869" s="73">
        <f t="shared" si="415"/>
        <v>384.0022598277695</v>
      </c>
      <c r="T1869" s="73">
        <f t="shared" si="416"/>
        <v>13174.715394495717</v>
      </c>
      <c r="U1869" s="73">
        <f t="shared" si="417"/>
        <v>19236</v>
      </c>
      <c r="V1869" s="73">
        <f t="shared" si="418"/>
        <v>137362.40681747015</v>
      </c>
      <c r="W1869" s="73">
        <f t="shared" si="419"/>
        <v>141622.91459653416</v>
      </c>
    </row>
    <row r="1870" spans="2:23" ht="15">
      <c r="B1870" t="s">
        <v>3231</v>
      </c>
      <c r="C1870" t="s">
        <v>748</v>
      </c>
      <c r="D1870" t="s">
        <v>749</v>
      </c>
      <c r="E1870" s="54">
        <v>40</v>
      </c>
      <c r="F1870" s="45" t="s">
        <v>407</v>
      </c>
      <c r="G1870" s="45" t="s">
        <v>408</v>
      </c>
      <c r="H1870" s="45" t="s">
        <v>412</v>
      </c>
      <c r="I1870" s="53">
        <v>103300.35</v>
      </c>
      <c r="J1870" s="58">
        <f t="shared" si="406"/>
        <v>107225.7633</v>
      </c>
      <c r="K1870" s="58">
        <f t="shared" si="407"/>
        <v>110764.2134889</v>
      </c>
      <c r="L1870" s="74">
        <f t="shared" si="408"/>
        <v>8202.77089245</v>
      </c>
      <c r="M1870" s="74">
        <f t="shared" si="409"/>
        <v>158.69412968400002</v>
      </c>
      <c r="N1870" s="74">
        <f t="shared" si="410"/>
        <v>384.0022598277695</v>
      </c>
      <c r="O1870" s="74">
        <f t="shared" si="411"/>
        <v>13805.317024875001</v>
      </c>
      <c r="P1870" s="39">
        <f t="shared" si="412"/>
        <v>19044</v>
      </c>
      <c r="Q1870" s="73">
        <f t="shared" si="413"/>
        <v>8473.46233190085</v>
      </c>
      <c r="R1870" s="73">
        <f t="shared" si="414"/>
        <v>163.931035963572</v>
      </c>
      <c r="S1870" s="73">
        <f t="shared" si="415"/>
        <v>384.0022598277695</v>
      </c>
      <c r="T1870" s="73">
        <f t="shared" si="416"/>
        <v>14454.729860301451</v>
      </c>
      <c r="U1870" s="73">
        <f t="shared" si="417"/>
        <v>19236</v>
      </c>
      <c r="V1870" s="73">
        <f t="shared" si="418"/>
        <v>148820.54760683677</v>
      </c>
      <c r="W1870" s="73">
        <f t="shared" si="419"/>
        <v>153476.33897689363</v>
      </c>
    </row>
    <row r="1871" spans="2:23" ht="15">
      <c r="B1871" t="s">
        <v>3232</v>
      </c>
      <c r="C1871" t="s">
        <v>3233</v>
      </c>
      <c r="D1871" t="s">
        <v>467</v>
      </c>
      <c r="E1871" s="54">
        <v>40</v>
      </c>
      <c r="F1871" s="45" t="s">
        <v>407</v>
      </c>
      <c r="G1871" s="45" t="s">
        <v>408</v>
      </c>
      <c r="H1871" s="45" t="s">
        <v>412</v>
      </c>
      <c r="I1871" s="53">
        <v>104645.32</v>
      </c>
      <c r="J1871" s="58">
        <f t="shared" si="406"/>
        <v>108621.84216000001</v>
      </c>
      <c r="K1871" s="58">
        <f t="shared" si="407"/>
        <v>112206.36295128001</v>
      </c>
      <c r="L1871" s="74">
        <f t="shared" si="408"/>
        <v>8309.570925240001</v>
      </c>
      <c r="M1871" s="74">
        <f t="shared" si="409"/>
        <v>160.76032639680002</v>
      </c>
      <c r="N1871" s="74">
        <f t="shared" si="410"/>
        <v>384.0022598277695</v>
      </c>
      <c r="O1871" s="74">
        <f t="shared" si="411"/>
        <v>13985.062178100003</v>
      </c>
      <c r="P1871" s="39">
        <f t="shared" si="412"/>
        <v>19044</v>
      </c>
      <c r="Q1871" s="73">
        <f t="shared" si="413"/>
        <v>8583.78676577292</v>
      </c>
      <c r="R1871" s="73">
        <f t="shared" si="414"/>
        <v>166.06541716789442</v>
      </c>
      <c r="S1871" s="73">
        <f t="shared" si="415"/>
        <v>384.0022598277695</v>
      </c>
      <c r="T1871" s="73">
        <f t="shared" si="416"/>
        <v>14642.930365142041</v>
      </c>
      <c r="U1871" s="73">
        <f t="shared" si="417"/>
        <v>19236</v>
      </c>
      <c r="V1871" s="73">
        <f t="shared" si="418"/>
        <v>150505.23784956458</v>
      </c>
      <c r="W1871" s="73">
        <f t="shared" si="419"/>
        <v>155219.14775919064</v>
      </c>
    </row>
    <row r="1872" spans="2:23" ht="15">
      <c r="B1872" t="s">
        <v>3234</v>
      </c>
      <c r="C1872" t="s">
        <v>2708</v>
      </c>
      <c r="D1872" t="s">
        <v>725</v>
      </c>
      <c r="E1872" s="54">
        <v>86.67</v>
      </c>
      <c r="F1872" s="45" t="s">
        <v>407</v>
      </c>
      <c r="G1872" s="45" t="s">
        <v>408</v>
      </c>
      <c r="H1872" s="45" t="s">
        <v>412</v>
      </c>
      <c r="I1872" s="53">
        <v>103363.22</v>
      </c>
      <c r="J1872" s="58">
        <f t="shared" si="406"/>
        <v>107291.02236</v>
      </c>
      <c r="K1872" s="58">
        <f t="shared" si="407"/>
        <v>110831.62609788</v>
      </c>
      <c r="L1872" s="74">
        <f t="shared" si="408"/>
        <v>8207.76321054</v>
      </c>
      <c r="M1872" s="74">
        <f t="shared" si="409"/>
        <v>158.7907130928</v>
      </c>
      <c r="N1872" s="74">
        <f t="shared" si="410"/>
        <v>384.0022598277695</v>
      </c>
      <c r="O1872" s="74">
        <f t="shared" si="411"/>
        <v>13813.71912885</v>
      </c>
      <c r="P1872" s="39">
        <f t="shared" si="412"/>
        <v>19044</v>
      </c>
      <c r="Q1872" s="73">
        <f t="shared" si="413"/>
        <v>8478.61939648782</v>
      </c>
      <c r="R1872" s="73">
        <f t="shared" si="414"/>
        <v>164.0308066248624</v>
      </c>
      <c r="S1872" s="73">
        <f t="shared" si="415"/>
        <v>384.0022598277695</v>
      </c>
      <c r="T1872" s="73">
        <f t="shared" si="416"/>
        <v>14463.52720577334</v>
      </c>
      <c r="U1872" s="73">
        <f t="shared" si="417"/>
        <v>19236</v>
      </c>
      <c r="V1872" s="73">
        <f t="shared" si="418"/>
        <v>148899.29767231058</v>
      </c>
      <c r="W1872" s="73">
        <f t="shared" si="419"/>
        <v>153557.80576659378</v>
      </c>
    </row>
    <row r="1873" spans="2:23" ht="15">
      <c r="B1873" t="s">
        <v>3235</v>
      </c>
      <c r="C1873" t="s">
        <v>3236</v>
      </c>
      <c r="D1873" t="s">
        <v>719</v>
      </c>
      <c r="E1873" s="54">
        <v>40</v>
      </c>
      <c r="F1873" s="45" t="s">
        <v>407</v>
      </c>
      <c r="G1873" s="45" t="s">
        <v>408</v>
      </c>
      <c r="H1873" s="45" t="s">
        <v>412</v>
      </c>
      <c r="I1873" s="53">
        <v>98274.46</v>
      </c>
      <c r="J1873" s="58">
        <f t="shared" si="406"/>
        <v>102008.88948000001</v>
      </c>
      <c r="K1873" s="58">
        <f t="shared" si="407"/>
        <v>105375.18283284</v>
      </c>
      <c r="L1873" s="74">
        <f t="shared" si="408"/>
        <v>7803.6800452200005</v>
      </c>
      <c r="M1873" s="74">
        <f t="shared" si="409"/>
        <v>150.97315643040002</v>
      </c>
      <c r="N1873" s="74">
        <f t="shared" si="410"/>
        <v>384.0022598277695</v>
      </c>
      <c r="O1873" s="74">
        <f t="shared" si="411"/>
        <v>13133.644520550002</v>
      </c>
      <c r="P1873" s="39">
        <f t="shared" si="412"/>
        <v>19044</v>
      </c>
      <c r="Q1873" s="73">
        <f t="shared" si="413"/>
        <v>8061.20148671226</v>
      </c>
      <c r="R1873" s="73">
        <f t="shared" si="414"/>
        <v>155.9552705926032</v>
      </c>
      <c r="S1873" s="73">
        <f t="shared" si="415"/>
        <v>384.0022598277695</v>
      </c>
      <c r="T1873" s="73">
        <f t="shared" si="416"/>
        <v>13751.46135968562</v>
      </c>
      <c r="U1873" s="73">
        <f t="shared" si="417"/>
        <v>19236</v>
      </c>
      <c r="V1873" s="73">
        <f t="shared" si="418"/>
        <v>142525.18946202818</v>
      </c>
      <c r="W1873" s="73">
        <f t="shared" si="419"/>
        <v>146963.80320965825</v>
      </c>
    </row>
    <row r="1874" spans="2:23" ht="15">
      <c r="B1874" t="s">
        <v>3237</v>
      </c>
      <c r="C1874" t="s">
        <v>1386</v>
      </c>
      <c r="D1874" t="s">
        <v>511</v>
      </c>
      <c r="E1874" s="54">
        <v>35</v>
      </c>
      <c r="F1874" s="45" t="s">
        <v>407</v>
      </c>
      <c r="G1874" s="45" t="s">
        <v>408</v>
      </c>
      <c r="H1874" s="45" t="s">
        <v>412</v>
      </c>
      <c r="I1874" s="53">
        <v>94313.07</v>
      </c>
      <c r="J1874" s="58">
        <f t="shared" si="406"/>
        <v>97896.96666</v>
      </c>
      <c r="K1874" s="58">
        <f t="shared" si="407"/>
        <v>101127.56655978</v>
      </c>
      <c r="L1874" s="74">
        <f t="shared" si="408"/>
        <v>7489.117949490001</v>
      </c>
      <c r="M1874" s="74">
        <f t="shared" si="409"/>
        <v>144.8875106568</v>
      </c>
      <c r="N1874" s="74">
        <f t="shared" si="410"/>
        <v>384.0022598277695</v>
      </c>
      <c r="O1874" s="74">
        <f t="shared" si="411"/>
        <v>12604.234457475</v>
      </c>
      <c r="P1874" s="39">
        <f t="shared" si="412"/>
        <v>19044</v>
      </c>
      <c r="Q1874" s="73">
        <f t="shared" si="413"/>
        <v>7736.25884182317</v>
      </c>
      <c r="R1874" s="73">
        <f t="shared" si="414"/>
        <v>149.6687985084744</v>
      </c>
      <c r="S1874" s="73">
        <f t="shared" si="415"/>
        <v>384.0022598277695</v>
      </c>
      <c r="T1874" s="73">
        <f t="shared" si="416"/>
        <v>13197.14743605129</v>
      </c>
      <c r="U1874" s="73">
        <f t="shared" si="417"/>
        <v>19236</v>
      </c>
      <c r="V1874" s="73">
        <f t="shared" si="418"/>
        <v>137563.20883744958</v>
      </c>
      <c r="W1874" s="73">
        <f t="shared" si="419"/>
        <v>141830.64389599068</v>
      </c>
    </row>
    <row r="1875" spans="2:23" ht="15">
      <c r="B1875" t="s">
        <v>3238</v>
      </c>
      <c r="C1875" t="s">
        <v>882</v>
      </c>
      <c r="D1875" t="s">
        <v>511</v>
      </c>
      <c r="E1875" s="54">
        <v>35</v>
      </c>
      <c r="F1875" s="45" t="s">
        <v>407</v>
      </c>
      <c r="G1875" s="45" t="s">
        <v>408</v>
      </c>
      <c r="H1875" s="45" t="s">
        <v>412</v>
      </c>
      <c r="I1875" s="53">
        <v>79390.49</v>
      </c>
      <c r="J1875" s="58">
        <f t="shared" si="406"/>
        <v>82407.32862000001</v>
      </c>
      <c r="K1875" s="58">
        <f t="shared" si="407"/>
        <v>85126.77046446</v>
      </c>
      <c r="L1875" s="74">
        <f t="shared" si="408"/>
        <v>6304.160639430001</v>
      </c>
      <c r="M1875" s="74">
        <f t="shared" si="409"/>
        <v>121.96284635760001</v>
      </c>
      <c r="N1875" s="74">
        <f t="shared" si="410"/>
        <v>384.0022598277695</v>
      </c>
      <c r="O1875" s="74">
        <f t="shared" si="411"/>
        <v>10609.943559825002</v>
      </c>
      <c r="P1875" s="39">
        <f t="shared" si="412"/>
        <v>19044</v>
      </c>
      <c r="Q1875" s="73">
        <f t="shared" si="413"/>
        <v>6512.19794053119</v>
      </c>
      <c r="R1875" s="73">
        <f t="shared" si="414"/>
        <v>125.9876202874008</v>
      </c>
      <c r="S1875" s="73">
        <f t="shared" si="415"/>
        <v>384.0022598277695</v>
      </c>
      <c r="T1875" s="73">
        <f t="shared" si="416"/>
        <v>11109.04354561203</v>
      </c>
      <c r="U1875" s="73">
        <f t="shared" si="417"/>
        <v>19236</v>
      </c>
      <c r="V1875" s="73">
        <f t="shared" si="418"/>
        <v>118871.39792544038</v>
      </c>
      <c r="W1875" s="73">
        <f t="shared" si="419"/>
        <v>122494.0018307184</v>
      </c>
    </row>
    <row r="1876" spans="2:23" ht="15">
      <c r="B1876" t="s">
        <v>3239</v>
      </c>
      <c r="C1876" t="s">
        <v>751</v>
      </c>
      <c r="D1876" t="s">
        <v>417</v>
      </c>
      <c r="E1876" s="54">
        <v>40</v>
      </c>
      <c r="F1876" s="45" t="s">
        <v>407</v>
      </c>
      <c r="G1876" s="45" t="s">
        <v>408</v>
      </c>
      <c r="H1876" s="45" t="s">
        <v>412</v>
      </c>
      <c r="I1876" s="53">
        <v>115410.28</v>
      </c>
      <c r="J1876" s="58">
        <f t="shared" si="406"/>
        <v>119795.87064000001</v>
      </c>
      <c r="K1876" s="58">
        <f t="shared" si="407"/>
        <v>123749.13437112</v>
      </c>
      <c r="L1876" s="74">
        <f t="shared" si="408"/>
        <v>9164.384103960001</v>
      </c>
      <c r="M1876" s="74">
        <f t="shared" si="409"/>
        <v>177.29788854720002</v>
      </c>
      <c r="N1876" s="74">
        <f t="shared" si="410"/>
        <v>384.0022598277695</v>
      </c>
      <c r="O1876" s="74">
        <f t="shared" si="411"/>
        <v>15423.718344900002</v>
      </c>
      <c r="P1876" s="39">
        <f t="shared" si="412"/>
        <v>19044</v>
      </c>
      <c r="Q1876" s="73">
        <f t="shared" si="413"/>
        <v>9466.80877939068</v>
      </c>
      <c r="R1876" s="73">
        <f t="shared" si="414"/>
        <v>183.1487188692576</v>
      </c>
      <c r="S1876" s="73">
        <f t="shared" si="415"/>
        <v>384.0022598277695</v>
      </c>
      <c r="T1876" s="73">
        <f t="shared" si="416"/>
        <v>16149.26203543116</v>
      </c>
      <c r="U1876" s="73">
        <f t="shared" si="417"/>
        <v>19236</v>
      </c>
      <c r="V1876" s="73">
        <f t="shared" si="418"/>
        <v>163989.27323723497</v>
      </c>
      <c r="W1876" s="73">
        <f t="shared" si="419"/>
        <v>169168.35616463888</v>
      </c>
    </row>
    <row r="1877" spans="2:23" ht="15">
      <c r="B1877" t="s">
        <v>3240</v>
      </c>
      <c r="C1877" t="s">
        <v>755</v>
      </c>
      <c r="D1877" t="s">
        <v>658</v>
      </c>
      <c r="E1877" s="54">
        <v>40</v>
      </c>
      <c r="F1877" s="45" t="s">
        <v>407</v>
      </c>
      <c r="G1877" s="45" t="s">
        <v>408</v>
      </c>
      <c r="H1877" s="45" t="s">
        <v>412</v>
      </c>
      <c r="I1877" s="53">
        <v>121026.97</v>
      </c>
      <c r="J1877" s="58">
        <f t="shared" si="406"/>
        <v>125625.99486</v>
      </c>
      <c r="K1877" s="58">
        <f t="shared" si="407"/>
        <v>129771.65269038</v>
      </c>
      <c r="L1877" s="74">
        <f t="shared" si="408"/>
        <v>9610.38860679</v>
      </c>
      <c r="M1877" s="74">
        <f t="shared" si="409"/>
        <v>185.9264723928</v>
      </c>
      <c r="N1877" s="74">
        <f t="shared" si="410"/>
        <v>384.0022598277695</v>
      </c>
      <c r="O1877" s="74">
        <f t="shared" si="411"/>
        <v>16174.346838225001</v>
      </c>
      <c r="P1877" s="39">
        <f t="shared" si="412"/>
        <v>19044</v>
      </c>
      <c r="Q1877" s="73">
        <f t="shared" si="413"/>
        <v>9842.48896401051</v>
      </c>
      <c r="R1877" s="73">
        <f t="shared" si="414"/>
        <v>192.0620459817624</v>
      </c>
      <c r="S1877" s="73">
        <f t="shared" si="415"/>
        <v>384.0022598277695</v>
      </c>
      <c r="T1877" s="73">
        <f t="shared" si="416"/>
        <v>16935.20067609459</v>
      </c>
      <c r="U1877" s="73">
        <f t="shared" si="417"/>
        <v>19236</v>
      </c>
      <c r="V1877" s="73">
        <f t="shared" si="418"/>
        <v>171024.65903723557</v>
      </c>
      <c r="W1877" s="73">
        <f t="shared" si="419"/>
        <v>176361.40663629462</v>
      </c>
    </row>
    <row r="1878" spans="2:23" ht="15">
      <c r="B1878" t="s">
        <v>3241</v>
      </c>
      <c r="C1878" t="s">
        <v>753</v>
      </c>
      <c r="D1878" t="s">
        <v>661</v>
      </c>
      <c r="E1878" s="54">
        <v>40</v>
      </c>
      <c r="F1878" s="45" t="s">
        <v>407</v>
      </c>
      <c r="G1878" s="45" t="s">
        <v>408</v>
      </c>
      <c r="H1878" s="45" t="s">
        <v>412</v>
      </c>
      <c r="I1878" s="53">
        <v>122356.38</v>
      </c>
      <c r="J1878" s="58">
        <f t="shared" si="406"/>
        <v>127005.92244000001</v>
      </c>
      <c r="K1878" s="58">
        <f t="shared" si="407"/>
        <v>131197.11788052</v>
      </c>
      <c r="L1878" s="74">
        <f t="shared" si="408"/>
        <v>9715.95306666</v>
      </c>
      <c r="M1878" s="74">
        <f t="shared" si="409"/>
        <v>187.9687652112</v>
      </c>
      <c r="N1878" s="74">
        <f t="shared" si="410"/>
        <v>384.0022598277695</v>
      </c>
      <c r="O1878" s="74">
        <f t="shared" si="411"/>
        <v>16352.012514150001</v>
      </c>
      <c r="P1878" s="39">
        <f t="shared" si="412"/>
        <v>19044</v>
      </c>
      <c r="Q1878" s="73">
        <f t="shared" si="413"/>
        <v>9863.15820926754</v>
      </c>
      <c r="R1878" s="73">
        <f t="shared" si="414"/>
        <v>194.1717344631696</v>
      </c>
      <c r="S1878" s="73">
        <f t="shared" si="415"/>
        <v>384.0022598277695</v>
      </c>
      <c r="T1878" s="73">
        <f t="shared" si="416"/>
        <v>17121.22388340786</v>
      </c>
      <c r="U1878" s="73">
        <f t="shared" si="417"/>
        <v>19236</v>
      </c>
      <c r="V1878" s="73">
        <f t="shared" si="418"/>
        <v>172689.85904584898</v>
      </c>
      <c r="W1878" s="73">
        <f t="shared" si="419"/>
        <v>177995.67396748633</v>
      </c>
    </row>
    <row r="1879" spans="2:23" ht="15">
      <c r="B1879" t="s">
        <v>3242</v>
      </c>
      <c r="C1879" t="s">
        <v>3243</v>
      </c>
      <c r="D1879" t="s">
        <v>710</v>
      </c>
      <c r="E1879" s="54">
        <v>40</v>
      </c>
      <c r="F1879" s="45" t="s">
        <v>407</v>
      </c>
      <c r="G1879" s="45" t="s">
        <v>408</v>
      </c>
      <c r="H1879" s="45" t="s">
        <v>412</v>
      </c>
      <c r="I1879" s="53">
        <v>116228.25</v>
      </c>
      <c r="J1879" s="58">
        <f t="shared" si="406"/>
        <v>120644.9235</v>
      </c>
      <c r="K1879" s="58">
        <f t="shared" si="407"/>
        <v>124626.2059755</v>
      </c>
      <c r="L1879" s="74">
        <f t="shared" si="408"/>
        <v>9229.33664775</v>
      </c>
      <c r="M1879" s="74">
        <f t="shared" si="409"/>
        <v>178.55448678</v>
      </c>
      <c r="N1879" s="74">
        <f t="shared" si="410"/>
        <v>384.0022598277695</v>
      </c>
      <c r="O1879" s="74">
        <f t="shared" si="411"/>
        <v>15533.033900625001</v>
      </c>
      <c r="P1879" s="39">
        <f t="shared" si="412"/>
        <v>19044</v>
      </c>
      <c r="Q1879" s="73">
        <f t="shared" si="413"/>
        <v>9533.904757125749</v>
      </c>
      <c r="R1879" s="73">
        <f t="shared" si="414"/>
        <v>184.44678484373998</v>
      </c>
      <c r="S1879" s="73">
        <f t="shared" si="415"/>
        <v>384.0022598277695</v>
      </c>
      <c r="T1879" s="73">
        <f t="shared" si="416"/>
        <v>16263.71987980275</v>
      </c>
      <c r="U1879" s="73">
        <f t="shared" si="417"/>
        <v>19236</v>
      </c>
      <c r="V1879" s="73">
        <f t="shared" si="418"/>
        <v>165013.85079498278</v>
      </c>
      <c r="W1879" s="73">
        <f t="shared" si="419"/>
        <v>170228.2796571</v>
      </c>
    </row>
    <row r="1880" spans="2:23" ht="15">
      <c r="B1880" t="s">
        <v>3244</v>
      </c>
      <c r="C1880" t="s">
        <v>3245</v>
      </c>
      <c r="D1880" t="s">
        <v>2946</v>
      </c>
      <c r="E1880" s="54">
        <v>40</v>
      </c>
      <c r="F1880" s="45" t="s">
        <v>407</v>
      </c>
      <c r="G1880" s="45" t="s">
        <v>408</v>
      </c>
      <c r="H1880" s="45" t="s">
        <v>412</v>
      </c>
      <c r="I1880" s="53">
        <v>109857.21</v>
      </c>
      <c r="J1880" s="58">
        <f t="shared" si="406"/>
        <v>114031.78398000001</v>
      </c>
      <c r="K1880" s="58">
        <f t="shared" si="407"/>
        <v>117794.83285134</v>
      </c>
      <c r="L1880" s="74">
        <f t="shared" si="408"/>
        <v>8723.43147447</v>
      </c>
      <c r="M1880" s="74">
        <f t="shared" si="409"/>
        <v>168.76704029040002</v>
      </c>
      <c r="N1880" s="74">
        <f t="shared" si="410"/>
        <v>384.0022598277695</v>
      </c>
      <c r="O1880" s="74">
        <f t="shared" si="411"/>
        <v>14681.592187425002</v>
      </c>
      <c r="P1880" s="39">
        <f t="shared" si="412"/>
        <v>19044</v>
      </c>
      <c r="Q1880" s="73">
        <f t="shared" si="413"/>
        <v>9011.30471312751</v>
      </c>
      <c r="R1880" s="73">
        <f t="shared" si="414"/>
        <v>174.33635261998322</v>
      </c>
      <c r="S1880" s="73">
        <f t="shared" si="415"/>
        <v>384.0022598277695</v>
      </c>
      <c r="T1880" s="73">
        <f t="shared" si="416"/>
        <v>15372.225687099872</v>
      </c>
      <c r="U1880" s="73">
        <f t="shared" si="417"/>
        <v>19236</v>
      </c>
      <c r="V1880" s="73">
        <f t="shared" si="418"/>
        <v>157033.57694201317</v>
      </c>
      <c r="W1880" s="73">
        <f t="shared" si="419"/>
        <v>161972.70186401514</v>
      </c>
    </row>
    <row r="1881" spans="2:23" ht="15">
      <c r="B1881" t="s">
        <v>3246</v>
      </c>
      <c r="C1881" t="s">
        <v>3247</v>
      </c>
      <c r="D1881" t="s">
        <v>1797</v>
      </c>
      <c r="E1881" s="54">
        <v>40</v>
      </c>
      <c r="F1881" s="45" t="s">
        <v>407</v>
      </c>
      <c r="G1881" s="45" t="s">
        <v>408</v>
      </c>
      <c r="H1881" s="45" t="s">
        <v>412</v>
      </c>
      <c r="I1881" s="53">
        <v>118514.54</v>
      </c>
      <c r="J1881" s="58">
        <f t="shared" si="406"/>
        <v>123018.09251999999</v>
      </c>
      <c r="K1881" s="58">
        <f t="shared" si="407"/>
        <v>127077.68957315998</v>
      </c>
      <c r="L1881" s="74">
        <f t="shared" si="408"/>
        <v>9410.88407778</v>
      </c>
      <c r="M1881" s="74">
        <f t="shared" si="409"/>
        <v>182.0667769296</v>
      </c>
      <c r="N1881" s="74">
        <f t="shared" si="410"/>
        <v>384.0022598277695</v>
      </c>
      <c r="O1881" s="74">
        <f t="shared" si="411"/>
        <v>15838.579411949999</v>
      </c>
      <c r="P1881" s="39">
        <f t="shared" si="412"/>
        <v>19044</v>
      </c>
      <c r="Q1881" s="73">
        <f t="shared" si="413"/>
        <v>9721.443252346739</v>
      </c>
      <c r="R1881" s="73">
        <f t="shared" si="414"/>
        <v>188.07498056827677</v>
      </c>
      <c r="S1881" s="73">
        <f t="shared" si="415"/>
        <v>384.0022598277695</v>
      </c>
      <c r="T1881" s="73">
        <f t="shared" si="416"/>
        <v>16583.638489297377</v>
      </c>
      <c r="U1881" s="73">
        <f t="shared" si="417"/>
        <v>19236</v>
      </c>
      <c r="V1881" s="73">
        <f t="shared" si="418"/>
        <v>167877.62504648737</v>
      </c>
      <c r="W1881" s="73">
        <f t="shared" si="419"/>
        <v>173190.84855520015</v>
      </c>
    </row>
    <row r="1882" spans="2:23" ht="15">
      <c r="B1882" t="s">
        <v>3248</v>
      </c>
      <c r="C1882" t="s">
        <v>1065</v>
      </c>
      <c r="D1882" t="s">
        <v>420</v>
      </c>
      <c r="E1882" s="54">
        <v>40</v>
      </c>
      <c r="F1882" s="45" t="s">
        <v>407</v>
      </c>
      <c r="G1882" s="45" t="s">
        <v>408</v>
      </c>
      <c r="H1882" s="45" t="s">
        <v>412</v>
      </c>
      <c r="I1882" s="53">
        <v>115162.89</v>
      </c>
      <c r="J1882" s="58">
        <f t="shared" si="406"/>
        <v>119539.07982</v>
      </c>
      <c r="K1882" s="58">
        <f t="shared" si="407"/>
        <v>123483.86945405998</v>
      </c>
      <c r="L1882" s="74">
        <f t="shared" si="408"/>
        <v>9144.73960623</v>
      </c>
      <c r="M1882" s="74">
        <f t="shared" si="409"/>
        <v>176.9178381336</v>
      </c>
      <c r="N1882" s="74">
        <f t="shared" si="410"/>
        <v>384.0022598277695</v>
      </c>
      <c r="O1882" s="74">
        <f t="shared" si="411"/>
        <v>15390.656526825</v>
      </c>
      <c r="P1882" s="39">
        <f t="shared" si="412"/>
        <v>19044</v>
      </c>
      <c r="Q1882" s="73">
        <f t="shared" si="413"/>
        <v>9446.516013235589</v>
      </c>
      <c r="R1882" s="73">
        <f t="shared" si="414"/>
        <v>182.75612679200879</v>
      </c>
      <c r="S1882" s="73">
        <f t="shared" si="415"/>
        <v>384.0022598277695</v>
      </c>
      <c r="T1882" s="73">
        <f t="shared" si="416"/>
        <v>16114.644963754828</v>
      </c>
      <c r="U1882" s="73">
        <f t="shared" si="417"/>
        <v>19236</v>
      </c>
      <c r="V1882" s="73">
        <f t="shared" si="418"/>
        <v>163679.39605101637</v>
      </c>
      <c r="W1882" s="73">
        <f t="shared" si="419"/>
        <v>168847.7888176702</v>
      </c>
    </row>
    <row r="1883" spans="2:23" ht="15">
      <c r="B1883" t="s">
        <v>3249</v>
      </c>
      <c r="C1883" t="s">
        <v>3250</v>
      </c>
      <c r="D1883" t="s">
        <v>501</v>
      </c>
      <c r="E1883" s="54">
        <v>40</v>
      </c>
      <c r="F1883" s="45" t="s">
        <v>407</v>
      </c>
      <c r="G1883" s="45" t="s">
        <v>408</v>
      </c>
      <c r="H1883" s="45" t="s">
        <v>412</v>
      </c>
      <c r="I1883" s="53">
        <v>115637.6</v>
      </c>
      <c r="J1883" s="58">
        <f t="shared" si="406"/>
        <v>120031.8288</v>
      </c>
      <c r="K1883" s="58">
        <f t="shared" si="407"/>
        <v>123992.8791504</v>
      </c>
      <c r="L1883" s="74">
        <f t="shared" si="408"/>
        <v>9182.434903200001</v>
      </c>
      <c r="M1883" s="74">
        <f t="shared" si="409"/>
        <v>177.647106624</v>
      </c>
      <c r="N1883" s="74">
        <f t="shared" si="410"/>
        <v>384.0022598277695</v>
      </c>
      <c r="O1883" s="74">
        <f t="shared" si="411"/>
        <v>15454.097958</v>
      </c>
      <c r="P1883" s="39">
        <f t="shared" si="412"/>
        <v>19044</v>
      </c>
      <c r="Q1883" s="73">
        <f t="shared" si="413"/>
        <v>9485.4552550056</v>
      </c>
      <c r="R1883" s="73">
        <f t="shared" si="414"/>
        <v>183.509461142592</v>
      </c>
      <c r="S1883" s="73">
        <f t="shared" si="415"/>
        <v>384.0022598277695</v>
      </c>
      <c r="T1883" s="73">
        <f t="shared" si="416"/>
        <v>16181.070729127201</v>
      </c>
      <c r="U1883" s="73">
        <f t="shared" si="417"/>
        <v>19236</v>
      </c>
      <c r="V1883" s="73">
        <f t="shared" si="418"/>
        <v>164274.01102765178</v>
      </c>
      <c r="W1883" s="73">
        <f t="shared" si="419"/>
        <v>169462.91685550316</v>
      </c>
    </row>
    <row r="1884" spans="2:23" ht="15">
      <c r="B1884" t="s">
        <v>3251</v>
      </c>
      <c r="C1884" t="s">
        <v>1420</v>
      </c>
      <c r="D1884" t="s">
        <v>749</v>
      </c>
      <c r="E1884" s="54">
        <v>40</v>
      </c>
      <c r="F1884" s="45" t="s">
        <v>407</v>
      </c>
      <c r="G1884" s="45" t="s">
        <v>408</v>
      </c>
      <c r="H1884" s="45" t="s">
        <v>412</v>
      </c>
      <c r="I1884" s="53">
        <v>110610.41</v>
      </c>
      <c r="J1884" s="58">
        <f t="shared" si="406"/>
        <v>114813.60558</v>
      </c>
      <c r="K1884" s="58">
        <f t="shared" si="407"/>
        <v>118602.45456413999</v>
      </c>
      <c r="L1884" s="74">
        <f t="shared" si="408"/>
        <v>8783.24082687</v>
      </c>
      <c r="M1884" s="74">
        <f t="shared" si="409"/>
        <v>169.9241362584</v>
      </c>
      <c r="N1884" s="74">
        <f t="shared" si="410"/>
        <v>384.0022598277695</v>
      </c>
      <c r="O1884" s="74">
        <f t="shared" si="411"/>
        <v>14782.251718425001</v>
      </c>
      <c r="P1884" s="39">
        <f t="shared" si="412"/>
        <v>19044</v>
      </c>
      <c r="Q1884" s="73">
        <f t="shared" si="413"/>
        <v>9073.08777415671</v>
      </c>
      <c r="R1884" s="73">
        <f t="shared" si="414"/>
        <v>175.5316327549272</v>
      </c>
      <c r="S1884" s="73">
        <f t="shared" si="415"/>
        <v>384.0022598277695</v>
      </c>
      <c r="T1884" s="73">
        <f t="shared" si="416"/>
        <v>15477.62032062027</v>
      </c>
      <c r="U1884" s="73">
        <f t="shared" si="417"/>
        <v>19236</v>
      </c>
      <c r="V1884" s="73">
        <f t="shared" si="418"/>
        <v>157977.0245213812</v>
      </c>
      <c r="W1884" s="73">
        <f t="shared" si="419"/>
        <v>162948.69655149966</v>
      </c>
    </row>
    <row r="1885" spans="2:23" ht="15">
      <c r="B1885" t="s">
        <v>3252</v>
      </c>
      <c r="C1885" t="s">
        <v>3253</v>
      </c>
      <c r="D1885" t="s">
        <v>446</v>
      </c>
      <c r="E1885" s="54">
        <v>86.67</v>
      </c>
      <c r="F1885" s="45" t="s">
        <v>407</v>
      </c>
      <c r="G1885" s="45" t="s">
        <v>408</v>
      </c>
      <c r="H1885" s="45" t="s">
        <v>412</v>
      </c>
      <c r="I1885" s="53">
        <v>106404.04</v>
      </c>
      <c r="J1885" s="58">
        <f t="shared" si="406"/>
        <v>110447.39352</v>
      </c>
      <c r="K1885" s="58">
        <f t="shared" si="407"/>
        <v>114092.15750615999</v>
      </c>
      <c r="L1885" s="74">
        <f t="shared" si="408"/>
        <v>8449.22560428</v>
      </c>
      <c r="M1885" s="74">
        <f t="shared" si="409"/>
        <v>163.4621424096</v>
      </c>
      <c r="N1885" s="74">
        <f t="shared" si="410"/>
        <v>384.0022598277695</v>
      </c>
      <c r="O1885" s="74">
        <f t="shared" si="411"/>
        <v>14220.101915700001</v>
      </c>
      <c r="P1885" s="39">
        <f t="shared" si="412"/>
        <v>19044</v>
      </c>
      <c r="Q1885" s="73">
        <f t="shared" si="413"/>
        <v>8728.05004922124</v>
      </c>
      <c r="R1885" s="73">
        <f t="shared" si="414"/>
        <v>168.85639310911677</v>
      </c>
      <c r="S1885" s="73">
        <f t="shared" si="415"/>
        <v>384.0022598277695</v>
      </c>
      <c r="T1885" s="73">
        <f t="shared" si="416"/>
        <v>14889.026554553879</v>
      </c>
      <c r="U1885" s="73">
        <f t="shared" si="417"/>
        <v>19236</v>
      </c>
      <c r="V1885" s="73">
        <f t="shared" si="418"/>
        <v>152708.18544221736</v>
      </c>
      <c r="W1885" s="73">
        <f t="shared" si="419"/>
        <v>157498.092762872</v>
      </c>
    </row>
    <row r="1886" spans="2:23" ht="15">
      <c r="B1886" t="s">
        <v>3254</v>
      </c>
      <c r="C1886" t="s">
        <v>3255</v>
      </c>
      <c r="D1886" t="s">
        <v>1053</v>
      </c>
      <c r="E1886" s="54">
        <v>40</v>
      </c>
      <c r="F1886" s="45" t="s">
        <v>407</v>
      </c>
      <c r="G1886" s="45" t="s">
        <v>408</v>
      </c>
      <c r="H1886" s="45" t="s">
        <v>412</v>
      </c>
      <c r="I1886" s="53">
        <v>117254.99</v>
      </c>
      <c r="J1886" s="58">
        <f t="shared" si="406"/>
        <v>121710.67962000001</v>
      </c>
      <c r="K1886" s="58">
        <f t="shared" si="407"/>
        <v>125727.13204746</v>
      </c>
      <c r="L1886" s="74">
        <f t="shared" si="408"/>
        <v>9310.86699093</v>
      </c>
      <c r="M1886" s="74">
        <f t="shared" si="409"/>
        <v>180.1318058376</v>
      </c>
      <c r="N1886" s="74">
        <f t="shared" si="410"/>
        <v>384.0022598277695</v>
      </c>
      <c r="O1886" s="74">
        <f t="shared" si="411"/>
        <v>15670.250001075001</v>
      </c>
      <c r="P1886" s="39">
        <f t="shared" si="412"/>
        <v>19044</v>
      </c>
      <c r="Q1886" s="73">
        <f t="shared" si="413"/>
        <v>9618.12560163069</v>
      </c>
      <c r="R1886" s="73">
        <f t="shared" si="414"/>
        <v>186.07615543024082</v>
      </c>
      <c r="S1886" s="73">
        <f t="shared" si="415"/>
        <v>384.0022598277695</v>
      </c>
      <c r="T1886" s="73">
        <f t="shared" si="416"/>
        <v>16407.390732193533</v>
      </c>
      <c r="U1886" s="73">
        <f t="shared" si="417"/>
        <v>19236</v>
      </c>
      <c r="V1886" s="73">
        <f t="shared" si="418"/>
        <v>166299.93067767037</v>
      </c>
      <c r="W1886" s="73">
        <f t="shared" si="419"/>
        <v>171558.72679654224</v>
      </c>
    </row>
    <row r="1887" spans="2:23" ht="15">
      <c r="B1887" t="s">
        <v>3256</v>
      </c>
      <c r="C1887" t="s">
        <v>3257</v>
      </c>
      <c r="D1887" t="s">
        <v>722</v>
      </c>
      <c r="E1887" s="54">
        <v>40</v>
      </c>
      <c r="F1887" s="45" t="s">
        <v>407</v>
      </c>
      <c r="G1887" s="45" t="s">
        <v>408</v>
      </c>
      <c r="H1887" s="45" t="s">
        <v>412</v>
      </c>
      <c r="I1887" s="53">
        <v>93498.29</v>
      </c>
      <c r="J1887" s="58">
        <f t="shared" si="406"/>
        <v>97051.22502</v>
      </c>
      <c r="K1887" s="58">
        <f t="shared" si="407"/>
        <v>100253.91544566</v>
      </c>
      <c r="L1887" s="74">
        <f t="shared" si="408"/>
        <v>7424.41871403</v>
      </c>
      <c r="M1887" s="74">
        <f t="shared" si="409"/>
        <v>143.6358130296</v>
      </c>
      <c r="N1887" s="74">
        <f t="shared" si="410"/>
        <v>384.0022598277695</v>
      </c>
      <c r="O1887" s="74">
        <f t="shared" si="411"/>
        <v>12495.345221325</v>
      </c>
      <c r="P1887" s="39">
        <f t="shared" si="412"/>
        <v>19044</v>
      </c>
      <c r="Q1887" s="73">
        <f t="shared" si="413"/>
        <v>7669.424531592989</v>
      </c>
      <c r="R1887" s="73">
        <f t="shared" si="414"/>
        <v>148.37579485957679</v>
      </c>
      <c r="S1887" s="73">
        <f t="shared" si="415"/>
        <v>384.0022598277695</v>
      </c>
      <c r="T1887" s="73">
        <f t="shared" si="416"/>
        <v>13083.13596565863</v>
      </c>
      <c r="U1887" s="73">
        <f t="shared" si="417"/>
        <v>19236</v>
      </c>
      <c r="V1887" s="73">
        <f t="shared" si="418"/>
        <v>136542.62702821236</v>
      </c>
      <c r="W1887" s="73">
        <f t="shared" si="419"/>
        <v>140774.85399759896</v>
      </c>
    </row>
    <row r="1888" spans="2:23" ht="15">
      <c r="B1888" t="s">
        <v>3258</v>
      </c>
      <c r="C1888" t="s">
        <v>3259</v>
      </c>
      <c r="D1888" t="s">
        <v>467</v>
      </c>
      <c r="E1888" s="54">
        <v>40</v>
      </c>
      <c r="F1888" s="45" t="s">
        <v>407</v>
      </c>
      <c r="G1888" s="45" t="s">
        <v>408</v>
      </c>
      <c r="H1888" s="45" t="s">
        <v>412</v>
      </c>
      <c r="I1888" s="53">
        <v>106006.52</v>
      </c>
      <c r="J1888" s="58">
        <f t="shared" si="406"/>
        <v>110034.76776</v>
      </c>
      <c r="K1888" s="58">
        <f t="shared" si="407"/>
        <v>113665.91509607999</v>
      </c>
      <c r="L1888" s="74">
        <f t="shared" si="408"/>
        <v>8417.659733640001</v>
      </c>
      <c r="M1888" s="74">
        <f t="shared" si="409"/>
        <v>162.8514562848</v>
      </c>
      <c r="N1888" s="74">
        <f t="shared" si="410"/>
        <v>384.0022598277695</v>
      </c>
      <c r="O1888" s="74">
        <f t="shared" si="411"/>
        <v>14166.976349100001</v>
      </c>
      <c r="P1888" s="39">
        <f t="shared" si="412"/>
        <v>19044</v>
      </c>
      <c r="Q1888" s="73">
        <f t="shared" si="413"/>
        <v>8695.44250485012</v>
      </c>
      <c r="R1888" s="73">
        <f t="shared" si="414"/>
        <v>168.2255543421984</v>
      </c>
      <c r="S1888" s="73">
        <f t="shared" si="415"/>
        <v>384.0022598277695</v>
      </c>
      <c r="T1888" s="73">
        <f t="shared" si="416"/>
        <v>14833.40192003844</v>
      </c>
      <c r="U1888" s="73">
        <f t="shared" si="417"/>
        <v>19236</v>
      </c>
      <c r="V1888" s="73">
        <f t="shared" si="418"/>
        <v>152210.25755885258</v>
      </c>
      <c r="W1888" s="73">
        <f t="shared" si="419"/>
        <v>156982.98733513852</v>
      </c>
    </row>
    <row r="1889" spans="2:23" ht="15">
      <c r="B1889" t="s">
        <v>3260</v>
      </c>
      <c r="C1889" t="s">
        <v>3261</v>
      </c>
      <c r="D1889" t="s">
        <v>725</v>
      </c>
      <c r="E1889" s="54">
        <v>86.67</v>
      </c>
      <c r="F1889" s="45" t="s">
        <v>407</v>
      </c>
      <c r="G1889" s="45" t="s">
        <v>408</v>
      </c>
      <c r="H1889" s="45" t="s">
        <v>412</v>
      </c>
      <c r="I1889" s="53">
        <v>117664.75</v>
      </c>
      <c r="J1889" s="58">
        <f t="shared" si="406"/>
        <v>122136.0105</v>
      </c>
      <c r="K1889" s="58">
        <f t="shared" si="407"/>
        <v>126166.49884649999</v>
      </c>
      <c r="L1889" s="74">
        <f t="shared" si="408"/>
        <v>9343.40480325</v>
      </c>
      <c r="M1889" s="74">
        <f t="shared" si="409"/>
        <v>180.76129554</v>
      </c>
      <c r="N1889" s="74">
        <f t="shared" si="410"/>
        <v>384.0022598277695</v>
      </c>
      <c r="O1889" s="74">
        <f t="shared" si="411"/>
        <v>15725.011351875</v>
      </c>
      <c r="P1889" s="39">
        <f t="shared" si="412"/>
        <v>19044</v>
      </c>
      <c r="Q1889" s="73">
        <f t="shared" si="413"/>
        <v>9651.73716175725</v>
      </c>
      <c r="R1889" s="73">
        <f t="shared" si="414"/>
        <v>186.72641829281997</v>
      </c>
      <c r="S1889" s="73">
        <f t="shared" si="415"/>
        <v>384.0022598277695</v>
      </c>
      <c r="T1889" s="73">
        <f t="shared" si="416"/>
        <v>16464.728099468248</v>
      </c>
      <c r="U1889" s="73">
        <f t="shared" si="417"/>
        <v>19236</v>
      </c>
      <c r="V1889" s="73">
        <f t="shared" si="418"/>
        <v>166813.19021049276</v>
      </c>
      <c r="W1889" s="73">
        <f t="shared" si="419"/>
        <v>172089.69278584607</v>
      </c>
    </row>
    <row r="1890" spans="2:23" ht="15">
      <c r="B1890" t="s">
        <v>3262</v>
      </c>
      <c r="C1890" t="s">
        <v>1375</v>
      </c>
      <c r="D1890" t="s">
        <v>511</v>
      </c>
      <c r="E1890" s="54">
        <v>35</v>
      </c>
      <c r="F1890" s="45" t="s">
        <v>407</v>
      </c>
      <c r="G1890" s="45" t="s">
        <v>408</v>
      </c>
      <c r="H1890" s="45" t="s">
        <v>412</v>
      </c>
      <c r="I1890" s="53">
        <v>113130.75</v>
      </c>
      <c r="J1890" s="58">
        <f t="shared" si="406"/>
        <v>117429.7185</v>
      </c>
      <c r="K1890" s="58">
        <f t="shared" si="407"/>
        <v>121304.89921049999</v>
      </c>
      <c r="L1890" s="74">
        <f t="shared" si="408"/>
        <v>8983.37346525</v>
      </c>
      <c r="M1890" s="74">
        <f t="shared" si="409"/>
        <v>173.79598338</v>
      </c>
      <c r="N1890" s="74">
        <f t="shared" si="410"/>
        <v>384.0022598277695</v>
      </c>
      <c r="O1890" s="74">
        <f t="shared" si="411"/>
        <v>15119.076256875001</v>
      </c>
      <c r="P1890" s="39">
        <f t="shared" si="412"/>
        <v>19044</v>
      </c>
      <c r="Q1890" s="73">
        <f t="shared" si="413"/>
        <v>9279.82478960325</v>
      </c>
      <c r="R1890" s="73">
        <f t="shared" si="414"/>
        <v>179.53125083153998</v>
      </c>
      <c r="S1890" s="73">
        <f t="shared" si="415"/>
        <v>384.0022598277695</v>
      </c>
      <c r="T1890" s="73">
        <f t="shared" si="416"/>
        <v>15830.28934697025</v>
      </c>
      <c r="U1890" s="73">
        <f t="shared" si="417"/>
        <v>19236</v>
      </c>
      <c r="V1890" s="73">
        <f t="shared" si="418"/>
        <v>161133.96646533278</v>
      </c>
      <c r="W1890" s="73">
        <f t="shared" si="419"/>
        <v>166214.5468577328</v>
      </c>
    </row>
    <row r="1891" spans="2:23" ht="15">
      <c r="B1891" t="s">
        <v>3263</v>
      </c>
      <c r="C1891" t="s">
        <v>735</v>
      </c>
      <c r="D1891" t="s">
        <v>474</v>
      </c>
      <c r="E1891" s="54">
        <v>35</v>
      </c>
      <c r="F1891" s="45" t="s">
        <v>407</v>
      </c>
      <c r="G1891" s="45" t="s">
        <v>408</v>
      </c>
      <c r="H1891" s="45" t="s">
        <v>412</v>
      </c>
      <c r="I1891" s="53">
        <v>100172.59</v>
      </c>
      <c r="J1891" s="58">
        <f t="shared" si="406"/>
        <v>103979.14842</v>
      </c>
      <c r="K1891" s="58">
        <f t="shared" si="407"/>
        <v>107410.46031786</v>
      </c>
      <c r="L1891" s="74">
        <f t="shared" si="408"/>
        <v>7954.40485413</v>
      </c>
      <c r="M1891" s="74">
        <f t="shared" si="409"/>
        <v>153.88913966159998</v>
      </c>
      <c r="N1891" s="74">
        <f t="shared" si="410"/>
        <v>384.0022598277695</v>
      </c>
      <c r="O1891" s="74">
        <f t="shared" si="411"/>
        <v>13387.315359075</v>
      </c>
      <c r="P1891" s="39">
        <f t="shared" si="412"/>
        <v>19044</v>
      </c>
      <c r="Q1891" s="73">
        <f t="shared" si="413"/>
        <v>8216.900214316289</v>
      </c>
      <c r="R1891" s="73">
        <f t="shared" si="414"/>
        <v>158.96748127043278</v>
      </c>
      <c r="S1891" s="73">
        <f t="shared" si="415"/>
        <v>384.0022598277695</v>
      </c>
      <c r="T1891" s="73">
        <f t="shared" si="416"/>
        <v>14017.065071480729</v>
      </c>
      <c r="U1891" s="73">
        <f t="shared" si="417"/>
        <v>19236</v>
      </c>
      <c r="V1891" s="73">
        <f t="shared" si="418"/>
        <v>144902.76003269438</v>
      </c>
      <c r="W1891" s="73">
        <f t="shared" si="419"/>
        <v>149423.3953447552</v>
      </c>
    </row>
    <row r="1892" spans="2:23" ht="15">
      <c r="B1892" t="s">
        <v>3264</v>
      </c>
      <c r="C1892" t="s">
        <v>513</v>
      </c>
      <c r="D1892" t="s">
        <v>417</v>
      </c>
      <c r="E1892" s="54">
        <v>40</v>
      </c>
      <c r="F1892" s="45" t="s">
        <v>407</v>
      </c>
      <c r="G1892" s="45" t="s">
        <v>408</v>
      </c>
      <c r="H1892" s="45" t="s">
        <v>412</v>
      </c>
      <c r="I1892" s="53">
        <v>137012.22</v>
      </c>
      <c r="J1892" s="58">
        <f t="shared" si="406"/>
        <v>142218.68436</v>
      </c>
      <c r="K1892" s="58">
        <f t="shared" si="407"/>
        <v>146911.90094388</v>
      </c>
      <c r="L1892" s="74">
        <f t="shared" si="408"/>
        <v>10022.97092322</v>
      </c>
      <c r="M1892" s="74">
        <f t="shared" si="409"/>
        <v>210.48365285280002</v>
      </c>
      <c r="N1892" s="74">
        <f t="shared" si="410"/>
        <v>384.0022598277695</v>
      </c>
      <c r="O1892" s="74">
        <f t="shared" si="411"/>
        <v>18310.65561135</v>
      </c>
      <c r="P1892" s="39">
        <f t="shared" si="412"/>
        <v>19044</v>
      </c>
      <c r="Q1892" s="73">
        <f t="shared" si="413"/>
        <v>10091.02256368626</v>
      </c>
      <c r="R1892" s="73">
        <f t="shared" si="414"/>
        <v>217.4296133969424</v>
      </c>
      <c r="S1892" s="73">
        <f t="shared" si="415"/>
        <v>384.0022598277695</v>
      </c>
      <c r="T1892" s="73">
        <f t="shared" si="416"/>
        <v>19172.00307317634</v>
      </c>
      <c r="U1892" s="73">
        <f t="shared" si="417"/>
        <v>19236</v>
      </c>
      <c r="V1892" s="73">
        <f t="shared" si="418"/>
        <v>190190.7968072506</v>
      </c>
      <c r="W1892" s="73">
        <f t="shared" si="419"/>
        <v>196012.35845396732</v>
      </c>
    </row>
    <row r="1893" spans="2:23" ht="15">
      <c r="B1893" t="s">
        <v>3265</v>
      </c>
      <c r="C1893" t="s">
        <v>3266</v>
      </c>
      <c r="D1893" t="s">
        <v>869</v>
      </c>
      <c r="E1893" s="54">
        <v>40</v>
      </c>
      <c r="F1893" s="45" t="s">
        <v>407</v>
      </c>
      <c r="G1893" s="45" t="s">
        <v>408</v>
      </c>
      <c r="H1893" s="45" t="s">
        <v>412</v>
      </c>
      <c r="I1893" s="53">
        <v>199685.62</v>
      </c>
      <c r="J1893" s="58">
        <f t="shared" si="406"/>
        <v>207273.67356</v>
      </c>
      <c r="K1893" s="58">
        <f t="shared" si="407"/>
        <v>214113.70478747998</v>
      </c>
      <c r="L1893" s="74">
        <f t="shared" si="408"/>
        <v>10966.26826662</v>
      </c>
      <c r="M1893" s="74">
        <f t="shared" si="409"/>
        <v>306.7650368688</v>
      </c>
      <c r="N1893" s="74">
        <f t="shared" si="410"/>
        <v>384.0022598277695</v>
      </c>
      <c r="O1893" s="74">
        <f t="shared" si="411"/>
        <v>26686.48547085</v>
      </c>
      <c r="P1893" s="39">
        <f t="shared" si="412"/>
        <v>19044</v>
      </c>
      <c r="Q1893" s="73">
        <f t="shared" si="413"/>
        <v>11065.44871941846</v>
      </c>
      <c r="R1893" s="73">
        <f t="shared" si="414"/>
        <v>316.88828308547033</v>
      </c>
      <c r="S1893" s="73">
        <f t="shared" si="415"/>
        <v>384.0022598277695</v>
      </c>
      <c r="T1893" s="73">
        <f t="shared" si="416"/>
        <v>27941.838474766137</v>
      </c>
      <c r="U1893" s="73">
        <f t="shared" si="417"/>
        <v>19236</v>
      </c>
      <c r="V1893" s="73">
        <f t="shared" si="418"/>
        <v>264661.1945941666</v>
      </c>
      <c r="W1893" s="73">
        <f t="shared" si="419"/>
        <v>273057.8825245778</v>
      </c>
    </row>
    <row r="1894" spans="2:23" ht="15">
      <c r="B1894" t="s">
        <v>3267</v>
      </c>
      <c r="C1894" t="s">
        <v>3268</v>
      </c>
      <c r="D1894" t="s">
        <v>1797</v>
      </c>
      <c r="E1894" s="54">
        <v>40</v>
      </c>
      <c r="F1894" s="45" t="s">
        <v>407</v>
      </c>
      <c r="G1894" s="45" t="s">
        <v>408</v>
      </c>
      <c r="H1894" s="45" t="s">
        <v>412</v>
      </c>
      <c r="I1894" s="53">
        <v>94653.31</v>
      </c>
      <c r="J1894" s="58">
        <f t="shared" si="406"/>
        <v>98250.13578</v>
      </c>
      <c r="K1894" s="58">
        <f t="shared" si="407"/>
        <v>101492.39026074</v>
      </c>
      <c r="L1894" s="74">
        <f t="shared" si="408"/>
        <v>7516.135387169999</v>
      </c>
      <c r="M1894" s="74">
        <f t="shared" si="409"/>
        <v>145.41020095439998</v>
      </c>
      <c r="N1894" s="74">
        <f t="shared" si="410"/>
        <v>384.0022598277695</v>
      </c>
      <c r="O1894" s="74">
        <f t="shared" si="411"/>
        <v>12649.704981675</v>
      </c>
      <c r="P1894" s="39">
        <f t="shared" si="412"/>
        <v>19044</v>
      </c>
      <c r="Q1894" s="73">
        <f t="shared" si="413"/>
        <v>7764.16785494661</v>
      </c>
      <c r="R1894" s="73">
        <f t="shared" si="414"/>
        <v>150.2087375858952</v>
      </c>
      <c r="S1894" s="73">
        <f t="shared" si="415"/>
        <v>384.0022598277695</v>
      </c>
      <c r="T1894" s="73">
        <f t="shared" si="416"/>
        <v>13244.75692902657</v>
      </c>
      <c r="U1894" s="73">
        <f t="shared" si="417"/>
        <v>19236</v>
      </c>
      <c r="V1894" s="73">
        <f t="shared" si="418"/>
        <v>137989.38860962717</v>
      </c>
      <c r="W1894" s="73">
        <f t="shared" si="419"/>
        <v>142271.52604212685</v>
      </c>
    </row>
    <row r="1895" spans="2:23" ht="15">
      <c r="B1895" t="s">
        <v>3269</v>
      </c>
      <c r="C1895" t="s">
        <v>3270</v>
      </c>
      <c r="D1895" t="s">
        <v>1797</v>
      </c>
      <c r="E1895" s="54">
        <v>40</v>
      </c>
      <c r="F1895" s="45" t="s">
        <v>407</v>
      </c>
      <c r="G1895" s="45" t="s">
        <v>408</v>
      </c>
      <c r="H1895" s="45" t="s">
        <v>412</v>
      </c>
      <c r="I1895" s="53">
        <v>98726.26</v>
      </c>
      <c r="J1895" s="58">
        <f t="shared" si="406"/>
        <v>102477.85788</v>
      </c>
      <c r="K1895" s="58">
        <f t="shared" si="407"/>
        <v>105859.62719003999</v>
      </c>
      <c r="L1895" s="74">
        <f t="shared" si="408"/>
        <v>7839.556127819999</v>
      </c>
      <c r="M1895" s="74">
        <f t="shared" si="409"/>
        <v>151.6672296624</v>
      </c>
      <c r="N1895" s="74">
        <f t="shared" si="410"/>
        <v>384.0022598277695</v>
      </c>
      <c r="O1895" s="74">
        <f t="shared" si="411"/>
        <v>13194.024202049999</v>
      </c>
      <c r="P1895" s="39">
        <f t="shared" si="412"/>
        <v>19044</v>
      </c>
      <c r="Q1895" s="73">
        <f t="shared" si="413"/>
        <v>8098.261480038059</v>
      </c>
      <c r="R1895" s="73">
        <f t="shared" si="414"/>
        <v>156.67224824125918</v>
      </c>
      <c r="S1895" s="73">
        <f t="shared" si="415"/>
        <v>384.0022598277695</v>
      </c>
      <c r="T1895" s="73">
        <f t="shared" si="416"/>
        <v>13814.681348300219</v>
      </c>
      <c r="U1895" s="73">
        <f t="shared" si="417"/>
        <v>19236</v>
      </c>
      <c r="V1895" s="73">
        <f t="shared" si="418"/>
        <v>143091.10769936017</v>
      </c>
      <c r="W1895" s="73">
        <f t="shared" si="419"/>
        <v>147549.2445264473</v>
      </c>
    </row>
    <row r="1896" spans="2:23" ht="15">
      <c r="B1896" t="s">
        <v>3271</v>
      </c>
      <c r="C1896" t="s">
        <v>809</v>
      </c>
      <c r="D1896" t="s">
        <v>417</v>
      </c>
      <c r="E1896" s="54">
        <v>40</v>
      </c>
      <c r="F1896" s="45" t="s">
        <v>407</v>
      </c>
      <c r="G1896" s="45" t="s">
        <v>408</v>
      </c>
      <c r="H1896" s="45" t="s">
        <v>412</v>
      </c>
      <c r="I1896" s="53">
        <v>120165.43</v>
      </c>
      <c r="J1896" s="58">
        <f t="shared" si="406"/>
        <v>124731.71634</v>
      </c>
      <c r="K1896" s="58">
        <f t="shared" si="407"/>
        <v>128847.86297922</v>
      </c>
      <c r="L1896" s="74">
        <f t="shared" si="408"/>
        <v>9541.97630001</v>
      </c>
      <c r="M1896" s="74">
        <f t="shared" si="409"/>
        <v>184.6029401832</v>
      </c>
      <c r="N1896" s="74">
        <f t="shared" si="410"/>
        <v>384.0022598277695</v>
      </c>
      <c r="O1896" s="74">
        <f t="shared" si="411"/>
        <v>16059.208478775001</v>
      </c>
      <c r="P1896" s="39">
        <f t="shared" si="412"/>
        <v>19044</v>
      </c>
      <c r="Q1896" s="73">
        <f t="shared" si="413"/>
        <v>9829.09401319869</v>
      </c>
      <c r="R1896" s="73">
        <f t="shared" si="414"/>
        <v>190.69483720924558</v>
      </c>
      <c r="S1896" s="73">
        <f t="shared" si="415"/>
        <v>384.0022598277695</v>
      </c>
      <c r="T1896" s="73">
        <f t="shared" si="416"/>
        <v>16814.64611878821</v>
      </c>
      <c r="U1896" s="73">
        <f t="shared" si="417"/>
        <v>19236</v>
      </c>
      <c r="V1896" s="73">
        <f t="shared" si="418"/>
        <v>169945.50631879596</v>
      </c>
      <c r="W1896" s="73">
        <f t="shared" si="419"/>
        <v>175302.3002082439</v>
      </c>
    </row>
    <row r="1897" spans="2:23" ht="15">
      <c r="B1897" t="s">
        <v>3272</v>
      </c>
      <c r="C1897" t="s">
        <v>3273</v>
      </c>
      <c r="D1897" t="s">
        <v>417</v>
      </c>
      <c r="E1897" s="54">
        <v>40</v>
      </c>
      <c r="F1897" s="45" t="s">
        <v>407</v>
      </c>
      <c r="G1897" s="45" t="s">
        <v>408</v>
      </c>
      <c r="H1897" s="45" t="s">
        <v>412</v>
      </c>
      <c r="I1897" s="53">
        <v>251272.32</v>
      </c>
      <c r="J1897" s="58">
        <f t="shared" si="406"/>
        <v>260820.66816000003</v>
      </c>
      <c r="K1897" s="58">
        <f t="shared" si="407"/>
        <v>269427.75020928</v>
      </c>
      <c r="L1897" s="74">
        <f t="shared" si="408"/>
        <v>11742.69968832</v>
      </c>
      <c r="M1897" s="74">
        <f t="shared" si="409"/>
        <v>386.0145888768</v>
      </c>
      <c r="N1897" s="74">
        <f t="shared" si="410"/>
        <v>384.0022598277695</v>
      </c>
      <c r="O1897" s="74">
        <f t="shared" si="411"/>
        <v>33580.661025600006</v>
      </c>
      <c r="P1897" s="39">
        <f t="shared" si="412"/>
        <v>19044</v>
      </c>
      <c r="Q1897" s="73">
        <f t="shared" si="413"/>
        <v>11867.50237803456</v>
      </c>
      <c r="R1897" s="73">
        <f t="shared" si="414"/>
        <v>398.75307030973437</v>
      </c>
      <c r="S1897" s="73">
        <f t="shared" si="415"/>
        <v>384.0022598277695</v>
      </c>
      <c r="T1897" s="73">
        <f t="shared" si="416"/>
        <v>35160.32140231104</v>
      </c>
      <c r="U1897" s="73">
        <f t="shared" si="417"/>
        <v>19236</v>
      </c>
      <c r="V1897" s="73">
        <f t="shared" si="418"/>
        <v>325958.04572262464</v>
      </c>
      <c r="W1897" s="73">
        <f t="shared" si="419"/>
        <v>336474.3293197631</v>
      </c>
    </row>
    <row r="1898" spans="2:23" ht="15">
      <c r="B1898" t="s">
        <v>3274</v>
      </c>
      <c r="C1898" t="s">
        <v>3275</v>
      </c>
      <c r="D1898" t="s">
        <v>3276</v>
      </c>
      <c r="E1898" s="54">
        <v>40</v>
      </c>
      <c r="F1898" s="45" t="s">
        <v>407</v>
      </c>
      <c r="G1898" s="45" t="s">
        <v>408</v>
      </c>
      <c r="H1898" s="45" t="s">
        <v>412</v>
      </c>
      <c r="I1898" s="53">
        <v>106806.35</v>
      </c>
      <c r="J1898" s="58">
        <f t="shared" si="406"/>
        <v>110864.99130000001</v>
      </c>
      <c r="K1898" s="58">
        <f t="shared" si="407"/>
        <v>114523.5360129</v>
      </c>
      <c r="L1898" s="74">
        <f t="shared" si="408"/>
        <v>8481.17183445</v>
      </c>
      <c r="M1898" s="74">
        <f t="shared" si="409"/>
        <v>164.08018712400002</v>
      </c>
      <c r="N1898" s="74">
        <f t="shared" si="410"/>
        <v>384.0022598277695</v>
      </c>
      <c r="O1898" s="74">
        <f t="shared" si="411"/>
        <v>14273.867629875002</v>
      </c>
      <c r="P1898" s="39">
        <f t="shared" si="412"/>
        <v>19044</v>
      </c>
      <c r="Q1898" s="73">
        <f t="shared" si="413"/>
        <v>8761.05050498685</v>
      </c>
      <c r="R1898" s="73">
        <f t="shared" si="414"/>
        <v>169.494833299092</v>
      </c>
      <c r="S1898" s="73">
        <f t="shared" si="415"/>
        <v>384.0022598277695</v>
      </c>
      <c r="T1898" s="73">
        <f t="shared" si="416"/>
        <v>14945.321449683452</v>
      </c>
      <c r="U1898" s="73">
        <f t="shared" si="417"/>
        <v>19236</v>
      </c>
      <c r="V1898" s="73">
        <f t="shared" si="418"/>
        <v>153212.11321127677</v>
      </c>
      <c r="W1898" s="73">
        <f t="shared" si="419"/>
        <v>158019.40506069717</v>
      </c>
    </row>
    <row r="1899" spans="2:23" ht="15">
      <c r="B1899" t="s">
        <v>3277</v>
      </c>
      <c r="C1899" t="s">
        <v>3278</v>
      </c>
      <c r="D1899" t="s">
        <v>3279</v>
      </c>
      <c r="E1899" s="54">
        <v>40</v>
      </c>
      <c r="F1899" s="45" t="s">
        <v>407</v>
      </c>
      <c r="G1899" s="45" t="s">
        <v>408</v>
      </c>
      <c r="H1899" s="45" t="s">
        <v>412</v>
      </c>
      <c r="I1899" s="53">
        <v>129363.1</v>
      </c>
      <c r="J1899" s="58">
        <f t="shared" si="406"/>
        <v>134278.8978</v>
      </c>
      <c r="K1899" s="58">
        <f t="shared" si="407"/>
        <v>138710.1014274</v>
      </c>
      <c r="L1899" s="74">
        <f t="shared" si="408"/>
        <v>9907.8440181</v>
      </c>
      <c r="M1899" s="74">
        <f t="shared" si="409"/>
        <v>198.732768744</v>
      </c>
      <c r="N1899" s="74">
        <f t="shared" si="410"/>
        <v>384.0022598277695</v>
      </c>
      <c r="O1899" s="74">
        <f t="shared" si="411"/>
        <v>17288.40809175</v>
      </c>
      <c r="P1899" s="39">
        <f t="shared" si="412"/>
        <v>19044</v>
      </c>
      <c r="Q1899" s="73">
        <f t="shared" si="413"/>
        <v>9972.0964706973</v>
      </c>
      <c r="R1899" s="73">
        <f t="shared" si="414"/>
        <v>205.29095011255197</v>
      </c>
      <c r="S1899" s="73">
        <f t="shared" si="415"/>
        <v>384.0022598277695</v>
      </c>
      <c r="T1899" s="73">
        <f t="shared" si="416"/>
        <v>18101.6682362757</v>
      </c>
      <c r="U1899" s="73">
        <f t="shared" si="417"/>
        <v>19236</v>
      </c>
      <c r="V1899" s="73">
        <f t="shared" si="418"/>
        <v>181101.88493842178</v>
      </c>
      <c r="W1899" s="73">
        <f t="shared" si="419"/>
        <v>186609.15934431332</v>
      </c>
    </row>
    <row r="1900" spans="2:23" ht="15">
      <c r="B1900" t="s">
        <v>3280</v>
      </c>
      <c r="C1900" t="s">
        <v>677</v>
      </c>
      <c r="D1900" t="s">
        <v>417</v>
      </c>
      <c r="E1900" s="54">
        <v>40</v>
      </c>
      <c r="F1900" s="45" t="s">
        <v>407</v>
      </c>
      <c r="G1900" s="45" t="s">
        <v>408</v>
      </c>
      <c r="H1900" s="45" t="s">
        <v>412</v>
      </c>
      <c r="I1900" s="53">
        <v>74770.45</v>
      </c>
      <c r="J1900" s="58">
        <f t="shared" si="406"/>
        <v>77611.7271</v>
      </c>
      <c r="K1900" s="58">
        <f t="shared" si="407"/>
        <v>80172.9140943</v>
      </c>
      <c r="L1900" s="74">
        <f t="shared" si="408"/>
        <v>5937.2971231500005</v>
      </c>
      <c r="M1900" s="74">
        <f t="shared" si="409"/>
        <v>114.865356108</v>
      </c>
      <c r="N1900" s="74">
        <f t="shared" si="410"/>
        <v>384.0022598277695</v>
      </c>
      <c r="O1900" s="74">
        <f t="shared" si="411"/>
        <v>9992.509864125</v>
      </c>
      <c r="P1900" s="39">
        <f t="shared" si="412"/>
        <v>19044</v>
      </c>
      <c r="Q1900" s="73">
        <f t="shared" si="413"/>
        <v>6133.22792821395</v>
      </c>
      <c r="R1900" s="73">
        <f t="shared" si="414"/>
        <v>118.655912859564</v>
      </c>
      <c r="S1900" s="73">
        <f t="shared" si="415"/>
        <v>384.0022598277695</v>
      </c>
      <c r="T1900" s="73">
        <f t="shared" si="416"/>
        <v>10462.56528930615</v>
      </c>
      <c r="U1900" s="73">
        <f t="shared" si="417"/>
        <v>19236</v>
      </c>
      <c r="V1900" s="73">
        <f t="shared" si="418"/>
        <v>113084.40170321078</v>
      </c>
      <c r="W1900" s="73">
        <f t="shared" si="419"/>
        <v>116507.36548450743</v>
      </c>
    </row>
    <row r="1901" spans="2:23" ht="15">
      <c r="B1901" t="s">
        <v>3281</v>
      </c>
      <c r="C1901" t="s">
        <v>692</v>
      </c>
      <c r="D1901" t="s">
        <v>443</v>
      </c>
      <c r="E1901" s="54">
        <v>40</v>
      </c>
      <c r="F1901" s="45" t="s">
        <v>407</v>
      </c>
      <c r="G1901" s="45" t="s">
        <v>408</v>
      </c>
      <c r="H1901" s="45" t="s">
        <v>412</v>
      </c>
      <c r="I1901" s="53">
        <v>72352.26</v>
      </c>
      <c r="J1901" s="58">
        <f t="shared" si="406"/>
        <v>75101.64588</v>
      </c>
      <c r="K1901" s="58">
        <f t="shared" si="407"/>
        <v>77580.00019404</v>
      </c>
      <c r="L1901" s="74">
        <f t="shared" si="408"/>
        <v>5745.2759098199995</v>
      </c>
      <c r="M1901" s="74">
        <f t="shared" si="409"/>
        <v>111.15043590239999</v>
      </c>
      <c r="N1901" s="74">
        <f t="shared" si="410"/>
        <v>384.0022598277695</v>
      </c>
      <c r="O1901" s="74">
        <f t="shared" si="411"/>
        <v>9669.33690705</v>
      </c>
      <c r="P1901" s="39">
        <f t="shared" si="412"/>
        <v>19044</v>
      </c>
      <c r="Q1901" s="73">
        <f t="shared" si="413"/>
        <v>5934.870014844059</v>
      </c>
      <c r="R1901" s="73">
        <f t="shared" si="414"/>
        <v>114.81840028717919</v>
      </c>
      <c r="S1901" s="73">
        <f t="shared" si="415"/>
        <v>384.0022598277695</v>
      </c>
      <c r="T1901" s="73">
        <f t="shared" si="416"/>
        <v>10124.19002532222</v>
      </c>
      <c r="U1901" s="73">
        <f t="shared" si="417"/>
        <v>19236</v>
      </c>
      <c r="V1901" s="73">
        <f t="shared" si="418"/>
        <v>110055.41139260016</v>
      </c>
      <c r="W1901" s="73">
        <f t="shared" si="419"/>
        <v>113373.88089432122</v>
      </c>
    </row>
    <row r="1902" spans="2:23" ht="15">
      <c r="B1902" t="s">
        <v>3282</v>
      </c>
      <c r="C1902" t="s">
        <v>1117</v>
      </c>
      <c r="D1902" t="s">
        <v>417</v>
      </c>
      <c r="E1902" s="54">
        <v>40</v>
      </c>
      <c r="F1902" s="45" t="s">
        <v>407</v>
      </c>
      <c r="G1902" s="45" t="s">
        <v>408</v>
      </c>
      <c r="H1902" s="45" t="s">
        <v>412</v>
      </c>
      <c r="I1902" s="53">
        <v>93933.73</v>
      </c>
      <c r="J1902" s="58">
        <f t="shared" si="406"/>
        <v>97503.21174</v>
      </c>
      <c r="K1902" s="58">
        <f t="shared" si="407"/>
        <v>100720.81772741998</v>
      </c>
      <c r="L1902" s="74">
        <f t="shared" si="408"/>
        <v>7458.9956981099995</v>
      </c>
      <c r="M1902" s="74">
        <f t="shared" si="409"/>
        <v>144.3047533752</v>
      </c>
      <c r="N1902" s="74">
        <f t="shared" si="410"/>
        <v>384.0022598277695</v>
      </c>
      <c r="O1902" s="74">
        <f t="shared" si="411"/>
        <v>12553.538511525001</v>
      </c>
      <c r="P1902" s="39">
        <f t="shared" si="412"/>
        <v>19044</v>
      </c>
      <c r="Q1902" s="73">
        <f t="shared" si="413"/>
        <v>7705.142556147629</v>
      </c>
      <c r="R1902" s="73">
        <f t="shared" si="414"/>
        <v>149.06681023658157</v>
      </c>
      <c r="S1902" s="73">
        <f t="shared" si="415"/>
        <v>384.0022598277695</v>
      </c>
      <c r="T1902" s="73">
        <f t="shared" si="416"/>
        <v>13144.066713428309</v>
      </c>
      <c r="U1902" s="73">
        <f t="shared" si="417"/>
        <v>19236</v>
      </c>
      <c r="V1902" s="73">
        <f t="shared" si="418"/>
        <v>137088.05296283797</v>
      </c>
      <c r="W1902" s="73">
        <f t="shared" si="419"/>
        <v>141339.09606706028</v>
      </c>
    </row>
    <row r="1903" spans="2:23" ht="15">
      <c r="B1903" t="s">
        <v>3283</v>
      </c>
      <c r="C1903" t="s">
        <v>1859</v>
      </c>
      <c r="D1903" t="s">
        <v>417</v>
      </c>
      <c r="E1903" s="54">
        <v>40</v>
      </c>
      <c r="F1903" s="45" t="s">
        <v>407</v>
      </c>
      <c r="G1903" s="45" t="s">
        <v>408</v>
      </c>
      <c r="H1903" s="45" t="s">
        <v>412</v>
      </c>
      <c r="I1903" s="53">
        <v>67059.62</v>
      </c>
      <c r="J1903" s="58">
        <f t="shared" si="406"/>
        <v>69607.88556</v>
      </c>
      <c r="K1903" s="58">
        <f t="shared" si="407"/>
        <v>71904.94578347998</v>
      </c>
      <c r="L1903" s="74">
        <f t="shared" si="408"/>
        <v>5325.00324534</v>
      </c>
      <c r="M1903" s="74">
        <f t="shared" si="409"/>
        <v>103.01967062879999</v>
      </c>
      <c r="N1903" s="74">
        <f t="shared" si="410"/>
        <v>384.0022598277695</v>
      </c>
      <c r="O1903" s="74">
        <f t="shared" si="411"/>
        <v>8962.01526585</v>
      </c>
      <c r="P1903" s="39">
        <f t="shared" si="412"/>
        <v>19044</v>
      </c>
      <c r="Q1903" s="73">
        <f t="shared" si="413"/>
        <v>5500.728352436218</v>
      </c>
      <c r="R1903" s="73">
        <f t="shared" si="414"/>
        <v>106.41931975955038</v>
      </c>
      <c r="S1903" s="73">
        <f t="shared" si="415"/>
        <v>384.0022598277695</v>
      </c>
      <c r="T1903" s="73">
        <f t="shared" si="416"/>
        <v>9383.595424744139</v>
      </c>
      <c r="U1903" s="73">
        <f t="shared" si="417"/>
        <v>19236</v>
      </c>
      <c r="V1903" s="73">
        <f t="shared" si="418"/>
        <v>103425.92600164656</v>
      </c>
      <c r="W1903" s="73">
        <f t="shared" si="419"/>
        <v>106515.69114024765</v>
      </c>
    </row>
    <row r="1904" spans="2:23" ht="15">
      <c r="B1904" t="s">
        <v>3284</v>
      </c>
      <c r="C1904" t="s">
        <v>2736</v>
      </c>
      <c r="D1904" t="s">
        <v>443</v>
      </c>
      <c r="E1904" s="54">
        <v>40</v>
      </c>
      <c r="F1904" s="45" t="s">
        <v>407</v>
      </c>
      <c r="G1904" s="45" t="s">
        <v>408</v>
      </c>
      <c r="H1904" s="45" t="s">
        <v>412</v>
      </c>
      <c r="I1904" s="53">
        <v>66852.44</v>
      </c>
      <c r="J1904" s="58">
        <f t="shared" si="406"/>
        <v>69392.83272</v>
      </c>
      <c r="K1904" s="58">
        <f t="shared" si="407"/>
        <v>71682.79619976</v>
      </c>
      <c r="L1904" s="74">
        <f t="shared" si="408"/>
        <v>5308.55170308</v>
      </c>
      <c r="M1904" s="74">
        <f t="shared" si="409"/>
        <v>102.7013924256</v>
      </c>
      <c r="N1904" s="74">
        <f t="shared" si="410"/>
        <v>384.0022598277695</v>
      </c>
      <c r="O1904" s="74">
        <f t="shared" si="411"/>
        <v>8934.327212700002</v>
      </c>
      <c r="P1904" s="39">
        <f t="shared" si="412"/>
        <v>19044</v>
      </c>
      <c r="Q1904" s="73">
        <f t="shared" si="413"/>
        <v>5483.73390928164</v>
      </c>
      <c r="R1904" s="73">
        <f t="shared" si="414"/>
        <v>106.09053837564481</v>
      </c>
      <c r="S1904" s="73">
        <f t="shared" si="415"/>
        <v>384.0022598277695</v>
      </c>
      <c r="T1904" s="73">
        <f t="shared" si="416"/>
        <v>9354.604904068681</v>
      </c>
      <c r="U1904" s="73">
        <f t="shared" si="417"/>
        <v>19236</v>
      </c>
      <c r="V1904" s="73">
        <f t="shared" si="418"/>
        <v>103166.41528803337</v>
      </c>
      <c r="W1904" s="73">
        <f t="shared" si="419"/>
        <v>106247.22781131374</v>
      </c>
    </row>
    <row r="1905" spans="2:23" ht="15">
      <c r="B1905" t="s">
        <v>3285</v>
      </c>
      <c r="C1905" t="s">
        <v>442</v>
      </c>
      <c r="D1905" t="s">
        <v>443</v>
      </c>
      <c r="E1905" s="54">
        <v>40</v>
      </c>
      <c r="F1905" s="45" t="s">
        <v>407</v>
      </c>
      <c r="G1905" s="45" t="s">
        <v>408</v>
      </c>
      <c r="H1905" s="45" t="s">
        <v>412</v>
      </c>
      <c r="I1905" s="53">
        <v>77278.36</v>
      </c>
      <c r="J1905" s="58">
        <f t="shared" si="406"/>
        <v>80214.93768</v>
      </c>
      <c r="K1905" s="58">
        <f t="shared" si="407"/>
        <v>82862.03062343999</v>
      </c>
      <c r="L1905" s="74">
        <f t="shared" si="408"/>
        <v>6136.44273252</v>
      </c>
      <c r="M1905" s="74">
        <f t="shared" si="409"/>
        <v>118.7181077664</v>
      </c>
      <c r="N1905" s="74">
        <f t="shared" si="410"/>
        <v>384.0022598277695</v>
      </c>
      <c r="O1905" s="74">
        <f t="shared" si="411"/>
        <v>10327.673226300001</v>
      </c>
      <c r="P1905" s="39">
        <f t="shared" si="412"/>
        <v>19044</v>
      </c>
      <c r="Q1905" s="73">
        <f t="shared" si="413"/>
        <v>6338.94534269316</v>
      </c>
      <c r="R1905" s="73">
        <f t="shared" si="414"/>
        <v>122.63580532269118</v>
      </c>
      <c r="S1905" s="73">
        <f t="shared" si="415"/>
        <v>384.0022598277695</v>
      </c>
      <c r="T1905" s="73">
        <f t="shared" si="416"/>
        <v>10813.494996358919</v>
      </c>
      <c r="U1905" s="73">
        <f t="shared" si="417"/>
        <v>19236</v>
      </c>
      <c r="V1905" s="73">
        <f t="shared" si="418"/>
        <v>116225.77400641417</v>
      </c>
      <c r="W1905" s="73">
        <f t="shared" si="419"/>
        <v>119757.10902764252</v>
      </c>
    </row>
    <row r="1906" spans="2:23" ht="15">
      <c r="B1906" t="s">
        <v>3286</v>
      </c>
      <c r="C1906" t="s">
        <v>425</v>
      </c>
      <c r="D1906" t="s">
        <v>417</v>
      </c>
      <c r="E1906" s="54">
        <v>40</v>
      </c>
      <c r="F1906" s="45" t="s">
        <v>407</v>
      </c>
      <c r="G1906" s="45" t="s">
        <v>408</v>
      </c>
      <c r="H1906" s="45" t="s">
        <v>412</v>
      </c>
      <c r="I1906" s="53">
        <v>73627.46</v>
      </c>
      <c r="J1906" s="58">
        <f t="shared" si="406"/>
        <v>76425.30348</v>
      </c>
      <c r="K1906" s="58">
        <f t="shared" si="407"/>
        <v>78947.33849483999</v>
      </c>
      <c r="L1906" s="74">
        <f t="shared" si="408"/>
        <v>5846.53571622</v>
      </c>
      <c r="M1906" s="74">
        <f t="shared" si="409"/>
        <v>113.1094491504</v>
      </c>
      <c r="N1906" s="74">
        <f t="shared" si="410"/>
        <v>384.0022598277695</v>
      </c>
      <c r="O1906" s="74">
        <f t="shared" si="411"/>
        <v>9839.75782305</v>
      </c>
      <c r="P1906" s="39">
        <f t="shared" si="412"/>
        <v>19044</v>
      </c>
      <c r="Q1906" s="73">
        <f t="shared" si="413"/>
        <v>6039.471394855259</v>
      </c>
      <c r="R1906" s="73">
        <f t="shared" si="414"/>
        <v>116.84206097236319</v>
      </c>
      <c r="S1906" s="73">
        <f t="shared" si="415"/>
        <v>384.0022598277695</v>
      </c>
      <c r="T1906" s="73">
        <f t="shared" si="416"/>
        <v>10302.627673576619</v>
      </c>
      <c r="U1906" s="73">
        <f t="shared" si="417"/>
        <v>19236</v>
      </c>
      <c r="V1906" s="73">
        <f t="shared" si="418"/>
        <v>111652.70872824817</v>
      </c>
      <c r="W1906" s="73">
        <f t="shared" si="419"/>
        <v>115026.281884072</v>
      </c>
    </row>
    <row r="1907" spans="2:23" ht="15">
      <c r="B1907" t="s">
        <v>3287</v>
      </c>
      <c r="C1907" t="s">
        <v>3288</v>
      </c>
      <c r="D1907" t="s">
        <v>467</v>
      </c>
      <c r="E1907" s="54">
        <v>40</v>
      </c>
      <c r="F1907" s="45" t="s">
        <v>407</v>
      </c>
      <c r="G1907" s="45" t="s">
        <v>408</v>
      </c>
      <c r="H1907" s="45" t="s">
        <v>412</v>
      </c>
      <c r="I1907" s="53">
        <v>87070.53</v>
      </c>
      <c r="J1907" s="58">
        <f t="shared" si="406"/>
        <v>90379.21014</v>
      </c>
      <c r="K1907" s="58">
        <f t="shared" si="407"/>
        <v>93361.72407461998</v>
      </c>
      <c r="L1907" s="74">
        <f t="shared" si="408"/>
        <v>6914.00957571</v>
      </c>
      <c r="M1907" s="74">
        <f t="shared" si="409"/>
        <v>133.7612310072</v>
      </c>
      <c r="N1907" s="74">
        <f t="shared" si="410"/>
        <v>384.0022598277695</v>
      </c>
      <c r="O1907" s="74">
        <f t="shared" si="411"/>
        <v>11636.323305525</v>
      </c>
      <c r="P1907" s="39">
        <f t="shared" si="412"/>
        <v>19044</v>
      </c>
      <c r="Q1907" s="73">
        <f t="shared" si="413"/>
        <v>7142.171891708428</v>
      </c>
      <c r="R1907" s="73">
        <f t="shared" si="414"/>
        <v>138.17535163043758</v>
      </c>
      <c r="S1907" s="73">
        <f t="shared" si="415"/>
        <v>384.0022598277695</v>
      </c>
      <c r="T1907" s="73">
        <f t="shared" si="416"/>
        <v>12183.704991737908</v>
      </c>
      <c r="U1907" s="73">
        <f t="shared" si="417"/>
        <v>19236</v>
      </c>
      <c r="V1907" s="73">
        <f t="shared" si="418"/>
        <v>128491.30651206996</v>
      </c>
      <c r="W1907" s="73">
        <f t="shared" si="419"/>
        <v>132445.77856952453</v>
      </c>
    </row>
    <row r="1908" spans="2:23" ht="15">
      <c r="B1908" t="s">
        <v>3289</v>
      </c>
      <c r="C1908" t="s">
        <v>721</v>
      </c>
      <c r="D1908" t="s">
        <v>443</v>
      </c>
      <c r="E1908" s="54">
        <v>40</v>
      </c>
      <c r="F1908" s="45" t="s">
        <v>407</v>
      </c>
      <c r="G1908" s="45" t="s">
        <v>408</v>
      </c>
      <c r="H1908" s="45" t="s">
        <v>412</v>
      </c>
      <c r="I1908" s="53">
        <v>88463.64</v>
      </c>
      <c r="J1908" s="58">
        <f t="shared" si="406"/>
        <v>91825.25832000001</v>
      </c>
      <c r="K1908" s="58">
        <f t="shared" si="407"/>
        <v>94855.49184456</v>
      </c>
      <c r="L1908" s="74">
        <f t="shared" si="408"/>
        <v>7024.63226148</v>
      </c>
      <c r="M1908" s="74">
        <f t="shared" si="409"/>
        <v>135.9013823136</v>
      </c>
      <c r="N1908" s="74">
        <f t="shared" si="410"/>
        <v>384.0022598277695</v>
      </c>
      <c r="O1908" s="74">
        <f t="shared" si="411"/>
        <v>11822.502008700001</v>
      </c>
      <c r="P1908" s="39">
        <f t="shared" si="412"/>
        <v>19044</v>
      </c>
      <c r="Q1908" s="73">
        <f t="shared" si="413"/>
        <v>7256.445126108841</v>
      </c>
      <c r="R1908" s="73">
        <f t="shared" si="414"/>
        <v>140.3861279299488</v>
      </c>
      <c r="S1908" s="73">
        <f t="shared" si="415"/>
        <v>384.0022598277695</v>
      </c>
      <c r="T1908" s="73">
        <f t="shared" si="416"/>
        <v>12378.641685715082</v>
      </c>
      <c r="U1908" s="73">
        <f t="shared" si="417"/>
        <v>19236</v>
      </c>
      <c r="V1908" s="73">
        <f t="shared" si="418"/>
        <v>130236.29623232139</v>
      </c>
      <c r="W1908" s="73">
        <f t="shared" si="419"/>
        <v>134250.96704414164</v>
      </c>
    </row>
    <row r="1909" spans="2:23" ht="15">
      <c r="B1909" t="s">
        <v>3290</v>
      </c>
      <c r="C1909" t="s">
        <v>435</v>
      </c>
      <c r="D1909" t="s">
        <v>417</v>
      </c>
      <c r="E1909" s="54">
        <v>40</v>
      </c>
      <c r="F1909" s="45" t="s">
        <v>407</v>
      </c>
      <c r="G1909" s="45" t="s">
        <v>408</v>
      </c>
      <c r="H1909" s="45" t="s">
        <v>412</v>
      </c>
      <c r="I1909" s="53">
        <v>83348.49</v>
      </c>
      <c r="J1909" s="58">
        <f t="shared" si="406"/>
        <v>86515.73262000001</v>
      </c>
      <c r="K1909" s="58">
        <f t="shared" si="407"/>
        <v>89370.75179646</v>
      </c>
      <c r="L1909" s="74">
        <f t="shared" si="408"/>
        <v>6618.45354543</v>
      </c>
      <c r="M1909" s="74">
        <f t="shared" si="409"/>
        <v>128.0432842776</v>
      </c>
      <c r="N1909" s="74">
        <f t="shared" si="410"/>
        <v>384.0022598277695</v>
      </c>
      <c r="O1909" s="74">
        <f t="shared" si="411"/>
        <v>11138.900574825002</v>
      </c>
      <c r="P1909" s="39">
        <f t="shared" si="412"/>
        <v>19044</v>
      </c>
      <c r="Q1909" s="73">
        <f t="shared" si="413"/>
        <v>6836.862512429189</v>
      </c>
      <c r="R1909" s="73">
        <f t="shared" si="414"/>
        <v>132.2687126587608</v>
      </c>
      <c r="S1909" s="73">
        <f t="shared" si="415"/>
        <v>384.0022598277695</v>
      </c>
      <c r="T1909" s="73">
        <f t="shared" si="416"/>
        <v>11662.88310943803</v>
      </c>
      <c r="U1909" s="73">
        <f t="shared" si="417"/>
        <v>19236</v>
      </c>
      <c r="V1909" s="73">
        <f t="shared" si="418"/>
        <v>123829.13228436038</v>
      </c>
      <c r="W1909" s="73">
        <f t="shared" si="419"/>
        <v>127622.76839081376</v>
      </c>
    </row>
    <row r="1910" spans="2:23" ht="15">
      <c r="B1910" t="s">
        <v>3291</v>
      </c>
      <c r="C1910" t="s">
        <v>3292</v>
      </c>
      <c r="D1910" t="s">
        <v>443</v>
      </c>
      <c r="E1910" s="54">
        <v>40</v>
      </c>
      <c r="F1910" s="45" t="s">
        <v>407</v>
      </c>
      <c r="G1910" s="45" t="s">
        <v>408</v>
      </c>
      <c r="H1910" s="45" t="s">
        <v>412</v>
      </c>
      <c r="I1910" s="53">
        <v>89594.86</v>
      </c>
      <c r="J1910" s="58">
        <f t="shared" si="406"/>
        <v>92999.46468</v>
      </c>
      <c r="K1910" s="58">
        <f t="shared" si="407"/>
        <v>96068.44701444</v>
      </c>
      <c r="L1910" s="74">
        <f t="shared" si="408"/>
        <v>7114.45904802</v>
      </c>
      <c r="M1910" s="74">
        <f t="shared" si="409"/>
        <v>137.6392077264</v>
      </c>
      <c r="N1910" s="74">
        <f t="shared" si="410"/>
        <v>384.0022598277695</v>
      </c>
      <c r="O1910" s="74">
        <f t="shared" si="411"/>
        <v>11973.681077550002</v>
      </c>
      <c r="P1910" s="39">
        <f t="shared" si="412"/>
        <v>19044</v>
      </c>
      <c r="Q1910" s="73">
        <f t="shared" si="413"/>
        <v>7349.236196604659</v>
      </c>
      <c r="R1910" s="73">
        <f t="shared" si="414"/>
        <v>142.1813015813712</v>
      </c>
      <c r="S1910" s="73">
        <f t="shared" si="415"/>
        <v>384.0022598277695</v>
      </c>
      <c r="T1910" s="73">
        <f t="shared" si="416"/>
        <v>12536.93233538442</v>
      </c>
      <c r="U1910" s="73">
        <f t="shared" si="417"/>
        <v>19236</v>
      </c>
      <c r="V1910" s="73">
        <f t="shared" si="418"/>
        <v>131653.24627312418</v>
      </c>
      <c r="W1910" s="73">
        <f t="shared" si="419"/>
        <v>135716.79910783822</v>
      </c>
    </row>
    <row r="1911" spans="2:23" ht="15">
      <c r="B1911" t="s">
        <v>3293</v>
      </c>
      <c r="C1911" t="s">
        <v>3233</v>
      </c>
      <c r="D1911" t="s">
        <v>467</v>
      </c>
      <c r="E1911" s="54">
        <v>40</v>
      </c>
      <c r="F1911" s="45" t="s">
        <v>407</v>
      </c>
      <c r="G1911" s="45" t="s">
        <v>408</v>
      </c>
      <c r="H1911" s="45" t="s">
        <v>412</v>
      </c>
      <c r="I1911" s="53">
        <v>104645.32</v>
      </c>
      <c r="J1911" s="58">
        <f t="shared" si="406"/>
        <v>108621.84216000001</v>
      </c>
      <c r="K1911" s="58">
        <f t="shared" si="407"/>
        <v>112206.36295128001</v>
      </c>
      <c r="L1911" s="74">
        <f t="shared" si="408"/>
        <v>8309.570925240001</v>
      </c>
      <c r="M1911" s="74">
        <f t="shared" si="409"/>
        <v>160.76032639680002</v>
      </c>
      <c r="N1911" s="74">
        <f t="shared" si="410"/>
        <v>384.0022598277695</v>
      </c>
      <c r="O1911" s="74">
        <f t="shared" si="411"/>
        <v>13985.062178100003</v>
      </c>
      <c r="P1911" s="39">
        <f t="shared" si="412"/>
        <v>19044</v>
      </c>
      <c r="Q1911" s="73">
        <f t="shared" si="413"/>
        <v>8583.78676577292</v>
      </c>
      <c r="R1911" s="73">
        <f t="shared" si="414"/>
        <v>166.06541716789442</v>
      </c>
      <c r="S1911" s="73">
        <f t="shared" si="415"/>
        <v>384.0022598277695</v>
      </c>
      <c r="T1911" s="73">
        <f t="shared" si="416"/>
        <v>14642.930365142041</v>
      </c>
      <c r="U1911" s="73">
        <f t="shared" si="417"/>
        <v>19236</v>
      </c>
      <c r="V1911" s="73">
        <f t="shared" si="418"/>
        <v>150505.23784956458</v>
      </c>
      <c r="W1911" s="73">
        <f t="shared" si="419"/>
        <v>155219.14775919064</v>
      </c>
    </row>
    <row r="1912" spans="2:23" ht="15">
      <c r="B1912" t="s">
        <v>3294</v>
      </c>
      <c r="C1912" t="s">
        <v>3295</v>
      </c>
      <c r="D1912" t="s">
        <v>443</v>
      </c>
      <c r="E1912" s="54">
        <v>40</v>
      </c>
      <c r="F1912" s="45" t="s">
        <v>407</v>
      </c>
      <c r="G1912" s="45" t="s">
        <v>408</v>
      </c>
      <c r="H1912" s="45" t="s">
        <v>412</v>
      </c>
      <c r="I1912" s="53">
        <v>71532.04</v>
      </c>
      <c r="J1912" s="58">
        <f t="shared" si="406"/>
        <v>74250.25752</v>
      </c>
      <c r="K1912" s="58">
        <f t="shared" si="407"/>
        <v>76700.51601816</v>
      </c>
      <c r="L1912" s="74">
        <f t="shared" si="408"/>
        <v>5680.14470028</v>
      </c>
      <c r="M1912" s="74">
        <f t="shared" si="409"/>
        <v>109.8903811296</v>
      </c>
      <c r="N1912" s="74">
        <f t="shared" si="410"/>
        <v>384.0022598277695</v>
      </c>
      <c r="O1912" s="74">
        <f t="shared" si="411"/>
        <v>9559.7206557</v>
      </c>
      <c r="P1912" s="39">
        <f t="shared" si="412"/>
        <v>19044</v>
      </c>
      <c r="Q1912" s="73">
        <f t="shared" si="413"/>
        <v>5867.589475389239</v>
      </c>
      <c r="R1912" s="73">
        <f t="shared" si="414"/>
        <v>113.51676370687679</v>
      </c>
      <c r="S1912" s="73">
        <f t="shared" si="415"/>
        <v>384.0022598277695</v>
      </c>
      <c r="T1912" s="73">
        <f t="shared" si="416"/>
        <v>10009.417340369879</v>
      </c>
      <c r="U1912" s="73">
        <f t="shared" si="417"/>
        <v>19236</v>
      </c>
      <c r="V1912" s="73">
        <f t="shared" si="418"/>
        <v>109028.01551693736</v>
      </c>
      <c r="W1912" s="73">
        <f t="shared" si="419"/>
        <v>112311.04185745376</v>
      </c>
    </row>
    <row r="1913" spans="2:23" ht="15">
      <c r="B1913" t="s">
        <v>3296</v>
      </c>
      <c r="C1913" t="s">
        <v>1380</v>
      </c>
      <c r="D1913" t="s">
        <v>417</v>
      </c>
      <c r="E1913" s="54">
        <v>40</v>
      </c>
      <c r="F1913" s="45" t="s">
        <v>407</v>
      </c>
      <c r="G1913" s="45" t="s">
        <v>408</v>
      </c>
      <c r="H1913" s="45" t="s">
        <v>412</v>
      </c>
      <c r="I1913" s="53">
        <v>72810.11</v>
      </c>
      <c r="J1913" s="58">
        <f t="shared" si="406"/>
        <v>75576.89418</v>
      </c>
      <c r="K1913" s="58">
        <f t="shared" si="407"/>
        <v>78070.93168794</v>
      </c>
      <c r="L1913" s="74">
        <f t="shared" si="408"/>
        <v>5781.63240477</v>
      </c>
      <c r="M1913" s="74">
        <f t="shared" si="409"/>
        <v>111.8538033864</v>
      </c>
      <c r="N1913" s="74">
        <f t="shared" si="410"/>
        <v>384.0022598277695</v>
      </c>
      <c r="O1913" s="74">
        <f t="shared" si="411"/>
        <v>9730.525125675</v>
      </c>
      <c r="P1913" s="39">
        <f t="shared" si="412"/>
        <v>19044</v>
      </c>
      <c r="Q1913" s="73">
        <f t="shared" si="413"/>
        <v>5972.42627412741</v>
      </c>
      <c r="R1913" s="73">
        <f t="shared" si="414"/>
        <v>115.5449788981512</v>
      </c>
      <c r="S1913" s="73">
        <f t="shared" si="415"/>
        <v>384.0022598277695</v>
      </c>
      <c r="T1913" s="73">
        <f t="shared" si="416"/>
        <v>10188.25658527617</v>
      </c>
      <c r="U1913" s="73">
        <f t="shared" si="417"/>
        <v>19236</v>
      </c>
      <c r="V1913" s="73">
        <f t="shared" si="418"/>
        <v>110628.90777365917</v>
      </c>
      <c r="W1913" s="73">
        <f t="shared" si="419"/>
        <v>113967.1617860695</v>
      </c>
    </row>
    <row r="1914" spans="2:23" ht="15">
      <c r="B1914" t="s">
        <v>3297</v>
      </c>
      <c r="C1914" t="s">
        <v>1019</v>
      </c>
      <c r="D1914" t="s">
        <v>474</v>
      </c>
      <c r="E1914" s="54">
        <v>40</v>
      </c>
      <c r="F1914" s="45" t="s">
        <v>407</v>
      </c>
      <c r="G1914" s="45" t="s">
        <v>408</v>
      </c>
      <c r="H1914" s="45" t="s">
        <v>412</v>
      </c>
      <c r="I1914" s="53">
        <v>99089.25</v>
      </c>
      <c r="J1914" s="58">
        <f t="shared" si="406"/>
        <v>102854.6415</v>
      </c>
      <c r="K1914" s="58">
        <f t="shared" si="407"/>
        <v>106248.84466949999</v>
      </c>
      <c r="L1914" s="74">
        <f t="shared" si="408"/>
        <v>7868.38007475</v>
      </c>
      <c r="M1914" s="74">
        <f t="shared" si="409"/>
        <v>152.22486942</v>
      </c>
      <c r="N1914" s="74">
        <f t="shared" si="410"/>
        <v>384.0022598277695</v>
      </c>
      <c r="O1914" s="74">
        <f t="shared" si="411"/>
        <v>13242.535093125</v>
      </c>
      <c r="P1914" s="39">
        <f t="shared" si="412"/>
        <v>19044</v>
      </c>
      <c r="Q1914" s="73">
        <f t="shared" si="413"/>
        <v>8128.036617216749</v>
      </c>
      <c r="R1914" s="73">
        <f t="shared" si="414"/>
        <v>157.24829011085998</v>
      </c>
      <c r="S1914" s="73">
        <f t="shared" si="415"/>
        <v>384.0022598277695</v>
      </c>
      <c r="T1914" s="73">
        <f t="shared" si="416"/>
        <v>13865.474229369749</v>
      </c>
      <c r="U1914" s="73">
        <f t="shared" si="417"/>
        <v>19236</v>
      </c>
      <c r="V1914" s="73">
        <f t="shared" si="418"/>
        <v>143545.78379712277</v>
      </c>
      <c r="W1914" s="73">
        <f t="shared" si="419"/>
        <v>148019.60606602512</v>
      </c>
    </row>
    <row r="1915" spans="2:23" ht="15">
      <c r="B1915" t="s">
        <v>3298</v>
      </c>
      <c r="C1915" t="s">
        <v>985</v>
      </c>
      <c r="D1915" t="s">
        <v>3299</v>
      </c>
      <c r="E1915" s="54">
        <v>40</v>
      </c>
      <c r="F1915" s="45" t="s">
        <v>407</v>
      </c>
      <c r="G1915" s="45" t="s">
        <v>408</v>
      </c>
      <c r="H1915" s="45" t="s">
        <v>412</v>
      </c>
      <c r="I1915" s="53">
        <v>79527.38</v>
      </c>
      <c r="J1915" s="58">
        <f t="shared" si="406"/>
        <v>82549.42044</v>
      </c>
      <c r="K1915" s="58">
        <f t="shared" si="407"/>
        <v>85273.55131452</v>
      </c>
      <c r="L1915" s="74">
        <f t="shared" si="408"/>
        <v>6315.03066366</v>
      </c>
      <c r="M1915" s="74">
        <f t="shared" si="409"/>
        <v>122.1731422512</v>
      </c>
      <c r="N1915" s="74">
        <f t="shared" si="410"/>
        <v>384.0022598277695</v>
      </c>
      <c r="O1915" s="74">
        <f t="shared" si="411"/>
        <v>10628.23788165</v>
      </c>
      <c r="P1915" s="39">
        <f t="shared" si="412"/>
        <v>19044</v>
      </c>
      <c r="Q1915" s="73">
        <f t="shared" si="413"/>
        <v>6523.42667556078</v>
      </c>
      <c r="R1915" s="73">
        <f t="shared" si="414"/>
        <v>126.20485594548958</v>
      </c>
      <c r="S1915" s="73">
        <f t="shared" si="415"/>
        <v>384.0022598277695</v>
      </c>
      <c r="T1915" s="73">
        <f t="shared" si="416"/>
        <v>11128.19844654486</v>
      </c>
      <c r="U1915" s="73">
        <f t="shared" si="417"/>
        <v>19236</v>
      </c>
      <c r="V1915" s="73">
        <f t="shared" si="418"/>
        <v>119042.86438738897</v>
      </c>
      <c r="W1915" s="73">
        <f t="shared" si="419"/>
        <v>122671.3835523989</v>
      </c>
    </row>
    <row r="1916" spans="2:23" ht="15">
      <c r="B1916" t="s">
        <v>3300</v>
      </c>
      <c r="C1916" t="s">
        <v>912</v>
      </c>
      <c r="D1916" t="s">
        <v>417</v>
      </c>
      <c r="E1916" s="54">
        <v>40</v>
      </c>
      <c r="F1916" s="45" t="s">
        <v>407</v>
      </c>
      <c r="G1916" s="45" t="s">
        <v>408</v>
      </c>
      <c r="H1916" s="45" t="s">
        <v>412</v>
      </c>
      <c r="I1916" s="53">
        <v>173389.13</v>
      </c>
      <c r="J1916" s="58">
        <f t="shared" si="406"/>
        <v>179977.91694000002</v>
      </c>
      <c r="K1916" s="58">
        <f t="shared" si="407"/>
        <v>185917.18819902002</v>
      </c>
      <c r="L1916" s="74">
        <f t="shared" si="408"/>
        <v>10570.47979563</v>
      </c>
      <c r="M1916" s="74">
        <f t="shared" si="409"/>
        <v>266.36731707120003</v>
      </c>
      <c r="N1916" s="74">
        <f t="shared" si="410"/>
        <v>384.0022598277695</v>
      </c>
      <c r="O1916" s="74">
        <f t="shared" si="411"/>
        <v>23172.156806025003</v>
      </c>
      <c r="P1916" s="39">
        <f t="shared" si="412"/>
        <v>19044</v>
      </c>
      <c r="Q1916" s="73">
        <f t="shared" si="413"/>
        <v>10656.59922888579</v>
      </c>
      <c r="R1916" s="73">
        <f t="shared" si="414"/>
        <v>275.1574385345496</v>
      </c>
      <c r="S1916" s="73">
        <f t="shared" si="415"/>
        <v>384.0022598277695</v>
      </c>
      <c r="T1916" s="73">
        <f t="shared" si="416"/>
        <v>24262.193059972113</v>
      </c>
      <c r="U1916" s="73">
        <f t="shared" si="417"/>
        <v>19236</v>
      </c>
      <c r="V1916" s="73">
        <f t="shared" si="418"/>
        <v>233414.923118554</v>
      </c>
      <c r="W1916" s="73">
        <f t="shared" si="419"/>
        <v>240731.14018624026</v>
      </c>
    </row>
    <row r="1917" spans="2:23" ht="15">
      <c r="B1917" t="s">
        <v>3301</v>
      </c>
      <c r="C1917" t="s">
        <v>751</v>
      </c>
      <c r="D1917" t="s">
        <v>417</v>
      </c>
      <c r="E1917" s="54">
        <v>40</v>
      </c>
      <c r="F1917" s="45" t="s">
        <v>407</v>
      </c>
      <c r="G1917" s="45" t="s">
        <v>408</v>
      </c>
      <c r="H1917" s="45" t="s">
        <v>412</v>
      </c>
      <c r="I1917" s="53">
        <v>115410.28</v>
      </c>
      <c r="J1917" s="58">
        <f t="shared" si="406"/>
        <v>119795.87064000001</v>
      </c>
      <c r="K1917" s="58">
        <f t="shared" si="407"/>
        <v>123749.13437112</v>
      </c>
      <c r="L1917" s="74">
        <f t="shared" si="408"/>
        <v>9164.384103960001</v>
      </c>
      <c r="M1917" s="74">
        <f t="shared" si="409"/>
        <v>177.29788854720002</v>
      </c>
      <c r="N1917" s="74">
        <f t="shared" si="410"/>
        <v>384.0022598277695</v>
      </c>
      <c r="O1917" s="74">
        <f t="shared" si="411"/>
        <v>15423.718344900002</v>
      </c>
      <c r="P1917" s="39">
        <f t="shared" si="412"/>
        <v>19044</v>
      </c>
      <c r="Q1917" s="73">
        <f t="shared" si="413"/>
        <v>9466.80877939068</v>
      </c>
      <c r="R1917" s="73">
        <f t="shared" si="414"/>
        <v>183.1487188692576</v>
      </c>
      <c r="S1917" s="73">
        <f t="shared" si="415"/>
        <v>384.0022598277695</v>
      </c>
      <c r="T1917" s="73">
        <f t="shared" si="416"/>
        <v>16149.26203543116</v>
      </c>
      <c r="U1917" s="73">
        <f t="shared" si="417"/>
        <v>19236</v>
      </c>
      <c r="V1917" s="73">
        <f t="shared" si="418"/>
        <v>163989.27323723497</v>
      </c>
      <c r="W1917" s="73">
        <f t="shared" si="419"/>
        <v>169168.35616463888</v>
      </c>
    </row>
    <row r="1918" spans="2:23" ht="15">
      <c r="B1918" t="s">
        <v>3302</v>
      </c>
      <c r="C1918" t="s">
        <v>781</v>
      </c>
      <c r="D1918" t="s">
        <v>417</v>
      </c>
      <c r="E1918" s="54">
        <v>40</v>
      </c>
      <c r="F1918" s="45" t="s">
        <v>407</v>
      </c>
      <c r="G1918" s="45" t="s">
        <v>408</v>
      </c>
      <c r="H1918" s="45" t="s">
        <v>412</v>
      </c>
      <c r="I1918" s="53">
        <v>137350.06</v>
      </c>
      <c r="J1918" s="58">
        <f t="shared" si="406"/>
        <v>142569.36228</v>
      </c>
      <c r="K1918" s="58">
        <f t="shared" si="407"/>
        <v>147274.15123524</v>
      </c>
      <c r="L1918" s="74">
        <f t="shared" si="408"/>
        <v>10028.05575306</v>
      </c>
      <c r="M1918" s="74">
        <f t="shared" si="409"/>
        <v>211.0026561744</v>
      </c>
      <c r="N1918" s="74">
        <f t="shared" si="410"/>
        <v>384.0022598277695</v>
      </c>
      <c r="O1918" s="74">
        <f t="shared" si="411"/>
        <v>18355.80539355</v>
      </c>
      <c r="P1918" s="39">
        <f t="shared" si="412"/>
        <v>19044</v>
      </c>
      <c r="Q1918" s="73">
        <f t="shared" si="413"/>
        <v>10096.27519291098</v>
      </c>
      <c r="R1918" s="73">
        <f t="shared" si="414"/>
        <v>217.96574382815518</v>
      </c>
      <c r="S1918" s="73">
        <f t="shared" si="415"/>
        <v>384.0022598277695</v>
      </c>
      <c r="T1918" s="73">
        <f t="shared" si="416"/>
        <v>19219.27673619882</v>
      </c>
      <c r="U1918" s="73">
        <f t="shared" si="417"/>
        <v>19236</v>
      </c>
      <c r="V1918" s="73">
        <f t="shared" si="418"/>
        <v>190592.22834261216</v>
      </c>
      <c r="W1918" s="73">
        <f t="shared" si="419"/>
        <v>196427.6711680057</v>
      </c>
    </row>
    <row r="1919" spans="2:23" ht="15">
      <c r="B1919" t="s">
        <v>3303</v>
      </c>
      <c r="C1919" t="s">
        <v>3304</v>
      </c>
      <c r="D1919" t="s">
        <v>760</v>
      </c>
      <c r="E1919" s="54">
        <v>40</v>
      </c>
      <c r="F1919" s="45" t="s">
        <v>407</v>
      </c>
      <c r="G1919" s="45" t="s">
        <v>408</v>
      </c>
      <c r="H1919" s="45" t="s">
        <v>761</v>
      </c>
      <c r="I1919" s="53">
        <v>91448.28</v>
      </c>
      <c r="J1919" s="58">
        <f t="shared" si="406"/>
        <v>94923.31464</v>
      </c>
      <c r="K1919" s="58">
        <f t="shared" si="407"/>
        <v>98055.78402312</v>
      </c>
      <c r="L1919" s="74">
        <f t="shared" si="408"/>
        <v>7261.6335699599995</v>
      </c>
      <c r="M1919" s="74">
        <f t="shared" si="409"/>
        <v>140.4865056672</v>
      </c>
      <c r="N1919" s="74">
        <f t="shared" si="410"/>
        <v>384.0022598277695</v>
      </c>
      <c r="O1919" s="74">
        <f t="shared" si="411"/>
        <v>12221.3767599</v>
      </c>
      <c r="P1919" s="39">
        <f t="shared" si="412"/>
        <v>19044</v>
      </c>
      <c r="Q1919" s="73">
        <f t="shared" si="413"/>
        <v>7501.26747776868</v>
      </c>
      <c r="R1919" s="73">
        <f t="shared" si="414"/>
        <v>145.1225603542176</v>
      </c>
      <c r="S1919" s="73">
        <f t="shared" si="415"/>
        <v>384.0022598277695</v>
      </c>
      <c r="T1919" s="73">
        <f t="shared" si="416"/>
        <v>12796.27981501716</v>
      </c>
      <c r="U1919" s="73">
        <f t="shared" si="417"/>
        <v>19236</v>
      </c>
      <c r="V1919" s="73">
        <f t="shared" si="418"/>
        <v>133974.81373535498</v>
      </c>
      <c r="W1919" s="73">
        <f t="shared" si="419"/>
        <v>138118.45613608783</v>
      </c>
    </row>
    <row r="1920" spans="2:23" ht="15">
      <c r="B1920" t="s">
        <v>3305</v>
      </c>
      <c r="C1920" t="s">
        <v>3304</v>
      </c>
      <c r="D1920" t="s">
        <v>765</v>
      </c>
      <c r="E1920" s="54">
        <v>40</v>
      </c>
      <c r="F1920" s="45" t="s">
        <v>407</v>
      </c>
      <c r="G1920" s="45" t="s">
        <v>408</v>
      </c>
      <c r="H1920" s="45" t="s">
        <v>761</v>
      </c>
      <c r="I1920" s="53">
        <v>91448.28</v>
      </c>
      <c r="J1920" s="58">
        <f t="shared" si="406"/>
        <v>94923.31464</v>
      </c>
      <c r="K1920" s="58">
        <f t="shared" si="407"/>
        <v>98055.78402312</v>
      </c>
      <c r="L1920" s="74">
        <f t="shared" si="408"/>
        <v>7261.6335699599995</v>
      </c>
      <c r="M1920" s="74">
        <f t="shared" si="409"/>
        <v>140.4865056672</v>
      </c>
      <c r="N1920" s="74">
        <f t="shared" si="410"/>
        <v>384.0022598277695</v>
      </c>
      <c r="O1920" s="74">
        <f t="shared" si="411"/>
        <v>12221.3767599</v>
      </c>
      <c r="P1920" s="39">
        <f t="shared" si="412"/>
        <v>19044</v>
      </c>
      <c r="Q1920" s="73">
        <f t="shared" si="413"/>
        <v>7501.26747776868</v>
      </c>
      <c r="R1920" s="73">
        <f t="shared" si="414"/>
        <v>145.1225603542176</v>
      </c>
      <c r="S1920" s="73">
        <f t="shared" si="415"/>
        <v>384.0022598277695</v>
      </c>
      <c r="T1920" s="73">
        <f t="shared" si="416"/>
        <v>12796.27981501716</v>
      </c>
      <c r="U1920" s="73">
        <f t="shared" si="417"/>
        <v>19236</v>
      </c>
      <c r="V1920" s="73">
        <f t="shared" si="418"/>
        <v>133974.81373535498</v>
      </c>
      <c r="W1920" s="73">
        <f t="shared" si="419"/>
        <v>138118.45613608783</v>
      </c>
    </row>
    <row r="1921" spans="2:23" ht="15">
      <c r="B1921" t="s">
        <v>3306</v>
      </c>
      <c r="C1921" t="s">
        <v>3307</v>
      </c>
      <c r="D1921" t="s">
        <v>760</v>
      </c>
      <c r="E1921" s="54">
        <v>40</v>
      </c>
      <c r="F1921" s="45" t="s">
        <v>407</v>
      </c>
      <c r="G1921" s="45" t="s">
        <v>408</v>
      </c>
      <c r="H1921" s="45" t="s">
        <v>761</v>
      </c>
      <c r="I1921" s="53">
        <v>109844.8</v>
      </c>
      <c r="J1921" s="58">
        <f t="shared" si="406"/>
        <v>114018.9024</v>
      </c>
      <c r="K1921" s="58">
        <f t="shared" si="407"/>
        <v>117781.5261792</v>
      </c>
      <c r="L1921" s="74">
        <f t="shared" si="408"/>
        <v>8722.446033600001</v>
      </c>
      <c r="M1921" s="74">
        <f t="shared" si="409"/>
        <v>168.747975552</v>
      </c>
      <c r="N1921" s="74">
        <f t="shared" si="410"/>
        <v>384.0022598277695</v>
      </c>
      <c r="O1921" s="74">
        <f t="shared" si="411"/>
        <v>14679.933684000001</v>
      </c>
      <c r="P1921" s="39">
        <f t="shared" si="412"/>
        <v>19044</v>
      </c>
      <c r="Q1921" s="73">
        <f t="shared" si="413"/>
        <v>9010.2867527088</v>
      </c>
      <c r="R1921" s="73">
        <f t="shared" si="414"/>
        <v>174.316658745216</v>
      </c>
      <c r="S1921" s="73">
        <f t="shared" si="415"/>
        <v>384.0022598277695</v>
      </c>
      <c r="T1921" s="73">
        <f t="shared" si="416"/>
        <v>15370.4891663856</v>
      </c>
      <c r="U1921" s="73">
        <f t="shared" si="417"/>
        <v>19236</v>
      </c>
      <c r="V1921" s="73">
        <f t="shared" si="418"/>
        <v>157018.03235297976</v>
      </c>
      <c r="W1921" s="73">
        <f t="shared" si="419"/>
        <v>161956.62101686737</v>
      </c>
    </row>
    <row r="1922" spans="2:23" ht="15">
      <c r="B1922" t="s">
        <v>3308</v>
      </c>
      <c r="C1922" t="s">
        <v>3307</v>
      </c>
      <c r="D1922" t="s">
        <v>760</v>
      </c>
      <c r="E1922" s="54">
        <v>40</v>
      </c>
      <c r="F1922" s="45" t="s">
        <v>407</v>
      </c>
      <c r="G1922" s="45" t="s">
        <v>408</v>
      </c>
      <c r="H1922" s="45" t="s">
        <v>412</v>
      </c>
      <c r="I1922" s="53">
        <v>109844.8</v>
      </c>
      <c r="J1922" s="58">
        <f t="shared" si="406"/>
        <v>114018.9024</v>
      </c>
      <c r="K1922" s="58">
        <f t="shared" si="407"/>
        <v>117781.5261792</v>
      </c>
      <c r="L1922" s="74">
        <f t="shared" si="408"/>
        <v>8722.446033600001</v>
      </c>
      <c r="M1922" s="74">
        <f t="shared" si="409"/>
        <v>168.747975552</v>
      </c>
      <c r="N1922" s="74">
        <f t="shared" si="410"/>
        <v>384.0022598277695</v>
      </c>
      <c r="O1922" s="74">
        <f t="shared" si="411"/>
        <v>14679.933684000001</v>
      </c>
      <c r="P1922" s="39">
        <f t="shared" si="412"/>
        <v>19044</v>
      </c>
      <c r="Q1922" s="73">
        <f t="shared" si="413"/>
        <v>9010.2867527088</v>
      </c>
      <c r="R1922" s="73">
        <f t="shared" si="414"/>
        <v>174.316658745216</v>
      </c>
      <c r="S1922" s="73">
        <f t="shared" si="415"/>
        <v>384.0022598277695</v>
      </c>
      <c r="T1922" s="73">
        <f t="shared" si="416"/>
        <v>15370.4891663856</v>
      </c>
      <c r="U1922" s="73">
        <f t="shared" si="417"/>
        <v>19236</v>
      </c>
      <c r="V1922" s="73">
        <f t="shared" si="418"/>
        <v>157018.03235297976</v>
      </c>
      <c r="W1922" s="73">
        <f t="shared" si="419"/>
        <v>161956.62101686737</v>
      </c>
    </row>
    <row r="1923" spans="2:23" ht="15">
      <c r="B1923" t="s">
        <v>3309</v>
      </c>
      <c r="C1923" t="s">
        <v>3310</v>
      </c>
      <c r="D1923" t="s">
        <v>417</v>
      </c>
      <c r="E1923" s="54">
        <v>40</v>
      </c>
      <c r="F1923" s="45" t="s">
        <v>407</v>
      </c>
      <c r="G1923" s="45" t="s">
        <v>408</v>
      </c>
      <c r="H1923" s="45" t="s">
        <v>412</v>
      </c>
      <c r="I1923" s="53">
        <v>291787.39</v>
      </c>
      <c r="J1923" s="58">
        <f t="shared" si="406"/>
        <v>302875.31082</v>
      </c>
      <c r="K1923" s="58">
        <f t="shared" si="407"/>
        <v>312870.19607706</v>
      </c>
      <c r="L1923" s="74">
        <f t="shared" si="408"/>
        <v>12352.492006890001</v>
      </c>
      <c r="M1923" s="74">
        <f t="shared" si="409"/>
        <v>448.2554600136</v>
      </c>
      <c r="N1923" s="74">
        <f t="shared" si="410"/>
        <v>384.0022598277695</v>
      </c>
      <c r="O1923" s="74">
        <f t="shared" si="411"/>
        <v>38995.196268075</v>
      </c>
      <c r="P1923" s="39">
        <f t="shared" si="412"/>
        <v>19044</v>
      </c>
      <c r="Q1923" s="73">
        <f t="shared" si="413"/>
        <v>12497.417843117371</v>
      </c>
      <c r="R1923" s="73">
        <f t="shared" si="414"/>
        <v>463.0478901940488</v>
      </c>
      <c r="S1923" s="73">
        <f t="shared" si="415"/>
        <v>384.0022598277695</v>
      </c>
      <c r="T1923" s="73">
        <f t="shared" si="416"/>
        <v>40829.56058805633</v>
      </c>
      <c r="U1923" s="73">
        <f t="shared" si="417"/>
        <v>19236</v>
      </c>
      <c r="V1923" s="73">
        <f t="shared" si="418"/>
        <v>374099.2568148064</v>
      </c>
      <c r="W1923" s="73">
        <f t="shared" si="419"/>
        <v>386280.2246582555</v>
      </c>
    </row>
    <row r="1924" spans="2:23" ht="15">
      <c r="B1924" t="s">
        <v>3311</v>
      </c>
      <c r="C1924" t="s">
        <v>513</v>
      </c>
      <c r="D1924" t="s">
        <v>417</v>
      </c>
      <c r="E1924" s="54">
        <v>40</v>
      </c>
      <c r="F1924" s="45" t="s">
        <v>407</v>
      </c>
      <c r="G1924" s="45" t="s">
        <v>408</v>
      </c>
      <c r="H1924" s="45" t="s">
        <v>785</v>
      </c>
      <c r="I1924" s="53">
        <v>137012.22</v>
      </c>
      <c r="J1924" s="58">
        <f t="shared" si="406"/>
        <v>142218.68436</v>
      </c>
      <c r="K1924" s="58">
        <f t="shared" si="407"/>
        <v>146911.90094388</v>
      </c>
      <c r="L1924" s="74">
        <f t="shared" si="408"/>
        <v>10022.97092322</v>
      </c>
      <c r="M1924" s="74">
        <f t="shared" si="409"/>
        <v>210.48365285280002</v>
      </c>
      <c r="N1924" s="74">
        <f t="shared" si="410"/>
        <v>384.0022598277695</v>
      </c>
      <c r="O1924" s="74">
        <f t="shared" si="411"/>
        <v>18310.65561135</v>
      </c>
      <c r="P1924" s="39">
        <f t="shared" si="412"/>
        <v>19044</v>
      </c>
      <c r="Q1924" s="73">
        <f t="shared" si="413"/>
        <v>10091.02256368626</v>
      </c>
      <c r="R1924" s="73">
        <f t="shared" si="414"/>
        <v>217.4296133969424</v>
      </c>
      <c r="S1924" s="73">
        <f t="shared" si="415"/>
        <v>384.0022598277695</v>
      </c>
      <c r="T1924" s="73">
        <f t="shared" si="416"/>
        <v>19172.00307317634</v>
      </c>
      <c r="U1924" s="73">
        <f t="shared" si="417"/>
        <v>19236</v>
      </c>
      <c r="V1924" s="73">
        <f t="shared" si="418"/>
        <v>190190.7968072506</v>
      </c>
      <c r="W1924" s="73">
        <f t="shared" si="419"/>
        <v>196012.35845396732</v>
      </c>
    </row>
    <row r="1925" spans="2:23" ht="15">
      <c r="B1925" t="s">
        <v>3312</v>
      </c>
      <c r="C1925" t="s">
        <v>751</v>
      </c>
      <c r="D1925" t="s">
        <v>474</v>
      </c>
      <c r="E1925" s="54">
        <v>35</v>
      </c>
      <c r="F1925" s="45" t="s">
        <v>407</v>
      </c>
      <c r="G1925" s="45" t="s">
        <v>408</v>
      </c>
      <c r="H1925" s="45" t="s">
        <v>412</v>
      </c>
      <c r="I1925" s="53">
        <v>115410.28</v>
      </c>
      <c r="J1925" s="58">
        <f t="shared" si="406"/>
        <v>119795.87064000001</v>
      </c>
      <c r="K1925" s="58">
        <f t="shared" si="407"/>
        <v>123749.13437112</v>
      </c>
      <c r="L1925" s="74">
        <f t="shared" si="408"/>
        <v>9164.384103960001</v>
      </c>
      <c r="M1925" s="74">
        <f t="shared" si="409"/>
        <v>177.29788854720002</v>
      </c>
      <c r="N1925" s="74">
        <f t="shared" si="410"/>
        <v>384.0022598277695</v>
      </c>
      <c r="O1925" s="74">
        <f t="shared" si="411"/>
        <v>15423.718344900002</v>
      </c>
      <c r="P1925" s="39">
        <f t="shared" si="412"/>
        <v>19044</v>
      </c>
      <c r="Q1925" s="73">
        <f t="shared" si="413"/>
        <v>9466.80877939068</v>
      </c>
      <c r="R1925" s="73">
        <f t="shared" si="414"/>
        <v>183.1487188692576</v>
      </c>
      <c r="S1925" s="73">
        <f t="shared" si="415"/>
        <v>384.0022598277695</v>
      </c>
      <c r="T1925" s="73">
        <f t="shared" si="416"/>
        <v>16149.26203543116</v>
      </c>
      <c r="U1925" s="73">
        <f t="shared" si="417"/>
        <v>19236</v>
      </c>
      <c r="V1925" s="73">
        <f t="shared" si="418"/>
        <v>163989.27323723497</v>
      </c>
      <c r="W1925" s="73">
        <f t="shared" si="419"/>
        <v>169168.35616463888</v>
      </c>
    </row>
    <row r="1926" spans="2:23" ht="15">
      <c r="B1926" t="s">
        <v>3313</v>
      </c>
      <c r="C1926" t="s">
        <v>1501</v>
      </c>
      <c r="D1926" t="s">
        <v>474</v>
      </c>
      <c r="E1926" s="54">
        <v>35</v>
      </c>
      <c r="F1926" s="45" t="s">
        <v>407</v>
      </c>
      <c r="G1926" s="45" t="s">
        <v>408</v>
      </c>
      <c r="H1926" s="45" t="s">
        <v>412</v>
      </c>
      <c r="I1926" s="53">
        <v>79621.01</v>
      </c>
      <c r="J1926" s="58">
        <f t="shared" si="406"/>
        <v>82646.60837999999</v>
      </c>
      <c r="K1926" s="58">
        <f t="shared" si="407"/>
        <v>85373.94645653998</v>
      </c>
      <c r="L1926" s="74">
        <f t="shared" si="408"/>
        <v>6322.465541069999</v>
      </c>
      <c r="M1926" s="74">
        <f t="shared" si="409"/>
        <v>122.31698040239998</v>
      </c>
      <c r="N1926" s="74">
        <f t="shared" si="410"/>
        <v>384.0022598277695</v>
      </c>
      <c r="O1926" s="74">
        <f t="shared" si="411"/>
        <v>10640.750828925</v>
      </c>
      <c r="P1926" s="39">
        <f t="shared" si="412"/>
        <v>19044</v>
      </c>
      <c r="Q1926" s="73">
        <f t="shared" si="413"/>
        <v>6531.106903925309</v>
      </c>
      <c r="R1926" s="73">
        <f t="shared" si="414"/>
        <v>126.35344075567917</v>
      </c>
      <c r="S1926" s="73">
        <f t="shared" si="415"/>
        <v>384.0022598277695</v>
      </c>
      <c r="T1926" s="73">
        <f t="shared" si="416"/>
        <v>11141.300012578467</v>
      </c>
      <c r="U1926" s="73">
        <f t="shared" si="417"/>
        <v>19236</v>
      </c>
      <c r="V1926" s="73">
        <f t="shared" si="418"/>
        <v>119160.14399022516</v>
      </c>
      <c r="W1926" s="73">
        <f t="shared" si="419"/>
        <v>122792.70907362721</v>
      </c>
    </row>
    <row r="1927" spans="2:23" ht="15">
      <c r="B1927" t="s">
        <v>3314</v>
      </c>
      <c r="C1927" t="s">
        <v>888</v>
      </c>
      <c r="D1927" t="s">
        <v>458</v>
      </c>
      <c r="E1927" s="54">
        <v>35</v>
      </c>
      <c r="F1927" s="45" t="s">
        <v>407</v>
      </c>
      <c r="G1927" s="45" t="s">
        <v>408</v>
      </c>
      <c r="H1927" s="45" t="s">
        <v>412</v>
      </c>
      <c r="I1927" s="53">
        <v>101623.34</v>
      </c>
      <c r="J1927" s="58">
        <f t="shared" si="406"/>
        <v>105485.02692</v>
      </c>
      <c r="K1927" s="58">
        <f t="shared" si="407"/>
        <v>108966.03280835999</v>
      </c>
      <c r="L1927" s="74">
        <f t="shared" si="408"/>
        <v>8069.60455938</v>
      </c>
      <c r="M1927" s="74">
        <f t="shared" si="409"/>
        <v>156.11783984160002</v>
      </c>
      <c r="N1927" s="74">
        <f t="shared" si="410"/>
        <v>384.0022598277695</v>
      </c>
      <c r="O1927" s="74">
        <f t="shared" si="411"/>
        <v>13581.19721595</v>
      </c>
      <c r="P1927" s="39">
        <f t="shared" si="412"/>
        <v>19044</v>
      </c>
      <c r="Q1927" s="73">
        <f t="shared" si="413"/>
        <v>8335.90150983954</v>
      </c>
      <c r="R1927" s="73">
        <f t="shared" si="414"/>
        <v>161.26972855637277</v>
      </c>
      <c r="S1927" s="73">
        <f t="shared" si="415"/>
        <v>384.0022598277695</v>
      </c>
      <c r="T1927" s="73">
        <f t="shared" si="416"/>
        <v>14220.06728149098</v>
      </c>
      <c r="U1927" s="73">
        <f t="shared" si="417"/>
        <v>19236</v>
      </c>
      <c r="V1927" s="73">
        <f t="shared" si="418"/>
        <v>146719.9487949994</v>
      </c>
      <c r="W1927" s="73">
        <f t="shared" si="419"/>
        <v>151303.27358807466</v>
      </c>
    </row>
    <row r="1928" spans="2:23" ht="15">
      <c r="B1928" t="s">
        <v>3315</v>
      </c>
      <c r="C1928" t="s">
        <v>3316</v>
      </c>
      <c r="D1928" t="s">
        <v>2048</v>
      </c>
      <c r="E1928" s="54">
        <v>40</v>
      </c>
      <c r="F1928" s="45" t="s">
        <v>407</v>
      </c>
      <c r="G1928" s="45" t="s">
        <v>408</v>
      </c>
      <c r="H1928" s="45" t="s">
        <v>785</v>
      </c>
      <c r="I1928" s="53">
        <v>60341.7</v>
      </c>
      <c r="J1928" s="58">
        <f t="shared" si="406"/>
        <v>62634.6846</v>
      </c>
      <c r="K1928" s="58">
        <f t="shared" si="407"/>
        <v>64701.6291918</v>
      </c>
      <c r="L1928" s="74">
        <f t="shared" si="408"/>
        <v>4791.5533719</v>
      </c>
      <c r="M1928" s="74">
        <f t="shared" si="409"/>
        <v>92.699333208</v>
      </c>
      <c r="N1928" s="74">
        <f t="shared" si="410"/>
        <v>384.0022598277695</v>
      </c>
      <c r="O1928" s="74">
        <f t="shared" si="411"/>
        <v>8064.21564225</v>
      </c>
      <c r="P1928" s="39">
        <f t="shared" si="412"/>
        <v>19044</v>
      </c>
      <c r="Q1928" s="73">
        <f t="shared" si="413"/>
        <v>4949.6746331727</v>
      </c>
      <c r="R1928" s="73">
        <f t="shared" si="414"/>
        <v>95.758411203864</v>
      </c>
      <c r="S1928" s="73">
        <f t="shared" si="415"/>
        <v>384.0022598277695</v>
      </c>
      <c r="T1928" s="73">
        <f t="shared" si="416"/>
        <v>8443.5626095299</v>
      </c>
      <c r="U1928" s="73">
        <f t="shared" si="417"/>
        <v>19236</v>
      </c>
      <c r="V1928" s="73">
        <f t="shared" si="418"/>
        <v>95011.15520718577</v>
      </c>
      <c r="W1928" s="73">
        <f t="shared" si="419"/>
        <v>97810.62710553422</v>
      </c>
    </row>
    <row r="1929" spans="2:23" ht="15">
      <c r="B1929" t="s">
        <v>3317</v>
      </c>
      <c r="C1929" t="s">
        <v>1482</v>
      </c>
      <c r="D1929" t="s">
        <v>511</v>
      </c>
      <c r="E1929" s="54">
        <v>35</v>
      </c>
      <c r="F1929" s="45" t="s">
        <v>407</v>
      </c>
      <c r="G1929" s="45" t="s">
        <v>408</v>
      </c>
      <c r="H1929" s="45" t="s">
        <v>412</v>
      </c>
      <c r="I1929" s="53">
        <v>70346.64</v>
      </c>
      <c r="J1929" s="58">
        <f t="shared" si="406"/>
        <v>73019.81232</v>
      </c>
      <c r="K1929" s="58">
        <f t="shared" si="407"/>
        <v>75429.46612655999</v>
      </c>
      <c r="L1929" s="74">
        <f t="shared" si="408"/>
        <v>5586.01564248</v>
      </c>
      <c r="M1929" s="74">
        <f t="shared" si="409"/>
        <v>108.06932223359999</v>
      </c>
      <c r="N1929" s="74">
        <f t="shared" si="410"/>
        <v>384.0022598277695</v>
      </c>
      <c r="O1929" s="74">
        <f t="shared" si="411"/>
        <v>9401.3008362</v>
      </c>
      <c r="P1929" s="39">
        <f t="shared" si="412"/>
        <v>19044</v>
      </c>
      <c r="Q1929" s="73">
        <f t="shared" si="413"/>
        <v>5770.354158681839</v>
      </c>
      <c r="R1929" s="73">
        <f t="shared" si="414"/>
        <v>111.63560986730877</v>
      </c>
      <c r="S1929" s="73">
        <f t="shared" si="415"/>
        <v>384.0022598277695</v>
      </c>
      <c r="T1929" s="73">
        <f t="shared" si="416"/>
        <v>9843.545329516079</v>
      </c>
      <c r="U1929" s="73">
        <f t="shared" si="417"/>
        <v>19236</v>
      </c>
      <c r="V1929" s="73">
        <f t="shared" si="418"/>
        <v>107543.20038074137</v>
      </c>
      <c r="W1929" s="73">
        <f t="shared" si="419"/>
        <v>110775.00348445299</v>
      </c>
    </row>
    <row r="1930" spans="2:23" ht="15">
      <c r="B1930" t="s">
        <v>3318</v>
      </c>
      <c r="C1930" t="s">
        <v>3150</v>
      </c>
      <c r="D1930" t="s">
        <v>417</v>
      </c>
      <c r="E1930" s="54">
        <v>40</v>
      </c>
      <c r="F1930" s="45" t="s">
        <v>407</v>
      </c>
      <c r="G1930" s="45" t="s">
        <v>408</v>
      </c>
      <c r="H1930" s="45" t="s">
        <v>412</v>
      </c>
      <c r="I1930" s="53">
        <v>86809.77</v>
      </c>
      <c r="J1930" s="58">
        <f aca="true" t="shared" si="420" ref="J1930:J1993">I1930*(1+$F$1)</f>
        <v>90108.54126000001</v>
      </c>
      <c r="K1930" s="58">
        <f aca="true" t="shared" si="421" ref="K1930:K1993">J1930*(1+$F$2)</f>
        <v>93082.12312158</v>
      </c>
      <c r="L1930" s="74">
        <f aca="true" t="shared" si="422" ref="L1930:L1993">IF(J1930-$L$2&lt;0,J1930*$I$3,($L$2*$I$3)+(J1930-$L$2)*$I$4)</f>
        <v>6893.30340639</v>
      </c>
      <c r="M1930" s="74">
        <f aca="true" t="shared" si="423" ref="M1930:M1993">J1930*0.00148</f>
        <v>133.3606410648</v>
      </c>
      <c r="N1930" s="74">
        <f aca="true" t="shared" si="424" ref="N1930:N1993">2080*0.184616471071043</f>
        <v>384.0022598277695</v>
      </c>
      <c r="O1930" s="74">
        <f aca="true" t="shared" si="425" ref="O1930:O1993">J1930*0.12875</f>
        <v>11601.474687225002</v>
      </c>
      <c r="P1930" s="39">
        <f aca="true" t="shared" si="426" ref="P1930:P1993">1587*12</f>
        <v>19044</v>
      </c>
      <c r="Q1930" s="73">
        <f aca="true" t="shared" si="427" ref="Q1930:Q1993">IF(K1930-$L$2&lt;0,K1930*$I$3,($L$2*$I$3)+(K1930-$L$2)*$I$4)</f>
        <v>7120.782418800871</v>
      </c>
      <c r="R1930" s="73">
        <f aca="true" t="shared" si="428" ref="R1930:R1993">K1930*0.00148</f>
        <v>137.7615422199384</v>
      </c>
      <c r="S1930" s="73">
        <f aca="true" t="shared" si="429" ref="S1930:S1993">2080*0.184616471071043</f>
        <v>384.0022598277695</v>
      </c>
      <c r="T1930" s="73">
        <f aca="true" t="shared" si="430" ref="T1930:T1993">K1930*0.1305</f>
        <v>12147.217067366191</v>
      </c>
      <c r="U1930" s="73">
        <f aca="true" t="shared" si="431" ref="U1930:U1993">1603*12</f>
        <v>19236</v>
      </c>
      <c r="V1930" s="73">
        <f aca="true" t="shared" si="432" ref="V1930:V1993">J1930+SUM(L1930:P1930)</f>
        <v>128164.68225450758</v>
      </c>
      <c r="W1930" s="73">
        <f aca="true" t="shared" si="433" ref="W1930:W1993">K1930+SUM(Q1930:U1930)</f>
        <v>132107.8864097948</v>
      </c>
    </row>
    <row r="1931" spans="2:23" ht="15">
      <c r="B1931" t="s">
        <v>3319</v>
      </c>
      <c r="C1931" t="s">
        <v>973</v>
      </c>
      <c r="D1931" t="s">
        <v>417</v>
      </c>
      <c r="E1931" s="54">
        <v>40</v>
      </c>
      <c r="F1931" s="45" t="s">
        <v>407</v>
      </c>
      <c r="G1931" s="45" t="s">
        <v>408</v>
      </c>
      <c r="H1931" s="45" t="s">
        <v>412</v>
      </c>
      <c r="I1931" s="53">
        <v>76892.81</v>
      </c>
      <c r="J1931" s="58">
        <f t="shared" si="420"/>
        <v>79814.73678</v>
      </c>
      <c r="K1931" s="58">
        <f t="shared" si="421"/>
        <v>82448.62309374</v>
      </c>
      <c r="L1931" s="74">
        <f t="shared" si="422"/>
        <v>6105.8273636700005</v>
      </c>
      <c r="M1931" s="74">
        <f t="shared" si="423"/>
        <v>118.12581043440001</v>
      </c>
      <c r="N1931" s="74">
        <f t="shared" si="424"/>
        <v>384.0022598277695</v>
      </c>
      <c r="O1931" s="74">
        <f t="shared" si="425"/>
        <v>10276.147360425</v>
      </c>
      <c r="P1931" s="39">
        <f t="shared" si="426"/>
        <v>19044</v>
      </c>
      <c r="Q1931" s="73">
        <f t="shared" si="427"/>
        <v>6307.319666671109</v>
      </c>
      <c r="R1931" s="73">
        <f t="shared" si="428"/>
        <v>122.02396217873519</v>
      </c>
      <c r="S1931" s="73">
        <f t="shared" si="429"/>
        <v>384.0022598277695</v>
      </c>
      <c r="T1931" s="73">
        <f t="shared" si="430"/>
        <v>10759.54531373307</v>
      </c>
      <c r="U1931" s="73">
        <f t="shared" si="431"/>
        <v>19236</v>
      </c>
      <c r="V1931" s="73">
        <f t="shared" si="432"/>
        <v>115742.83957435717</v>
      </c>
      <c r="W1931" s="73">
        <f t="shared" si="433"/>
        <v>119257.51429615068</v>
      </c>
    </row>
    <row r="1932" spans="2:23" ht="15">
      <c r="B1932" t="s">
        <v>3320</v>
      </c>
      <c r="C1932" t="s">
        <v>1005</v>
      </c>
      <c r="D1932" t="s">
        <v>546</v>
      </c>
      <c r="E1932" s="54">
        <v>40</v>
      </c>
      <c r="F1932" s="45" t="s">
        <v>407</v>
      </c>
      <c r="G1932" s="45" t="s">
        <v>408</v>
      </c>
      <c r="H1932" s="45" t="s">
        <v>412</v>
      </c>
      <c r="I1932" s="53">
        <v>79184.98</v>
      </c>
      <c r="J1932" s="58">
        <f t="shared" si="420"/>
        <v>82194.00924</v>
      </c>
      <c r="K1932" s="58">
        <f t="shared" si="421"/>
        <v>84906.41154491999</v>
      </c>
      <c r="L1932" s="74">
        <f t="shared" si="422"/>
        <v>6287.84170686</v>
      </c>
      <c r="M1932" s="74">
        <f t="shared" si="423"/>
        <v>121.6471336752</v>
      </c>
      <c r="N1932" s="74">
        <f t="shared" si="424"/>
        <v>384.0022598277695</v>
      </c>
      <c r="O1932" s="74">
        <f t="shared" si="425"/>
        <v>10582.47868965</v>
      </c>
      <c r="P1932" s="39">
        <f t="shared" si="426"/>
        <v>19044</v>
      </c>
      <c r="Q1932" s="73">
        <f t="shared" si="427"/>
        <v>6495.340483186379</v>
      </c>
      <c r="R1932" s="73">
        <f t="shared" si="428"/>
        <v>125.66148908648158</v>
      </c>
      <c r="S1932" s="73">
        <f t="shared" si="429"/>
        <v>384.0022598277695</v>
      </c>
      <c r="T1932" s="73">
        <f t="shared" si="430"/>
        <v>11080.28670661206</v>
      </c>
      <c r="U1932" s="73">
        <f t="shared" si="431"/>
        <v>19236</v>
      </c>
      <c r="V1932" s="73">
        <f t="shared" si="432"/>
        <v>118613.97903001297</v>
      </c>
      <c r="W1932" s="73">
        <f t="shared" si="433"/>
        <v>122227.70248363267</v>
      </c>
    </row>
    <row r="1933" spans="2:23" ht="15">
      <c r="B1933" t="s">
        <v>3321</v>
      </c>
      <c r="C1933" t="s">
        <v>776</v>
      </c>
      <c r="D1933" t="s">
        <v>417</v>
      </c>
      <c r="E1933" s="54">
        <v>40</v>
      </c>
      <c r="F1933" s="45" t="s">
        <v>407</v>
      </c>
      <c r="G1933" s="45" t="s">
        <v>408</v>
      </c>
      <c r="H1933" s="45" t="s">
        <v>412</v>
      </c>
      <c r="I1933" s="53">
        <v>125571.61</v>
      </c>
      <c r="J1933" s="58">
        <f t="shared" si="420"/>
        <v>130343.33118000001</v>
      </c>
      <c r="K1933" s="58">
        <f t="shared" si="421"/>
        <v>134644.66110894</v>
      </c>
      <c r="L1933" s="74">
        <f t="shared" si="422"/>
        <v>9850.77830211</v>
      </c>
      <c r="M1933" s="74">
        <f t="shared" si="423"/>
        <v>192.9081301464</v>
      </c>
      <c r="N1933" s="74">
        <f t="shared" si="424"/>
        <v>384.0022598277695</v>
      </c>
      <c r="O1933" s="74">
        <f t="shared" si="425"/>
        <v>16781.703889425</v>
      </c>
      <c r="P1933" s="39">
        <f t="shared" si="426"/>
        <v>19044</v>
      </c>
      <c r="Q1933" s="73">
        <f t="shared" si="427"/>
        <v>9913.14758607963</v>
      </c>
      <c r="R1933" s="73">
        <f t="shared" si="428"/>
        <v>199.2740984412312</v>
      </c>
      <c r="S1933" s="73">
        <f t="shared" si="429"/>
        <v>384.0022598277695</v>
      </c>
      <c r="T1933" s="73">
        <f t="shared" si="430"/>
        <v>17571.12827471667</v>
      </c>
      <c r="U1933" s="73">
        <f t="shared" si="431"/>
        <v>19236</v>
      </c>
      <c r="V1933" s="73">
        <f t="shared" si="432"/>
        <v>176596.72376150917</v>
      </c>
      <c r="W1933" s="73">
        <f t="shared" si="433"/>
        <v>181948.21332800528</v>
      </c>
    </row>
    <row r="1934" spans="2:23" ht="15">
      <c r="B1934" t="s">
        <v>3322</v>
      </c>
      <c r="C1934" t="s">
        <v>3323</v>
      </c>
      <c r="D1934" t="s">
        <v>417</v>
      </c>
      <c r="E1934" s="54">
        <v>40</v>
      </c>
      <c r="F1934" s="45" t="s">
        <v>407</v>
      </c>
      <c r="G1934" s="45" t="s">
        <v>408</v>
      </c>
      <c r="H1934" s="45" t="s">
        <v>412</v>
      </c>
      <c r="I1934" s="53">
        <v>116051.73</v>
      </c>
      <c r="J1934" s="58">
        <f t="shared" si="420"/>
        <v>120461.69574</v>
      </c>
      <c r="K1934" s="58">
        <f t="shared" si="421"/>
        <v>124436.93169941999</v>
      </c>
      <c r="L1934" s="74">
        <f t="shared" si="422"/>
        <v>9215.319724109999</v>
      </c>
      <c r="M1934" s="74">
        <f t="shared" si="423"/>
        <v>178.2833096952</v>
      </c>
      <c r="N1934" s="74">
        <f t="shared" si="424"/>
        <v>384.0022598277695</v>
      </c>
      <c r="O1934" s="74">
        <f t="shared" si="425"/>
        <v>15509.443326524999</v>
      </c>
      <c r="P1934" s="39">
        <f t="shared" si="426"/>
        <v>19044</v>
      </c>
      <c r="Q1934" s="73">
        <f t="shared" si="427"/>
        <v>9519.42527500563</v>
      </c>
      <c r="R1934" s="73">
        <f t="shared" si="428"/>
        <v>184.1666589151416</v>
      </c>
      <c r="S1934" s="73">
        <f t="shared" si="429"/>
        <v>384.0022598277695</v>
      </c>
      <c r="T1934" s="73">
        <f t="shared" si="430"/>
        <v>16239.01958677431</v>
      </c>
      <c r="U1934" s="73">
        <f t="shared" si="431"/>
        <v>19236</v>
      </c>
      <c r="V1934" s="73">
        <f t="shared" si="432"/>
        <v>164792.74436015796</v>
      </c>
      <c r="W1934" s="73">
        <f t="shared" si="433"/>
        <v>169999.54547994284</v>
      </c>
    </row>
    <row r="1935" spans="2:23" ht="15">
      <c r="B1935" t="s">
        <v>3324</v>
      </c>
      <c r="C1935" t="s">
        <v>3325</v>
      </c>
      <c r="D1935" t="s">
        <v>1091</v>
      </c>
      <c r="E1935" s="54">
        <v>40</v>
      </c>
      <c r="F1935" s="45" t="s">
        <v>407</v>
      </c>
      <c r="G1935" s="45" t="s">
        <v>408</v>
      </c>
      <c r="H1935" s="45" t="s">
        <v>785</v>
      </c>
      <c r="I1935" s="53">
        <v>103670.74</v>
      </c>
      <c r="J1935" s="58">
        <f t="shared" si="420"/>
        <v>107610.22812000001</v>
      </c>
      <c r="K1935" s="58">
        <f t="shared" si="421"/>
        <v>111161.36564796</v>
      </c>
      <c r="L1935" s="74">
        <f t="shared" si="422"/>
        <v>8232.18245118</v>
      </c>
      <c r="M1935" s="74">
        <f t="shared" si="423"/>
        <v>159.26313761760002</v>
      </c>
      <c r="N1935" s="74">
        <f t="shared" si="424"/>
        <v>384.0022598277695</v>
      </c>
      <c r="O1935" s="74">
        <f t="shared" si="425"/>
        <v>13854.816870450002</v>
      </c>
      <c r="P1935" s="39">
        <f t="shared" si="426"/>
        <v>19044</v>
      </c>
      <c r="Q1935" s="73">
        <f t="shared" si="427"/>
        <v>8503.84447206894</v>
      </c>
      <c r="R1935" s="73">
        <f t="shared" si="428"/>
        <v>164.5188211589808</v>
      </c>
      <c r="S1935" s="73">
        <f t="shared" si="429"/>
        <v>384.0022598277695</v>
      </c>
      <c r="T1935" s="73">
        <f t="shared" si="430"/>
        <v>14506.55821705878</v>
      </c>
      <c r="U1935" s="73">
        <f t="shared" si="431"/>
        <v>19236</v>
      </c>
      <c r="V1935" s="73">
        <f t="shared" si="432"/>
        <v>149284.4928390754</v>
      </c>
      <c r="W1935" s="73">
        <f t="shared" si="433"/>
        <v>153956.28941807448</v>
      </c>
    </row>
    <row r="1936" spans="2:23" ht="15">
      <c r="B1936" t="s">
        <v>3326</v>
      </c>
      <c r="C1936" t="s">
        <v>3327</v>
      </c>
      <c r="D1936" t="s">
        <v>1091</v>
      </c>
      <c r="E1936" s="54">
        <v>40</v>
      </c>
      <c r="F1936" s="45" t="s">
        <v>407</v>
      </c>
      <c r="G1936" s="45" t="s">
        <v>408</v>
      </c>
      <c r="H1936" s="45" t="s">
        <v>785</v>
      </c>
      <c r="I1936" s="53">
        <v>110933.47</v>
      </c>
      <c r="J1936" s="58">
        <f t="shared" si="420"/>
        <v>115148.94186</v>
      </c>
      <c r="K1936" s="58">
        <f t="shared" si="421"/>
        <v>118948.85694138</v>
      </c>
      <c r="L1936" s="74">
        <f t="shared" si="422"/>
        <v>8808.894052290001</v>
      </c>
      <c r="M1936" s="74">
        <f t="shared" si="423"/>
        <v>170.4204339528</v>
      </c>
      <c r="N1936" s="74">
        <f t="shared" si="424"/>
        <v>384.0022598277695</v>
      </c>
      <c r="O1936" s="74">
        <f t="shared" si="425"/>
        <v>14825.426264475002</v>
      </c>
      <c r="P1936" s="39">
        <f t="shared" si="426"/>
        <v>19044</v>
      </c>
      <c r="Q1936" s="73">
        <f t="shared" si="427"/>
        <v>9099.58755601557</v>
      </c>
      <c r="R1936" s="73">
        <f t="shared" si="428"/>
        <v>176.0443082732424</v>
      </c>
      <c r="S1936" s="73">
        <f t="shared" si="429"/>
        <v>384.0022598277695</v>
      </c>
      <c r="T1936" s="73">
        <f t="shared" si="430"/>
        <v>15522.82583085009</v>
      </c>
      <c r="U1936" s="73">
        <f t="shared" si="431"/>
        <v>19236</v>
      </c>
      <c r="V1936" s="73">
        <f t="shared" si="432"/>
        <v>158381.68487054558</v>
      </c>
      <c r="W1936" s="73">
        <f t="shared" si="433"/>
        <v>163367.3168963467</v>
      </c>
    </row>
    <row r="1937" spans="2:23" ht="15">
      <c r="B1937" t="s">
        <v>3328</v>
      </c>
      <c r="C1937" t="s">
        <v>3329</v>
      </c>
      <c r="D1937" t="s">
        <v>1091</v>
      </c>
      <c r="E1937" s="54">
        <v>40</v>
      </c>
      <c r="F1937" s="45" t="s">
        <v>407</v>
      </c>
      <c r="G1937" s="45" t="s">
        <v>408</v>
      </c>
      <c r="H1937" s="45" t="s">
        <v>785</v>
      </c>
      <c r="I1937" s="53">
        <v>103970.67</v>
      </c>
      <c r="J1937" s="58">
        <f t="shared" si="420"/>
        <v>107921.55546</v>
      </c>
      <c r="K1937" s="58">
        <f t="shared" si="421"/>
        <v>111482.96679018</v>
      </c>
      <c r="L1937" s="74">
        <f t="shared" si="422"/>
        <v>8255.99899269</v>
      </c>
      <c r="M1937" s="74">
        <f t="shared" si="423"/>
        <v>159.7239020808</v>
      </c>
      <c r="N1937" s="74">
        <f t="shared" si="424"/>
        <v>384.0022598277695</v>
      </c>
      <c r="O1937" s="74">
        <f t="shared" si="425"/>
        <v>13894.900265475</v>
      </c>
      <c r="P1937" s="39">
        <f t="shared" si="426"/>
        <v>19044</v>
      </c>
      <c r="Q1937" s="73">
        <f t="shared" si="427"/>
        <v>8528.44695944877</v>
      </c>
      <c r="R1937" s="73">
        <f t="shared" si="428"/>
        <v>164.9947908494664</v>
      </c>
      <c r="S1937" s="73">
        <f t="shared" si="429"/>
        <v>384.0022598277695</v>
      </c>
      <c r="T1937" s="73">
        <f t="shared" si="430"/>
        <v>14548.52716611849</v>
      </c>
      <c r="U1937" s="73">
        <f t="shared" si="431"/>
        <v>19236</v>
      </c>
      <c r="V1937" s="73">
        <f t="shared" si="432"/>
        <v>149660.18088007357</v>
      </c>
      <c r="W1937" s="73">
        <f t="shared" si="433"/>
        <v>154344.9379664245</v>
      </c>
    </row>
    <row r="1938" spans="2:23" ht="15">
      <c r="B1938" t="s">
        <v>3330</v>
      </c>
      <c r="C1938" t="s">
        <v>3331</v>
      </c>
      <c r="D1938" t="s">
        <v>1091</v>
      </c>
      <c r="E1938" s="54">
        <v>40</v>
      </c>
      <c r="F1938" s="45" t="s">
        <v>407</v>
      </c>
      <c r="G1938" s="45" t="s">
        <v>408</v>
      </c>
      <c r="H1938" s="45" t="s">
        <v>785</v>
      </c>
      <c r="I1938" s="53">
        <v>96707.94</v>
      </c>
      <c r="J1938" s="58">
        <f t="shared" si="420"/>
        <v>100382.84172000001</v>
      </c>
      <c r="K1938" s="58">
        <f t="shared" si="421"/>
        <v>103695.47549676</v>
      </c>
      <c r="L1938" s="74">
        <f t="shared" si="422"/>
        <v>7679.287391580001</v>
      </c>
      <c r="M1938" s="74">
        <f t="shared" si="423"/>
        <v>148.56660574560001</v>
      </c>
      <c r="N1938" s="74">
        <f t="shared" si="424"/>
        <v>384.0022598277695</v>
      </c>
      <c r="O1938" s="74">
        <f t="shared" si="425"/>
        <v>12924.290871450003</v>
      </c>
      <c r="P1938" s="39">
        <f t="shared" si="426"/>
        <v>19044</v>
      </c>
      <c r="Q1938" s="73">
        <f t="shared" si="427"/>
        <v>7932.70387550214</v>
      </c>
      <c r="R1938" s="73">
        <f t="shared" si="428"/>
        <v>153.4693037352048</v>
      </c>
      <c r="S1938" s="73">
        <f t="shared" si="429"/>
        <v>384.0022598277695</v>
      </c>
      <c r="T1938" s="73">
        <f t="shared" si="430"/>
        <v>13532.259552327181</v>
      </c>
      <c r="U1938" s="73">
        <f t="shared" si="431"/>
        <v>19236</v>
      </c>
      <c r="V1938" s="73">
        <f t="shared" si="432"/>
        <v>140562.9888486034</v>
      </c>
      <c r="W1938" s="73">
        <f t="shared" si="433"/>
        <v>144933.9104881523</v>
      </c>
    </row>
    <row r="1939" spans="2:23" ht="15">
      <c r="B1939" t="s">
        <v>3332</v>
      </c>
      <c r="C1939" t="s">
        <v>3333</v>
      </c>
      <c r="D1939" t="s">
        <v>449</v>
      </c>
      <c r="E1939" s="54">
        <v>40</v>
      </c>
      <c r="F1939" s="45" t="s">
        <v>450</v>
      </c>
      <c r="G1939" s="45" t="s">
        <v>408</v>
      </c>
      <c r="H1939" s="45" t="s">
        <v>785</v>
      </c>
      <c r="I1939" s="53">
        <v>66144</v>
      </c>
      <c r="J1939" s="58">
        <f t="shared" si="420"/>
        <v>68657.47200000001</v>
      </c>
      <c r="K1939" s="58">
        <f t="shared" si="421"/>
        <v>70923.168576</v>
      </c>
      <c r="L1939" s="74">
        <f t="shared" si="422"/>
        <v>5252.296608000001</v>
      </c>
      <c r="M1939" s="74">
        <f t="shared" si="423"/>
        <v>101.61305856000001</v>
      </c>
      <c r="N1939" s="74">
        <f t="shared" si="424"/>
        <v>384.0022598277695</v>
      </c>
      <c r="O1939" s="74">
        <f t="shared" si="425"/>
        <v>8839.64952</v>
      </c>
      <c r="P1939" s="39">
        <f t="shared" si="426"/>
        <v>19044</v>
      </c>
      <c r="Q1939" s="73">
        <f t="shared" si="427"/>
        <v>5425.622396064</v>
      </c>
      <c r="R1939" s="73">
        <f t="shared" si="428"/>
        <v>104.96628949247999</v>
      </c>
      <c r="S1939" s="73">
        <f t="shared" si="429"/>
        <v>384.0022598277695</v>
      </c>
      <c r="T1939" s="73">
        <f t="shared" si="430"/>
        <v>9255.473499168</v>
      </c>
      <c r="U1939" s="73">
        <f t="shared" si="431"/>
        <v>19236</v>
      </c>
      <c r="V1939" s="73">
        <f t="shared" si="432"/>
        <v>102279.03344638778</v>
      </c>
      <c r="W1939" s="73">
        <f t="shared" si="433"/>
        <v>105329.23302055224</v>
      </c>
    </row>
    <row r="1940" spans="2:23" ht="15">
      <c r="B1940" t="s">
        <v>3334</v>
      </c>
      <c r="C1940" t="s">
        <v>3335</v>
      </c>
      <c r="D1940" t="s">
        <v>449</v>
      </c>
      <c r="E1940" s="54">
        <v>40</v>
      </c>
      <c r="F1940" s="45" t="s">
        <v>450</v>
      </c>
      <c r="G1940" s="45" t="s">
        <v>408</v>
      </c>
      <c r="H1940" s="45" t="s">
        <v>785</v>
      </c>
      <c r="I1940" s="53">
        <v>86632</v>
      </c>
      <c r="J1940" s="58">
        <f t="shared" si="420"/>
        <v>89924.016</v>
      </c>
      <c r="K1940" s="58">
        <f t="shared" si="421"/>
        <v>92891.50852799999</v>
      </c>
      <c r="L1940" s="74">
        <f t="shared" si="422"/>
        <v>6879.187224</v>
      </c>
      <c r="M1940" s="74">
        <f t="shared" si="423"/>
        <v>133.08754368</v>
      </c>
      <c r="N1940" s="74">
        <f t="shared" si="424"/>
        <v>384.0022598277695</v>
      </c>
      <c r="O1940" s="74">
        <f t="shared" si="425"/>
        <v>11577.71706</v>
      </c>
      <c r="P1940" s="39">
        <f t="shared" si="426"/>
        <v>19044</v>
      </c>
      <c r="Q1940" s="73">
        <f t="shared" si="427"/>
        <v>7106.200402391999</v>
      </c>
      <c r="R1940" s="73">
        <f t="shared" si="428"/>
        <v>137.47943262144</v>
      </c>
      <c r="S1940" s="73">
        <f t="shared" si="429"/>
        <v>384.0022598277695</v>
      </c>
      <c r="T1940" s="73">
        <f t="shared" si="430"/>
        <v>12122.341862903999</v>
      </c>
      <c r="U1940" s="73">
        <f t="shared" si="431"/>
        <v>19236</v>
      </c>
      <c r="V1940" s="73">
        <f t="shared" si="432"/>
        <v>127942.01008750778</v>
      </c>
      <c r="W1940" s="73">
        <f t="shared" si="433"/>
        <v>131877.5324857452</v>
      </c>
    </row>
    <row r="1941" spans="2:23" ht="15">
      <c r="B1941" t="s">
        <v>3336</v>
      </c>
      <c r="C1941" t="s">
        <v>3337</v>
      </c>
      <c r="D1941" t="s">
        <v>449</v>
      </c>
      <c r="E1941" s="54">
        <v>40</v>
      </c>
      <c r="F1941" s="45" t="s">
        <v>450</v>
      </c>
      <c r="G1941" s="45" t="s">
        <v>408</v>
      </c>
      <c r="H1941" s="45" t="s">
        <v>785</v>
      </c>
      <c r="I1941" s="53">
        <v>77002.03</v>
      </c>
      <c r="J1941" s="58">
        <f t="shared" si="420"/>
        <v>79928.10714000001</v>
      </c>
      <c r="K1941" s="58">
        <f t="shared" si="421"/>
        <v>82565.73467562</v>
      </c>
      <c r="L1941" s="74">
        <f t="shared" si="422"/>
        <v>6114.5001962100005</v>
      </c>
      <c r="M1941" s="74">
        <f t="shared" si="423"/>
        <v>118.29359856720001</v>
      </c>
      <c r="N1941" s="74">
        <f t="shared" si="424"/>
        <v>384.0022598277695</v>
      </c>
      <c r="O1941" s="74">
        <f t="shared" si="425"/>
        <v>10290.743794275002</v>
      </c>
      <c r="P1941" s="39">
        <f t="shared" si="426"/>
        <v>19044</v>
      </c>
      <c r="Q1941" s="73">
        <f t="shared" si="427"/>
        <v>6316.27870268493</v>
      </c>
      <c r="R1941" s="73">
        <f t="shared" si="428"/>
        <v>122.19728731991759</v>
      </c>
      <c r="S1941" s="73">
        <f t="shared" si="429"/>
        <v>384.0022598277695</v>
      </c>
      <c r="T1941" s="73">
        <f t="shared" si="430"/>
        <v>10774.82837516841</v>
      </c>
      <c r="U1941" s="73">
        <f t="shared" si="431"/>
        <v>19236</v>
      </c>
      <c r="V1941" s="73">
        <f t="shared" si="432"/>
        <v>115879.64698887998</v>
      </c>
      <c r="W1941" s="73">
        <f t="shared" si="433"/>
        <v>119399.04130062103</v>
      </c>
    </row>
    <row r="1942" spans="2:23" ht="15">
      <c r="B1942" t="s">
        <v>3338</v>
      </c>
      <c r="C1942" t="s">
        <v>3339</v>
      </c>
      <c r="D1942" t="s">
        <v>449</v>
      </c>
      <c r="E1942" s="54">
        <v>40</v>
      </c>
      <c r="F1942" s="45" t="s">
        <v>450</v>
      </c>
      <c r="G1942" s="45" t="s">
        <v>408</v>
      </c>
      <c r="H1942" s="45" t="s">
        <v>785</v>
      </c>
      <c r="I1942" s="53">
        <v>66144</v>
      </c>
      <c r="J1942" s="58">
        <f t="shared" si="420"/>
        <v>68657.47200000001</v>
      </c>
      <c r="K1942" s="58">
        <f t="shared" si="421"/>
        <v>70923.168576</v>
      </c>
      <c r="L1942" s="74">
        <f t="shared" si="422"/>
        <v>5252.296608000001</v>
      </c>
      <c r="M1942" s="74">
        <f t="shared" si="423"/>
        <v>101.61305856000001</v>
      </c>
      <c r="N1942" s="74">
        <f t="shared" si="424"/>
        <v>384.0022598277695</v>
      </c>
      <c r="O1942" s="74">
        <f t="shared" si="425"/>
        <v>8839.64952</v>
      </c>
      <c r="P1942" s="39">
        <f t="shared" si="426"/>
        <v>19044</v>
      </c>
      <c r="Q1942" s="73">
        <f t="shared" si="427"/>
        <v>5425.622396064</v>
      </c>
      <c r="R1942" s="73">
        <f t="shared" si="428"/>
        <v>104.96628949247999</v>
      </c>
      <c r="S1942" s="73">
        <f t="shared" si="429"/>
        <v>384.0022598277695</v>
      </c>
      <c r="T1942" s="73">
        <f t="shared" si="430"/>
        <v>9255.473499168</v>
      </c>
      <c r="U1942" s="73">
        <f t="shared" si="431"/>
        <v>19236</v>
      </c>
      <c r="V1942" s="73">
        <f t="shared" si="432"/>
        <v>102279.03344638778</v>
      </c>
      <c r="W1942" s="73">
        <f t="shared" si="433"/>
        <v>105329.23302055224</v>
      </c>
    </row>
    <row r="1943" spans="2:23" ht="15">
      <c r="B1943" t="s">
        <v>3340</v>
      </c>
      <c r="C1943" t="s">
        <v>3341</v>
      </c>
      <c r="D1943" t="s">
        <v>449</v>
      </c>
      <c r="E1943" s="54">
        <v>40</v>
      </c>
      <c r="F1943" s="45" t="s">
        <v>450</v>
      </c>
      <c r="G1943" s="45" t="s">
        <v>408</v>
      </c>
      <c r="H1943" s="45" t="s">
        <v>785</v>
      </c>
      <c r="I1943" s="53">
        <v>84304.13</v>
      </c>
      <c r="J1943" s="58">
        <f t="shared" si="420"/>
        <v>87507.68694000001</v>
      </c>
      <c r="K1943" s="58">
        <f t="shared" si="421"/>
        <v>90395.44060902</v>
      </c>
      <c r="L1943" s="74">
        <f t="shared" si="422"/>
        <v>6694.338050910001</v>
      </c>
      <c r="M1943" s="74">
        <f t="shared" si="423"/>
        <v>129.51137667120003</v>
      </c>
      <c r="N1943" s="74">
        <f t="shared" si="424"/>
        <v>384.0022598277695</v>
      </c>
      <c r="O1943" s="74">
        <f t="shared" si="425"/>
        <v>11266.614693525002</v>
      </c>
      <c r="P1943" s="39">
        <f t="shared" si="426"/>
        <v>19044</v>
      </c>
      <c r="Q1943" s="73">
        <f t="shared" si="427"/>
        <v>6915.25120659003</v>
      </c>
      <c r="R1943" s="73">
        <f t="shared" si="428"/>
        <v>133.7852521013496</v>
      </c>
      <c r="S1943" s="73">
        <f t="shared" si="429"/>
        <v>384.0022598277695</v>
      </c>
      <c r="T1943" s="73">
        <f t="shared" si="430"/>
        <v>11796.604999477111</v>
      </c>
      <c r="U1943" s="73">
        <f t="shared" si="431"/>
        <v>19236</v>
      </c>
      <c r="V1943" s="73">
        <f t="shared" si="432"/>
        <v>125026.15332093398</v>
      </c>
      <c r="W1943" s="73">
        <f t="shared" si="433"/>
        <v>128861.08432701626</v>
      </c>
    </row>
    <row r="1944" spans="2:23" ht="15">
      <c r="B1944" t="s">
        <v>3342</v>
      </c>
      <c r="C1944" t="s">
        <v>3343</v>
      </c>
      <c r="D1944" t="s">
        <v>449</v>
      </c>
      <c r="E1944" s="54">
        <v>40</v>
      </c>
      <c r="F1944" s="45" t="s">
        <v>450</v>
      </c>
      <c r="G1944" s="45" t="s">
        <v>408</v>
      </c>
      <c r="H1944" s="45" t="s">
        <v>785</v>
      </c>
      <c r="I1944" s="53">
        <v>63003.2</v>
      </c>
      <c r="J1944" s="58">
        <f t="shared" si="420"/>
        <v>65397.321599999996</v>
      </c>
      <c r="K1944" s="58">
        <f t="shared" si="421"/>
        <v>67555.4332128</v>
      </c>
      <c r="L1944" s="74">
        <f t="shared" si="422"/>
        <v>5002.8951024</v>
      </c>
      <c r="M1944" s="74">
        <f t="shared" si="423"/>
        <v>96.78803596799999</v>
      </c>
      <c r="N1944" s="74">
        <f t="shared" si="424"/>
        <v>384.0022598277695</v>
      </c>
      <c r="O1944" s="74">
        <f t="shared" si="425"/>
        <v>8419.905155999999</v>
      </c>
      <c r="P1944" s="39">
        <f t="shared" si="426"/>
        <v>19044</v>
      </c>
      <c r="Q1944" s="73">
        <f t="shared" si="427"/>
        <v>5167.9906407792</v>
      </c>
      <c r="R1944" s="73">
        <f t="shared" si="428"/>
        <v>99.98204115494399</v>
      </c>
      <c r="S1944" s="73">
        <f t="shared" si="429"/>
        <v>384.0022598277695</v>
      </c>
      <c r="T1944" s="73">
        <f t="shared" si="430"/>
        <v>8815.9840342704</v>
      </c>
      <c r="U1944" s="73">
        <f t="shared" si="431"/>
        <v>19236</v>
      </c>
      <c r="V1944" s="73">
        <f t="shared" si="432"/>
        <v>98344.91215419577</v>
      </c>
      <c r="W1944" s="73">
        <f t="shared" si="433"/>
        <v>101259.39218883231</v>
      </c>
    </row>
    <row r="1945" spans="2:23" ht="15">
      <c r="B1945" t="s">
        <v>3344</v>
      </c>
      <c r="C1945" t="s">
        <v>3345</v>
      </c>
      <c r="D1945" t="s">
        <v>449</v>
      </c>
      <c r="E1945" s="54">
        <v>40</v>
      </c>
      <c r="F1945" s="45" t="s">
        <v>450</v>
      </c>
      <c r="G1945" s="45" t="s">
        <v>408</v>
      </c>
      <c r="H1945" s="45" t="s">
        <v>785</v>
      </c>
      <c r="I1945" s="53">
        <v>90958.4</v>
      </c>
      <c r="J1945" s="58">
        <f t="shared" si="420"/>
        <v>94414.8192</v>
      </c>
      <c r="K1945" s="58">
        <f t="shared" si="421"/>
        <v>97530.50823359999</v>
      </c>
      <c r="L1945" s="74">
        <f t="shared" si="422"/>
        <v>7222.7336688</v>
      </c>
      <c r="M1945" s="74">
        <f t="shared" si="423"/>
        <v>139.733932416</v>
      </c>
      <c r="N1945" s="74">
        <f t="shared" si="424"/>
        <v>384.0022598277695</v>
      </c>
      <c r="O1945" s="74">
        <f t="shared" si="425"/>
        <v>12155.907972</v>
      </c>
      <c r="P1945" s="39">
        <f t="shared" si="426"/>
        <v>19044</v>
      </c>
      <c r="Q1945" s="73">
        <f t="shared" si="427"/>
        <v>7461.083879870399</v>
      </c>
      <c r="R1945" s="73">
        <f t="shared" si="428"/>
        <v>144.34515218572798</v>
      </c>
      <c r="S1945" s="73">
        <f t="shared" si="429"/>
        <v>384.0022598277695</v>
      </c>
      <c r="T1945" s="73">
        <f t="shared" si="430"/>
        <v>12727.7313244848</v>
      </c>
      <c r="U1945" s="73">
        <f t="shared" si="431"/>
        <v>19236</v>
      </c>
      <c r="V1945" s="73">
        <f t="shared" si="432"/>
        <v>133361.19703304378</v>
      </c>
      <c r="W1945" s="73">
        <f t="shared" si="433"/>
        <v>137483.67084996868</v>
      </c>
    </row>
    <row r="1946" spans="2:23" ht="15">
      <c r="B1946" t="s">
        <v>3346</v>
      </c>
      <c r="C1946" t="s">
        <v>3347</v>
      </c>
      <c r="D1946" t="s">
        <v>449</v>
      </c>
      <c r="E1946" s="54">
        <v>40</v>
      </c>
      <c r="F1946" s="45" t="s">
        <v>450</v>
      </c>
      <c r="G1946" s="45" t="s">
        <v>408</v>
      </c>
      <c r="H1946" s="45" t="s">
        <v>785</v>
      </c>
      <c r="I1946" s="53">
        <v>93121.6</v>
      </c>
      <c r="J1946" s="58">
        <f t="shared" si="420"/>
        <v>96660.22080000001</v>
      </c>
      <c r="K1946" s="58">
        <f t="shared" si="421"/>
        <v>99850.0080864</v>
      </c>
      <c r="L1946" s="74">
        <f t="shared" si="422"/>
        <v>7394.506891200001</v>
      </c>
      <c r="M1946" s="74">
        <f t="shared" si="423"/>
        <v>143.05712678400002</v>
      </c>
      <c r="N1946" s="74">
        <f t="shared" si="424"/>
        <v>384.0022598277695</v>
      </c>
      <c r="O1946" s="74">
        <f t="shared" si="425"/>
        <v>12445.003428000002</v>
      </c>
      <c r="P1946" s="39">
        <f t="shared" si="426"/>
        <v>19044</v>
      </c>
      <c r="Q1946" s="73">
        <f t="shared" si="427"/>
        <v>7638.5256186096</v>
      </c>
      <c r="R1946" s="73">
        <f t="shared" si="428"/>
        <v>147.778011967872</v>
      </c>
      <c r="S1946" s="73">
        <f t="shared" si="429"/>
        <v>384.0022598277695</v>
      </c>
      <c r="T1946" s="73">
        <f t="shared" si="430"/>
        <v>13030.4260552752</v>
      </c>
      <c r="U1946" s="73">
        <f t="shared" si="431"/>
        <v>19236</v>
      </c>
      <c r="V1946" s="73">
        <f t="shared" si="432"/>
        <v>136070.79050581178</v>
      </c>
      <c r="W1946" s="73">
        <f t="shared" si="433"/>
        <v>140286.74003208044</v>
      </c>
    </row>
    <row r="1947" spans="2:23" ht="15">
      <c r="B1947" t="s">
        <v>3348</v>
      </c>
      <c r="C1947" t="s">
        <v>3349</v>
      </c>
      <c r="D1947" t="s">
        <v>449</v>
      </c>
      <c r="E1947" s="54">
        <v>40</v>
      </c>
      <c r="F1947" s="45" t="s">
        <v>450</v>
      </c>
      <c r="G1947" s="45" t="s">
        <v>408</v>
      </c>
      <c r="H1947" s="45" t="s">
        <v>785</v>
      </c>
      <c r="I1947" s="53">
        <v>58884.8</v>
      </c>
      <c r="J1947" s="58">
        <f t="shared" si="420"/>
        <v>61122.4224</v>
      </c>
      <c r="K1947" s="58">
        <f t="shared" si="421"/>
        <v>63139.4623392</v>
      </c>
      <c r="L1947" s="74">
        <f t="shared" si="422"/>
        <v>4675.8653136</v>
      </c>
      <c r="M1947" s="74">
        <f t="shared" si="423"/>
        <v>90.461185152</v>
      </c>
      <c r="N1947" s="74">
        <f t="shared" si="424"/>
        <v>384.0022598277695</v>
      </c>
      <c r="O1947" s="74">
        <f t="shared" si="425"/>
        <v>7869.5118840000005</v>
      </c>
      <c r="P1947" s="39">
        <f t="shared" si="426"/>
        <v>19044</v>
      </c>
      <c r="Q1947" s="73">
        <f t="shared" si="427"/>
        <v>4830.1688689488</v>
      </c>
      <c r="R1947" s="73">
        <f t="shared" si="428"/>
        <v>93.446404262016</v>
      </c>
      <c r="S1947" s="73">
        <f t="shared" si="429"/>
        <v>384.0022598277695</v>
      </c>
      <c r="T1947" s="73">
        <f t="shared" si="430"/>
        <v>8239.699835265601</v>
      </c>
      <c r="U1947" s="73">
        <f t="shared" si="431"/>
        <v>19236</v>
      </c>
      <c r="V1947" s="73">
        <f t="shared" si="432"/>
        <v>93186.26304257977</v>
      </c>
      <c r="W1947" s="73">
        <f t="shared" si="433"/>
        <v>95922.77970750417</v>
      </c>
    </row>
    <row r="1948" spans="2:23" ht="15">
      <c r="B1948" t="s">
        <v>3350</v>
      </c>
      <c r="C1948" t="s">
        <v>3351</v>
      </c>
      <c r="D1948" t="s">
        <v>449</v>
      </c>
      <c r="E1948" s="54">
        <v>40</v>
      </c>
      <c r="F1948" s="45" t="s">
        <v>450</v>
      </c>
      <c r="G1948" s="45" t="s">
        <v>408</v>
      </c>
      <c r="H1948" s="45" t="s">
        <v>785</v>
      </c>
      <c r="I1948" s="53">
        <v>60278.4</v>
      </c>
      <c r="J1948" s="58">
        <f t="shared" si="420"/>
        <v>62568.9792</v>
      </c>
      <c r="K1948" s="58">
        <f t="shared" si="421"/>
        <v>64633.755513599994</v>
      </c>
      <c r="L1948" s="74">
        <f t="shared" si="422"/>
        <v>4786.5269088000005</v>
      </c>
      <c r="M1948" s="74">
        <f t="shared" si="423"/>
        <v>92.602089216</v>
      </c>
      <c r="N1948" s="74">
        <f t="shared" si="424"/>
        <v>384.0022598277695</v>
      </c>
      <c r="O1948" s="74">
        <f t="shared" si="425"/>
        <v>8055.756072</v>
      </c>
      <c r="P1948" s="39">
        <f t="shared" si="426"/>
        <v>19044</v>
      </c>
      <c r="Q1948" s="73">
        <f t="shared" si="427"/>
        <v>4944.482296790399</v>
      </c>
      <c r="R1948" s="73">
        <f t="shared" si="428"/>
        <v>95.65795816012799</v>
      </c>
      <c r="S1948" s="73">
        <f t="shared" si="429"/>
        <v>384.0022598277695</v>
      </c>
      <c r="T1948" s="73">
        <f t="shared" si="430"/>
        <v>8434.7050945248</v>
      </c>
      <c r="U1948" s="73">
        <f t="shared" si="431"/>
        <v>19236</v>
      </c>
      <c r="V1948" s="73">
        <f t="shared" si="432"/>
        <v>94931.86652984377</v>
      </c>
      <c r="W1948" s="73">
        <f t="shared" si="433"/>
        <v>97728.60312290309</v>
      </c>
    </row>
    <row r="1949" spans="2:23" ht="15">
      <c r="B1949" t="s">
        <v>3352</v>
      </c>
      <c r="C1949" t="s">
        <v>3353</v>
      </c>
      <c r="D1949" t="s">
        <v>449</v>
      </c>
      <c r="E1949" s="54">
        <v>40</v>
      </c>
      <c r="F1949" s="45" t="s">
        <v>450</v>
      </c>
      <c r="G1949" s="45" t="s">
        <v>408</v>
      </c>
      <c r="H1949" s="45" t="s">
        <v>785</v>
      </c>
      <c r="I1949" s="53">
        <v>45510.4</v>
      </c>
      <c r="J1949" s="58">
        <f t="shared" si="420"/>
        <v>47239.7952</v>
      </c>
      <c r="K1949" s="58">
        <f t="shared" si="421"/>
        <v>48798.7084416</v>
      </c>
      <c r="L1949" s="74">
        <f t="shared" si="422"/>
        <v>3613.8443328</v>
      </c>
      <c r="M1949" s="74">
        <f t="shared" si="423"/>
        <v>69.914896896</v>
      </c>
      <c r="N1949" s="74">
        <f t="shared" si="424"/>
        <v>384.0022598277695</v>
      </c>
      <c r="O1949" s="74">
        <f t="shared" si="425"/>
        <v>6082.123632</v>
      </c>
      <c r="P1949" s="39">
        <f t="shared" si="426"/>
        <v>19044</v>
      </c>
      <c r="Q1949" s="73">
        <f t="shared" si="427"/>
        <v>3733.1011957824</v>
      </c>
      <c r="R1949" s="73">
        <f t="shared" si="428"/>
        <v>72.222088493568</v>
      </c>
      <c r="S1949" s="73">
        <f t="shared" si="429"/>
        <v>384.0022598277695</v>
      </c>
      <c r="T1949" s="73">
        <f t="shared" si="430"/>
        <v>6368.231451628801</v>
      </c>
      <c r="U1949" s="73">
        <f t="shared" si="431"/>
        <v>19236</v>
      </c>
      <c r="V1949" s="73">
        <f t="shared" si="432"/>
        <v>76433.68032152377</v>
      </c>
      <c r="W1949" s="73">
        <f t="shared" si="433"/>
        <v>78592.26543733253</v>
      </c>
    </row>
    <row r="1950" spans="2:23" ht="15">
      <c r="B1950" t="s">
        <v>3354</v>
      </c>
      <c r="C1950" t="s">
        <v>3355</v>
      </c>
      <c r="D1950" t="s">
        <v>449</v>
      </c>
      <c r="E1950" s="54">
        <v>40</v>
      </c>
      <c r="F1950" s="45" t="s">
        <v>450</v>
      </c>
      <c r="G1950" s="45" t="s">
        <v>408</v>
      </c>
      <c r="H1950" s="45" t="s">
        <v>785</v>
      </c>
      <c r="I1950" s="53">
        <v>46592</v>
      </c>
      <c r="J1950" s="58">
        <f t="shared" si="420"/>
        <v>48362.496</v>
      </c>
      <c r="K1950" s="58">
        <f t="shared" si="421"/>
        <v>49958.45836799999</v>
      </c>
      <c r="L1950" s="74">
        <f t="shared" si="422"/>
        <v>3699.730944</v>
      </c>
      <c r="M1950" s="74">
        <f t="shared" si="423"/>
        <v>71.57649408</v>
      </c>
      <c r="N1950" s="74">
        <f t="shared" si="424"/>
        <v>384.0022598277695</v>
      </c>
      <c r="O1950" s="74">
        <f t="shared" si="425"/>
        <v>6226.67136</v>
      </c>
      <c r="P1950" s="39">
        <f t="shared" si="426"/>
        <v>19044</v>
      </c>
      <c r="Q1950" s="73">
        <f t="shared" si="427"/>
        <v>3821.822065151999</v>
      </c>
      <c r="R1950" s="73">
        <f t="shared" si="428"/>
        <v>73.93851838463999</v>
      </c>
      <c r="S1950" s="73">
        <f t="shared" si="429"/>
        <v>384.0022598277695</v>
      </c>
      <c r="T1950" s="73">
        <f t="shared" si="430"/>
        <v>6519.578817023999</v>
      </c>
      <c r="U1950" s="73">
        <f t="shared" si="431"/>
        <v>19236</v>
      </c>
      <c r="V1950" s="73">
        <f t="shared" si="432"/>
        <v>77788.47705790776</v>
      </c>
      <c r="W1950" s="73">
        <f t="shared" si="433"/>
        <v>79993.8000283884</v>
      </c>
    </row>
    <row r="1951" spans="2:23" ht="15">
      <c r="B1951" t="s">
        <v>3356</v>
      </c>
      <c r="C1951" t="s">
        <v>3357</v>
      </c>
      <c r="D1951" t="s">
        <v>449</v>
      </c>
      <c r="E1951" s="54">
        <v>40</v>
      </c>
      <c r="F1951" s="45" t="s">
        <v>450</v>
      </c>
      <c r="G1951" s="45" t="s">
        <v>408</v>
      </c>
      <c r="H1951" s="45" t="s">
        <v>785</v>
      </c>
      <c r="I1951" s="53">
        <v>56076.8</v>
      </c>
      <c r="J1951" s="58">
        <f t="shared" si="420"/>
        <v>58207.718400000005</v>
      </c>
      <c r="K1951" s="58">
        <f t="shared" si="421"/>
        <v>60128.5731072</v>
      </c>
      <c r="L1951" s="74">
        <f t="shared" si="422"/>
        <v>4452.8904576</v>
      </c>
      <c r="M1951" s="74">
        <f t="shared" si="423"/>
        <v>86.14742323200001</v>
      </c>
      <c r="N1951" s="74">
        <f t="shared" si="424"/>
        <v>384.0022598277695</v>
      </c>
      <c r="O1951" s="74">
        <f t="shared" si="425"/>
        <v>7494.243744000001</v>
      </c>
      <c r="P1951" s="39">
        <f t="shared" si="426"/>
        <v>19044</v>
      </c>
      <c r="Q1951" s="73">
        <f t="shared" si="427"/>
        <v>4599.8358427008</v>
      </c>
      <c r="R1951" s="73">
        <f t="shared" si="428"/>
        <v>88.99028819865599</v>
      </c>
      <c r="S1951" s="73">
        <f t="shared" si="429"/>
        <v>384.0022598277695</v>
      </c>
      <c r="T1951" s="73">
        <f t="shared" si="430"/>
        <v>7846.7787904896</v>
      </c>
      <c r="U1951" s="73">
        <f t="shared" si="431"/>
        <v>19236</v>
      </c>
      <c r="V1951" s="73">
        <f t="shared" si="432"/>
        <v>89669.00228465977</v>
      </c>
      <c r="W1951" s="73">
        <f t="shared" si="433"/>
        <v>92284.18028841683</v>
      </c>
    </row>
    <row r="1952" spans="2:23" ht="15">
      <c r="B1952" t="s">
        <v>3358</v>
      </c>
      <c r="C1952" t="s">
        <v>3359</v>
      </c>
      <c r="D1952" t="s">
        <v>449</v>
      </c>
      <c r="E1952" s="54">
        <v>40</v>
      </c>
      <c r="F1952" s="45" t="s">
        <v>450</v>
      </c>
      <c r="G1952" s="45" t="s">
        <v>408</v>
      </c>
      <c r="H1952" s="45" t="s">
        <v>785</v>
      </c>
      <c r="I1952" s="53">
        <v>45247.8</v>
      </c>
      <c r="J1952" s="58">
        <f t="shared" si="420"/>
        <v>46967.216400000005</v>
      </c>
      <c r="K1952" s="58">
        <f t="shared" si="421"/>
        <v>48517.1345412</v>
      </c>
      <c r="L1952" s="74">
        <f t="shared" si="422"/>
        <v>3592.9920546000003</v>
      </c>
      <c r="M1952" s="74">
        <f t="shared" si="423"/>
        <v>69.511480272</v>
      </c>
      <c r="N1952" s="74">
        <f t="shared" si="424"/>
        <v>384.0022598277695</v>
      </c>
      <c r="O1952" s="74">
        <f t="shared" si="425"/>
        <v>6047.029111500001</v>
      </c>
      <c r="P1952" s="39">
        <f t="shared" si="426"/>
        <v>19044</v>
      </c>
      <c r="Q1952" s="73">
        <f t="shared" si="427"/>
        <v>3711.5607924018</v>
      </c>
      <c r="R1952" s="73">
        <f t="shared" si="428"/>
        <v>71.80535912097601</v>
      </c>
      <c r="S1952" s="73">
        <f t="shared" si="429"/>
        <v>384.0022598277695</v>
      </c>
      <c r="T1952" s="73">
        <f t="shared" si="430"/>
        <v>6331.4860576266</v>
      </c>
      <c r="U1952" s="73">
        <f t="shared" si="431"/>
        <v>19236</v>
      </c>
      <c r="V1952" s="73">
        <f t="shared" si="432"/>
        <v>76104.75130619977</v>
      </c>
      <c r="W1952" s="73">
        <f t="shared" si="433"/>
        <v>78251.98901017715</v>
      </c>
    </row>
    <row r="1953" spans="2:23" ht="15">
      <c r="B1953" t="s">
        <v>3360</v>
      </c>
      <c r="C1953" t="s">
        <v>3361</v>
      </c>
      <c r="D1953" t="s">
        <v>449</v>
      </c>
      <c r="E1953" s="54">
        <v>40</v>
      </c>
      <c r="F1953" s="45" t="s">
        <v>450</v>
      </c>
      <c r="G1953" s="45" t="s">
        <v>408</v>
      </c>
      <c r="H1953" s="45" t="s">
        <v>785</v>
      </c>
      <c r="I1953" s="53">
        <v>70283.2</v>
      </c>
      <c r="J1953" s="58">
        <f t="shared" si="420"/>
        <v>72953.9616</v>
      </c>
      <c r="K1953" s="58">
        <f t="shared" si="421"/>
        <v>75361.44233279998</v>
      </c>
      <c r="L1953" s="74">
        <f t="shared" si="422"/>
        <v>5580.9780623999995</v>
      </c>
      <c r="M1953" s="74">
        <f t="shared" si="423"/>
        <v>107.97186316799998</v>
      </c>
      <c r="N1953" s="74">
        <f t="shared" si="424"/>
        <v>384.0022598277695</v>
      </c>
      <c r="O1953" s="74">
        <f t="shared" si="425"/>
        <v>9392.822556</v>
      </c>
      <c r="P1953" s="39">
        <f t="shared" si="426"/>
        <v>19044</v>
      </c>
      <c r="Q1953" s="73">
        <f t="shared" si="427"/>
        <v>5765.150338459199</v>
      </c>
      <c r="R1953" s="73">
        <f t="shared" si="428"/>
        <v>111.53493465254397</v>
      </c>
      <c r="S1953" s="73">
        <f t="shared" si="429"/>
        <v>384.0022598277695</v>
      </c>
      <c r="T1953" s="73">
        <f t="shared" si="430"/>
        <v>9834.668224430397</v>
      </c>
      <c r="U1953" s="73">
        <f t="shared" si="431"/>
        <v>19236</v>
      </c>
      <c r="V1953" s="73">
        <f t="shared" si="432"/>
        <v>107463.73634139576</v>
      </c>
      <c r="W1953" s="73">
        <f t="shared" si="433"/>
        <v>110692.79809016989</v>
      </c>
    </row>
    <row r="1954" spans="2:23" ht="15">
      <c r="B1954" t="s">
        <v>3362</v>
      </c>
      <c r="C1954" t="s">
        <v>3363</v>
      </c>
      <c r="D1954" t="s">
        <v>449</v>
      </c>
      <c r="E1954" s="54">
        <v>40</v>
      </c>
      <c r="F1954" s="45" t="s">
        <v>450</v>
      </c>
      <c r="G1954" s="45" t="s">
        <v>408</v>
      </c>
      <c r="H1954" s="45" t="s">
        <v>785</v>
      </c>
      <c r="I1954" s="53">
        <v>71957.6</v>
      </c>
      <c r="J1954" s="58">
        <f t="shared" si="420"/>
        <v>74691.9888</v>
      </c>
      <c r="K1954" s="58">
        <f t="shared" si="421"/>
        <v>77156.8244304</v>
      </c>
      <c r="L1954" s="74">
        <f t="shared" si="422"/>
        <v>5713.937143200001</v>
      </c>
      <c r="M1954" s="74">
        <f t="shared" si="423"/>
        <v>110.54414342400001</v>
      </c>
      <c r="N1954" s="74">
        <f t="shared" si="424"/>
        <v>384.0022598277695</v>
      </c>
      <c r="O1954" s="74">
        <f t="shared" si="425"/>
        <v>9616.593558</v>
      </c>
      <c r="P1954" s="39">
        <f t="shared" si="426"/>
        <v>19044</v>
      </c>
      <c r="Q1954" s="73">
        <f t="shared" si="427"/>
        <v>5902.4970689256</v>
      </c>
      <c r="R1954" s="73">
        <f t="shared" si="428"/>
        <v>114.192100156992</v>
      </c>
      <c r="S1954" s="73">
        <f t="shared" si="429"/>
        <v>384.0022598277695</v>
      </c>
      <c r="T1954" s="73">
        <f t="shared" si="430"/>
        <v>10068.9655881672</v>
      </c>
      <c r="U1954" s="73">
        <f t="shared" si="431"/>
        <v>19236</v>
      </c>
      <c r="V1954" s="73">
        <f t="shared" si="432"/>
        <v>109561.06590445178</v>
      </c>
      <c r="W1954" s="73">
        <f t="shared" si="433"/>
        <v>112862.48144747756</v>
      </c>
    </row>
    <row r="1955" spans="2:23" ht="15">
      <c r="B1955" t="s">
        <v>3364</v>
      </c>
      <c r="C1955" t="s">
        <v>3365</v>
      </c>
      <c r="D1955" t="s">
        <v>449</v>
      </c>
      <c r="E1955" s="54">
        <v>40</v>
      </c>
      <c r="F1955" s="45" t="s">
        <v>450</v>
      </c>
      <c r="G1955" s="45" t="s">
        <v>408</v>
      </c>
      <c r="H1955" s="45" t="s">
        <v>785</v>
      </c>
      <c r="I1955" s="53">
        <v>86632</v>
      </c>
      <c r="J1955" s="58">
        <f t="shared" si="420"/>
        <v>89924.016</v>
      </c>
      <c r="K1955" s="58">
        <f t="shared" si="421"/>
        <v>92891.50852799999</v>
      </c>
      <c r="L1955" s="74">
        <f t="shared" si="422"/>
        <v>6879.187224</v>
      </c>
      <c r="M1955" s="74">
        <f t="shared" si="423"/>
        <v>133.08754368</v>
      </c>
      <c r="N1955" s="74">
        <f t="shared" si="424"/>
        <v>384.0022598277695</v>
      </c>
      <c r="O1955" s="74">
        <f t="shared" si="425"/>
        <v>11577.71706</v>
      </c>
      <c r="P1955" s="39">
        <f t="shared" si="426"/>
        <v>19044</v>
      </c>
      <c r="Q1955" s="73">
        <f t="shared" si="427"/>
        <v>7106.200402391999</v>
      </c>
      <c r="R1955" s="73">
        <f t="shared" si="428"/>
        <v>137.47943262144</v>
      </c>
      <c r="S1955" s="73">
        <f t="shared" si="429"/>
        <v>384.0022598277695</v>
      </c>
      <c r="T1955" s="73">
        <f t="shared" si="430"/>
        <v>12122.341862903999</v>
      </c>
      <c r="U1955" s="73">
        <f t="shared" si="431"/>
        <v>19236</v>
      </c>
      <c r="V1955" s="73">
        <f t="shared" si="432"/>
        <v>127942.01008750778</v>
      </c>
      <c r="W1955" s="73">
        <f t="shared" si="433"/>
        <v>131877.5324857452</v>
      </c>
    </row>
    <row r="1956" spans="2:23" ht="15">
      <c r="B1956" t="s">
        <v>3366</v>
      </c>
      <c r="C1956" t="s">
        <v>3367</v>
      </c>
      <c r="D1956" t="s">
        <v>449</v>
      </c>
      <c r="E1956" s="54">
        <v>40</v>
      </c>
      <c r="F1956" s="45" t="s">
        <v>450</v>
      </c>
      <c r="G1956" s="45" t="s">
        <v>408</v>
      </c>
      <c r="H1956" s="45" t="s">
        <v>785</v>
      </c>
      <c r="I1956" s="53">
        <v>90958.4</v>
      </c>
      <c r="J1956" s="58">
        <f t="shared" si="420"/>
        <v>94414.8192</v>
      </c>
      <c r="K1956" s="58">
        <f t="shared" si="421"/>
        <v>97530.50823359999</v>
      </c>
      <c r="L1956" s="74">
        <f t="shared" si="422"/>
        <v>7222.7336688</v>
      </c>
      <c r="M1956" s="74">
        <f t="shared" si="423"/>
        <v>139.733932416</v>
      </c>
      <c r="N1956" s="74">
        <f t="shared" si="424"/>
        <v>384.0022598277695</v>
      </c>
      <c r="O1956" s="74">
        <f t="shared" si="425"/>
        <v>12155.907972</v>
      </c>
      <c r="P1956" s="39">
        <f t="shared" si="426"/>
        <v>19044</v>
      </c>
      <c r="Q1956" s="73">
        <f t="shared" si="427"/>
        <v>7461.083879870399</v>
      </c>
      <c r="R1956" s="73">
        <f t="shared" si="428"/>
        <v>144.34515218572798</v>
      </c>
      <c r="S1956" s="73">
        <f t="shared" si="429"/>
        <v>384.0022598277695</v>
      </c>
      <c r="T1956" s="73">
        <f t="shared" si="430"/>
        <v>12727.7313244848</v>
      </c>
      <c r="U1956" s="73">
        <f t="shared" si="431"/>
        <v>19236</v>
      </c>
      <c r="V1956" s="73">
        <f t="shared" si="432"/>
        <v>133361.19703304378</v>
      </c>
      <c r="W1956" s="73">
        <f t="shared" si="433"/>
        <v>137483.67084996868</v>
      </c>
    </row>
    <row r="1957" spans="2:23" ht="15">
      <c r="B1957" t="s">
        <v>3368</v>
      </c>
      <c r="C1957" t="s">
        <v>3369</v>
      </c>
      <c r="D1957" t="s">
        <v>449</v>
      </c>
      <c r="E1957" s="54">
        <v>40</v>
      </c>
      <c r="F1957" s="45" t="s">
        <v>450</v>
      </c>
      <c r="G1957" s="45" t="s">
        <v>408</v>
      </c>
      <c r="H1957" s="45" t="s">
        <v>785</v>
      </c>
      <c r="I1957" s="53">
        <v>93121.6</v>
      </c>
      <c r="J1957" s="58">
        <f t="shared" si="420"/>
        <v>96660.22080000001</v>
      </c>
      <c r="K1957" s="58">
        <f t="shared" si="421"/>
        <v>99850.0080864</v>
      </c>
      <c r="L1957" s="74">
        <f t="shared" si="422"/>
        <v>7394.506891200001</v>
      </c>
      <c r="M1957" s="74">
        <f t="shared" si="423"/>
        <v>143.05712678400002</v>
      </c>
      <c r="N1957" s="74">
        <f t="shared" si="424"/>
        <v>384.0022598277695</v>
      </c>
      <c r="O1957" s="74">
        <f t="shared" si="425"/>
        <v>12445.003428000002</v>
      </c>
      <c r="P1957" s="39">
        <f t="shared" si="426"/>
        <v>19044</v>
      </c>
      <c r="Q1957" s="73">
        <f t="shared" si="427"/>
        <v>7638.5256186096</v>
      </c>
      <c r="R1957" s="73">
        <f t="shared" si="428"/>
        <v>147.778011967872</v>
      </c>
      <c r="S1957" s="73">
        <f t="shared" si="429"/>
        <v>384.0022598277695</v>
      </c>
      <c r="T1957" s="73">
        <f t="shared" si="430"/>
        <v>13030.4260552752</v>
      </c>
      <c r="U1957" s="73">
        <f t="shared" si="431"/>
        <v>19236</v>
      </c>
      <c r="V1957" s="73">
        <f t="shared" si="432"/>
        <v>136070.79050581178</v>
      </c>
      <c r="W1957" s="73">
        <f t="shared" si="433"/>
        <v>140286.74003208044</v>
      </c>
    </row>
    <row r="1958" spans="2:23" ht="15">
      <c r="B1958" t="s">
        <v>3370</v>
      </c>
      <c r="C1958" t="s">
        <v>3337</v>
      </c>
      <c r="D1958" t="s">
        <v>449</v>
      </c>
      <c r="E1958" s="54">
        <v>40</v>
      </c>
      <c r="F1958" s="45" t="s">
        <v>450</v>
      </c>
      <c r="G1958" s="45" t="s">
        <v>408</v>
      </c>
      <c r="H1958" s="45" t="s">
        <v>785</v>
      </c>
      <c r="I1958" s="53">
        <v>77002.03</v>
      </c>
      <c r="J1958" s="58">
        <f t="shared" si="420"/>
        <v>79928.10714000001</v>
      </c>
      <c r="K1958" s="58">
        <f t="shared" si="421"/>
        <v>82565.73467562</v>
      </c>
      <c r="L1958" s="74">
        <f t="shared" si="422"/>
        <v>6114.5001962100005</v>
      </c>
      <c r="M1958" s="74">
        <f t="shared" si="423"/>
        <v>118.29359856720001</v>
      </c>
      <c r="N1958" s="74">
        <f t="shared" si="424"/>
        <v>384.0022598277695</v>
      </c>
      <c r="O1958" s="74">
        <f t="shared" si="425"/>
        <v>10290.743794275002</v>
      </c>
      <c r="P1958" s="39">
        <f t="shared" si="426"/>
        <v>19044</v>
      </c>
      <c r="Q1958" s="73">
        <f t="shared" si="427"/>
        <v>6316.27870268493</v>
      </c>
      <c r="R1958" s="73">
        <f t="shared" si="428"/>
        <v>122.19728731991759</v>
      </c>
      <c r="S1958" s="73">
        <f t="shared" si="429"/>
        <v>384.0022598277695</v>
      </c>
      <c r="T1958" s="73">
        <f t="shared" si="430"/>
        <v>10774.82837516841</v>
      </c>
      <c r="U1958" s="73">
        <f t="shared" si="431"/>
        <v>19236</v>
      </c>
      <c r="V1958" s="73">
        <f t="shared" si="432"/>
        <v>115879.64698887998</v>
      </c>
      <c r="W1958" s="73">
        <f t="shared" si="433"/>
        <v>119399.04130062103</v>
      </c>
    </row>
    <row r="1959" spans="2:23" ht="15">
      <c r="B1959" t="s">
        <v>3371</v>
      </c>
      <c r="C1959" t="s">
        <v>3372</v>
      </c>
      <c r="D1959" t="s">
        <v>449</v>
      </c>
      <c r="E1959" s="54">
        <v>40</v>
      </c>
      <c r="F1959" s="45" t="s">
        <v>450</v>
      </c>
      <c r="G1959" s="45" t="s">
        <v>408</v>
      </c>
      <c r="H1959" s="45" t="s">
        <v>785</v>
      </c>
      <c r="I1959" s="53">
        <v>55515.2</v>
      </c>
      <c r="J1959" s="58">
        <f t="shared" si="420"/>
        <v>57624.7776</v>
      </c>
      <c r="K1959" s="58">
        <f t="shared" si="421"/>
        <v>59526.395260799996</v>
      </c>
      <c r="L1959" s="74">
        <f t="shared" si="422"/>
        <v>4408.2954864</v>
      </c>
      <c r="M1959" s="74">
        <f t="shared" si="423"/>
        <v>85.284670848</v>
      </c>
      <c r="N1959" s="74">
        <f t="shared" si="424"/>
        <v>384.0022598277695</v>
      </c>
      <c r="O1959" s="74">
        <f t="shared" si="425"/>
        <v>7419.190116000001</v>
      </c>
      <c r="P1959" s="39">
        <f t="shared" si="426"/>
        <v>19044</v>
      </c>
      <c r="Q1959" s="73">
        <f t="shared" si="427"/>
        <v>4553.7692374512</v>
      </c>
      <c r="R1959" s="73">
        <f t="shared" si="428"/>
        <v>88.09906498598399</v>
      </c>
      <c r="S1959" s="73">
        <f t="shared" si="429"/>
        <v>384.0022598277695</v>
      </c>
      <c r="T1959" s="73">
        <f t="shared" si="430"/>
        <v>7768.1945815344</v>
      </c>
      <c r="U1959" s="73">
        <f t="shared" si="431"/>
        <v>19236</v>
      </c>
      <c r="V1959" s="73">
        <f t="shared" si="432"/>
        <v>88965.55013307577</v>
      </c>
      <c r="W1959" s="73">
        <f t="shared" si="433"/>
        <v>91556.46040459935</v>
      </c>
    </row>
    <row r="1960" spans="2:23" ht="15">
      <c r="B1960" t="s">
        <v>3373</v>
      </c>
      <c r="C1960" t="s">
        <v>3374</v>
      </c>
      <c r="D1960" t="s">
        <v>449</v>
      </c>
      <c r="E1960" s="54">
        <v>40</v>
      </c>
      <c r="F1960" s="45" t="s">
        <v>450</v>
      </c>
      <c r="G1960" s="45" t="s">
        <v>408</v>
      </c>
      <c r="H1960" s="45" t="s">
        <v>785</v>
      </c>
      <c r="I1960" s="53">
        <v>66851.2</v>
      </c>
      <c r="J1960" s="58">
        <f t="shared" si="420"/>
        <v>69391.5456</v>
      </c>
      <c r="K1960" s="58">
        <f t="shared" si="421"/>
        <v>71681.46660479999</v>
      </c>
      <c r="L1960" s="74">
        <f t="shared" si="422"/>
        <v>5308.4532383999995</v>
      </c>
      <c r="M1960" s="74">
        <f t="shared" si="423"/>
        <v>102.69948748799999</v>
      </c>
      <c r="N1960" s="74">
        <f t="shared" si="424"/>
        <v>384.0022598277695</v>
      </c>
      <c r="O1960" s="74">
        <f t="shared" si="425"/>
        <v>8934.161496</v>
      </c>
      <c r="P1960" s="39">
        <f t="shared" si="426"/>
        <v>19044</v>
      </c>
      <c r="Q1960" s="73">
        <f t="shared" si="427"/>
        <v>5483.6321952672</v>
      </c>
      <c r="R1960" s="73">
        <f t="shared" si="428"/>
        <v>106.08857057510399</v>
      </c>
      <c r="S1960" s="73">
        <f t="shared" si="429"/>
        <v>384.0022598277695</v>
      </c>
      <c r="T1960" s="73">
        <f t="shared" si="430"/>
        <v>9354.431391926399</v>
      </c>
      <c r="U1960" s="73">
        <f t="shared" si="431"/>
        <v>19236</v>
      </c>
      <c r="V1960" s="73">
        <f t="shared" si="432"/>
        <v>103164.86208171576</v>
      </c>
      <c r="W1960" s="73">
        <f t="shared" si="433"/>
        <v>106245.62102239646</v>
      </c>
    </row>
    <row r="1961" spans="2:23" ht="15">
      <c r="B1961" t="s">
        <v>3375</v>
      </c>
      <c r="C1961" t="s">
        <v>3376</v>
      </c>
      <c r="D1961" t="s">
        <v>449</v>
      </c>
      <c r="E1961" s="54">
        <v>40</v>
      </c>
      <c r="F1961" s="45" t="s">
        <v>450</v>
      </c>
      <c r="G1961" s="45" t="s">
        <v>408</v>
      </c>
      <c r="H1961" s="45" t="s">
        <v>785</v>
      </c>
      <c r="I1961" s="53">
        <v>68411.2</v>
      </c>
      <c r="J1961" s="58">
        <f t="shared" si="420"/>
        <v>71010.8256</v>
      </c>
      <c r="K1961" s="58">
        <f t="shared" si="421"/>
        <v>73354.18284479999</v>
      </c>
      <c r="L1961" s="74">
        <f t="shared" si="422"/>
        <v>5432.3281584</v>
      </c>
      <c r="M1961" s="74">
        <f t="shared" si="423"/>
        <v>105.096021888</v>
      </c>
      <c r="N1961" s="74">
        <f t="shared" si="424"/>
        <v>384.0022598277695</v>
      </c>
      <c r="O1961" s="74">
        <f t="shared" si="425"/>
        <v>9142.643796</v>
      </c>
      <c r="P1961" s="39">
        <f t="shared" si="426"/>
        <v>19044</v>
      </c>
      <c r="Q1961" s="73">
        <f t="shared" si="427"/>
        <v>5611.594987627199</v>
      </c>
      <c r="R1961" s="73">
        <f t="shared" si="428"/>
        <v>108.56419061030398</v>
      </c>
      <c r="S1961" s="73">
        <f t="shared" si="429"/>
        <v>384.0022598277695</v>
      </c>
      <c r="T1961" s="73">
        <f t="shared" si="430"/>
        <v>9572.720861246398</v>
      </c>
      <c r="U1961" s="73">
        <f t="shared" si="431"/>
        <v>19236</v>
      </c>
      <c r="V1961" s="73">
        <f t="shared" si="432"/>
        <v>105118.89583611576</v>
      </c>
      <c r="W1961" s="73">
        <f t="shared" si="433"/>
        <v>108267.06514411166</v>
      </c>
    </row>
    <row r="1962" spans="2:23" ht="15">
      <c r="B1962" t="s">
        <v>3377</v>
      </c>
      <c r="C1962" t="s">
        <v>3378</v>
      </c>
      <c r="D1962" t="s">
        <v>449</v>
      </c>
      <c r="E1962" s="54">
        <v>40</v>
      </c>
      <c r="F1962" s="45" t="s">
        <v>450</v>
      </c>
      <c r="G1962" s="45" t="s">
        <v>408</v>
      </c>
      <c r="H1962" s="45" t="s">
        <v>785</v>
      </c>
      <c r="I1962" s="53">
        <v>71822.4</v>
      </c>
      <c r="J1962" s="58">
        <f t="shared" si="420"/>
        <v>74551.6512</v>
      </c>
      <c r="K1962" s="58">
        <f t="shared" si="421"/>
        <v>77011.8556896</v>
      </c>
      <c r="L1962" s="74">
        <f t="shared" si="422"/>
        <v>5703.201316799999</v>
      </c>
      <c r="M1962" s="74">
        <f t="shared" si="423"/>
        <v>110.33644377599998</v>
      </c>
      <c r="N1962" s="74">
        <f t="shared" si="424"/>
        <v>384.0022598277695</v>
      </c>
      <c r="O1962" s="74">
        <f t="shared" si="425"/>
        <v>9598.525092</v>
      </c>
      <c r="P1962" s="39">
        <f t="shared" si="426"/>
        <v>19044</v>
      </c>
      <c r="Q1962" s="73">
        <f t="shared" si="427"/>
        <v>5891.4069602544</v>
      </c>
      <c r="R1962" s="73">
        <f t="shared" si="428"/>
        <v>113.977546420608</v>
      </c>
      <c r="S1962" s="73">
        <f t="shared" si="429"/>
        <v>384.0022598277695</v>
      </c>
      <c r="T1962" s="73">
        <f t="shared" si="430"/>
        <v>10050.0471674928</v>
      </c>
      <c r="U1962" s="73">
        <f t="shared" si="431"/>
        <v>19236</v>
      </c>
      <c r="V1962" s="73">
        <f t="shared" si="432"/>
        <v>109391.71631240376</v>
      </c>
      <c r="W1962" s="73">
        <f t="shared" si="433"/>
        <v>112687.28962359557</v>
      </c>
    </row>
    <row r="1963" spans="2:23" ht="15">
      <c r="B1963" t="s">
        <v>3379</v>
      </c>
      <c r="C1963" t="s">
        <v>3380</v>
      </c>
      <c r="D1963" t="s">
        <v>449</v>
      </c>
      <c r="E1963" s="54">
        <v>40</v>
      </c>
      <c r="F1963" s="45" t="s">
        <v>450</v>
      </c>
      <c r="G1963" s="45" t="s">
        <v>408</v>
      </c>
      <c r="H1963" s="45" t="s">
        <v>785</v>
      </c>
      <c r="I1963" s="53">
        <v>73548.8</v>
      </c>
      <c r="J1963" s="58">
        <f t="shared" si="420"/>
        <v>76343.6544</v>
      </c>
      <c r="K1963" s="58">
        <f t="shared" si="421"/>
        <v>78862.99499519999</v>
      </c>
      <c r="L1963" s="74">
        <f t="shared" si="422"/>
        <v>5840.2895616</v>
      </c>
      <c r="M1963" s="74">
        <f t="shared" si="423"/>
        <v>112.988608512</v>
      </c>
      <c r="N1963" s="74">
        <f t="shared" si="424"/>
        <v>384.0022598277695</v>
      </c>
      <c r="O1963" s="74">
        <f t="shared" si="425"/>
        <v>9829.245504</v>
      </c>
      <c r="P1963" s="39">
        <f t="shared" si="426"/>
        <v>19044</v>
      </c>
      <c r="Q1963" s="73">
        <f t="shared" si="427"/>
        <v>6033.019117132799</v>
      </c>
      <c r="R1963" s="73">
        <f t="shared" si="428"/>
        <v>116.71723259289598</v>
      </c>
      <c r="S1963" s="73">
        <f t="shared" si="429"/>
        <v>384.0022598277695</v>
      </c>
      <c r="T1963" s="73">
        <f t="shared" si="430"/>
        <v>10291.620846873599</v>
      </c>
      <c r="U1963" s="73">
        <f t="shared" si="431"/>
        <v>19236</v>
      </c>
      <c r="V1963" s="73">
        <f t="shared" si="432"/>
        <v>111554.18033393976</v>
      </c>
      <c r="W1963" s="73">
        <f t="shared" si="433"/>
        <v>114924.35445162705</v>
      </c>
    </row>
    <row r="1964" spans="2:23" ht="15">
      <c r="B1964" t="s">
        <v>3381</v>
      </c>
      <c r="C1964" t="s">
        <v>3382</v>
      </c>
      <c r="D1964" t="s">
        <v>449</v>
      </c>
      <c r="E1964" s="54">
        <v>40</v>
      </c>
      <c r="F1964" s="45" t="s">
        <v>450</v>
      </c>
      <c r="G1964" s="45" t="s">
        <v>408</v>
      </c>
      <c r="H1964" s="45" t="s">
        <v>785</v>
      </c>
      <c r="I1964" s="53">
        <v>58750.34</v>
      </c>
      <c r="J1964" s="58">
        <f t="shared" si="420"/>
        <v>60982.85292</v>
      </c>
      <c r="K1964" s="58">
        <f t="shared" si="421"/>
        <v>62995.28706635999</v>
      </c>
      <c r="L1964" s="74">
        <f t="shared" si="422"/>
        <v>4665.18824838</v>
      </c>
      <c r="M1964" s="74">
        <f t="shared" si="423"/>
        <v>90.2546223216</v>
      </c>
      <c r="N1964" s="74">
        <f t="shared" si="424"/>
        <v>384.0022598277695</v>
      </c>
      <c r="O1964" s="74">
        <f t="shared" si="425"/>
        <v>7851.54231345</v>
      </c>
      <c r="P1964" s="39">
        <f t="shared" si="426"/>
        <v>19044</v>
      </c>
      <c r="Q1964" s="73">
        <f t="shared" si="427"/>
        <v>4819.139460576539</v>
      </c>
      <c r="R1964" s="73">
        <f t="shared" si="428"/>
        <v>93.23302485821279</v>
      </c>
      <c r="S1964" s="73">
        <f t="shared" si="429"/>
        <v>384.0022598277695</v>
      </c>
      <c r="T1964" s="73">
        <f t="shared" si="430"/>
        <v>8220.884962159978</v>
      </c>
      <c r="U1964" s="73">
        <f t="shared" si="431"/>
        <v>19236</v>
      </c>
      <c r="V1964" s="73">
        <f t="shared" si="432"/>
        <v>93017.84036397937</v>
      </c>
      <c r="W1964" s="73">
        <f t="shared" si="433"/>
        <v>95748.5467737825</v>
      </c>
    </row>
    <row r="1965" spans="2:23" ht="15">
      <c r="B1965" t="s">
        <v>3383</v>
      </c>
      <c r="C1965" t="s">
        <v>3384</v>
      </c>
      <c r="D1965" t="s">
        <v>449</v>
      </c>
      <c r="E1965" s="54">
        <v>40</v>
      </c>
      <c r="F1965" s="45" t="s">
        <v>450</v>
      </c>
      <c r="G1965" s="45" t="s">
        <v>408</v>
      </c>
      <c r="H1965" s="45" t="s">
        <v>761</v>
      </c>
      <c r="I1965" s="53">
        <v>72072</v>
      </c>
      <c r="J1965" s="58">
        <f t="shared" si="420"/>
        <v>74810.736</v>
      </c>
      <c r="K1965" s="58">
        <f t="shared" si="421"/>
        <v>77279.490288</v>
      </c>
      <c r="L1965" s="74">
        <f t="shared" si="422"/>
        <v>5723.021304</v>
      </c>
      <c r="M1965" s="74">
        <f t="shared" si="423"/>
        <v>110.71988928</v>
      </c>
      <c r="N1965" s="74">
        <f t="shared" si="424"/>
        <v>384.0022598277695</v>
      </c>
      <c r="O1965" s="74">
        <f t="shared" si="425"/>
        <v>9631.88226</v>
      </c>
      <c r="P1965" s="39">
        <f t="shared" si="426"/>
        <v>19044</v>
      </c>
      <c r="Q1965" s="73">
        <f t="shared" si="427"/>
        <v>5911.881007032</v>
      </c>
      <c r="R1965" s="73">
        <f t="shared" si="428"/>
        <v>114.37364562624</v>
      </c>
      <c r="S1965" s="73">
        <f t="shared" si="429"/>
        <v>384.0022598277695</v>
      </c>
      <c r="T1965" s="73">
        <f t="shared" si="430"/>
        <v>10084.973482584</v>
      </c>
      <c r="U1965" s="73">
        <f t="shared" si="431"/>
        <v>19236</v>
      </c>
      <c r="V1965" s="73">
        <f t="shared" si="432"/>
        <v>109704.36171310778</v>
      </c>
      <c r="W1965" s="73">
        <f t="shared" si="433"/>
        <v>113010.72068307002</v>
      </c>
    </row>
    <row r="1966" spans="2:23" ht="15">
      <c r="B1966" t="s">
        <v>3385</v>
      </c>
      <c r="C1966" t="s">
        <v>3386</v>
      </c>
      <c r="D1966" t="s">
        <v>449</v>
      </c>
      <c r="E1966" s="54">
        <v>40</v>
      </c>
      <c r="F1966" s="45" t="s">
        <v>450</v>
      </c>
      <c r="G1966" s="45" t="s">
        <v>408</v>
      </c>
      <c r="H1966" s="45" t="s">
        <v>761</v>
      </c>
      <c r="I1966" s="53">
        <v>62722.4</v>
      </c>
      <c r="J1966" s="58">
        <f t="shared" si="420"/>
        <v>65105.851200000005</v>
      </c>
      <c r="K1966" s="58">
        <f t="shared" si="421"/>
        <v>67254.3442896</v>
      </c>
      <c r="L1966" s="74">
        <f t="shared" si="422"/>
        <v>4980.597616800001</v>
      </c>
      <c r="M1966" s="74">
        <f t="shared" si="423"/>
        <v>96.356659776</v>
      </c>
      <c r="N1966" s="74">
        <f t="shared" si="424"/>
        <v>384.0022598277695</v>
      </c>
      <c r="O1966" s="74">
        <f t="shared" si="425"/>
        <v>8382.378342</v>
      </c>
      <c r="P1966" s="39">
        <f t="shared" si="426"/>
        <v>19044</v>
      </c>
      <c r="Q1966" s="73">
        <f t="shared" si="427"/>
        <v>5144.9573381544005</v>
      </c>
      <c r="R1966" s="73">
        <f t="shared" si="428"/>
        <v>99.53642954860801</v>
      </c>
      <c r="S1966" s="73">
        <f t="shared" si="429"/>
        <v>384.0022598277695</v>
      </c>
      <c r="T1966" s="73">
        <f t="shared" si="430"/>
        <v>8776.691929792802</v>
      </c>
      <c r="U1966" s="73">
        <f t="shared" si="431"/>
        <v>19236</v>
      </c>
      <c r="V1966" s="73">
        <f t="shared" si="432"/>
        <v>97993.18607840377</v>
      </c>
      <c r="W1966" s="73">
        <f t="shared" si="433"/>
        <v>100895.53224692358</v>
      </c>
    </row>
    <row r="1967" spans="2:23" ht="15">
      <c r="B1967" t="s">
        <v>3387</v>
      </c>
      <c r="C1967" t="s">
        <v>3388</v>
      </c>
      <c r="D1967" t="s">
        <v>449</v>
      </c>
      <c r="E1967" s="54">
        <v>40</v>
      </c>
      <c r="F1967" s="45" t="s">
        <v>450</v>
      </c>
      <c r="G1967" s="45" t="s">
        <v>408</v>
      </c>
      <c r="H1967" s="45" t="s">
        <v>761</v>
      </c>
      <c r="I1967" s="53">
        <v>66924</v>
      </c>
      <c r="J1967" s="58">
        <f t="shared" si="420"/>
        <v>69467.11200000001</v>
      </c>
      <c r="K1967" s="58">
        <f t="shared" si="421"/>
        <v>71759.526696</v>
      </c>
      <c r="L1967" s="74">
        <f t="shared" si="422"/>
        <v>5314.234068000001</v>
      </c>
      <c r="M1967" s="74">
        <f t="shared" si="423"/>
        <v>102.81132576000002</v>
      </c>
      <c r="N1967" s="74">
        <f t="shared" si="424"/>
        <v>384.0022598277695</v>
      </c>
      <c r="O1967" s="74">
        <f t="shared" si="425"/>
        <v>8943.89067</v>
      </c>
      <c r="P1967" s="39">
        <f t="shared" si="426"/>
        <v>19044</v>
      </c>
      <c r="Q1967" s="73">
        <f t="shared" si="427"/>
        <v>5489.603792244</v>
      </c>
      <c r="R1967" s="73">
        <f t="shared" si="428"/>
        <v>106.20409951008</v>
      </c>
      <c r="S1967" s="73">
        <f t="shared" si="429"/>
        <v>384.0022598277695</v>
      </c>
      <c r="T1967" s="73">
        <f t="shared" si="430"/>
        <v>9364.618233828</v>
      </c>
      <c r="U1967" s="73">
        <f t="shared" si="431"/>
        <v>19236</v>
      </c>
      <c r="V1967" s="73">
        <f t="shared" si="432"/>
        <v>103256.05032358778</v>
      </c>
      <c r="W1967" s="73">
        <f t="shared" si="433"/>
        <v>106339.95508140985</v>
      </c>
    </row>
    <row r="1968" spans="2:23" ht="15">
      <c r="B1968" t="s">
        <v>3389</v>
      </c>
      <c r="C1968" t="s">
        <v>3390</v>
      </c>
      <c r="D1968" t="s">
        <v>449</v>
      </c>
      <c r="E1968" s="54">
        <v>40</v>
      </c>
      <c r="F1968" s="45" t="s">
        <v>450</v>
      </c>
      <c r="G1968" s="45" t="s">
        <v>408</v>
      </c>
      <c r="H1968" s="45" t="s">
        <v>785</v>
      </c>
      <c r="I1968" s="53">
        <v>67985.47</v>
      </c>
      <c r="J1968" s="58">
        <f t="shared" si="420"/>
        <v>70568.91786</v>
      </c>
      <c r="K1968" s="58">
        <f t="shared" si="421"/>
        <v>72897.69214937999</v>
      </c>
      <c r="L1968" s="74">
        <f t="shared" si="422"/>
        <v>5398.52221629</v>
      </c>
      <c r="M1968" s="74">
        <f t="shared" si="423"/>
        <v>104.4419984328</v>
      </c>
      <c r="N1968" s="74">
        <f t="shared" si="424"/>
        <v>384.0022598277695</v>
      </c>
      <c r="O1968" s="74">
        <f t="shared" si="425"/>
        <v>9085.748174475</v>
      </c>
      <c r="P1968" s="39">
        <f t="shared" si="426"/>
        <v>19044</v>
      </c>
      <c r="Q1968" s="73">
        <f t="shared" si="427"/>
        <v>5576.673449427569</v>
      </c>
      <c r="R1968" s="73">
        <f t="shared" si="428"/>
        <v>107.88858438108238</v>
      </c>
      <c r="S1968" s="73">
        <f t="shared" si="429"/>
        <v>384.0022598277695</v>
      </c>
      <c r="T1968" s="73">
        <f t="shared" si="430"/>
        <v>9513.148825494089</v>
      </c>
      <c r="U1968" s="73">
        <f t="shared" si="431"/>
        <v>19236</v>
      </c>
      <c r="V1968" s="73">
        <f t="shared" si="432"/>
        <v>104585.63250902557</v>
      </c>
      <c r="W1968" s="73">
        <f t="shared" si="433"/>
        <v>107715.4052685105</v>
      </c>
    </row>
    <row r="1969" spans="2:23" ht="15">
      <c r="B1969" t="s">
        <v>3391</v>
      </c>
      <c r="C1969" t="s">
        <v>3390</v>
      </c>
      <c r="D1969" t="s">
        <v>449</v>
      </c>
      <c r="E1969" s="54">
        <v>40</v>
      </c>
      <c r="F1969" s="45" t="s">
        <v>450</v>
      </c>
      <c r="G1969" s="45" t="s">
        <v>408</v>
      </c>
      <c r="H1969" s="45" t="s">
        <v>785</v>
      </c>
      <c r="I1969" s="53">
        <v>67985.47</v>
      </c>
      <c r="J1969" s="58">
        <f t="shared" si="420"/>
        <v>70568.91786</v>
      </c>
      <c r="K1969" s="58">
        <f t="shared" si="421"/>
        <v>72897.69214937999</v>
      </c>
      <c r="L1969" s="74">
        <f t="shared" si="422"/>
        <v>5398.52221629</v>
      </c>
      <c r="M1969" s="74">
        <f t="shared" si="423"/>
        <v>104.4419984328</v>
      </c>
      <c r="N1969" s="74">
        <f t="shared" si="424"/>
        <v>384.0022598277695</v>
      </c>
      <c r="O1969" s="74">
        <f t="shared" si="425"/>
        <v>9085.748174475</v>
      </c>
      <c r="P1969" s="39">
        <f t="shared" si="426"/>
        <v>19044</v>
      </c>
      <c r="Q1969" s="73">
        <f t="shared" si="427"/>
        <v>5576.673449427569</v>
      </c>
      <c r="R1969" s="73">
        <f t="shared" si="428"/>
        <v>107.88858438108238</v>
      </c>
      <c r="S1969" s="73">
        <f t="shared" si="429"/>
        <v>384.0022598277695</v>
      </c>
      <c r="T1969" s="73">
        <f t="shared" si="430"/>
        <v>9513.148825494089</v>
      </c>
      <c r="U1969" s="73">
        <f t="shared" si="431"/>
        <v>19236</v>
      </c>
      <c r="V1969" s="73">
        <f t="shared" si="432"/>
        <v>104585.63250902557</v>
      </c>
      <c r="W1969" s="73">
        <f t="shared" si="433"/>
        <v>107715.4052685105</v>
      </c>
    </row>
    <row r="1970" spans="2:23" ht="15">
      <c r="B1970" t="s">
        <v>3392</v>
      </c>
      <c r="C1970" t="s">
        <v>1929</v>
      </c>
      <c r="D1970" t="s">
        <v>661</v>
      </c>
      <c r="E1970" s="54">
        <v>40</v>
      </c>
      <c r="F1970" s="45" t="s">
        <v>407</v>
      </c>
      <c r="G1970" s="45" t="s">
        <v>408</v>
      </c>
      <c r="H1970" s="45" t="s">
        <v>412</v>
      </c>
      <c r="I1970" s="53">
        <v>102673.23</v>
      </c>
      <c r="J1970" s="58">
        <f t="shared" si="420"/>
        <v>106574.81274</v>
      </c>
      <c r="K1970" s="58">
        <f t="shared" si="421"/>
        <v>110091.78156041999</v>
      </c>
      <c r="L1970" s="74">
        <f t="shared" si="422"/>
        <v>8152.97317461</v>
      </c>
      <c r="M1970" s="74">
        <f t="shared" si="423"/>
        <v>157.73072285519999</v>
      </c>
      <c r="N1970" s="74">
        <f t="shared" si="424"/>
        <v>384.0022598277695</v>
      </c>
      <c r="O1970" s="74">
        <f t="shared" si="425"/>
        <v>13721.507140275</v>
      </c>
      <c r="P1970" s="39">
        <f t="shared" si="426"/>
        <v>19044</v>
      </c>
      <c r="Q1970" s="73">
        <f t="shared" si="427"/>
        <v>8422.02128937213</v>
      </c>
      <c r="R1970" s="73">
        <f t="shared" si="428"/>
        <v>162.93583670942158</v>
      </c>
      <c r="S1970" s="73">
        <f t="shared" si="429"/>
        <v>384.0022598277695</v>
      </c>
      <c r="T1970" s="73">
        <f t="shared" si="430"/>
        <v>14366.97749363481</v>
      </c>
      <c r="U1970" s="73">
        <f t="shared" si="431"/>
        <v>19236</v>
      </c>
      <c r="V1970" s="73">
        <f t="shared" si="432"/>
        <v>148035.02603756796</v>
      </c>
      <c r="W1970" s="73">
        <f t="shared" si="433"/>
        <v>152663.7184399641</v>
      </c>
    </row>
    <row r="1971" spans="2:23" ht="15">
      <c r="B1971" t="s">
        <v>3393</v>
      </c>
      <c r="C1971" t="s">
        <v>1929</v>
      </c>
      <c r="D1971" t="s">
        <v>661</v>
      </c>
      <c r="E1971" s="54">
        <v>40</v>
      </c>
      <c r="F1971" s="45" t="s">
        <v>407</v>
      </c>
      <c r="G1971" s="45" t="s">
        <v>408</v>
      </c>
      <c r="H1971" s="45" t="s">
        <v>412</v>
      </c>
      <c r="I1971" s="53">
        <v>102673.23</v>
      </c>
      <c r="J1971" s="58">
        <f t="shared" si="420"/>
        <v>106574.81274</v>
      </c>
      <c r="K1971" s="58">
        <f t="shared" si="421"/>
        <v>110091.78156041999</v>
      </c>
      <c r="L1971" s="74">
        <f t="shared" si="422"/>
        <v>8152.97317461</v>
      </c>
      <c r="M1971" s="74">
        <f t="shared" si="423"/>
        <v>157.73072285519999</v>
      </c>
      <c r="N1971" s="74">
        <f t="shared" si="424"/>
        <v>384.0022598277695</v>
      </c>
      <c r="O1971" s="74">
        <f t="shared" si="425"/>
        <v>13721.507140275</v>
      </c>
      <c r="P1971" s="39">
        <f t="shared" si="426"/>
        <v>19044</v>
      </c>
      <c r="Q1971" s="73">
        <f t="shared" si="427"/>
        <v>8422.02128937213</v>
      </c>
      <c r="R1971" s="73">
        <f t="shared" si="428"/>
        <v>162.93583670942158</v>
      </c>
      <c r="S1971" s="73">
        <f t="shared" si="429"/>
        <v>384.0022598277695</v>
      </c>
      <c r="T1971" s="73">
        <f t="shared" si="430"/>
        <v>14366.97749363481</v>
      </c>
      <c r="U1971" s="73">
        <f t="shared" si="431"/>
        <v>19236</v>
      </c>
      <c r="V1971" s="73">
        <f t="shared" si="432"/>
        <v>148035.02603756796</v>
      </c>
      <c r="W1971" s="73">
        <f t="shared" si="433"/>
        <v>152663.7184399641</v>
      </c>
    </row>
    <row r="1972" spans="2:23" ht="15">
      <c r="B1972" t="s">
        <v>3394</v>
      </c>
      <c r="C1972" t="s">
        <v>1929</v>
      </c>
      <c r="D1972" t="s">
        <v>661</v>
      </c>
      <c r="E1972" s="54">
        <v>40</v>
      </c>
      <c r="F1972" s="45" t="s">
        <v>407</v>
      </c>
      <c r="G1972" s="45" t="s">
        <v>408</v>
      </c>
      <c r="H1972" s="45" t="s">
        <v>412</v>
      </c>
      <c r="I1972" s="53">
        <v>102673.23</v>
      </c>
      <c r="J1972" s="58">
        <f t="shared" si="420"/>
        <v>106574.81274</v>
      </c>
      <c r="K1972" s="58">
        <f t="shared" si="421"/>
        <v>110091.78156041999</v>
      </c>
      <c r="L1972" s="74">
        <f t="shared" si="422"/>
        <v>8152.97317461</v>
      </c>
      <c r="M1972" s="74">
        <f t="shared" si="423"/>
        <v>157.73072285519999</v>
      </c>
      <c r="N1972" s="74">
        <f t="shared" si="424"/>
        <v>384.0022598277695</v>
      </c>
      <c r="O1972" s="74">
        <f t="shared" si="425"/>
        <v>13721.507140275</v>
      </c>
      <c r="P1972" s="39">
        <f t="shared" si="426"/>
        <v>19044</v>
      </c>
      <c r="Q1972" s="73">
        <f t="shared" si="427"/>
        <v>8422.02128937213</v>
      </c>
      <c r="R1972" s="73">
        <f t="shared" si="428"/>
        <v>162.93583670942158</v>
      </c>
      <c r="S1972" s="73">
        <f t="shared" si="429"/>
        <v>384.0022598277695</v>
      </c>
      <c r="T1972" s="73">
        <f t="shared" si="430"/>
        <v>14366.97749363481</v>
      </c>
      <c r="U1972" s="73">
        <f t="shared" si="431"/>
        <v>19236</v>
      </c>
      <c r="V1972" s="73">
        <f t="shared" si="432"/>
        <v>148035.02603756796</v>
      </c>
      <c r="W1972" s="73">
        <f t="shared" si="433"/>
        <v>152663.7184399641</v>
      </c>
    </row>
    <row r="1973" spans="2:23" ht="15">
      <c r="B1973" t="s">
        <v>3395</v>
      </c>
      <c r="C1973" t="s">
        <v>1399</v>
      </c>
      <c r="D1973" t="s">
        <v>661</v>
      </c>
      <c r="E1973" s="54">
        <v>40</v>
      </c>
      <c r="F1973" s="45" t="s">
        <v>407</v>
      </c>
      <c r="G1973" s="45" t="s">
        <v>408</v>
      </c>
      <c r="H1973" s="45" t="s">
        <v>412</v>
      </c>
      <c r="I1973" s="53">
        <v>118675.41</v>
      </c>
      <c r="J1973" s="58">
        <f t="shared" si="420"/>
        <v>123185.07558</v>
      </c>
      <c r="K1973" s="58">
        <f t="shared" si="421"/>
        <v>127250.18307413999</v>
      </c>
      <c r="L1973" s="74">
        <f t="shared" si="422"/>
        <v>9423.65828187</v>
      </c>
      <c r="M1973" s="74">
        <f t="shared" si="423"/>
        <v>182.3139118584</v>
      </c>
      <c r="N1973" s="74">
        <f t="shared" si="424"/>
        <v>384.0022598277695</v>
      </c>
      <c r="O1973" s="74">
        <f t="shared" si="425"/>
        <v>15860.078480925002</v>
      </c>
      <c r="P1973" s="39">
        <f t="shared" si="426"/>
        <v>19044</v>
      </c>
      <c r="Q1973" s="73">
        <f t="shared" si="427"/>
        <v>9734.63900517171</v>
      </c>
      <c r="R1973" s="73">
        <f t="shared" si="428"/>
        <v>188.33027094972718</v>
      </c>
      <c r="S1973" s="73">
        <f t="shared" si="429"/>
        <v>384.0022598277695</v>
      </c>
      <c r="T1973" s="73">
        <f t="shared" si="430"/>
        <v>16606.148891175268</v>
      </c>
      <c r="U1973" s="73">
        <f t="shared" si="431"/>
        <v>19236</v>
      </c>
      <c r="V1973" s="73">
        <f t="shared" si="432"/>
        <v>168079.12851448118</v>
      </c>
      <c r="W1973" s="73">
        <f t="shared" si="433"/>
        <v>173399.30350126448</v>
      </c>
    </row>
    <row r="1974" spans="2:23" ht="15">
      <c r="B1974" t="s">
        <v>3396</v>
      </c>
      <c r="C1974" t="s">
        <v>3397</v>
      </c>
      <c r="D1974" t="s">
        <v>449</v>
      </c>
      <c r="E1974" s="54">
        <v>40</v>
      </c>
      <c r="F1974" s="45" t="s">
        <v>450</v>
      </c>
      <c r="G1974" s="45" t="s">
        <v>408</v>
      </c>
      <c r="H1974" s="45" t="s">
        <v>785</v>
      </c>
      <c r="I1974" s="53">
        <v>73840</v>
      </c>
      <c r="J1974" s="58">
        <f t="shared" si="420"/>
        <v>76645.92</v>
      </c>
      <c r="K1974" s="58">
        <f t="shared" si="421"/>
        <v>79175.23535999999</v>
      </c>
      <c r="L1974" s="74">
        <f t="shared" si="422"/>
        <v>5863.41288</v>
      </c>
      <c r="M1974" s="74">
        <f t="shared" si="423"/>
        <v>113.4359616</v>
      </c>
      <c r="N1974" s="74">
        <f t="shared" si="424"/>
        <v>384.0022598277695</v>
      </c>
      <c r="O1974" s="74">
        <f t="shared" si="425"/>
        <v>9868.1622</v>
      </c>
      <c r="P1974" s="39">
        <f t="shared" si="426"/>
        <v>19044</v>
      </c>
      <c r="Q1974" s="73">
        <f t="shared" si="427"/>
        <v>6056.905505039999</v>
      </c>
      <c r="R1974" s="73">
        <f t="shared" si="428"/>
        <v>117.17934833279999</v>
      </c>
      <c r="S1974" s="73">
        <f t="shared" si="429"/>
        <v>384.0022598277695</v>
      </c>
      <c r="T1974" s="73">
        <f t="shared" si="430"/>
        <v>10332.368214479999</v>
      </c>
      <c r="U1974" s="73">
        <f t="shared" si="431"/>
        <v>19236</v>
      </c>
      <c r="V1974" s="73">
        <f t="shared" si="432"/>
        <v>111918.93330142777</v>
      </c>
      <c r="W1974" s="73">
        <f t="shared" si="433"/>
        <v>115301.69068768056</v>
      </c>
    </row>
    <row r="1975" spans="2:23" ht="15">
      <c r="B1975" t="s">
        <v>3398</v>
      </c>
      <c r="C1975" t="s">
        <v>3399</v>
      </c>
      <c r="D1975" t="s">
        <v>449</v>
      </c>
      <c r="E1975" s="54">
        <v>40</v>
      </c>
      <c r="F1975" s="45" t="s">
        <v>450</v>
      </c>
      <c r="G1975" s="45" t="s">
        <v>408</v>
      </c>
      <c r="H1975" s="45" t="s">
        <v>785</v>
      </c>
      <c r="I1975" s="53">
        <v>75608</v>
      </c>
      <c r="J1975" s="58">
        <f t="shared" si="420"/>
        <v>78481.104</v>
      </c>
      <c r="K1975" s="58">
        <f t="shared" si="421"/>
        <v>81070.980432</v>
      </c>
      <c r="L1975" s="74">
        <f t="shared" si="422"/>
        <v>6003.804456000001</v>
      </c>
      <c r="M1975" s="74">
        <f t="shared" si="423"/>
        <v>116.15203392000001</v>
      </c>
      <c r="N1975" s="74">
        <f t="shared" si="424"/>
        <v>384.0022598277695</v>
      </c>
      <c r="O1975" s="74">
        <f t="shared" si="425"/>
        <v>10104.442140000001</v>
      </c>
      <c r="P1975" s="39">
        <f t="shared" si="426"/>
        <v>19044</v>
      </c>
      <c r="Q1975" s="73">
        <f t="shared" si="427"/>
        <v>6201.930003048</v>
      </c>
      <c r="R1975" s="73">
        <f t="shared" si="428"/>
        <v>119.98505103935999</v>
      </c>
      <c r="S1975" s="73">
        <f t="shared" si="429"/>
        <v>384.0022598277695</v>
      </c>
      <c r="T1975" s="73">
        <f t="shared" si="430"/>
        <v>10579.762946376</v>
      </c>
      <c r="U1975" s="73">
        <f t="shared" si="431"/>
        <v>19236</v>
      </c>
      <c r="V1975" s="73">
        <f t="shared" si="432"/>
        <v>114133.50488974777</v>
      </c>
      <c r="W1975" s="73">
        <f t="shared" si="433"/>
        <v>117592.66069229113</v>
      </c>
    </row>
    <row r="1976" spans="2:23" ht="15">
      <c r="B1976" t="s">
        <v>3400</v>
      </c>
      <c r="C1976" t="s">
        <v>3401</v>
      </c>
      <c r="D1976" t="s">
        <v>449</v>
      </c>
      <c r="E1976" s="54">
        <v>40</v>
      </c>
      <c r="F1976" s="45" t="s">
        <v>450</v>
      </c>
      <c r="G1976" s="45" t="s">
        <v>408</v>
      </c>
      <c r="H1976" s="45" t="s">
        <v>785</v>
      </c>
      <c r="I1976" s="53">
        <v>60424</v>
      </c>
      <c r="J1976" s="58">
        <f t="shared" si="420"/>
        <v>62720.112</v>
      </c>
      <c r="K1976" s="58">
        <f t="shared" si="421"/>
        <v>64789.875695999996</v>
      </c>
      <c r="L1976" s="74">
        <f t="shared" si="422"/>
        <v>4798.088568</v>
      </c>
      <c r="M1976" s="74">
        <f t="shared" si="423"/>
        <v>92.82576576</v>
      </c>
      <c r="N1976" s="74">
        <f t="shared" si="424"/>
        <v>384.0022598277695</v>
      </c>
      <c r="O1976" s="74">
        <f t="shared" si="425"/>
        <v>8075.21442</v>
      </c>
      <c r="P1976" s="39">
        <f t="shared" si="426"/>
        <v>19044</v>
      </c>
      <c r="Q1976" s="73">
        <f t="shared" si="427"/>
        <v>4956.425490744</v>
      </c>
      <c r="R1976" s="73">
        <f t="shared" si="428"/>
        <v>95.88901603007999</v>
      </c>
      <c r="S1976" s="73">
        <f t="shared" si="429"/>
        <v>384.0022598277695</v>
      </c>
      <c r="T1976" s="73">
        <f t="shared" si="430"/>
        <v>8455.078778328</v>
      </c>
      <c r="U1976" s="73">
        <f t="shared" si="431"/>
        <v>19236</v>
      </c>
      <c r="V1976" s="73">
        <f t="shared" si="432"/>
        <v>95114.24301358777</v>
      </c>
      <c r="W1976" s="73">
        <f t="shared" si="433"/>
        <v>97917.27124092984</v>
      </c>
    </row>
    <row r="1977" spans="2:23" ht="15">
      <c r="B1977" t="s">
        <v>3402</v>
      </c>
      <c r="C1977" t="s">
        <v>3403</v>
      </c>
      <c r="D1977" t="s">
        <v>449</v>
      </c>
      <c r="E1977" s="54">
        <v>40</v>
      </c>
      <c r="F1977" s="45" t="s">
        <v>450</v>
      </c>
      <c r="G1977" s="45" t="s">
        <v>408</v>
      </c>
      <c r="H1977" s="45" t="s">
        <v>785</v>
      </c>
      <c r="I1977" s="53">
        <v>63578.67</v>
      </c>
      <c r="J1977" s="58">
        <f t="shared" si="420"/>
        <v>65994.65946</v>
      </c>
      <c r="K1977" s="58">
        <f t="shared" si="421"/>
        <v>68172.48322217999</v>
      </c>
      <c r="L1977" s="74">
        <f t="shared" si="422"/>
        <v>5048.591448689999</v>
      </c>
      <c r="M1977" s="74">
        <f t="shared" si="423"/>
        <v>97.6720960008</v>
      </c>
      <c r="N1977" s="74">
        <f t="shared" si="424"/>
        <v>384.0022598277695</v>
      </c>
      <c r="O1977" s="74">
        <f t="shared" si="425"/>
        <v>8496.812405474999</v>
      </c>
      <c r="P1977" s="39">
        <f t="shared" si="426"/>
        <v>19044</v>
      </c>
      <c r="Q1977" s="73">
        <f t="shared" si="427"/>
        <v>5215.194966496769</v>
      </c>
      <c r="R1977" s="73">
        <f t="shared" si="428"/>
        <v>100.89527516882639</v>
      </c>
      <c r="S1977" s="73">
        <f t="shared" si="429"/>
        <v>384.0022598277695</v>
      </c>
      <c r="T1977" s="73">
        <f t="shared" si="430"/>
        <v>8896.509060494489</v>
      </c>
      <c r="U1977" s="73">
        <f t="shared" si="431"/>
        <v>19236</v>
      </c>
      <c r="V1977" s="73">
        <f t="shared" si="432"/>
        <v>99065.73766999357</v>
      </c>
      <c r="W1977" s="73">
        <f t="shared" si="433"/>
        <v>102005.08478416785</v>
      </c>
    </row>
    <row r="1978" spans="2:23" ht="15">
      <c r="B1978" t="s">
        <v>3404</v>
      </c>
      <c r="C1978" t="s">
        <v>3405</v>
      </c>
      <c r="D1978" t="s">
        <v>449</v>
      </c>
      <c r="E1978" s="54">
        <v>40</v>
      </c>
      <c r="F1978" s="45" t="s">
        <v>450</v>
      </c>
      <c r="G1978" s="45" t="s">
        <v>408</v>
      </c>
      <c r="H1978" s="45" t="s">
        <v>785</v>
      </c>
      <c r="I1978" s="53">
        <v>70324.8</v>
      </c>
      <c r="J1978" s="58">
        <f t="shared" si="420"/>
        <v>72997.14240000001</v>
      </c>
      <c r="K1978" s="58">
        <f t="shared" si="421"/>
        <v>75406.04809920001</v>
      </c>
      <c r="L1978" s="74">
        <f t="shared" si="422"/>
        <v>5584.281393600001</v>
      </c>
      <c r="M1978" s="74">
        <f t="shared" si="423"/>
        <v>108.03577075200002</v>
      </c>
      <c r="N1978" s="74">
        <f t="shared" si="424"/>
        <v>384.0022598277695</v>
      </c>
      <c r="O1978" s="74">
        <f t="shared" si="425"/>
        <v>9398.382084000003</v>
      </c>
      <c r="P1978" s="39">
        <f t="shared" si="426"/>
        <v>19044</v>
      </c>
      <c r="Q1978" s="73">
        <f t="shared" si="427"/>
        <v>5768.5626795888</v>
      </c>
      <c r="R1978" s="73">
        <f t="shared" si="428"/>
        <v>111.600951186816</v>
      </c>
      <c r="S1978" s="73">
        <f t="shared" si="429"/>
        <v>384.0022598277695</v>
      </c>
      <c r="T1978" s="73">
        <f t="shared" si="430"/>
        <v>9840.489276945602</v>
      </c>
      <c r="U1978" s="73">
        <f t="shared" si="431"/>
        <v>19236</v>
      </c>
      <c r="V1978" s="73">
        <f t="shared" si="432"/>
        <v>107515.84390817978</v>
      </c>
      <c r="W1978" s="73">
        <f t="shared" si="433"/>
        <v>110746.703266749</v>
      </c>
    </row>
    <row r="1979" spans="2:23" ht="15">
      <c r="B1979" t="s">
        <v>3406</v>
      </c>
      <c r="C1979" t="s">
        <v>3407</v>
      </c>
      <c r="D1979" t="s">
        <v>449</v>
      </c>
      <c r="E1979" s="54">
        <v>40</v>
      </c>
      <c r="F1979" s="45" t="s">
        <v>450</v>
      </c>
      <c r="G1979" s="45" t="s">
        <v>408</v>
      </c>
      <c r="H1979" s="45" t="s">
        <v>785</v>
      </c>
      <c r="I1979" s="53">
        <v>62276.86</v>
      </c>
      <c r="J1979" s="58">
        <f t="shared" si="420"/>
        <v>64643.38068</v>
      </c>
      <c r="K1979" s="58">
        <f t="shared" si="421"/>
        <v>66776.61224244</v>
      </c>
      <c r="L1979" s="74">
        <f t="shared" si="422"/>
        <v>4945.21862202</v>
      </c>
      <c r="M1979" s="74">
        <f t="shared" si="423"/>
        <v>95.6722034064</v>
      </c>
      <c r="N1979" s="74">
        <f t="shared" si="424"/>
        <v>384.0022598277695</v>
      </c>
      <c r="O1979" s="74">
        <f t="shared" si="425"/>
        <v>8322.835262550001</v>
      </c>
      <c r="P1979" s="39">
        <f t="shared" si="426"/>
        <v>19044</v>
      </c>
      <c r="Q1979" s="73">
        <f t="shared" si="427"/>
        <v>5108.410836546659</v>
      </c>
      <c r="R1979" s="73">
        <f t="shared" si="428"/>
        <v>98.82938611881119</v>
      </c>
      <c r="S1979" s="73">
        <f t="shared" si="429"/>
        <v>384.0022598277695</v>
      </c>
      <c r="T1979" s="73">
        <f t="shared" si="430"/>
        <v>8714.34789763842</v>
      </c>
      <c r="U1979" s="73">
        <f t="shared" si="431"/>
        <v>19236</v>
      </c>
      <c r="V1979" s="73">
        <f t="shared" si="432"/>
        <v>97435.10902780417</v>
      </c>
      <c r="W1979" s="73">
        <f t="shared" si="433"/>
        <v>100318.20262257165</v>
      </c>
    </row>
    <row r="1980" spans="2:23" ht="15">
      <c r="B1980" t="s">
        <v>3408</v>
      </c>
      <c r="C1980" t="s">
        <v>3409</v>
      </c>
      <c r="D1980" t="s">
        <v>449</v>
      </c>
      <c r="E1980" s="54">
        <v>40</v>
      </c>
      <c r="F1980" s="45" t="s">
        <v>450</v>
      </c>
      <c r="G1980" s="45" t="s">
        <v>408</v>
      </c>
      <c r="H1980" s="45" t="s">
        <v>785</v>
      </c>
      <c r="I1980" s="53">
        <v>83670.31</v>
      </c>
      <c r="J1980" s="58">
        <f t="shared" si="420"/>
        <v>86849.78178</v>
      </c>
      <c r="K1980" s="58">
        <f t="shared" si="421"/>
        <v>89715.82457874</v>
      </c>
      <c r="L1980" s="74">
        <f t="shared" si="422"/>
        <v>6644.008306170001</v>
      </c>
      <c r="M1980" s="74">
        <f t="shared" si="423"/>
        <v>128.53767703440002</v>
      </c>
      <c r="N1980" s="74">
        <f t="shared" si="424"/>
        <v>384.0022598277695</v>
      </c>
      <c r="O1980" s="74">
        <f t="shared" si="425"/>
        <v>11181.909404175001</v>
      </c>
      <c r="P1980" s="39">
        <f t="shared" si="426"/>
        <v>19044</v>
      </c>
      <c r="Q1980" s="73">
        <f t="shared" si="427"/>
        <v>6863.26058027361</v>
      </c>
      <c r="R1980" s="73">
        <f t="shared" si="428"/>
        <v>132.7794203765352</v>
      </c>
      <c r="S1980" s="73">
        <f t="shared" si="429"/>
        <v>384.0022598277695</v>
      </c>
      <c r="T1980" s="73">
        <f t="shared" si="430"/>
        <v>11707.91510752557</v>
      </c>
      <c r="U1980" s="73">
        <f t="shared" si="431"/>
        <v>19236</v>
      </c>
      <c r="V1980" s="73">
        <f t="shared" si="432"/>
        <v>124232.23942720718</v>
      </c>
      <c r="W1980" s="73">
        <f t="shared" si="433"/>
        <v>128039.78194674347</v>
      </c>
    </row>
    <row r="1981" spans="2:23" ht="15">
      <c r="B1981" t="s">
        <v>3410</v>
      </c>
      <c r="C1981" t="s">
        <v>3411</v>
      </c>
      <c r="D1981" t="s">
        <v>449</v>
      </c>
      <c r="E1981" s="54">
        <v>40</v>
      </c>
      <c r="F1981" s="45" t="s">
        <v>450</v>
      </c>
      <c r="G1981" s="45" t="s">
        <v>408</v>
      </c>
      <c r="H1981" s="45" t="s">
        <v>785</v>
      </c>
      <c r="I1981" s="53">
        <v>76377.6</v>
      </c>
      <c r="J1981" s="58">
        <f t="shared" si="420"/>
        <v>79279.94880000001</v>
      </c>
      <c r="K1981" s="58">
        <f t="shared" si="421"/>
        <v>81896.1871104</v>
      </c>
      <c r="L1981" s="74">
        <f t="shared" si="422"/>
        <v>6064.916083200001</v>
      </c>
      <c r="M1981" s="74">
        <f t="shared" si="423"/>
        <v>117.33432422400001</v>
      </c>
      <c r="N1981" s="74">
        <f t="shared" si="424"/>
        <v>384.0022598277695</v>
      </c>
      <c r="O1981" s="74">
        <f t="shared" si="425"/>
        <v>10207.293408000001</v>
      </c>
      <c r="P1981" s="39">
        <f t="shared" si="426"/>
        <v>19044</v>
      </c>
      <c r="Q1981" s="73">
        <f t="shared" si="427"/>
        <v>6265.0583139456</v>
      </c>
      <c r="R1981" s="73">
        <f t="shared" si="428"/>
        <v>121.20635692339201</v>
      </c>
      <c r="S1981" s="73">
        <f t="shared" si="429"/>
        <v>384.0022598277695</v>
      </c>
      <c r="T1981" s="73">
        <f t="shared" si="430"/>
        <v>10687.452417907201</v>
      </c>
      <c r="U1981" s="73">
        <f t="shared" si="431"/>
        <v>19236</v>
      </c>
      <c r="V1981" s="73">
        <f t="shared" si="432"/>
        <v>115097.49487525178</v>
      </c>
      <c r="W1981" s="73">
        <f t="shared" si="433"/>
        <v>118589.90645900396</v>
      </c>
    </row>
    <row r="1982" spans="2:23" ht="15">
      <c r="B1982" t="s">
        <v>3412</v>
      </c>
      <c r="C1982" t="s">
        <v>3413</v>
      </c>
      <c r="D1982" t="s">
        <v>449</v>
      </c>
      <c r="E1982" s="54">
        <v>40</v>
      </c>
      <c r="F1982" s="45" t="s">
        <v>450</v>
      </c>
      <c r="G1982" s="45" t="s">
        <v>408</v>
      </c>
      <c r="H1982" s="45" t="s">
        <v>785</v>
      </c>
      <c r="I1982" s="53">
        <v>78197.6</v>
      </c>
      <c r="J1982" s="58">
        <f t="shared" si="420"/>
        <v>81169.1088</v>
      </c>
      <c r="K1982" s="58">
        <f t="shared" si="421"/>
        <v>83847.68939039999</v>
      </c>
      <c r="L1982" s="74">
        <f t="shared" si="422"/>
        <v>6209.4368232</v>
      </c>
      <c r="M1982" s="74">
        <f t="shared" si="423"/>
        <v>120.130281024</v>
      </c>
      <c r="N1982" s="74">
        <f t="shared" si="424"/>
        <v>384.0022598277695</v>
      </c>
      <c r="O1982" s="74">
        <f t="shared" si="425"/>
        <v>10450.522758000001</v>
      </c>
      <c r="P1982" s="39">
        <f t="shared" si="426"/>
        <v>19044</v>
      </c>
      <c r="Q1982" s="73">
        <f t="shared" si="427"/>
        <v>6414.348238365599</v>
      </c>
      <c r="R1982" s="73">
        <f t="shared" si="428"/>
        <v>124.09458029779198</v>
      </c>
      <c r="S1982" s="73">
        <f t="shared" si="429"/>
        <v>384.0022598277695</v>
      </c>
      <c r="T1982" s="73">
        <f t="shared" si="430"/>
        <v>10942.1234654472</v>
      </c>
      <c r="U1982" s="73">
        <f t="shared" si="431"/>
        <v>19236</v>
      </c>
      <c r="V1982" s="73">
        <f t="shared" si="432"/>
        <v>117377.20092205176</v>
      </c>
      <c r="W1982" s="73">
        <f t="shared" si="433"/>
        <v>120948.25793433835</v>
      </c>
    </row>
    <row r="1983" spans="2:23" ht="15">
      <c r="B1983" t="s">
        <v>3414</v>
      </c>
      <c r="C1983" t="s">
        <v>3415</v>
      </c>
      <c r="D1983" t="s">
        <v>449</v>
      </c>
      <c r="E1983" s="54">
        <v>40</v>
      </c>
      <c r="F1983" s="45" t="s">
        <v>450</v>
      </c>
      <c r="G1983" s="45" t="s">
        <v>408</v>
      </c>
      <c r="H1983" s="45" t="s">
        <v>785</v>
      </c>
      <c r="I1983" s="53">
        <v>94120</v>
      </c>
      <c r="J1983" s="58">
        <f t="shared" si="420"/>
        <v>97696.56</v>
      </c>
      <c r="K1983" s="58">
        <f t="shared" si="421"/>
        <v>100920.54647999999</v>
      </c>
      <c r="L1983" s="74">
        <f t="shared" si="422"/>
        <v>7473.78684</v>
      </c>
      <c r="M1983" s="74">
        <f t="shared" si="423"/>
        <v>144.5909088</v>
      </c>
      <c r="N1983" s="74">
        <f t="shared" si="424"/>
        <v>384.0022598277695</v>
      </c>
      <c r="O1983" s="74">
        <f t="shared" si="425"/>
        <v>12578.4321</v>
      </c>
      <c r="P1983" s="39">
        <f t="shared" si="426"/>
        <v>19044</v>
      </c>
      <c r="Q1983" s="73">
        <f t="shared" si="427"/>
        <v>7720.421805719999</v>
      </c>
      <c r="R1983" s="73">
        <f t="shared" si="428"/>
        <v>149.3624087904</v>
      </c>
      <c r="S1983" s="73">
        <f t="shared" si="429"/>
        <v>384.0022598277695</v>
      </c>
      <c r="T1983" s="73">
        <f t="shared" si="430"/>
        <v>13170.13131564</v>
      </c>
      <c r="U1983" s="73">
        <f t="shared" si="431"/>
        <v>19236</v>
      </c>
      <c r="V1983" s="73">
        <f t="shared" si="432"/>
        <v>137321.37210862775</v>
      </c>
      <c r="W1983" s="73">
        <f t="shared" si="433"/>
        <v>141580.46426997817</v>
      </c>
    </row>
    <row r="1984" spans="2:23" ht="15">
      <c r="B1984" t="s">
        <v>3416</v>
      </c>
      <c r="C1984" t="s">
        <v>3417</v>
      </c>
      <c r="D1984" t="s">
        <v>449</v>
      </c>
      <c r="E1984" s="54">
        <v>40</v>
      </c>
      <c r="F1984" s="45" t="s">
        <v>450</v>
      </c>
      <c r="G1984" s="45" t="s">
        <v>408</v>
      </c>
      <c r="H1984" s="45" t="s">
        <v>785</v>
      </c>
      <c r="I1984" s="53">
        <v>98820.8</v>
      </c>
      <c r="J1984" s="58">
        <f t="shared" si="420"/>
        <v>102575.99040000001</v>
      </c>
      <c r="K1984" s="58">
        <f t="shared" si="421"/>
        <v>105960.9980832</v>
      </c>
      <c r="L1984" s="74">
        <f t="shared" si="422"/>
        <v>7847.063265600001</v>
      </c>
      <c r="M1984" s="74">
        <f t="shared" si="423"/>
        <v>151.812465792</v>
      </c>
      <c r="N1984" s="74">
        <f t="shared" si="424"/>
        <v>384.0022598277695</v>
      </c>
      <c r="O1984" s="74">
        <f t="shared" si="425"/>
        <v>13206.658764000002</v>
      </c>
      <c r="P1984" s="39">
        <f t="shared" si="426"/>
        <v>19044</v>
      </c>
      <c r="Q1984" s="73">
        <f t="shared" si="427"/>
        <v>8106.0163533648</v>
      </c>
      <c r="R1984" s="73">
        <f t="shared" si="428"/>
        <v>156.822277163136</v>
      </c>
      <c r="S1984" s="73">
        <f t="shared" si="429"/>
        <v>384.0022598277695</v>
      </c>
      <c r="T1984" s="73">
        <f t="shared" si="430"/>
        <v>13827.910249857601</v>
      </c>
      <c r="U1984" s="73">
        <f t="shared" si="431"/>
        <v>19236</v>
      </c>
      <c r="V1984" s="73">
        <f t="shared" si="432"/>
        <v>143209.52715521978</v>
      </c>
      <c r="W1984" s="73">
        <f t="shared" si="433"/>
        <v>147671.7492234133</v>
      </c>
    </row>
    <row r="1985" spans="2:23" ht="15">
      <c r="B1985" t="s">
        <v>3418</v>
      </c>
      <c r="C1985" t="s">
        <v>3419</v>
      </c>
      <c r="D1985" t="s">
        <v>449</v>
      </c>
      <c r="E1985" s="54">
        <v>40</v>
      </c>
      <c r="F1985" s="45" t="s">
        <v>450</v>
      </c>
      <c r="G1985" s="45" t="s">
        <v>408</v>
      </c>
      <c r="H1985" s="45" t="s">
        <v>785</v>
      </c>
      <c r="I1985" s="53">
        <v>101171.2</v>
      </c>
      <c r="J1985" s="58">
        <f t="shared" si="420"/>
        <v>105015.7056</v>
      </c>
      <c r="K1985" s="58">
        <f t="shared" si="421"/>
        <v>108481.2238848</v>
      </c>
      <c r="L1985" s="74">
        <f t="shared" si="422"/>
        <v>8033.7014784</v>
      </c>
      <c r="M1985" s="74">
        <f t="shared" si="423"/>
        <v>155.423244288</v>
      </c>
      <c r="N1985" s="74">
        <f t="shared" si="424"/>
        <v>384.0022598277695</v>
      </c>
      <c r="O1985" s="74">
        <f t="shared" si="425"/>
        <v>13520.772096</v>
      </c>
      <c r="P1985" s="39">
        <f t="shared" si="426"/>
        <v>19044</v>
      </c>
      <c r="Q1985" s="73">
        <f t="shared" si="427"/>
        <v>8298.813627187199</v>
      </c>
      <c r="R1985" s="73">
        <f t="shared" si="428"/>
        <v>160.552211349504</v>
      </c>
      <c r="S1985" s="73">
        <f t="shared" si="429"/>
        <v>384.0022598277695</v>
      </c>
      <c r="T1985" s="73">
        <f t="shared" si="430"/>
        <v>14156.7997169664</v>
      </c>
      <c r="U1985" s="73">
        <f t="shared" si="431"/>
        <v>19236</v>
      </c>
      <c r="V1985" s="73">
        <f t="shared" si="432"/>
        <v>146153.60467851578</v>
      </c>
      <c r="W1985" s="73">
        <f t="shared" si="433"/>
        <v>150717.3917001309</v>
      </c>
    </row>
    <row r="1986" spans="2:23" ht="15">
      <c r="B1986" t="s">
        <v>3420</v>
      </c>
      <c r="C1986" t="s">
        <v>3421</v>
      </c>
      <c r="D1986" t="s">
        <v>449</v>
      </c>
      <c r="E1986" s="54">
        <v>40</v>
      </c>
      <c r="F1986" s="45" t="s">
        <v>450</v>
      </c>
      <c r="G1986" s="45" t="s">
        <v>408</v>
      </c>
      <c r="H1986" s="45" t="s">
        <v>785</v>
      </c>
      <c r="I1986" s="53">
        <v>50180</v>
      </c>
      <c r="J1986" s="58">
        <f t="shared" si="420"/>
        <v>52086.840000000004</v>
      </c>
      <c r="K1986" s="58">
        <f t="shared" si="421"/>
        <v>53805.70572</v>
      </c>
      <c r="L1986" s="74">
        <f t="shared" si="422"/>
        <v>3984.6432600000003</v>
      </c>
      <c r="M1986" s="74">
        <f t="shared" si="423"/>
        <v>77.08852320000001</v>
      </c>
      <c r="N1986" s="74">
        <f t="shared" si="424"/>
        <v>384.0022598277695</v>
      </c>
      <c r="O1986" s="74">
        <f t="shared" si="425"/>
        <v>6706.18065</v>
      </c>
      <c r="P1986" s="39">
        <f t="shared" si="426"/>
        <v>19044</v>
      </c>
      <c r="Q1986" s="73">
        <f t="shared" si="427"/>
        <v>4116.13648758</v>
      </c>
      <c r="R1986" s="73">
        <f t="shared" si="428"/>
        <v>79.6324444656</v>
      </c>
      <c r="S1986" s="73">
        <f t="shared" si="429"/>
        <v>384.0022598277695</v>
      </c>
      <c r="T1986" s="73">
        <f t="shared" si="430"/>
        <v>7021.64459646</v>
      </c>
      <c r="U1986" s="73">
        <f t="shared" si="431"/>
        <v>19236</v>
      </c>
      <c r="V1986" s="73">
        <f t="shared" si="432"/>
        <v>82282.75469302777</v>
      </c>
      <c r="W1986" s="73">
        <f t="shared" si="433"/>
        <v>84643.12150833337</v>
      </c>
    </row>
    <row r="1987" spans="2:23" ht="15">
      <c r="B1987" t="s">
        <v>3422</v>
      </c>
      <c r="C1987" t="s">
        <v>3423</v>
      </c>
      <c r="D1987" t="s">
        <v>449</v>
      </c>
      <c r="E1987" s="54">
        <v>40</v>
      </c>
      <c r="F1987" s="45" t="s">
        <v>450</v>
      </c>
      <c r="G1987" s="45" t="s">
        <v>408</v>
      </c>
      <c r="H1987" s="45" t="s">
        <v>785</v>
      </c>
      <c r="I1987" s="53">
        <v>64937.6</v>
      </c>
      <c r="J1987" s="58">
        <f t="shared" si="420"/>
        <v>67405.2288</v>
      </c>
      <c r="K1987" s="58">
        <f t="shared" si="421"/>
        <v>69629.60135039999</v>
      </c>
      <c r="L1987" s="74">
        <f t="shared" si="422"/>
        <v>5156.5000032</v>
      </c>
      <c r="M1987" s="74">
        <f t="shared" si="423"/>
        <v>99.759738624</v>
      </c>
      <c r="N1987" s="74">
        <f t="shared" si="424"/>
        <v>384.0022598277695</v>
      </c>
      <c r="O1987" s="74">
        <f t="shared" si="425"/>
        <v>8678.423208</v>
      </c>
      <c r="P1987" s="39">
        <f t="shared" si="426"/>
        <v>19044</v>
      </c>
      <c r="Q1987" s="73">
        <f t="shared" si="427"/>
        <v>5326.664503305598</v>
      </c>
      <c r="R1987" s="73">
        <f t="shared" si="428"/>
        <v>103.05180999859198</v>
      </c>
      <c r="S1987" s="73">
        <f t="shared" si="429"/>
        <v>384.0022598277695</v>
      </c>
      <c r="T1987" s="73">
        <f t="shared" si="430"/>
        <v>9086.662976227199</v>
      </c>
      <c r="U1987" s="73">
        <f t="shared" si="431"/>
        <v>19236</v>
      </c>
      <c r="V1987" s="73">
        <f t="shared" si="432"/>
        <v>100767.91400965177</v>
      </c>
      <c r="W1987" s="73">
        <f t="shared" si="433"/>
        <v>103765.98289975914</v>
      </c>
    </row>
    <row r="1988" spans="2:23" ht="15">
      <c r="B1988" t="s">
        <v>3424</v>
      </c>
      <c r="C1988" t="s">
        <v>3425</v>
      </c>
      <c r="D1988" t="s">
        <v>449</v>
      </c>
      <c r="E1988" s="54">
        <v>40</v>
      </c>
      <c r="F1988" s="45" t="s">
        <v>450</v>
      </c>
      <c r="G1988" s="45" t="s">
        <v>408</v>
      </c>
      <c r="H1988" s="45" t="s">
        <v>785</v>
      </c>
      <c r="I1988" s="53">
        <v>55066.84</v>
      </c>
      <c r="J1988" s="58">
        <f t="shared" si="420"/>
        <v>57159.37992</v>
      </c>
      <c r="K1988" s="58">
        <f t="shared" si="421"/>
        <v>59045.63945736</v>
      </c>
      <c r="L1988" s="74">
        <f t="shared" si="422"/>
        <v>4372.69256388</v>
      </c>
      <c r="M1988" s="74">
        <f t="shared" si="423"/>
        <v>84.5958822816</v>
      </c>
      <c r="N1988" s="74">
        <f t="shared" si="424"/>
        <v>384.0022598277695</v>
      </c>
      <c r="O1988" s="74">
        <f t="shared" si="425"/>
        <v>7359.2701647</v>
      </c>
      <c r="P1988" s="39">
        <f t="shared" si="426"/>
        <v>19044</v>
      </c>
      <c r="Q1988" s="73">
        <f t="shared" si="427"/>
        <v>4516.99141848804</v>
      </c>
      <c r="R1988" s="73">
        <f t="shared" si="428"/>
        <v>87.3875463968928</v>
      </c>
      <c r="S1988" s="73">
        <f t="shared" si="429"/>
        <v>384.0022598277695</v>
      </c>
      <c r="T1988" s="73">
        <f t="shared" si="430"/>
        <v>7705.45594918548</v>
      </c>
      <c r="U1988" s="73">
        <f t="shared" si="431"/>
        <v>19236</v>
      </c>
      <c r="V1988" s="73">
        <f t="shared" si="432"/>
        <v>88403.94079068938</v>
      </c>
      <c r="W1988" s="73">
        <f t="shared" si="433"/>
        <v>90975.47663125818</v>
      </c>
    </row>
    <row r="1989" spans="2:23" ht="15">
      <c r="B1989" t="s">
        <v>3426</v>
      </c>
      <c r="C1989" t="s">
        <v>3427</v>
      </c>
      <c r="D1989" t="s">
        <v>449</v>
      </c>
      <c r="E1989" s="54">
        <v>40</v>
      </c>
      <c r="F1989" s="45" t="s">
        <v>450</v>
      </c>
      <c r="G1989" s="45" t="s">
        <v>408</v>
      </c>
      <c r="H1989" s="45" t="s">
        <v>785</v>
      </c>
      <c r="I1989" s="53">
        <v>66476.8</v>
      </c>
      <c r="J1989" s="58">
        <f t="shared" si="420"/>
        <v>69002.91840000001</v>
      </c>
      <c r="K1989" s="58">
        <f t="shared" si="421"/>
        <v>71280.01470720001</v>
      </c>
      <c r="L1989" s="74">
        <f t="shared" si="422"/>
        <v>5278.723257600001</v>
      </c>
      <c r="M1989" s="74">
        <f t="shared" si="423"/>
        <v>102.12431923200002</v>
      </c>
      <c r="N1989" s="74">
        <f t="shared" si="424"/>
        <v>384.0022598277695</v>
      </c>
      <c r="O1989" s="74">
        <f t="shared" si="425"/>
        <v>8884.125744</v>
      </c>
      <c r="P1989" s="39">
        <f t="shared" si="426"/>
        <v>19044</v>
      </c>
      <c r="Q1989" s="73">
        <f t="shared" si="427"/>
        <v>5452.921125100801</v>
      </c>
      <c r="R1989" s="73">
        <f t="shared" si="428"/>
        <v>105.49442176665602</v>
      </c>
      <c r="S1989" s="73">
        <f t="shared" si="429"/>
        <v>384.0022598277695</v>
      </c>
      <c r="T1989" s="73">
        <f t="shared" si="430"/>
        <v>9302.041919289602</v>
      </c>
      <c r="U1989" s="73">
        <f t="shared" si="431"/>
        <v>19236</v>
      </c>
      <c r="V1989" s="73">
        <f t="shared" si="432"/>
        <v>102695.89398065978</v>
      </c>
      <c r="W1989" s="73">
        <f t="shared" si="433"/>
        <v>105760.47443318483</v>
      </c>
    </row>
    <row r="1990" spans="2:23" ht="15">
      <c r="B1990" t="s">
        <v>3428</v>
      </c>
      <c r="C1990" t="s">
        <v>3429</v>
      </c>
      <c r="D1990" t="s">
        <v>449</v>
      </c>
      <c r="E1990" s="54">
        <v>40</v>
      </c>
      <c r="F1990" s="45" t="s">
        <v>450</v>
      </c>
      <c r="G1990" s="45" t="s">
        <v>408</v>
      </c>
      <c r="H1990" s="45" t="s">
        <v>785</v>
      </c>
      <c r="I1990" s="53">
        <v>61838.4</v>
      </c>
      <c r="J1990" s="58">
        <f t="shared" si="420"/>
        <v>64188.2592</v>
      </c>
      <c r="K1990" s="58">
        <f t="shared" si="421"/>
        <v>66306.4717536</v>
      </c>
      <c r="L1990" s="74">
        <f t="shared" si="422"/>
        <v>4910.4018288</v>
      </c>
      <c r="M1990" s="74">
        <f t="shared" si="423"/>
        <v>94.998623616</v>
      </c>
      <c r="N1990" s="74">
        <f t="shared" si="424"/>
        <v>384.0022598277695</v>
      </c>
      <c r="O1990" s="74">
        <f t="shared" si="425"/>
        <v>8264.238372</v>
      </c>
      <c r="P1990" s="39">
        <f t="shared" si="426"/>
        <v>19044</v>
      </c>
      <c r="Q1990" s="73">
        <f t="shared" si="427"/>
        <v>5072.445089150399</v>
      </c>
      <c r="R1990" s="73">
        <f t="shared" si="428"/>
        <v>98.13357819532798</v>
      </c>
      <c r="S1990" s="73">
        <f t="shared" si="429"/>
        <v>384.0022598277695</v>
      </c>
      <c r="T1990" s="73">
        <f t="shared" si="430"/>
        <v>8652.994563844799</v>
      </c>
      <c r="U1990" s="73">
        <f t="shared" si="431"/>
        <v>19236</v>
      </c>
      <c r="V1990" s="73">
        <f t="shared" si="432"/>
        <v>96885.90028424378</v>
      </c>
      <c r="W1990" s="73">
        <f t="shared" si="433"/>
        <v>99750.0472446183</v>
      </c>
    </row>
    <row r="1991" spans="2:23" ht="15">
      <c r="B1991" t="s">
        <v>3430</v>
      </c>
      <c r="C1991" t="s">
        <v>3431</v>
      </c>
      <c r="D1991" t="s">
        <v>449</v>
      </c>
      <c r="E1991" s="54">
        <v>40</v>
      </c>
      <c r="F1991" s="45" t="s">
        <v>450</v>
      </c>
      <c r="G1991" s="45" t="s">
        <v>408</v>
      </c>
      <c r="H1991" s="45" t="s">
        <v>785</v>
      </c>
      <c r="I1991" s="53">
        <v>52785.78</v>
      </c>
      <c r="J1991" s="58">
        <f t="shared" si="420"/>
        <v>54791.63964</v>
      </c>
      <c r="K1991" s="58">
        <f t="shared" si="421"/>
        <v>56599.76374812</v>
      </c>
      <c r="L1991" s="74">
        <f t="shared" si="422"/>
        <v>4191.56043246</v>
      </c>
      <c r="M1991" s="74">
        <f t="shared" si="423"/>
        <v>81.0916266672</v>
      </c>
      <c r="N1991" s="74">
        <f t="shared" si="424"/>
        <v>384.0022598277695</v>
      </c>
      <c r="O1991" s="74">
        <f t="shared" si="425"/>
        <v>7054.423603650001</v>
      </c>
      <c r="P1991" s="39">
        <f t="shared" si="426"/>
        <v>19044</v>
      </c>
      <c r="Q1991" s="73">
        <f t="shared" si="427"/>
        <v>4329.88192673118</v>
      </c>
      <c r="R1991" s="73">
        <f t="shared" si="428"/>
        <v>83.7676503472176</v>
      </c>
      <c r="S1991" s="73">
        <f t="shared" si="429"/>
        <v>384.0022598277695</v>
      </c>
      <c r="T1991" s="73">
        <f t="shared" si="430"/>
        <v>7386.26916912966</v>
      </c>
      <c r="U1991" s="73">
        <f t="shared" si="431"/>
        <v>19236</v>
      </c>
      <c r="V1991" s="73">
        <f t="shared" si="432"/>
        <v>85546.71756260497</v>
      </c>
      <c r="W1991" s="73">
        <f t="shared" si="433"/>
        <v>88019.68475415582</v>
      </c>
    </row>
    <row r="1992" spans="2:23" ht="15">
      <c r="B1992" t="s">
        <v>3432</v>
      </c>
      <c r="C1992" t="s">
        <v>3433</v>
      </c>
      <c r="D1992" t="s">
        <v>449</v>
      </c>
      <c r="E1992" s="54">
        <v>40</v>
      </c>
      <c r="F1992" s="45" t="s">
        <v>450</v>
      </c>
      <c r="G1992" s="45" t="s">
        <v>408</v>
      </c>
      <c r="H1992" s="45" t="s">
        <v>785</v>
      </c>
      <c r="I1992" s="53">
        <v>89299.6</v>
      </c>
      <c r="J1992" s="58">
        <f t="shared" si="420"/>
        <v>92692.9848</v>
      </c>
      <c r="K1992" s="58">
        <f t="shared" si="421"/>
        <v>95751.8532984</v>
      </c>
      <c r="L1992" s="74">
        <f t="shared" si="422"/>
        <v>7091.0133372</v>
      </c>
      <c r="M1992" s="74">
        <f t="shared" si="423"/>
        <v>137.185617504</v>
      </c>
      <c r="N1992" s="74">
        <f t="shared" si="424"/>
        <v>384.0022598277695</v>
      </c>
      <c r="O1992" s="74">
        <f t="shared" si="425"/>
        <v>11934.221793</v>
      </c>
      <c r="P1992" s="39">
        <f t="shared" si="426"/>
        <v>19044</v>
      </c>
      <c r="Q1992" s="73">
        <f t="shared" si="427"/>
        <v>7325.0167773276</v>
      </c>
      <c r="R1992" s="73">
        <f t="shared" si="428"/>
        <v>141.712742881632</v>
      </c>
      <c r="S1992" s="73">
        <f t="shared" si="429"/>
        <v>384.0022598277695</v>
      </c>
      <c r="T1992" s="73">
        <f t="shared" si="430"/>
        <v>12495.616855441202</v>
      </c>
      <c r="U1992" s="73">
        <f t="shared" si="431"/>
        <v>19236</v>
      </c>
      <c r="V1992" s="73">
        <f t="shared" si="432"/>
        <v>131283.40780753177</v>
      </c>
      <c r="W1992" s="73">
        <f t="shared" si="433"/>
        <v>135334.2019338782</v>
      </c>
    </row>
    <row r="1993" spans="2:23" ht="15">
      <c r="B1993" t="s">
        <v>3434</v>
      </c>
      <c r="C1993" t="s">
        <v>3435</v>
      </c>
      <c r="D1993" t="s">
        <v>449</v>
      </c>
      <c r="E1993" s="54">
        <v>40</v>
      </c>
      <c r="F1993" s="45" t="s">
        <v>450</v>
      </c>
      <c r="G1993" s="45" t="s">
        <v>408</v>
      </c>
      <c r="H1993" s="45" t="s">
        <v>785</v>
      </c>
      <c r="I1993" s="53">
        <v>78000</v>
      </c>
      <c r="J1993" s="58">
        <f t="shared" si="420"/>
        <v>80964</v>
      </c>
      <c r="K1993" s="58">
        <f t="shared" si="421"/>
        <v>83635.81199999999</v>
      </c>
      <c r="L1993" s="74">
        <f t="shared" si="422"/>
        <v>6193.746</v>
      </c>
      <c r="M1993" s="74">
        <f t="shared" si="423"/>
        <v>119.82672</v>
      </c>
      <c r="N1993" s="74">
        <f t="shared" si="424"/>
        <v>384.0022598277695</v>
      </c>
      <c r="O1993" s="74">
        <f t="shared" si="425"/>
        <v>10424.115</v>
      </c>
      <c r="P1993" s="39">
        <f t="shared" si="426"/>
        <v>19044</v>
      </c>
      <c r="Q1993" s="73">
        <f t="shared" si="427"/>
        <v>6398.139617999999</v>
      </c>
      <c r="R1993" s="73">
        <f t="shared" si="428"/>
        <v>123.78100175999998</v>
      </c>
      <c r="S1993" s="73">
        <f t="shared" si="429"/>
        <v>384.0022598277695</v>
      </c>
      <c r="T1993" s="73">
        <f t="shared" si="430"/>
        <v>10914.473466</v>
      </c>
      <c r="U1993" s="73">
        <f t="shared" si="431"/>
        <v>19236</v>
      </c>
      <c r="V1993" s="73">
        <f t="shared" si="432"/>
        <v>117129.68997982777</v>
      </c>
      <c r="W1993" s="73">
        <f t="shared" si="433"/>
        <v>120692.20834558776</v>
      </c>
    </row>
    <row r="1994" spans="2:23" ht="15">
      <c r="B1994" t="s">
        <v>3436</v>
      </c>
      <c r="C1994" t="s">
        <v>3437</v>
      </c>
      <c r="D1994" t="s">
        <v>449</v>
      </c>
      <c r="E1994" s="54">
        <v>40</v>
      </c>
      <c r="F1994" s="45" t="s">
        <v>450</v>
      </c>
      <c r="G1994" s="45" t="s">
        <v>408</v>
      </c>
      <c r="H1994" s="45" t="s">
        <v>785</v>
      </c>
      <c r="I1994" s="53">
        <v>85981</v>
      </c>
      <c r="J1994" s="58">
        <f aca="true" t="shared" si="434" ref="J1994:J2057">I1994*(1+$F$1)</f>
        <v>89248.278</v>
      </c>
      <c r="K1994" s="58">
        <f aca="true" t="shared" si="435" ref="K1994:K2057">J1994*(1+$F$2)</f>
        <v>92193.471174</v>
      </c>
      <c r="L1994" s="74">
        <f aca="true" t="shared" si="436" ref="L1994:L2057">IF(J1994-$L$2&lt;0,J1994*$I$3,($L$2*$I$3)+(J1994-$L$2)*$I$4)</f>
        <v>6827.493267000001</v>
      </c>
      <c r="M1994" s="74">
        <f aca="true" t="shared" si="437" ref="M1994:M2057">J1994*0.00148</f>
        <v>132.08745144</v>
      </c>
      <c r="N1994" s="74">
        <f aca="true" t="shared" si="438" ref="N1994:N2057">2080*0.184616471071043</f>
        <v>384.0022598277695</v>
      </c>
      <c r="O1994" s="74">
        <f aca="true" t="shared" si="439" ref="O1994:O2057">J1994*0.12875</f>
        <v>11490.715792500001</v>
      </c>
      <c r="P1994" s="39">
        <f aca="true" t="shared" si="440" ref="P1994:P2057">1587*12</f>
        <v>19044</v>
      </c>
      <c r="Q1994" s="73">
        <f aca="true" t="shared" si="441" ref="Q1994:Q2057">IF(K1994-$L$2&lt;0,K1994*$I$3,($L$2*$I$3)+(K1994-$L$2)*$I$4)</f>
        <v>7052.800544811001</v>
      </c>
      <c r="R1994" s="73">
        <f aca="true" t="shared" si="442" ref="R1994:R2057">K1994*0.00148</f>
        <v>136.44633733752002</v>
      </c>
      <c r="S1994" s="73">
        <f aca="true" t="shared" si="443" ref="S1994:S2057">2080*0.184616471071043</f>
        <v>384.0022598277695</v>
      </c>
      <c r="T1994" s="73">
        <f aca="true" t="shared" si="444" ref="T1994:T2057">K1994*0.1305</f>
        <v>12031.247988207002</v>
      </c>
      <c r="U1994" s="73">
        <f aca="true" t="shared" si="445" ref="U1994:U2057">1603*12</f>
        <v>19236</v>
      </c>
      <c r="V1994" s="73">
        <f aca="true" t="shared" si="446" ref="V1994:V2057">J1994+SUM(L1994:P1994)</f>
        <v>127126.57677076777</v>
      </c>
      <c r="W1994" s="73">
        <f aca="true" t="shared" si="447" ref="W1994:W2057">K1994+SUM(Q1994:U1994)</f>
        <v>131033.9683041833</v>
      </c>
    </row>
    <row r="1995" spans="2:23" ht="15">
      <c r="B1995" t="s">
        <v>3438</v>
      </c>
      <c r="C1995" t="s">
        <v>464</v>
      </c>
      <c r="D1995" t="s">
        <v>417</v>
      </c>
      <c r="E1995" s="54">
        <v>40</v>
      </c>
      <c r="F1995" s="45" t="s">
        <v>407</v>
      </c>
      <c r="G1995" s="45" t="s">
        <v>408</v>
      </c>
      <c r="H1995" s="45" t="s">
        <v>412</v>
      </c>
      <c r="I1995" s="53">
        <v>86498.28</v>
      </c>
      <c r="J1995" s="58">
        <f t="shared" si="434"/>
        <v>89785.21464</v>
      </c>
      <c r="K1995" s="58">
        <f t="shared" si="435"/>
        <v>92748.12672312</v>
      </c>
      <c r="L1995" s="74">
        <f t="shared" si="436"/>
        <v>6868.56891996</v>
      </c>
      <c r="M1995" s="74">
        <f t="shared" si="437"/>
        <v>132.8821176672</v>
      </c>
      <c r="N1995" s="74">
        <f t="shared" si="438"/>
        <v>384.0022598277695</v>
      </c>
      <c r="O1995" s="74">
        <f t="shared" si="439"/>
        <v>11559.846384900002</v>
      </c>
      <c r="P1995" s="39">
        <f t="shared" si="440"/>
        <v>19044</v>
      </c>
      <c r="Q1995" s="73">
        <f t="shared" si="441"/>
        <v>7095.23169431868</v>
      </c>
      <c r="R1995" s="73">
        <f t="shared" si="442"/>
        <v>137.2672275502176</v>
      </c>
      <c r="S1995" s="73">
        <f t="shared" si="443"/>
        <v>384.0022598277695</v>
      </c>
      <c r="T1995" s="73">
        <f t="shared" si="444"/>
        <v>12103.63053736716</v>
      </c>
      <c r="U1995" s="73">
        <f t="shared" si="445"/>
        <v>19236</v>
      </c>
      <c r="V1995" s="73">
        <f t="shared" si="446"/>
        <v>127774.51432235498</v>
      </c>
      <c r="W1995" s="73">
        <f t="shared" si="447"/>
        <v>131704.25844218384</v>
      </c>
    </row>
    <row r="1996" spans="2:23" ht="15">
      <c r="B1996" t="s">
        <v>3439</v>
      </c>
      <c r="C1996" t="s">
        <v>3440</v>
      </c>
      <c r="D1996" t="s">
        <v>449</v>
      </c>
      <c r="E1996" s="54">
        <v>40</v>
      </c>
      <c r="F1996" s="45" t="s">
        <v>450</v>
      </c>
      <c r="G1996" s="45" t="s">
        <v>408</v>
      </c>
      <c r="H1996" s="45" t="s">
        <v>412</v>
      </c>
      <c r="I1996" s="53">
        <v>89557.87</v>
      </c>
      <c r="J1996" s="58">
        <f t="shared" si="434"/>
        <v>92961.06906</v>
      </c>
      <c r="K1996" s="58">
        <f t="shared" si="435"/>
        <v>96028.78433897998</v>
      </c>
      <c r="L1996" s="74">
        <f t="shared" si="436"/>
        <v>7111.521783089999</v>
      </c>
      <c r="M1996" s="74">
        <f t="shared" si="437"/>
        <v>137.5823822088</v>
      </c>
      <c r="N1996" s="74">
        <f t="shared" si="438"/>
        <v>384.0022598277695</v>
      </c>
      <c r="O1996" s="74">
        <f t="shared" si="439"/>
        <v>11968.737641475</v>
      </c>
      <c r="P1996" s="39">
        <f t="shared" si="440"/>
        <v>19044</v>
      </c>
      <c r="Q1996" s="73">
        <f t="shared" si="441"/>
        <v>7346.202001931969</v>
      </c>
      <c r="R1996" s="73">
        <f t="shared" si="442"/>
        <v>142.12260082169038</v>
      </c>
      <c r="S1996" s="73">
        <f t="shared" si="443"/>
        <v>384.0022598277695</v>
      </c>
      <c r="T1996" s="73">
        <f t="shared" si="444"/>
        <v>12531.756356236889</v>
      </c>
      <c r="U1996" s="73">
        <f t="shared" si="445"/>
        <v>19236</v>
      </c>
      <c r="V1996" s="73">
        <f t="shared" si="446"/>
        <v>131606.91312660155</v>
      </c>
      <c r="W1996" s="73">
        <f t="shared" si="447"/>
        <v>135668.86755779828</v>
      </c>
    </row>
    <row r="1997" spans="2:23" ht="15">
      <c r="B1997" t="s">
        <v>3441</v>
      </c>
      <c r="C1997" t="s">
        <v>3442</v>
      </c>
      <c r="D1997" t="s">
        <v>449</v>
      </c>
      <c r="E1997" s="54">
        <v>40</v>
      </c>
      <c r="F1997" s="45" t="s">
        <v>450</v>
      </c>
      <c r="G1997" s="45" t="s">
        <v>408</v>
      </c>
      <c r="H1997" s="45" t="s">
        <v>785</v>
      </c>
      <c r="I1997" s="53">
        <v>86632</v>
      </c>
      <c r="J1997" s="58">
        <f t="shared" si="434"/>
        <v>89924.016</v>
      </c>
      <c r="K1997" s="58">
        <f t="shared" si="435"/>
        <v>92891.50852799999</v>
      </c>
      <c r="L1997" s="74">
        <f t="shared" si="436"/>
        <v>6879.187224</v>
      </c>
      <c r="M1997" s="74">
        <f t="shared" si="437"/>
        <v>133.08754368</v>
      </c>
      <c r="N1997" s="74">
        <f t="shared" si="438"/>
        <v>384.0022598277695</v>
      </c>
      <c r="O1997" s="74">
        <f t="shared" si="439"/>
        <v>11577.71706</v>
      </c>
      <c r="P1997" s="39">
        <f t="shared" si="440"/>
        <v>19044</v>
      </c>
      <c r="Q1997" s="73">
        <f t="shared" si="441"/>
        <v>7106.200402391999</v>
      </c>
      <c r="R1997" s="73">
        <f t="shared" si="442"/>
        <v>137.47943262144</v>
      </c>
      <c r="S1997" s="73">
        <f t="shared" si="443"/>
        <v>384.0022598277695</v>
      </c>
      <c r="T1997" s="73">
        <f t="shared" si="444"/>
        <v>12122.341862903999</v>
      </c>
      <c r="U1997" s="73">
        <f t="shared" si="445"/>
        <v>19236</v>
      </c>
      <c r="V1997" s="73">
        <f t="shared" si="446"/>
        <v>127942.01008750778</v>
      </c>
      <c r="W1997" s="73">
        <f t="shared" si="447"/>
        <v>131877.5324857452</v>
      </c>
    </row>
    <row r="1998" spans="2:23" ht="15">
      <c r="B1998" t="s">
        <v>3443</v>
      </c>
      <c r="C1998" t="s">
        <v>3444</v>
      </c>
      <c r="D1998" t="s">
        <v>449</v>
      </c>
      <c r="E1998" s="54">
        <v>40</v>
      </c>
      <c r="F1998" s="45" t="s">
        <v>450</v>
      </c>
      <c r="G1998" s="45" t="s">
        <v>408</v>
      </c>
      <c r="H1998" s="45" t="s">
        <v>785</v>
      </c>
      <c r="I1998" s="53">
        <v>90958.4</v>
      </c>
      <c r="J1998" s="58">
        <f t="shared" si="434"/>
        <v>94414.8192</v>
      </c>
      <c r="K1998" s="58">
        <f t="shared" si="435"/>
        <v>97530.50823359999</v>
      </c>
      <c r="L1998" s="74">
        <f t="shared" si="436"/>
        <v>7222.7336688</v>
      </c>
      <c r="M1998" s="74">
        <f t="shared" si="437"/>
        <v>139.733932416</v>
      </c>
      <c r="N1998" s="74">
        <f t="shared" si="438"/>
        <v>384.0022598277695</v>
      </c>
      <c r="O1998" s="74">
        <f t="shared" si="439"/>
        <v>12155.907972</v>
      </c>
      <c r="P1998" s="39">
        <f t="shared" si="440"/>
        <v>19044</v>
      </c>
      <c r="Q1998" s="73">
        <f t="shared" si="441"/>
        <v>7461.083879870399</v>
      </c>
      <c r="R1998" s="73">
        <f t="shared" si="442"/>
        <v>144.34515218572798</v>
      </c>
      <c r="S1998" s="73">
        <f t="shared" si="443"/>
        <v>384.0022598277695</v>
      </c>
      <c r="T1998" s="73">
        <f t="shared" si="444"/>
        <v>12727.7313244848</v>
      </c>
      <c r="U1998" s="73">
        <f t="shared" si="445"/>
        <v>19236</v>
      </c>
      <c r="V1998" s="73">
        <f t="shared" si="446"/>
        <v>133361.19703304378</v>
      </c>
      <c r="W1998" s="73">
        <f t="shared" si="447"/>
        <v>137483.67084996868</v>
      </c>
    </row>
    <row r="1999" spans="2:23" ht="15">
      <c r="B1999" t="s">
        <v>3445</v>
      </c>
      <c r="C1999" t="s">
        <v>3446</v>
      </c>
      <c r="D1999" t="s">
        <v>449</v>
      </c>
      <c r="E1999" s="54">
        <v>40</v>
      </c>
      <c r="F1999" s="45" t="s">
        <v>450</v>
      </c>
      <c r="G1999" s="45" t="s">
        <v>408</v>
      </c>
      <c r="H1999" s="45" t="s">
        <v>785</v>
      </c>
      <c r="I1999" s="53">
        <v>93121.6</v>
      </c>
      <c r="J1999" s="58">
        <f t="shared" si="434"/>
        <v>96660.22080000001</v>
      </c>
      <c r="K1999" s="58">
        <f t="shared" si="435"/>
        <v>99850.0080864</v>
      </c>
      <c r="L1999" s="74">
        <f t="shared" si="436"/>
        <v>7394.506891200001</v>
      </c>
      <c r="M1999" s="74">
        <f t="shared" si="437"/>
        <v>143.05712678400002</v>
      </c>
      <c r="N1999" s="74">
        <f t="shared" si="438"/>
        <v>384.0022598277695</v>
      </c>
      <c r="O1999" s="74">
        <f t="shared" si="439"/>
        <v>12445.003428000002</v>
      </c>
      <c r="P1999" s="39">
        <f t="shared" si="440"/>
        <v>19044</v>
      </c>
      <c r="Q1999" s="73">
        <f t="shared" si="441"/>
        <v>7638.5256186096</v>
      </c>
      <c r="R1999" s="73">
        <f t="shared" si="442"/>
        <v>147.778011967872</v>
      </c>
      <c r="S1999" s="73">
        <f t="shared" si="443"/>
        <v>384.0022598277695</v>
      </c>
      <c r="T1999" s="73">
        <f t="shared" si="444"/>
        <v>13030.4260552752</v>
      </c>
      <c r="U1999" s="73">
        <f t="shared" si="445"/>
        <v>19236</v>
      </c>
      <c r="V1999" s="73">
        <f t="shared" si="446"/>
        <v>136070.79050581178</v>
      </c>
      <c r="W1999" s="73">
        <f t="shared" si="447"/>
        <v>140286.74003208044</v>
      </c>
    </row>
    <row r="2000" spans="2:23" ht="15">
      <c r="B2000" t="s">
        <v>3447</v>
      </c>
      <c r="C2000" t="s">
        <v>3448</v>
      </c>
      <c r="D2000" t="s">
        <v>449</v>
      </c>
      <c r="E2000" s="54">
        <v>40</v>
      </c>
      <c r="F2000" s="45" t="s">
        <v>450</v>
      </c>
      <c r="G2000" s="45" t="s">
        <v>408</v>
      </c>
      <c r="H2000" s="45" t="s">
        <v>785</v>
      </c>
      <c r="I2000" s="53">
        <v>70283.2</v>
      </c>
      <c r="J2000" s="58">
        <f t="shared" si="434"/>
        <v>72953.9616</v>
      </c>
      <c r="K2000" s="58">
        <f t="shared" si="435"/>
        <v>75361.44233279998</v>
      </c>
      <c r="L2000" s="74">
        <f t="shared" si="436"/>
        <v>5580.9780623999995</v>
      </c>
      <c r="M2000" s="74">
        <f t="shared" si="437"/>
        <v>107.97186316799998</v>
      </c>
      <c r="N2000" s="74">
        <f t="shared" si="438"/>
        <v>384.0022598277695</v>
      </c>
      <c r="O2000" s="74">
        <f t="shared" si="439"/>
        <v>9392.822556</v>
      </c>
      <c r="P2000" s="39">
        <f t="shared" si="440"/>
        <v>19044</v>
      </c>
      <c r="Q2000" s="73">
        <f t="shared" si="441"/>
        <v>5765.150338459199</v>
      </c>
      <c r="R2000" s="73">
        <f t="shared" si="442"/>
        <v>111.53493465254397</v>
      </c>
      <c r="S2000" s="73">
        <f t="shared" si="443"/>
        <v>384.0022598277695</v>
      </c>
      <c r="T2000" s="73">
        <f t="shared" si="444"/>
        <v>9834.668224430397</v>
      </c>
      <c r="U2000" s="73">
        <f t="shared" si="445"/>
        <v>19236</v>
      </c>
      <c r="V2000" s="73">
        <f t="shared" si="446"/>
        <v>107463.73634139576</v>
      </c>
      <c r="W2000" s="73">
        <f t="shared" si="447"/>
        <v>110692.79809016989</v>
      </c>
    </row>
    <row r="2001" spans="2:23" ht="15">
      <c r="B2001" t="s">
        <v>3449</v>
      </c>
      <c r="C2001" t="s">
        <v>3450</v>
      </c>
      <c r="D2001" t="s">
        <v>449</v>
      </c>
      <c r="E2001" s="54">
        <v>40</v>
      </c>
      <c r="F2001" s="45" t="s">
        <v>450</v>
      </c>
      <c r="G2001" s="45" t="s">
        <v>408</v>
      </c>
      <c r="H2001" s="45" t="s">
        <v>785</v>
      </c>
      <c r="I2001" s="53">
        <v>80426.67</v>
      </c>
      <c r="J2001" s="58">
        <f t="shared" si="434"/>
        <v>83482.88346</v>
      </c>
      <c r="K2001" s="58">
        <f t="shared" si="435"/>
        <v>86237.81861418</v>
      </c>
      <c r="L2001" s="74">
        <f t="shared" si="436"/>
        <v>6386.44058469</v>
      </c>
      <c r="M2001" s="74">
        <f t="shared" si="437"/>
        <v>123.5546675208</v>
      </c>
      <c r="N2001" s="74">
        <f t="shared" si="438"/>
        <v>384.0022598277695</v>
      </c>
      <c r="O2001" s="74">
        <f t="shared" si="439"/>
        <v>10748.421245475</v>
      </c>
      <c r="P2001" s="39">
        <f t="shared" si="440"/>
        <v>19044</v>
      </c>
      <c r="Q2001" s="73">
        <f t="shared" si="441"/>
        <v>6597.19312398477</v>
      </c>
      <c r="R2001" s="73">
        <f t="shared" si="442"/>
        <v>127.63197154898639</v>
      </c>
      <c r="S2001" s="73">
        <f t="shared" si="443"/>
        <v>384.0022598277695</v>
      </c>
      <c r="T2001" s="73">
        <f t="shared" si="444"/>
        <v>11254.03532915049</v>
      </c>
      <c r="U2001" s="73">
        <f t="shared" si="445"/>
        <v>19236</v>
      </c>
      <c r="V2001" s="73">
        <f t="shared" si="446"/>
        <v>120169.30221751357</v>
      </c>
      <c r="W2001" s="73">
        <f t="shared" si="447"/>
        <v>123836.68129869201</v>
      </c>
    </row>
    <row r="2002" spans="2:23" ht="15">
      <c r="B2002" t="s">
        <v>3451</v>
      </c>
      <c r="C2002" t="s">
        <v>3337</v>
      </c>
      <c r="D2002" t="s">
        <v>449</v>
      </c>
      <c r="E2002" s="54">
        <v>40</v>
      </c>
      <c r="F2002" s="45" t="s">
        <v>450</v>
      </c>
      <c r="G2002" s="45" t="s">
        <v>408</v>
      </c>
      <c r="H2002" s="45" t="s">
        <v>785</v>
      </c>
      <c r="I2002" s="53">
        <v>77002.03</v>
      </c>
      <c r="J2002" s="58">
        <f t="shared" si="434"/>
        <v>79928.10714000001</v>
      </c>
      <c r="K2002" s="58">
        <f t="shared" si="435"/>
        <v>82565.73467562</v>
      </c>
      <c r="L2002" s="74">
        <f t="shared" si="436"/>
        <v>6114.5001962100005</v>
      </c>
      <c r="M2002" s="74">
        <f t="shared" si="437"/>
        <v>118.29359856720001</v>
      </c>
      <c r="N2002" s="74">
        <f t="shared" si="438"/>
        <v>384.0022598277695</v>
      </c>
      <c r="O2002" s="74">
        <f t="shared" si="439"/>
        <v>10290.743794275002</v>
      </c>
      <c r="P2002" s="39">
        <f t="shared" si="440"/>
        <v>19044</v>
      </c>
      <c r="Q2002" s="73">
        <f t="shared" si="441"/>
        <v>6316.27870268493</v>
      </c>
      <c r="R2002" s="73">
        <f t="shared" si="442"/>
        <v>122.19728731991759</v>
      </c>
      <c r="S2002" s="73">
        <f t="shared" si="443"/>
        <v>384.0022598277695</v>
      </c>
      <c r="T2002" s="73">
        <f t="shared" si="444"/>
        <v>10774.82837516841</v>
      </c>
      <c r="U2002" s="73">
        <f t="shared" si="445"/>
        <v>19236</v>
      </c>
      <c r="V2002" s="73">
        <f t="shared" si="446"/>
        <v>115879.64698887998</v>
      </c>
      <c r="W2002" s="73">
        <f t="shared" si="447"/>
        <v>119399.04130062103</v>
      </c>
    </row>
    <row r="2003" spans="2:23" ht="15">
      <c r="B2003" t="s">
        <v>3452</v>
      </c>
      <c r="C2003" t="s">
        <v>1136</v>
      </c>
      <c r="D2003" t="s">
        <v>1137</v>
      </c>
      <c r="E2003" s="54">
        <v>40</v>
      </c>
      <c r="F2003" s="45" t="s">
        <v>407</v>
      </c>
      <c r="G2003" s="45" t="s">
        <v>408</v>
      </c>
      <c r="H2003" s="45" t="s">
        <v>412</v>
      </c>
      <c r="I2003" s="53">
        <v>130033.6</v>
      </c>
      <c r="J2003" s="58">
        <f t="shared" si="434"/>
        <v>134974.8768</v>
      </c>
      <c r="K2003" s="58">
        <f t="shared" si="435"/>
        <v>139429.0477344</v>
      </c>
      <c r="L2003" s="74">
        <f t="shared" si="436"/>
        <v>9917.9357136</v>
      </c>
      <c r="M2003" s="74">
        <f t="shared" si="437"/>
        <v>199.76281766399998</v>
      </c>
      <c r="N2003" s="74">
        <f t="shared" si="438"/>
        <v>384.0022598277695</v>
      </c>
      <c r="O2003" s="74">
        <f t="shared" si="439"/>
        <v>17378.015388</v>
      </c>
      <c r="P2003" s="39">
        <f t="shared" si="440"/>
        <v>19044</v>
      </c>
      <c r="Q2003" s="73">
        <f t="shared" si="441"/>
        <v>9982.5211921488</v>
      </c>
      <c r="R2003" s="73">
        <f t="shared" si="442"/>
        <v>206.354990646912</v>
      </c>
      <c r="S2003" s="73">
        <f t="shared" si="443"/>
        <v>384.0022598277695</v>
      </c>
      <c r="T2003" s="73">
        <f t="shared" si="444"/>
        <v>18195.4907293392</v>
      </c>
      <c r="U2003" s="73">
        <f t="shared" si="445"/>
        <v>19236</v>
      </c>
      <c r="V2003" s="73">
        <f t="shared" si="446"/>
        <v>181898.59297909177</v>
      </c>
      <c r="W2003" s="73">
        <f t="shared" si="447"/>
        <v>187433.4169063627</v>
      </c>
    </row>
    <row r="2004" spans="2:23" ht="15">
      <c r="B2004" t="s">
        <v>3453</v>
      </c>
      <c r="C2004" t="s">
        <v>1380</v>
      </c>
      <c r="D2004" t="s">
        <v>417</v>
      </c>
      <c r="E2004" s="54">
        <v>40</v>
      </c>
      <c r="F2004" s="45" t="s">
        <v>407</v>
      </c>
      <c r="G2004" s="45" t="s">
        <v>408</v>
      </c>
      <c r="H2004" s="45" t="s">
        <v>412</v>
      </c>
      <c r="I2004" s="53">
        <v>72810.11</v>
      </c>
      <c r="J2004" s="58">
        <f t="shared" si="434"/>
        <v>75576.89418</v>
      </c>
      <c r="K2004" s="58">
        <f t="shared" si="435"/>
        <v>78070.93168794</v>
      </c>
      <c r="L2004" s="74">
        <f t="shared" si="436"/>
        <v>5781.63240477</v>
      </c>
      <c r="M2004" s="74">
        <f t="shared" si="437"/>
        <v>111.8538033864</v>
      </c>
      <c r="N2004" s="74">
        <f t="shared" si="438"/>
        <v>384.0022598277695</v>
      </c>
      <c r="O2004" s="74">
        <f t="shared" si="439"/>
        <v>9730.525125675</v>
      </c>
      <c r="P2004" s="39">
        <f t="shared" si="440"/>
        <v>19044</v>
      </c>
      <c r="Q2004" s="73">
        <f t="shared" si="441"/>
        <v>5972.42627412741</v>
      </c>
      <c r="R2004" s="73">
        <f t="shared" si="442"/>
        <v>115.5449788981512</v>
      </c>
      <c r="S2004" s="73">
        <f t="shared" si="443"/>
        <v>384.0022598277695</v>
      </c>
      <c r="T2004" s="73">
        <f t="shared" si="444"/>
        <v>10188.25658527617</v>
      </c>
      <c r="U2004" s="73">
        <f t="shared" si="445"/>
        <v>19236</v>
      </c>
      <c r="V2004" s="73">
        <f t="shared" si="446"/>
        <v>110628.90777365917</v>
      </c>
      <c r="W2004" s="73">
        <f t="shared" si="447"/>
        <v>113967.1617860695</v>
      </c>
    </row>
    <row r="2005" spans="2:23" ht="15">
      <c r="B2005" t="s">
        <v>3454</v>
      </c>
      <c r="C2005" t="s">
        <v>3455</v>
      </c>
      <c r="D2005" t="s">
        <v>710</v>
      </c>
      <c r="E2005" s="54">
        <v>40</v>
      </c>
      <c r="F2005" s="45" t="s">
        <v>407</v>
      </c>
      <c r="G2005" s="45" t="s">
        <v>408</v>
      </c>
      <c r="H2005" s="45" t="s">
        <v>412</v>
      </c>
      <c r="I2005" s="53">
        <v>67876.53</v>
      </c>
      <c r="J2005" s="58">
        <f t="shared" si="434"/>
        <v>70455.83814</v>
      </c>
      <c r="K2005" s="58">
        <f t="shared" si="435"/>
        <v>72780.88079862</v>
      </c>
      <c r="L2005" s="74">
        <f t="shared" si="436"/>
        <v>5389.8716177100005</v>
      </c>
      <c r="M2005" s="74">
        <f t="shared" si="437"/>
        <v>104.27464044720001</v>
      </c>
      <c r="N2005" s="74">
        <f t="shared" si="438"/>
        <v>384.0022598277695</v>
      </c>
      <c r="O2005" s="74">
        <f t="shared" si="439"/>
        <v>9071.189160525</v>
      </c>
      <c r="P2005" s="39">
        <f t="shared" si="440"/>
        <v>19044</v>
      </c>
      <c r="Q2005" s="73">
        <f t="shared" si="441"/>
        <v>5567.73738109443</v>
      </c>
      <c r="R2005" s="73">
        <f t="shared" si="442"/>
        <v>107.7157035819576</v>
      </c>
      <c r="S2005" s="73">
        <f t="shared" si="443"/>
        <v>384.0022598277695</v>
      </c>
      <c r="T2005" s="73">
        <f t="shared" si="444"/>
        <v>9497.90494421991</v>
      </c>
      <c r="U2005" s="73">
        <f t="shared" si="445"/>
        <v>19236</v>
      </c>
      <c r="V2005" s="73">
        <f t="shared" si="446"/>
        <v>104449.17581850998</v>
      </c>
      <c r="W2005" s="73">
        <f t="shared" si="447"/>
        <v>107574.24108734407</v>
      </c>
    </row>
    <row r="2006" spans="2:23" ht="15">
      <c r="B2006" t="s">
        <v>3456</v>
      </c>
      <c r="C2006" t="s">
        <v>3457</v>
      </c>
      <c r="D2006" t="s">
        <v>501</v>
      </c>
      <c r="E2006" s="54">
        <v>40</v>
      </c>
      <c r="F2006" s="45" t="s">
        <v>407</v>
      </c>
      <c r="G2006" s="45" t="s">
        <v>408</v>
      </c>
      <c r="H2006" s="45" t="s">
        <v>412</v>
      </c>
      <c r="I2006" s="53">
        <v>64064</v>
      </c>
      <c r="J2006" s="58">
        <f t="shared" si="434"/>
        <v>66498.432</v>
      </c>
      <c r="K2006" s="58">
        <f t="shared" si="435"/>
        <v>68692.88025599999</v>
      </c>
      <c r="L2006" s="74">
        <f t="shared" si="436"/>
        <v>5087.130048</v>
      </c>
      <c r="M2006" s="74">
        <f t="shared" si="437"/>
        <v>98.41767936</v>
      </c>
      <c r="N2006" s="74">
        <f t="shared" si="438"/>
        <v>384.0022598277695</v>
      </c>
      <c r="O2006" s="74">
        <f t="shared" si="439"/>
        <v>8561.67312</v>
      </c>
      <c r="P2006" s="39">
        <f t="shared" si="440"/>
        <v>19044</v>
      </c>
      <c r="Q2006" s="73">
        <f t="shared" si="441"/>
        <v>5255.005339583999</v>
      </c>
      <c r="R2006" s="73">
        <f t="shared" si="442"/>
        <v>101.66546277887998</v>
      </c>
      <c r="S2006" s="73">
        <f t="shared" si="443"/>
        <v>384.0022598277695</v>
      </c>
      <c r="T2006" s="73">
        <f t="shared" si="444"/>
        <v>8964.420873407998</v>
      </c>
      <c r="U2006" s="73">
        <f t="shared" si="445"/>
        <v>19236</v>
      </c>
      <c r="V2006" s="73">
        <f t="shared" si="446"/>
        <v>99673.65510718778</v>
      </c>
      <c r="W2006" s="73">
        <f t="shared" si="447"/>
        <v>102633.97419159864</v>
      </c>
    </row>
    <row r="2007" spans="2:23" ht="15">
      <c r="B2007" t="s">
        <v>3458</v>
      </c>
      <c r="C2007" t="s">
        <v>1293</v>
      </c>
      <c r="D2007" t="s">
        <v>420</v>
      </c>
      <c r="E2007" s="54">
        <v>40</v>
      </c>
      <c r="F2007" s="45" t="s">
        <v>407</v>
      </c>
      <c r="G2007" s="45" t="s">
        <v>408</v>
      </c>
      <c r="H2007" s="45" t="s">
        <v>412</v>
      </c>
      <c r="I2007" s="53">
        <v>73929.65</v>
      </c>
      <c r="J2007" s="58">
        <f t="shared" si="434"/>
        <v>76738.9767</v>
      </c>
      <c r="K2007" s="58">
        <f t="shared" si="435"/>
        <v>79271.3629311</v>
      </c>
      <c r="L2007" s="74">
        <f t="shared" si="436"/>
        <v>5870.5317175499995</v>
      </c>
      <c r="M2007" s="74">
        <f t="shared" si="437"/>
        <v>113.573685516</v>
      </c>
      <c r="N2007" s="74">
        <f t="shared" si="438"/>
        <v>384.0022598277695</v>
      </c>
      <c r="O2007" s="74">
        <f t="shared" si="439"/>
        <v>9880.143250125</v>
      </c>
      <c r="P2007" s="39">
        <f t="shared" si="440"/>
        <v>19044</v>
      </c>
      <c r="Q2007" s="73">
        <f t="shared" si="441"/>
        <v>6064.259264229149</v>
      </c>
      <c r="R2007" s="73">
        <f t="shared" si="442"/>
        <v>117.32161713802799</v>
      </c>
      <c r="S2007" s="73">
        <f t="shared" si="443"/>
        <v>384.0022598277695</v>
      </c>
      <c r="T2007" s="73">
        <f t="shared" si="444"/>
        <v>10344.91286250855</v>
      </c>
      <c r="U2007" s="73">
        <f t="shared" si="445"/>
        <v>19236</v>
      </c>
      <c r="V2007" s="73">
        <f t="shared" si="446"/>
        <v>112031.22761301877</v>
      </c>
      <c r="W2007" s="73">
        <f t="shared" si="447"/>
        <v>115417.85893480349</v>
      </c>
    </row>
    <row r="2008" spans="2:23" ht="15">
      <c r="B2008" t="s">
        <v>3459</v>
      </c>
      <c r="C2008" t="s">
        <v>1308</v>
      </c>
      <c r="D2008" t="s">
        <v>446</v>
      </c>
      <c r="E2008" s="54">
        <v>87</v>
      </c>
      <c r="F2008" s="45" t="s">
        <v>407</v>
      </c>
      <c r="G2008" s="45" t="s">
        <v>408</v>
      </c>
      <c r="H2008" s="45" t="s">
        <v>412</v>
      </c>
      <c r="I2008" s="53">
        <v>75524.78</v>
      </c>
      <c r="J2008" s="58">
        <f t="shared" si="434"/>
        <v>78394.72164</v>
      </c>
      <c r="K2008" s="58">
        <f t="shared" si="435"/>
        <v>80981.74745411999</v>
      </c>
      <c r="L2008" s="74">
        <f t="shared" si="436"/>
        <v>5997.19620546</v>
      </c>
      <c r="M2008" s="74">
        <f t="shared" si="437"/>
        <v>116.0241880272</v>
      </c>
      <c r="N2008" s="74">
        <f t="shared" si="438"/>
        <v>384.0022598277695</v>
      </c>
      <c r="O2008" s="74">
        <f t="shared" si="439"/>
        <v>10093.32041115</v>
      </c>
      <c r="P2008" s="39">
        <f t="shared" si="440"/>
        <v>19044</v>
      </c>
      <c r="Q2008" s="73">
        <f t="shared" si="441"/>
        <v>6195.1036802401795</v>
      </c>
      <c r="R2008" s="73">
        <f t="shared" si="442"/>
        <v>119.85298623209759</v>
      </c>
      <c r="S2008" s="73">
        <f t="shared" si="443"/>
        <v>384.0022598277695</v>
      </c>
      <c r="T2008" s="73">
        <f t="shared" si="444"/>
        <v>10568.118042762659</v>
      </c>
      <c r="U2008" s="73">
        <f t="shared" si="445"/>
        <v>19236</v>
      </c>
      <c r="V2008" s="73">
        <f t="shared" si="446"/>
        <v>114029.26470446496</v>
      </c>
      <c r="W2008" s="73">
        <f t="shared" si="447"/>
        <v>117484.8244231827</v>
      </c>
    </row>
    <row r="2009" spans="2:23" ht="15">
      <c r="B2009" t="s">
        <v>3460</v>
      </c>
      <c r="C2009" t="s">
        <v>1501</v>
      </c>
      <c r="D2009" t="s">
        <v>417</v>
      </c>
      <c r="E2009" s="54">
        <v>40</v>
      </c>
      <c r="F2009" s="45" t="s">
        <v>407</v>
      </c>
      <c r="G2009" s="45" t="s">
        <v>408</v>
      </c>
      <c r="H2009" s="45" t="s">
        <v>412</v>
      </c>
      <c r="I2009" s="53">
        <v>79621.01</v>
      </c>
      <c r="J2009" s="58">
        <f t="shared" si="434"/>
        <v>82646.60837999999</v>
      </c>
      <c r="K2009" s="58">
        <f t="shared" si="435"/>
        <v>85373.94645653998</v>
      </c>
      <c r="L2009" s="74">
        <f t="shared" si="436"/>
        <v>6322.465541069999</v>
      </c>
      <c r="M2009" s="74">
        <f t="shared" si="437"/>
        <v>122.31698040239998</v>
      </c>
      <c r="N2009" s="74">
        <f t="shared" si="438"/>
        <v>384.0022598277695</v>
      </c>
      <c r="O2009" s="74">
        <f t="shared" si="439"/>
        <v>10640.750828925</v>
      </c>
      <c r="P2009" s="39">
        <f t="shared" si="440"/>
        <v>19044</v>
      </c>
      <c r="Q2009" s="73">
        <f t="shared" si="441"/>
        <v>6531.106903925309</v>
      </c>
      <c r="R2009" s="73">
        <f t="shared" si="442"/>
        <v>126.35344075567917</v>
      </c>
      <c r="S2009" s="73">
        <f t="shared" si="443"/>
        <v>384.0022598277695</v>
      </c>
      <c r="T2009" s="73">
        <f t="shared" si="444"/>
        <v>11141.300012578467</v>
      </c>
      <c r="U2009" s="73">
        <f t="shared" si="445"/>
        <v>19236</v>
      </c>
      <c r="V2009" s="73">
        <f t="shared" si="446"/>
        <v>119160.14399022516</v>
      </c>
      <c r="W2009" s="73">
        <f t="shared" si="447"/>
        <v>122792.70907362721</v>
      </c>
    </row>
    <row r="2010" spans="2:23" ht="15">
      <c r="B2010" t="s">
        <v>3461</v>
      </c>
      <c r="C2010" t="s">
        <v>1733</v>
      </c>
      <c r="D2010" t="s">
        <v>710</v>
      </c>
      <c r="E2010" s="54">
        <v>40</v>
      </c>
      <c r="F2010" s="45" t="s">
        <v>407</v>
      </c>
      <c r="G2010" s="45" t="s">
        <v>408</v>
      </c>
      <c r="H2010" s="45" t="s">
        <v>412</v>
      </c>
      <c r="I2010" s="53">
        <v>85533.29</v>
      </c>
      <c r="J2010" s="58">
        <f t="shared" si="434"/>
        <v>88783.55502</v>
      </c>
      <c r="K2010" s="58">
        <f t="shared" si="435"/>
        <v>91713.41233565999</v>
      </c>
      <c r="L2010" s="74">
        <f t="shared" si="436"/>
        <v>6791.941959029999</v>
      </c>
      <c r="M2010" s="74">
        <f t="shared" si="437"/>
        <v>131.3996614296</v>
      </c>
      <c r="N2010" s="74">
        <f t="shared" si="438"/>
        <v>384.0022598277695</v>
      </c>
      <c r="O2010" s="74">
        <f t="shared" si="439"/>
        <v>11430.882708825</v>
      </c>
      <c r="P2010" s="39">
        <f t="shared" si="440"/>
        <v>19044</v>
      </c>
      <c r="Q2010" s="73">
        <f t="shared" si="441"/>
        <v>7016.076043677989</v>
      </c>
      <c r="R2010" s="73">
        <f t="shared" si="442"/>
        <v>135.73585025677679</v>
      </c>
      <c r="S2010" s="73">
        <f t="shared" si="443"/>
        <v>384.0022598277695</v>
      </c>
      <c r="T2010" s="73">
        <f t="shared" si="444"/>
        <v>11968.600309803629</v>
      </c>
      <c r="U2010" s="73">
        <f t="shared" si="445"/>
        <v>19236</v>
      </c>
      <c r="V2010" s="73">
        <f t="shared" si="446"/>
        <v>126565.78160911237</v>
      </c>
      <c r="W2010" s="73">
        <f t="shared" si="447"/>
        <v>130453.82679922615</v>
      </c>
    </row>
    <row r="2011" spans="2:23" ht="15">
      <c r="B2011" t="s">
        <v>3462</v>
      </c>
      <c r="C2011" t="s">
        <v>1632</v>
      </c>
      <c r="D2011" t="s">
        <v>501</v>
      </c>
      <c r="E2011" s="54">
        <v>40</v>
      </c>
      <c r="F2011" s="45" t="s">
        <v>407</v>
      </c>
      <c r="G2011" s="45" t="s">
        <v>408</v>
      </c>
      <c r="H2011" s="45" t="s">
        <v>412</v>
      </c>
      <c r="I2011" s="53">
        <v>92653.15</v>
      </c>
      <c r="J2011" s="58">
        <f t="shared" si="434"/>
        <v>96173.9697</v>
      </c>
      <c r="K2011" s="58">
        <f t="shared" si="435"/>
        <v>99347.7107001</v>
      </c>
      <c r="L2011" s="74">
        <f t="shared" si="436"/>
        <v>7357.30868205</v>
      </c>
      <c r="M2011" s="74">
        <f t="shared" si="437"/>
        <v>142.337475156</v>
      </c>
      <c r="N2011" s="74">
        <f t="shared" si="438"/>
        <v>384.0022598277695</v>
      </c>
      <c r="O2011" s="74">
        <f t="shared" si="439"/>
        <v>12382.398598875001</v>
      </c>
      <c r="P2011" s="39">
        <f t="shared" si="440"/>
        <v>19044</v>
      </c>
      <c r="Q2011" s="73">
        <f t="shared" si="441"/>
        <v>7600.09986855765</v>
      </c>
      <c r="R2011" s="73">
        <f t="shared" si="442"/>
        <v>147.034611836148</v>
      </c>
      <c r="S2011" s="73">
        <f t="shared" si="443"/>
        <v>384.0022598277695</v>
      </c>
      <c r="T2011" s="73">
        <f t="shared" si="444"/>
        <v>12964.87624636305</v>
      </c>
      <c r="U2011" s="73">
        <f t="shared" si="445"/>
        <v>19236</v>
      </c>
      <c r="V2011" s="73">
        <f t="shared" si="446"/>
        <v>135484.01671590877</v>
      </c>
      <c r="W2011" s="73">
        <f t="shared" si="447"/>
        <v>139679.72368668462</v>
      </c>
    </row>
    <row r="2012" spans="2:23" ht="15">
      <c r="B2012" t="s">
        <v>3463</v>
      </c>
      <c r="C2012" t="s">
        <v>1664</v>
      </c>
      <c r="D2012" t="s">
        <v>420</v>
      </c>
      <c r="E2012" s="54">
        <v>40</v>
      </c>
      <c r="F2012" s="45" t="s">
        <v>407</v>
      </c>
      <c r="G2012" s="45" t="s">
        <v>408</v>
      </c>
      <c r="H2012" s="45" t="s">
        <v>412</v>
      </c>
      <c r="I2012" s="53">
        <v>80004.2</v>
      </c>
      <c r="J2012" s="58">
        <f t="shared" si="434"/>
        <v>83044.3596</v>
      </c>
      <c r="K2012" s="58">
        <f t="shared" si="435"/>
        <v>85784.8234668</v>
      </c>
      <c r="L2012" s="74">
        <f t="shared" si="436"/>
        <v>6352.8935094</v>
      </c>
      <c r="M2012" s="74">
        <f t="shared" si="437"/>
        <v>122.90565220799999</v>
      </c>
      <c r="N2012" s="74">
        <f t="shared" si="438"/>
        <v>384.0022598277695</v>
      </c>
      <c r="O2012" s="74">
        <f t="shared" si="439"/>
        <v>10691.9612985</v>
      </c>
      <c r="P2012" s="39">
        <f t="shared" si="440"/>
        <v>19044</v>
      </c>
      <c r="Q2012" s="73">
        <f t="shared" si="441"/>
        <v>6562.5389952102</v>
      </c>
      <c r="R2012" s="73">
        <f t="shared" si="442"/>
        <v>126.96153873086399</v>
      </c>
      <c r="S2012" s="73">
        <f t="shared" si="443"/>
        <v>384.0022598277695</v>
      </c>
      <c r="T2012" s="73">
        <f t="shared" si="444"/>
        <v>11194.9194624174</v>
      </c>
      <c r="U2012" s="73">
        <f t="shared" si="445"/>
        <v>19236</v>
      </c>
      <c r="V2012" s="73">
        <f t="shared" si="446"/>
        <v>119640.12231993576</v>
      </c>
      <c r="W2012" s="73">
        <f t="shared" si="447"/>
        <v>123289.24572298623</v>
      </c>
    </row>
    <row r="2013" spans="2:23" ht="15">
      <c r="B2013" t="s">
        <v>3464</v>
      </c>
      <c r="C2013" t="s">
        <v>3465</v>
      </c>
      <c r="D2013" t="s">
        <v>446</v>
      </c>
      <c r="E2013" s="54">
        <v>87</v>
      </c>
      <c r="F2013" s="45" t="s">
        <v>407</v>
      </c>
      <c r="G2013" s="45" t="s">
        <v>408</v>
      </c>
      <c r="H2013" s="45" t="s">
        <v>412</v>
      </c>
      <c r="I2013" s="53">
        <v>78173.17</v>
      </c>
      <c r="J2013" s="58">
        <f t="shared" si="434"/>
        <v>81143.75046</v>
      </c>
      <c r="K2013" s="58">
        <f t="shared" si="435"/>
        <v>83821.49422518</v>
      </c>
      <c r="L2013" s="74">
        <f t="shared" si="436"/>
        <v>6207.49691019</v>
      </c>
      <c r="M2013" s="74">
        <f t="shared" si="437"/>
        <v>120.0927506808</v>
      </c>
      <c r="N2013" s="74">
        <f t="shared" si="438"/>
        <v>384.0022598277695</v>
      </c>
      <c r="O2013" s="74">
        <f t="shared" si="439"/>
        <v>10447.257871725</v>
      </c>
      <c r="P2013" s="39">
        <f t="shared" si="440"/>
        <v>19044</v>
      </c>
      <c r="Q2013" s="73">
        <f t="shared" si="441"/>
        <v>6412.344308226269</v>
      </c>
      <c r="R2013" s="73">
        <f t="shared" si="442"/>
        <v>124.05581145326639</v>
      </c>
      <c r="S2013" s="73">
        <f t="shared" si="443"/>
        <v>384.0022598277695</v>
      </c>
      <c r="T2013" s="73">
        <f t="shared" si="444"/>
        <v>10938.70499638599</v>
      </c>
      <c r="U2013" s="73">
        <f t="shared" si="445"/>
        <v>19236</v>
      </c>
      <c r="V2013" s="73">
        <f t="shared" si="446"/>
        <v>117346.60025242357</v>
      </c>
      <c r="W2013" s="73">
        <f t="shared" si="447"/>
        <v>120916.60160107329</v>
      </c>
    </row>
    <row r="2014" spans="2:23" ht="15">
      <c r="B2014" t="s">
        <v>3466</v>
      </c>
      <c r="C2014" t="s">
        <v>934</v>
      </c>
      <c r="D2014" t="s">
        <v>417</v>
      </c>
      <c r="E2014" s="54">
        <v>40</v>
      </c>
      <c r="F2014" s="45" t="s">
        <v>407</v>
      </c>
      <c r="G2014" s="45" t="s">
        <v>408</v>
      </c>
      <c r="H2014" s="45" t="s">
        <v>412</v>
      </c>
      <c r="I2014" s="53">
        <v>96537.06</v>
      </c>
      <c r="J2014" s="58">
        <f t="shared" si="434"/>
        <v>100205.46828</v>
      </c>
      <c r="K2014" s="58">
        <f t="shared" si="435"/>
        <v>103512.24873323999</v>
      </c>
      <c r="L2014" s="74">
        <f t="shared" si="436"/>
        <v>7665.71832342</v>
      </c>
      <c r="M2014" s="74">
        <f t="shared" si="437"/>
        <v>148.3040930544</v>
      </c>
      <c r="N2014" s="74">
        <f t="shared" si="438"/>
        <v>384.0022598277695</v>
      </c>
      <c r="O2014" s="74">
        <f t="shared" si="439"/>
        <v>12901.454041050001</v>
      </c>
      <c r="P2014" s="39">
        <f t="shared" si="440"/>
        <v>19044</v>
      </c>
      <c r="Q2014" s="73">
        <f t="shared" si="441"/>
        <v>7918.687028092859</v>
      </c>
      <c r="R2014" s="73">
        <f t="shared" si="442"/>
        <v>153.19812812519518</v>
      </c>
      <c r="S2014" s="73">
        <f t="shared" si="443"/>
        <v>384.0022598277695</v>
      </c>
      <c r="T2014" s="73">
        <f t="shared" si="444"/>
        <v>13508.348459687819</v>
      </c>
      <c r="U2014" s="73">
        <f t="shared" si="445"/>
        <v>19236</v>
      </c>
      <c r="V2014" s="73">
        <f t="shared" si="446"/>
        <v>140348.94699735218</v>
      </c>
      <c r="W2014" s="73">
        <f t="shared" si="447"/>
        <v>144712.48460897364</v>
      </c>
    </row>
    <row r="2015" spans="2:23" ht="15">
      <c r="B2015" t="s">
        <v>3467</v>
      </c>
      <c r="C2015" t="s">
        <v>1395</v>
      </c>
      <c r="D2015" t="s">
        <v>710</v>
      </c>
      <c r="E2015" s="54">
        <v>40</v>
      </c>
      <c r="F2015" s="45" t="s">
        <v>407</v>
      </c>
      <c r="G2015" s="45" t="s">
        <v>408</v>
      </c>
      <c r="H2015" s="45" t="s">
        <v>412</v>
      </c>
      <c r="I2015" s="53">
        <v>91218.09</v>
      </c>
      <c r="J2015" s="58">
        <f t="shared" si="434"/>
        <v>94684.37742</v>
      </c>
      <c r="K2015" s="58">
        <f t="shared" si="435"/>
        <v>97808.96187485999</v>
      </c>
      <c r="L2015" s="74">
        <f t="shared" si="436"/>
        <v>7243.3548726300005</v>
      </c>
      <c r="M2015" s="74">
        <f t="shared" si="437"/>
        <v>140.1328785816</v>
      </c>
      <c r="N2015" s="74">
        <f t="shared" si="438"/>
        <v>384.0022598277695</v>
      </c>
      <c r="O2015" s="74">
        <f t="shared" si="439"/>
        <v>12190.613592825</v>
      </c>
      <c r="P2015" s="39">
        <f t="shared" si="440"/>
        <v>19044</v>
      </c>
      <c r="Q2015" s="73">
        <f t="shared" si="441"/>
        <v>7482.385583426789</v>
      </c>
      <c r="R2015" s="73">
        <f t="shared" si="442"/>
        <v>144.75726357479277</v>
      </c>
      <c r="S2015" s="73">
        <f t="shared" si="443"/>
        <v>384.0022598277695</v>
      </c>
      <c r="T2015" s="73">
        <f t="shared" si="444"/>
        <v>12764.069524669228</v>
      </c>
      <c r="U2015" s="73">
        <f t="shared" si="445"/>
        <v>19236</v>
      </c>
      <c r="V2015" s="73">
        <f t="shared" si="446"/>
        <v>133686.48102386438</v>
      </c>
      <c r="W2015" s="73">
        <f t="shared" si="447"/>
        <v>137820.17650635858</v>
      </c>
    </row>
    <row r="2016" spans="2:23" ht="15">
      <c r="B2016" t="s">
        <v>3468</v>
      </c>
      <c r="C2016" t="s">
        <v>3469</v>
      </c>
      <c r="D2016" t="s">
        <v>501</v>
      </c>
      <c r="E2016" s="54">
        <v>40</v>
      </c>
      <c r="F2016" s="45" t="s">
        <v>407</v>
      </c>
      <c r="G2016" s="45" t="s">
        <v>408</v>
      </c>
      <c r="H2016" s="45" t="s">
        <v>412</v>
      </c>
      <c r="I2016" s="53">
        <v>104888.16</v>
      </c>
      <c r="J2016" s="58">
        <f t="shared" si="434"/>
        <v>108873.91008</v>
      </c>
      <c r="K2016" s="58">
        <f t="shared" si="435"/>
        <v>112466.74911264</v>
      </c>
      <c r="L2016" s="74">
        <f t="shared" si="436"/>
        <v>8328.85412112</v>
      </c>
      <c r="M2016" s="74">
        <f t="shared" si="437"/>
        <v>161.1333869184</v>
      </c>
      <c r="N2016" s="74">
        <f t="shared" si="438"/>
        <v>384.0022598277695</v>
      </c>
      <c r="O2016" s="74">
        <f t="shared" si="439"/>
        <v>14017.515922800001</v>
      </c>
      <c r="P2016" s="39">
        <f t="shared" si="440"/>
        <v>19044</v>
      </c>
      <c r="Q2016" s="73">
        <f t="shared" si="441"/>
        <v>8603.70630711696</v>
      </c>
      <c r="R2016" s="73">
        <f t="shared" si="442"/>
        <v>166.4507886867072</v>
      </c>
      <c r="S2016" s="73">
        <f t="shared" si="443"/>
        <v>384.0022598277695</v>
      </c>
      <c r="T2016" s="73">
        <f t="shared" si="444"/>
        <v>14676.91075919952</v>
      </c>
      <c r="U2016" s="73">
        <f t="shared" si="445"/>
        <v>19236</v>
      </c>
      <c r="V2016" s="73">
        <f t="shared" si="446"/>
        <v>150809.41577066618</v>
      </c>
      <c r="W2016" s="73">
        <f t="shared" si="447"/>
        <v>155533.81922747096</v>
      </c>
    </row>
    <row r="2017" spans="2:23" ht="15">
      <c r="B2017" t="s">
        <v>3470</v>
      </c>
      <c r="C2017" t="s">
        <v>1931</v>
      </c>
      <c r="D2017" t="s">
        <v>420</v>
      </c>
      <c r="E2017" s="54">
        <v>40</v>
      </c>
      <c r="F2017" s="45" t="s">
        <v>407</v>
      </c>
      <c r="G2017" s="45" t="s">
        <v>408</v>
      </c>
      <c r="H2017" s="45" t="s">
        <v>412</v>
      </c>
      <c r="I2017" s="53">
        <v>99797.69</v>
      </c>
      <c r="J2017" s="58">
        <f t="shared" si="434"/>
        <v>103590.00222000001</v>
      </c>
      <c r="K2017" s="58">
        <f t="shared" si="435"/>
        <v>107008.47229326</v>
      </c>
      <c r="L2017" s="74">
        <f t="shared" si="436"/>
        <v>7924.63516983</v>
      </c>
      <c r="M2017" s="74">
        <f t="shared" si="437"/>
        <v>153.31320328560003</v>
      </c>
      <c r="N2017" s="74">
        <f t="shared" si="438"/>
        <v>384.0022598277695</v>
      </c>
      <c r="O2017" s="74">
        <f t="shared" si="439"/>
        <v>13337.212785825002</v>
      </c>
      <c r="P2017" s="39">
        <f t="shared" si="440"/>
        <v>19044</v>
      </c>
      <c r="Q2017" s="73">
        <f t="shared" si="441"/>
        <v>8186.14813043439</v>
      </c>
      <c r="R2017" s="73">
        <f t="shared" si="442"/>
        <v>158.3725389940248</v>
      </c>
      <c r="S2017" s="73">
        <f t="shared" si="443"/>
        <v>384.0022598277695</v>
      </c>
      <c r="T2017" s="73">
        <f t="shared" si="444"/>
        <v>13964.60563427043</v>
      </c>
      <c r="U2017" s="73">
        <f t="shared" si="445"/>
        <v>19236</v>
      </c>
      <c r="V2017" s="73">
        <f t="shared" si="446"/>
        <v>144433.16563876838</v>
      </c>
      <c r="W2017" s="73">
        <f t="shared" si="447"/>
        <v>148937.60085678662</v>
      </c>
    </row>
    <row r="2018" spans="2:23" ht="15">
      <c r="B2018" t="s">
        <v>3471</v>
      </c>
      <c r="C2018" t="s">
        <v>2610</v>
      </c>
      <c r="D2018" t="s">
        <v>446</v>
      </c>
      <c r="E2018" s="54">
        <v>86.67</v>
      </c>
      <c r="F2018" s="45" t="s">
        <v>407</v>
      </c>
      <c r="G2018" s="45" t="s">
        <v>408</v>
      </c>
      <c r="H2018" s="45" t="s">
        <v>412</v>
      </c>
      <c r="I2018" s="53">
        <v>103374.02</v>
      </c>
      <c r="J2018" s="58">
        <f t="shared" si="434"/>
        <v>107302.23276000001</v>
      </c>
      <c r="K2018" s="58">
        <f t="shared" si="435"/>
        <v>110843.20644108001</v>
      </c>
      <c r="L2018" s="74">
        <f t="shared" si="436"/>
        <v>8208.620806140001</v>
      </c>
      <c r="M2018" s="74">
        <f t="shared" si="437"/>
        <v>158.80730448480003</v>
      </c>
      <c r="N2018" s="74">
        <f t="shared" si="438"/>
        <v>384.0022598277695</v>
      </c>
      <c r="O2018" s="74">
        <f t="shared" si="439"/>
        <v>13815.162467850003</v>
      </c>
      <c r="P2018" s="39">
        <f t="shared" si="440"/>
        <v>19044</v>
      </c>
      <c r="Q2018" s="73">
        <f t="shared" si="441"/>
        <v>8479.50529274262</v>
      </c>
      <c r="R2018" s="73">
        <f t="shared" si="442"/>
        <v>164.04794553279842</v>
      </c>
      <c r="S2018" s="73">
        <f t="shared" si="443"/>
        <v>384.0022598277695</v>
      </c>
      <c r="T2018" s="73">
        <f t="shared" si="444"/>
        <v>14465.038440560942</v>
      </c>
      <c r="U2018" s="73">
        <f t="shared" si="445"/>
        <v>19236</v>
      </c>
      <c r="V2018" s="73">
        <f t="shared" si="446"/>
        <v>148912.8255983026</v>
      </c>
      <c r="W2018" s="73">
        <f t="shared" si="447"/>
        <v>153571.80037974415</v>
      </c>
    </row>
    <row r="2019" spans="2:23" ht="15">
      <c r="B2019" t="s">
        <v>3472</v>
      </c>
      <c r="C2019" t="s">
        <v>779</v>
      </c>
      <c r="D2019" t="s">
        <v>417</v>
      </c>
      <c r="E2019" s="54">
        <v>40</v>
      </c>
      <c r="F2019" s="45" t="s">
        <v>407</v>
      </c>
      <c r="G2019" s="45" t="s">
        <v>408</v>
      </c>
      <c r="H2019" s="45" t="s">
        <v>412</v>
      </c>
      <c r="I2019" s="53">
        <v>112070.13</v>
      </c>
      <c r="J2019" s="58">
        <f t="shared" si="434"/>
        <v>116328.79494</v>
      </c>
      <c r="K2019" s="58">
        <f t="shared" si="435"/>
        <v>120167.64517301999</v>
      </c>
      <c r="L2019" s="74">
        <f t="shared" si="436"/>
        <v>8899.15281291</v>
      </c>
      <c r="M2019" s="74">
        <f t="shared" si="437"/>
        <v>172.1666165112</v>
      </c>
      <c r="N2019" s="74">
        <f t="shared" si="438"/>
        <v>384.0022598277695</v>
      </c>
      <c r="O2019" s="74">
        <f t="shared" si="439"/>
        <v>14977.332348525002</v>
      </c>
      <c r="P2019" s="39">
        <f t="shared" si="440"/>
        <v>19044</v>
      </c>
      <c r="Q2019" s="73">
        <f t="shared" si="441"/>
        <v>9192.82485573603</v>
      </c>
      <c r="R2019" s="73">
        <f t="shared" si="442"/>
        <v>177.84811485606957</v>
      </c>
      <c r="S2019" s="73">
        <f t="shared" si="443"/>
        <v>384.0022598277695</v>
      </c>
      <c r="T2019" s="73">
        <f t="shared" si="444"/>
        <v>15681.877695079109</v>
      </c>
      <c r="U2019" s="73">
        <f t="shared" si="445"/>
        <v>19236</v>
      </c>
      <c r="V2019" s="73">
        <f t="shared" si="446"/>
        <v>159805.44897777398</v>
      </c>
      <c r="W2019" s="73">
        <f t="shared" si="447"/>
        <v>164840.19809851897</v>
      </c>
    </row>
    <row r="2020" spans="2:23" ht="15">
      <c r="B2020" t="s">
        <v>3473</v>
      </c>
      <c r="C2020" t="s">
        <v>3159</v>
      </c>
      <c r="D2020" t="s">
        <v>710</v>
      </c>
      <c r="E2020" s="54">
        <v>40</v>
      </c>
      <c r="F2020" s="45" t="s">
        <v>407</v>
      </c>
      <c r="G2020" s="45" t="s">
        <v>408</v>
      </c>
      <c r="H2020" s="45" t="s">
        <v>412</v>
      </c>
      <c r="I2020" s="53">
        <v>116325.06</v>
      </c>
      <c r="J2020" s="58">
        <f t="shared" si="434"/>
        <v>120745.41228</v>
      </c>
      <c r="K2020" s="58">
        <f t="shared" si="435"/>
        <v>124730.01088524</v>
      </c>
      <c r="L2020" s="74">
        <f t="shared" si="436"/>
        <v>9237.024039420001</v>
      </c>
      <c r="M2020" s="74">
        <f t="shared" si="437"/>
        <v>178.7032101744</v>
      </c>
      <c r="N2020" s="74">
        <f t="shared" si="438"/>
        <v>384.0022598277695</v>
      </c>
      <c r="O2020" s="74">
        <f t="shared" si="439"/>
        <v>15545.971831050001</v>
      </c>
      <c r="P2020" s="39">
        <f t="shared" si="440"/>
        <v>19044</v>
      </c>
      <c r="Q2020" s="73">
        <f t="shared" si="441"/>
        <v>9541.84583272086</v>
      </c>
      <c r="R2020" s="73">
        <f t="shared" si="442"/>
        <v>184.6004161101552</v>
      </c>
      <c r="S2020" s="73">
        <f t="shared" si="443"/>
        <v>384.0022598277695</v>
      </c>
      <c r="T2020" s="73">
        <f t="shared" si="444"/>
        <v>16277.266420523822</v>
      </c>
      <c r="U2020" s="73">
        <f t="shared" si="445"/>
        <v>19236</v>
      </c>
      <c r="V2020" s="73">
        <f t="shared" si="446"/>
        <v>165135.11362047217</v>
      </c>
      <c r="W2020" s="73">
        <f t="shared" si="447"/>
        <v>170353.7258144226</v>
      </c>
    </row>
    <row r="2021" spans="2:23" ht="15">
      <c r="B2021" t="s">
        <v>3474</v>
      </c>
      <c r="C2021" t="s">
        <v>3475</v>
      </c>
      <c r="D2021" t="s">
        <v>501</v>
      </c>
      <c r="E2021" s="54">
        <v>40</v>
      </c>
      <c r="F2021" s="45" t="s">
        <v>407</v>
      </c>
      <c r="G2021" s="45" t="s">
        <v>408</v>
      </c>
      <c r="H2021" s="45" t="s">
        <v>412</v>
      </c>
      <c r="I2021" s="53">
        <v>121795.44</v>
      </c>
      <c r="J2021" s="58">
        <f t="shared" si="434"/>
        <v>126423.66672000001</v>
      </c>
      <c r="K2021" s="58">
        <f t="shared" si="435"/>
        <v>130595.64772176</v>
      </c>
      <c r="L2021" s="74">
        <f t="shared" si="436"/>
        <v>9671.41050408</v>
      </c>
      <c r="M2021" s="74">
        <f t="shared" si="437"/>
        <v>187.10702674560002</v>
      </c>
      <c r="N2021" s="74">
        <f t="shared" si="438"/>
        <v>384.0022598277695</v>
      </c>
      <c r="O2021" s="74">
        <f t="shared" si="439"/>
        <v>16277.047090200002</v>
      </c>
      <c r="P2021" s="39">
        <f t="shared" si="440"/>
        <v>19044</v>
      </c>
      <c r="Q2021" s="73">
        <f t="shared" si="441"/>
        <v>9854.43689196552</v>
      </c>
      <c r="R2021" s="73">
        <f t="shared" si="442"/>
        <v>193.2815586282048</v>
      </c>
      <c r="S2021" s="73">
        <f t="shared" si="443"/>
        <v>384.0022598277695</v>
      </c>
      <c r="T2021" s="73">
        <f t="shared" si="444"/>
        <v>17042.732027689683</v>
      </c>
      <c r="U2021" s="73">
        <f t="shared" si="445"/>
        <v>19236</v>
      </c>
      <c r="V2021" s="73">
        <f t="shared" si="446"/>
        <v>171987.2336008534</v>
      </c>
      <c r="W2021" s="73">
        <f t="shared" si="447"/>
        <v>177306.10045987117</v>
      </c>
    </row>
    <row r="2022" spans="2:23" ht="15">
      <c r="B2022" t="s">
        <v>3476</v>
      </c>
      <c r="C2022" t="s">
        <v>1042</v>
      </c>
      <c r="D2022" t="s">
        <v>420</v>
      </c>
      <c r="E2022" s="54">
        <v>40</v>
      </c>
      <c r="F2022" s="45" t="s">
        <v>407</v>
      </c>
      <c r="G2022" s="45" t="s">
        <v>408</v>
      </c>
      <c r="H2022" s="45" t="s">
        <v>412</v>
      </c>
      <c r="I2022" s="53">
        <v>112559.71</v>
      </c>
      <c r="J2022" s="58">
        <f t="shared" si="434"/>
        <v>116836.97898000001</v>
      </c>
      <c r="K2022" s="58">
        <f t="shared" si="435"/>
        <v>120692.59928634</v>
      </c>
      <c r="L2022" s="74">
        <f t="shared" si="436"/>
        <v>8938.028891970001</v>
      </c>
      <c r="M2022" s="74">
        <f t="shared" si="437"/>
        <v>172.91872889040002</v>
      </c>
      <c r="N2022" s="74">
        <f t="shared" si="438"/>
        <v>384.0022598277695</v>
      </c>
      <c r="O2022" s="74">
        <f t="shared" si="439"/>
        <v>15042.761043675002</v>
      </c>
      <c r="P2022" s="39">
        <f t="shared" si="440"/>
        <v>19044</v>
      </c>
      <c r="Q2022" s="73">
        <f t="shared" si="441"/>
        <v>9232.98384540501</v>
      </c>
      <c r="R2022" s="73">
        <f t="shared" si="442"/>
        <v>178.6250469437832</v>
      </c>
      <c r="S2022" s="73">
        <f t="shared" si="443"/>
        <v>384.0022598277695</v>
      </c>
      <c r="T2022" s="73">
        <f t="shared" si="444"/>
        <v>15750.384206867371</v>
      </c>
      <c r="U2022" s="73">
        <f t="shared" si="445"/>
        <v>19236</v>
      </c>
      <c r="V2022" s="73">
        <f t="shared" si="446"/>
        <v>160418.6899043632</v>
      </c>
      <c r="W2022" s="73">
        <f t="shared" si="447"/>
        <v>165474.59464538394</v>
      </c>
    </row>
    <row r="2023" spans="2:23" ht="15">
      <c r="B2023" t="s">
        <v>3477</v>
      </c>
      <c r="C2023" t="s">
        <v>1048</v>
      </c>
      <c r="D2023" t="s">
        <v>446</v>
      </c>
      <c r="E2023" s="54">
        <v>86.67</v>
      </c>
      <c r="F2023" s="45" t="s">
        <v>407</v>
      </c>
      <c r="G2023" s="45" t="s">
        <v>408</v>
      </c>
      <c r="H2023" s="45" t="s">
        <v>412</v>
      </c>
      <c r="I2023" s="53">
        <v>112193.79</v>
      </c>
      <c r="J2023" s="58">
        <f t="shared" si="434"/>
        <v>116457.15402</v>
      </c>
      <c r="K2023" s="58">
        <f t="shared" si="435"/>
        <v>120300.24010266</v>
      </c>
      <c r="L2023" s="74">
        <f t="shared" si="436"/>
        <v>8908.97228253</v>
      </c>
      <c r="M2023" s="74">
        <f t="shared" si="437"/>
        <v>172.3565879496</v>
      </c>
      <c r="N2023" s="74">
        <f t="shared" si="438"/>
        <v>384.0022598277695</v>
      </c>
      <c r="O2023" s="74">
        <f t="shared" si="439"/>
        <v>14993.858580075</v>
      </c>
      <c r="P2023" s="39">
        <f t="shared" si="440"/>
        <v>19044</v>
      </c>
      <c r="Q2023" s="73">
        <f t="shared" si="441"/>
        <v>9202.96836785349</v>
      </c>
      <c r="R2023" s="73">
        <f t="shared" si="442"/>
        <v>178.0443553519368</v>
      </c>
      <c r="S2023" s="73">
        <f t="shared" si="443"/>
        <v>384.0022598277695</v>
      </c>
      <c r="T2023" s="73">
        <f t="shared" si="444"/>
        <v>15699.18133339713</v>
      </c>
      <c r="U2023" s="73">
        <f t="shared" si="445"/>
        <v>19236</v>
      </c>
      <c r="V2023" s="73">
        <f t="shared" si="446"/>
        <v>159960.3437303824</v>
      </c>
      <c r="W2023" s="73">
        <f t="shared" si="447"/>
        <v>165000.4364190903</v>
      </c>
    </row>
    <row r="2024" spans="2:23" ht="15">
      <c r="B2024" t="s">
        <v>3478</v>
      </c>
      <c r="C2024" t="s">
        <v>776</v>
      </c>
      <c r="D2024" t="s">
        <v>417</v>
      </c>
      <c r="E2024" s="54">
        <v>40</v>
      </c>
      <c r="F2024" s="45" t="s">
        <v>407</v>
      </c>
      <c r="G2024" s="45" t="s">
        <v>408</v>
      </c>
      <c r="H2024" s="45" t="s">
        <v>412</v>
      </c>
      <c r="I2024" s="53">
        <v>125571.61</v>
      </c>
      <c r="J2024" s="58">
        <f t="shared" si="434"/>
        <v>130343.33118000001</v>
      </c>
      <c r="K2024" s="58">
        <f t="shared" si="435"/>
        <v>134644.66110894</v>
      </c>
      <c r="L2024" s="74">
        <f t="shared" si="436"/>
        <v>9850.77830211</v>
      </c>
      <c r="M2024" s="74">
        <f t="shared" si="437"/>
        <v>192.9081301464</v>
      </c>
      <c r="N2024" s="74">
        <f t="shared" si="438"/>
        <v>384.0022598277695</v>
      </c>
      <c r="O2024" s="74">
        <f t="shared" si="439"/>
        <v>16781.703889425</v>
      </c>
      <c r="P2024" s="39">
        <f t="shared" si="440"/>
        <v>19044</v>
      </c>
      <c r="Q2024" s="73">
        <f t="shared" si="441"/>
        <v>9913.14758607963</v>
      </c>
      <c r="R2024" s="73">
        <f t="shared" si="442"/>
        <v>199.2740984412312</v>
      </c>
      <c r="S2024" s="73">
        <f t="shared" si="443"/>
        <v>384.0022598277695</v>
      </c>
      <c r="T2024" s="73">
        <f t="shared" si="444"/>
        <v>17571.12827471667</v>
      </c>
      <c r="U2024" s="73">
        <f t="shared" si="445"/>
        <v>19236</v>
      </c>
      <c r="V2024" s="73">
        <f t="shared" si="446"/>
        <v>176596.72376150917</v>
      </c>
      <c r="W2024" s="73">
        <f t="shared" si="447"/>
        <v>181948.21332800528</v>
      </c>
    </row>
    <row r="2025" spans="2:23" ht="15">
      <c r="B2025" t="s">
        <v>3479</v>
      </c>
      <c r="C2025" t="s">
        <v>3480</v>
      </c>
      <c r="D2025" t="s">
        <v>420</v>
      </c>
      <c r="E2025" s="54">
        <v>40</v>
      </c>
      <c r="F2025" s="45" t="s">
        <v>407</v>
      </c>
      <c r="G2025" s="45" t="s">
        <v>408</v>
      </c>
      <c r="H2025" s="45" t="s">
        <v>412</v>
      </c>
      <c r="I2025" s="53">
        <v>120545.72</v>
      </c>
      <c r="J2025" s="58">
        <f t="shared" si="434"/>
        <v>125126.45736</v>
      </c>
      <c r="K2025" s="58">
        <f t="shared" si="435"/>
        <v>129255.63045288</v>
      </c>
      <c r="L2025" s="74">
        <f t="shared" si="436"/>
        <v>9572.17398804</v>
      </c>
      <c r="M2025" s="74">
        <f t="shared" si="437"/>
        <v>185.1871568928</v>
      </c>
      <c r="N2025" s="74">
        <f t="shared" si="438"/>
        <v>384.0022598277695</v>
      </c>
      <c r="O2025" s="74">
        <f t="shared" si="439"/>
        <v>16110.031385100001</v>
      </c>
      <c r="P2025" s="39">
        <f t="shared" si="440"/>
        <v>19044</v>
      </c>
      <c r="Q2025" s="73">
        <f t="shared" si="441"/>
        <v>9835.00664156676</v>
      </c>
      <c r="R2025" s="73">
        <f t="shared" si="442"/>
        <v>191.2983330702624</v>
      </c>
      <c r="S2025" s="73">
        <f t="shared" si="443"/>
        <v>384.0022598277695</v>
      </c>
      <c r="T2025" s="73">
        <f t="shared" si="444"/>
        <v>16867.85977410084</v>
      </c>
      <c r="U2025" s="73">
        <f t="shared" si="445"/>
        <v>19236</v>
      </c>
      <c r="V2025" s="73">
        <f t="shared" si="446"/>
        <v>170421.85214986058</v>
      </c>
      <c r="W2025" s="73">
        <f t="shared" si="447"/>
        <v>175769.79746144562</v>
      </c>
    </row>
    <row r="2026" spans="2:23" ht="15">
      <c r="B2026" t="s">
        <v>3481</v>
      </c>
      <c r="C2026" t="s">
        <v>3482</v>
      </c>
      <c r="D2026" t="s">
        <v>511</v>
      </c>
      <c r="E2026" s="54">
        <v>40</v>
      </c>
      <c r="F2026" s="45" t="s">
        <v>407</v>
      </c>
      <c r="G2026" s="45" t="s">
        <v>408</v>
      </c>
      <c r="H2026" s="45" t="s">
        <v>412</v>
      </c>
      <c r="I2026" s="53">
        <v>43929.7</v>
      </c>
      <c r="J2026" s="58">
        <f t="shared" si="434"/>
        <v>45599.0286</v>
      </c>
      <c r="K2026" s="58">
        <f t="shared" si="435"/>
        <v>47103.796543799996</v>
      </c>
      <c r="L2026" s="74">
        <f t="shared" si="436"/>
        <v>3488.3256878999996</v>
      </c>
      <c r="M2026" s="74">
        <f t="shared" si="437"/>
        <v>67.48656232799999</v>
      </c>
      <c r="N2026" s="74">
        <f t="shared" si="438"/>
        <v>384.0022598277695</v>
      </c>
      <c r="O2026" s="74">
        <f t="shared" si="439"/>
        <v>5870.87493225</v>
      </c>
      <c r="P2026" s="39">
        <f t="shared" si="440"/>
        <v>19044</v>
      </c>
      <c r="Q2026" s="73">
        <f t="shared" si="441"/>
        <v>3603.4404356006994</v>
      </c>
      <c r="R2026" s="73">
        <f t="shared" si="442"/>
        <v>69.71361888482399</v>
      </c>
      <c r="S2026" s="73">
        <f t="shared" si="443"/>
        <v>384.0022598277695</v>
      </c>
      <c r="T2026" s="73">
        <f t="shared" si="444"/>
        <v>6147.0454489659</v>
      </c>
      <c r="U2026" s="73">
        <f t="shared" si="445"/>
        <v>19236</v>
      </c>
      <c r="V2026" s="73">
        <f t="shared" si="446"/>
        <v>74453.71804230576</v>
      </c>
      <c r="W2026" s="73">
        <f t="shared" si="447"/>
        <v>76543.9983070792</v>
      </c>
    </row>
    <row r="2027" spans="2:23" ht="15">
      <c r="B2027" t="s">
        <v>3483</v>
      </c>
      <c r="C2027" t="s">
        <v>3484</v>
      </c>
      <c r="D2027" t="s">
        <v>511</v>
      </c>
      <c r="E2027" s="54">
        <v>35</v>
      </c>
      <c r="F2027" s="45" t="s">
        <v>407</v>
      </c>
      <c r="G2027" s="45" t="s">
        <v>408</v>
      </c>
      <c r="H2027" s="45" t="s">
        <v>412</v>
      </c>
      <c r="I2027" s="53">
        <v>47174.76</v>
      </c>
      <c r="J2027" s="58">
        <f t="shared" si="434"/>
        <v>48967.40088</v>
      </c>
      <c r="K2027" s="58">
        <f t="shared" si="435"/>
        <v>50583.32510903999</v>
      </c>
      <c r="L2027" s="74">
        <f t="shared" si="436"/>
        <v>3746.00616732</v>
      </c>
      <c r="M2027" s="74">
        <f t="shared" si="437"/>
        <v>72.4717533024</v>
      </c>
      <c r="N2027" s="74">
        <f t="shared" si="438"/>
        <v>384.0022598277695</v>
      </c>
      <c r="O2027" s="74">
        <f t="shared" si="439"/>
        <v>6304.5528633</v>
      </c>
      <c r="P2027" s="39">
        <f t="shared" si="440"/>
        <v>19044</v>
      </c>
      <c r="Q2027" s="73">
        <f t="shared" si="441"/>
        <v>3869.6243708415595</v>
      </c>
      <c r="R2027" s="73">
        <f t="shared" si="442"/>
        <v>74.86332116137919</v>
      </c>
      <c r="S2027" s="73">
        <f t="shared" si="443"/>
        <v>384.0022598277695</v>
      </c>
      <c r="T2027" s="73">
        <f t="shared" si="444"/>
        <v>6601.12392672972</v>
      </c>
      <c r="U2027" s="73">
        <f t="shared" si="445"/>
        <v>19236</v>
      </c>
      <c r="V2027" s="73">
        <f t="shared" si="446"/>
        <v>78518.43392375017</v>
      </c>
      <c r="W2027" s="73">
        <f t="shared" si="447"/>
        <v>80748.93898760041</v>
      </c>
    </row>
    <row r="2028" spans="2:23" ht="15">
      <c r="B2028" t="s">
        <v>3485</v>
      </c>
      <c r="C2028" t="s">
        <v>1291</v>
      </c>
      <c r="D2028" t="s">
        <v>417</v>
      </c>
      <c r="E2028" s="54">
        <v>40</v>
      </c>
      <c r="F2028" s="45" t="s">
        <v>407</v>
      </c>
      <c r="G2028" s="45" t="s">
        <v>408</v>
      </c>
      <c r="H2028" s="45" t="s">
        <v>412</v>
      </c>
      <c r="I2028" s="53">
        <v>73949.13</v>
      </c>
      <c r="J2028" s="58">
        <f t="shared" si="434"/>
        <v>76759.19694000001</v>
      </c>
      <c r="K2028" s="58">
        <f t="shared" si="435"/>
        <v>79292.25043902</v>
      </c>
      <c r="L2028" s="74">
        <f t="shared" si="436"/>
        <v>5872.07856591</v>
      </c>
      <c r="M2028" s="74">
        <f t="shared" si="437"/>
        <v>113.60361147120001</v>
      </c>
      <c r="N2028" s="74">
        <f t="shared" si="438"/>
        <v>384.0022598277695</v>
      </c>
      <c r="O2028" s="74">
        <f t="shared" si="439"/>
        <v>9882.746606025</v>
      </c>
      <c r="P2028" s="39">
        <f t="shared" si="440"/>
        <v>19044</v>
      </c>
      <c r="Q2028" s="73">
        <f t="shared" si="441"/>
        <v>6065.85715858503</v>
      </c>
      <c r="R2028" s="73">
        <f t="shared" si="442"/>
        <v>117.35253064974961</v>
      </c>
      <c r="S2028" s="73">
        <f t="shared" si="443"/>
        <v>384.0022598277695</v>
      </c>
      <c r="T2028" s="73">
        <f t="shared" si="444"/>
        <v>10347.63868229211</v>
      </c>
      <c r="U2028" s="73">
        <f t="shared" si="445"/>
        <v>19236</v>
      </c>
      <c r="V2028" s="73">
        <f t="shared" si="446"/>
        <v>112055.62798323398</v>
      </c>
      <c r="W2028" s="73">
        <f t="shared" si="447"/>
        <v>115443.10107037466</v>
      </c>
    </row>
    <row r="2029" spans="2:23" ht="15">
      <c r="B2029" t="s">
        <v>3486</v>
      </c>
      <c r="C2029" t="s">
        <v>934</v>
      </c>
      <c r="D2029" t="s">
        <v>417</v>
      </c>
      <c r="E2029" s="54">
        <v>40</v>
      </c>
      <c r="F2029" s="45" t="s">
        <v>407</v>
      </c>
      <c r="G2029" s="45" t="s">
        <v>408</v>
      </c>
      <c r="H2029" s="45" t="s">
        <v>412</v>
      </c>
      <c r="I2029" s="53">
        <v>96537.06</v>
      </c>
      <c r="J2029" s="58">
        <f t="shared" si="434"/>
        <v>100205.46828</v>
      </c>
      <c r="K2029" s="58">
        <f t="shared" si="435"/>
        <v>103512.24873323999</v>
      </c>
      <c r="L2029" s="74">
        <f t="shared" si="436"/>
        <v>7665.71832342</v>
      </c>
      <c r="M2029" s="74">
        <f t="shared" si="437"/>
        <v>148.3040930544</v>
      </c>
      <c r="N2029" s="74">
        <f t="shared" si="438"/>
        <v>384.0022598277695</v>
      </c>
      <c r="O2029" s="74">
        <f t="shared" si="439"/>
        <v>12901.454041050001</v>
      </c>
      <c r="P2029" s="39">
        <f t="shared" si="440"/>
        <v>19044</v>
      </c>
      <c r="Q2029" s="73">
        <f t="shared" si="441"/>
        <v>7918.687028092859</v>
      </c>
      <c r="R2029" s="73">
        <f t="shared" si="442"/>
        <v>153.19812812519518</v>
      </c>
      <c r="S2029" s="73">
        <f t="shared" si="443"/>
        <v>384.0022598277695</v>
      </c>
      <c r="T2029" s="73">
        <f t="shared" si="444"/>
        <v>13508.348459687819</v>
      </c>
      <c r="U2029" s="73">
        <f t="shared" si="445"/>
        <v>19236</v>
      </c>
      <c r="V2029" s="73">
        <f t="shared" si="446"/>
        <v>140348.94699735218</v>
      </c>
      <c r="W2029" s="73">
        <f t="shared" si="447"/>
        <v>144712.48460897364</v>
      </c>
    </row>
    <row r="2030" spans="2:23" ht="15">
      <c r="B2030" t="s">
        <v>3487</v>
      </c>
      <c r="C2030" t="s">
        <v>3488</v>
      </c>
      <c r="D2030" t="s">
        <v>725</v>
      </c>
      <c r="E2030" s="54">
        <v>86.67</v>
      </c>
      <c r="F2030" s="45" t="s">
        <v>407</v>
      </c>
      <c r="G2030" s="45" t="s">
        <v>408</v>
      </c>
      <c r="H2030" s="45" t="s">
        <v>412</v>
      </c>
      <c r="I2030" s="53">
        <v>90127.74</v>
      </c>
      <c r="J2030" s="58">
        <f t="shared" si="434"/>
        <v>93552.59412000001</v>
      </c>
      <c r="K2030" s="58">
        <f t="shared" si="435"/>
        <v>96639.82972596001</v>
      </c>
      <c r="L2030" s="74">
        <f t="shared" si="436"/>
        <v>7156.7734501800005</v>
      </c>
      <c r="M2030" s="74">
        <f t="shared" si="437"/>
        <v>138.4578392976</v>
      </c>
      <c r="N2030" s="74">
        <f t="shared" si="438"/>
        <v>384.0022598277695</v>
      </c>
      <c r="O2030" s="74">
        <f t="shared" si="439"/>
        <v>12044.896492950002</v>
      </c>
      <c r="P2030" s="39">
        <f t="shared" si="440"/>
        <v>19044</v>
      </c>
      <c r="Q2030" s="73">
        <f t="shared" si="441"/>
        <v>7392.94697403594</v>
      </c>
      <c r="R2030" s="73">
        <f t="shared" si="442"/>
        <v>143.02694799442082</v>
      </c>
      <c r="S2030" s="73">
        <f t="shared" si="443"/>
        <v>384.0022598277695</v>
      </c>
      <c r="T2030" s="73">
        <f t="shared" si="444"/>
        <v>12611.497779237781</v>
      </c>
      <c r="U2030" s="73">
        <f t="shared" si="445"/>
        <v>19236</v>
      </c>
      <c r="V2030" s="73">
        <f t="shared" si="446"/>
        <v>132320.72416225538</v>
      </c>
      <c r="W2030" s="73">
        <f t="shared" si="447"/>
        <v>136407.30368705592</v>
      </c>
    </row>
    <row r="2031" spans="2:23" ht="15">
      <c r="B2031" t="s">
        <v>3489</v>
      </c>
      <c r="C2031" t="s">
        <v>3490</v>
      </c>
      <c r="D2031" t="s">
        <v>749</v>
      </c>
      <c r="E2031" s="54">
        <v>40</v>
      </c>
      <c r="F2031" s="45" t="s">
        <v>407</v>
      </c>
      <c r="G2031" s="45" t="s">
        <v>408</v>
      </c>
      <c r="H2031" s="45" t="s">
        <v>412</v>
      </c>
      <c r="I2031" s="53">
        <v>89791.02</v>
      </c>
      <c r="J2031" s="58">
        <f t="shared" si="434"/>
        <v>93203.07876</v>
      </c>
      <c r="K2031" s="58">
        <f t="shared" si="435"/>
        <v>96278.78035908</v>
      </c>
      <c r="L2031" s="74">
        <f t="shared" si="436"/>
        <v>7130.035525140001</v>
      </c>
      <c r="M2031" s="74">
        <f t="shared" si="437"/>
        <v>137.9405565648</v>
      </c>
      <c r="N2031" s="74">
        <f t="shared" si="438"/>
        <v>384.0022598277695</v>
      </c>
      <c r="O2031" s="74">
        <f t="shared" si="439"/>
        <v>11999.89639035</v>
      </c>
      <c r="P2031" s="39">
        <f t="shared" si="440"/>
        <v>19044</v>
      </c>
      <c r="Q2031" s="73">
        <f t="shared" si="441"/>
        <v>7365.32669746962</v>
      </c>
      <c r="R2031" s="73">
        <f t="shared" si="442"/>
        <v>142.4925949314384</v>
      </c>
      <c r="S2031" s="73">
        <f t="shared" si="443"/>
        <v>384.0022598277695</v>
      </c>
      <c r="T2031" s="73">
        <f t="shared" si="444"/>
        <v>12564.38083685994</v>
      </c>
      <c r="U2031" s="73">
        <f t="shared" si="445"/>
        <v>19236</v>
      </c>
      <c r="V2031" s="73">
        <f t="shared" si="446"/>
        <v>131898.95349188257</v>
      </c>
      <c r="W2031" s="73">
        <f t="shared" si="447"/>
        <v>135970.98274816875</v>
      </c>
    </row>
    <row r="2032" spans="2:23" ht="15">
      <c r="B2032" t="s">
        <v>3491</v>
      </c>
      <c r="C2032" t="s">
        <v>809</v>
      </c>
      <c r="D2032" t="s">
        <v>417</v>
      </c>
      <c r="E2032" s="54">
        <v>40</v>
      </c>
      <c r="F2032" s="45" t="s">
        <v>407</v>
      </c>
      <c r="G2032" s="45" t="s">
        <v>408</v>
      </c>
      <c r="H2032" s="45" t="s">
        <v>412</v>
      </c>
      <c r="I2032" s="53">
        <v>120165.43</v>
      </c>
      <c r="J2032" s="58">
        <f t="shared" si="434"/>
        <v>124731.71634</v>
      </c>
      <c r="K2032" s="58">
        <f t="shared" si="435"/>
        <v>128847.86297922</v>
      </c>
      <c r="L2032" s="74">
        <f t="shared" si="436"/>
        <v>9541.97630001</v>
      </c>
      <c r="M2032" s="74">
        <f t="shared" si="437"/>
        <v>184.6029401832</v>
      </c>
      <c r="N2032" s="74">
        <f t="shared" si="438"/>
        <v>384.0022598277695</v>
      </c>
      <c r="O2032" s="74">
        <f t="shared" si="439"/>
        <v>16059.208478775001</v>
      </c>
      <c r="P2032" s="39">
        <f t="shared" si="440"/>
        <v>19044</v>
      </c>
      <c r="Q2032" s="73">
        <f t="shared" si="441"/>
        <v>9829.09401319869</v>
      </c>
      <c r="R2032" s="73">
        <f t="shared" si="442"/>
        <v>190.69483720924558</v>
      </c>
      <c r="S2032" s="73">
        <f t="shared" si="443"/>
        <v>384.0022598277695</v>
      </c>
      <c r="T2032" s="73">
        <f t="shared" si="444"/>
        <v>16814.64611878821</v>
      </c>
      <c r="U2032" s="73">
        <f t="shared" si="445"/>
        <v>19236</v>
      </c>
      <c r="V2032" s="73">
        <f t="shared" si="446"/>
        <v>169945.50631879596</v>
      </c>
      <c r="W2032" s="73">
        <f t="shared" si="447"/>
        <v>175302.3002082439</v>
      </c>
    </row>
    <row r="2033" spans="2:23" ht="15">
      <c r="B2033" t="s">
        <v>3492</v>
      </c>
      <c r="C2033" t="s">
        <v>3493</v>
      </c>
      <c r="D2033" t="s">
        <v>749</v>
      </c>
      <c r="E2033" s="54">
        <v>40</v>
      </c>
      <c r="F2033" s="45" t="s">
        <v>407</v>
      </c>
      <c r="G2033" s="45" t="s">
        <v>408</v>
      </c>
      <c r="H2033" s="45" t="s">
        <v>412</v>
      </c>
      <c r="I2033" s="53">
        <v>69172.41</v>
      </c>
      <c r="J2033" s="58">
        <f t="shared" si="434"/>
        <v>71800.96158</v>
      </c>
      <c r="K2033" s="58">
        <f t="shared" si="435"/>
        <v>74170.39331214</v>
      </c>
      <c r="L2033" s="74">
        <f t="shared" si="436"/>
        <v>5492.77356087</v>
      </c>
      <c r="M2033" s="74">
        <f t="shared" si="437"/>
        <v>106.2654231384</v>
      </c>
      <c r="N2033" s="74">
        <f t="shared" si="438"/>
        <v>384.0022598277695</v>
      </c>
      <c r="O2033" s="74">
        <f t="shared" si="439"/>
        <v>9244.373803425</v>
      </c>
      <c r="P2033" s="39">
        <f t="shared" si="440"/>
        <v>19044</v>
      </c>
      <c r="Q2033" s="73">
        <f t="shared" si="441"/>
        <v>5674.0350883787105</v>
      </c>
      <c r="R2033" s="73">
        <f t="shared" si="442"/>
        <v>109.7721821019672</v>
      </c>
      <c r="S2033" s="73">
        <f t="shared" si="443"/>
        <v>384.0022598277695</v>
      </c>
      <c r="T2033" s="73">
        <f t="shared" si="444"/>
        <v>9679.23632723427</v>
      </c>
      <c r="U2033" s="73">
        <f t="shared" si="445"/>
        <v>19236</v>
      </c>
      <c r="V2033" s="73">
        <f t="shared" si="446"/>
        <v>106072.37662726117</v>
      </c>
      <c r="W2033" s="73">
        <f t="shared" si="447"/>
        <v>109253.43916968272</v>
      </c>
    </row>
    <row r="2034" spans="2:23" ht="15">
      <c r="B2034" t="s">
        <v>3494</v>
      </c>
      <c r="C2034" t="s">
        <v>685</v>
      </c>
      <c r="D2034" t="s">
        <v>420</v>
      </c>
      <c r="E2034" s="54">
        <v>40</v>
      </c>
      <c r="F2034" s="45" t="s">
        <v>407</v>
      </c>
      <c r="G2034" s="45" t="s">
        <v>408</v>
      </c>
      <c r="H2034" s="45" t="s">
        <v>412</v>
      </c>
      <c r="I2034" s="53">
        <v>72272.75</v>
      </c>
      <c r="J2034" s="58">
        <f t="shared" si="434"/>
        <v>75019.1145</v>
      </c>
      <c r="K2034" s="58">
        <f t="shared" si="435"/>
        <v>77494.74527849999</v>
      </c>
      <c r="L2034" s="74">
        <f t="shared" si="436"/>
        <v>5738.96225925</v>
      </c>
      <c r="M2034" s="74">
        <f t="shared" si="437"/>
        <v>111.02828946</v>
      </c>
      <c r="N2034" s="74">
        <f t="shared" si="438"/>
        <v>384.0022598277695</v>
      </c>
      <c r="O2034" s="74">
        <f t="shared" si="439"/>
        <v>9658.710991875</v>
      </c>
      <c r="P2034" s="39">
        <f t="shared" si="440"/>
        <v>19044</v>
      </c>
      <c r="Q2034" s="73">
        <f t="shared" si="441"/>
        <v>5928.348013805249</v>
      </c>
      <c r="R2034" s="73">
        <f t="shared" si="442"/>
        <v>114.69222301217998</v>
      </c>
      <c r="S2034" s="73">
        <f t="shared" si="443"/>
        <v>384.0022598277695</v>
      </c>
      <c r="T2034" s="73">
        <f t="shared" si="444"/>
        <v>10113.06425884425</v>
      </c>
      <c r="U2034" s="73">
        <f t="shared" si="445"/>
        <v>19236</v>
      </c>
      <c r="V2034" s="73">
        <f t="shared" si="446"/>
        <v>109955.81830041276</v>
      </c>
      <c r="W2034" s="73">
        <f t="shared" si="447"/>
        <v>113270.85203398945</v>
      </c>
    </row>
    <row r="2035" spans="2:23" ht="15">
      <c r="B2035" t="s">
        <v>3495</v>
      </c>
      <c r="C2035" t="s">
        <v>3496</v>
      </c>
      <c r="D2035" t="s">
        <v>420</v>
      </c>
      <c r="E2035" s="54">
        <v>40</v>
      </c>
      <c r="F2035" s="45" t="s">
        <v>407</v>
      </c>
      <c r="G2035" s="45" t="s">
        <v>408</v>
      </c>
      <c r="H2035" s="45" t="s">
        <v>785</v>
      </c>
      <c r="I2035" s="53">
        <v>52288.37</v>
      </c>
      <c r="J2035" s="58">
        <f t="shared" si="434"/>
        <v>54275.32806000001</v>
      </c>
      <c r="K2035" s="58">
        <f t="shared" si="435"/>
        <v>56066.41388598</v>
      </c>
      <c r="L2035" s="74">
        <f t="shared" si="436"/>
        <v>4152.062596590001</v>
      </c>
      <c r="M2035" s="74">
        <f t="shared" si="437"/>
        <v>80.32748552880001</v>
      </c>
      <c r="N2035" s="74">
        <f t="shared" si="438"/>
        <v>384.0022598277695</v>
      </c>
      <c r="O2035" s="74">
        <f t="shared" si="439"/>
        <v>6987.9484877250015</v>
      </c>
      <c r="P2035" s="39">
        <f t="shared" si="440"/>
        <v>19044</v>
      </c>
      <c r="Q2035" s="73">
        <f t="shared" si="441"/>
        <v>4289.08066227747</v>
      </c>
      <c r="R2035" s="73">
        <f t="shared" si="442"/>
        <v>82.9782925512504</v>
      </c>
      <c r="S2035" s="73">
        <f t="shared" si="443"/>
        <v>384.0022598277695</v>
      </c>
      <c r="T2035" s="73">
        <f t="shared" si="444"/>
        <v>7316.667012120391</v>
      </c>
      <c r="U2035" s="73">
        <f t="shared" si="445"/>
        <v>19236</v>
      </c>
      <c r="V2035" s="73">
        <f t="shared" si="446"/>
        <v>84923.66888967158</v>
      </c>
      <c r="W2035" s="73">
        <f t="shared" si="447"/>
        <v>87375.14211275688</v>
      </c>
    </row>
    <row r="2036" spans="2:23" ht="15">
      <c r="B2036" t="s">
        <v>3497</v>
      </c>
      <c r="C2036" t="s">
        <v>416</v>
      </c>
      <c r="D2036" t="s">
        <v>417</v>
      </c>
      <c r="E2036" s="54">
        <v>40</v>
      </c>
      <c r="F2036" s="45" t="s">
        <v>407</v>
      </c>
      <c r="G2036" s="45" t="s">
        <v>408</v>
      </c>
      <c r="H2036" s="45" t="s">
        <v>412</v>
      </c>
      <c r="I2036" s="53">
        <v>64480.21</v>
      </c>
      <c r="J2036" s="58">
        <f t="shared" si="434"/>
        <v>66930.45798</v>
      </c>
      <c r="K2036" s="58">
        <f t="shared" si="435"/>
        <v>69139.16309334</v>
      </c>
      <c r="L2036" s="74">
        <f t="shared" si="436"/>
        <v>5120.180035470001</v>
      </c>
      <c r="M2036" s="74">
        <f t="shared" si="437"/>
        <v>99.0570778104</v>
      </c>
      <c r="N2036" s="74">
        <f t="shared" si="438"/>
        <v>384.0022598277695</v>
      </c>
      <c r="O2036" s="74">
        <f t="shared" si="439"/>
        <v>8617.296464925</v>
      </c>
      <c r="P2036" s="39">
        <f t="shared" si="440"/>
        <v>19044</v>
      </c>
      <c r="Q2036" s="73">
        <f t="shared" si="441"/>
        <v>5289.14597664051</v>
      </c>
      <c r="R2036" s="73">
        <f t="shared" si="442"/>
        <v>102.3259613781432</v>
      </c>
      <c r="S2036" s="73">
        <f t="shared" si="443"/>
        <v>384.0022598277695</v>
      </c>
      <c r="T2036" s="73">
        <f t="shared" si="444"/>
        <v>9022.66078368087</v>
      </c>
      <c r="U2036" s="73">
        <f t="shared" si="445"/>
        <v>19236</v>
      </c>
      <c r="V2036" s="73">
        <f t="shared" si="446"/>
        <v>100194.99381803318</v>
      </c>
      <c r="W2036" s="73">
        <f t="shared" si="447"/>
        <v>103173.29807486729</v>
      </c>
    </row>
    <row r="2037" spans="2:23" ht="15">
      <c r="B2037" t="s">
        <v>3498</v>
      </c>
      <c r="C2037" t="s">
        <v>419</v>
      </c>
      <c r="D2037" t="s">
        <v>420</v>
      </c>
      <c r="E2037" s="54">
        <v>40</v>
      </c>
      <c r="F2037" s="45" t="s">
        <v>407</v>
      </c>
      <c r="G2037" s="45" t="s">
        <v>408</v>
      </c>
      <c r="H2037" s="45" t="s">
        <v>412</v>
      </c>
      <c r="I2037" s="53">
        <v>63612.07</v>
      </c>
      <c r="J2037" s="58">
        <f t="shared" si="434"/>
        <v>66029.32866</v>
      </c>
      <c r="K2037" s="58">
        <f t="shared" si="435"/>
        <v>68208.29650577999</v>
      </c>
      <c r="L2037" s="74">
        <f t="shared" si="436"/>
        <v>5051.24364249</v>
      </c>
      <c r="M2037" s="74">
        <f t="shared" si="437"/>
        <v>97.7234064168</v>
      </c>
      <c r="N2037" s="74">
        <f t="shared" si="438"/>
        <v>384.0022598277695</v>
      </c>
      <c r="O2037" s="74">
        <f t="shared" si="439"/>
        <v>8501.276064975</v>
      </c>
      <c r="P2037" s="39">
        <f t="shared" si="440"/>
        <v>19044</v>
      </c>
      <c r="Q2037" s="73">
        <f t="shared" si="441"/>
        <v>5217.934682692169</v>
      </c>
      <c r="R2037" s="73">
        <f t="shared" si="442"/>
        <v>100.94827882855438</v>
      </c>
      <c r="S2037" s="73">
        <f t="shared" si="443"/>
        <v>384.0022598277695</v>
      </c>
      <c r="T2037" s="73">
        <f t="shared" si="444"/>
        <v>8901.182694004288</v>
      </c>
      <c r="U2037" s="73">
        <f t="shared" si="445"/>
        <v>19236</v>
      </c>
      <c r="V2037" s="73">
        <f t="shared" si="446"/>
        <v>99107.57403370956</v>
      </c>
      <c r="W2037" s="73">
        <f t="shared" si="447"/>
        <v>102048.36442113278</v>
      </c>
    </row>
    <row r="2038" spans="2:23" ht="15">
      <c r="B2038" t="s">
        <v>3499</v>
      </c>
      <c r="C2038" t="s">
        <v>3500</v>
      </c>
      <c r="D2038" t="s">
        <v>710</v>
      </c>
      <c r="E2038" s="54">
        <v>40</v>
      </c>
      <c r="F2038" s="45" t="s">
        <v>407</v>
      </c>
      <c r="G2038" s="45" t="s">
        <v>408</v>
      </c>
      <c r="H2038" s="45" t="s">
        <v>412</v>
      </c>
      <c r="I2038" s="53">
        <v>63214.93</v>
      </c>
      <c r="J2038" s="58">
        <f t="shared" si="434"/>
        <v>65617.09734000001</v>
      </c>
      <c r="K2038" s="58">
        <f t="shared" si="435"/>
        <v>67782.46155222</v>
      </c>
      <c r="L2038" s="74">
        <f t="shared" si="436"/>
        <v>5019.7079465100005</v>
      </c>
      <c r="M2038" s="74">
        <f t="shared" si="437"/>
        <v>97.1133040632</v>
      </c>
      <c r="N2038" s="74">
        <f t="shared" si="438"/>
        <v>384.0022598277695</v>
      </c>
      <c r="O2038" s="74">
        <f t="shared" si="439"/>
        <v>8448.201282525</v>
      </c>
      <c r="P2038" s="39">
        <f t="shared" si="440"/>
        <v>19044</v>
      </c>
      <c r="Q2038" s="73">
        <f t="shared" si="441"/>
        <v>5185.3583087448305</v>
      </c>
      <c r="R2038" s="73">
        <f t="shared" si="442"/>
        <v>100.31804309728561</v>
      </c>
      <c r="S2038" s="73">
        <f t="shared" si="443"/>
        <v>384.0022598277695</v>
      </c>
      <c r="T2038" s="73">
        <f t="shared" si="444"/>
        <v>8845.61123256471</v>
      </c>
      <c r="U2038" s="73">
        <f t="shared" si="445"/>
        <v>19236</v>
      </c>
      <c r="V2038" s="73">
        <f t="shared" si="446"/>
        <v>98610.12213292599</v>
      </c>
      <c r="W2038" s="73">
        <f t="shared" si="447"/>
        <v>101533.7513964546</v>
      </c>
    </row>
    <row r="2039" spans="2:23" ht="15">
      <c r="B2039" t="s">
        <v>3501</v>
      </c>
      <c r="C2039" t="s">
        <v>636</v>
      </c>
      <c r="D2039" t="s">
        <v>483</v>
      </c>
      <c r="E2039" s="54">
        <v>40</v>
      </c>
      <c r="F2039" s="45" t="s">
        <v>407</v>
      </c>
      <c r="G2039" s="45" t="s">
        <v>408</v>
      </c>
      <c r="H2039" s="45" t="s">
        <v>412</v>
      </c>
      <c r="I2039" s="53">
        <v>62912.07</v>
      </c>
      <c r="J2039" s="58">
        <f t="shared" si="434"/>
        <v>65302.72866</v>
      </c>
      <c r="K2039" s="58">
        <f t="shared" si="435"/>
        <v>67457.71870577999</v>
      </c>
      <c r="L2039" s="74">
        <f t="shared" si="436"/>
        <v>4995.65874249</v>
      </c>
      <c r="M2039" s="74">
        <f t="shared" si="437"/>
        <v>96.6480384168</v>
      </c>
      <c r="N2039" s="74">
        <f t="shared" si="438"/>
        <v>384.0022598277695</v>
      </c>
      <c r="O2039" s="74">
        <f t="shared" si="439"/>
        <v>8407.726314975</v>
      </c>
      <c r="P2039" s="39">
        <f t="shared" si="440"/>
        <v>19044</v>
      </c>
      <c r="Q2039" s="73">
        <f t="shared" si="441"/>
        <v>5160.515480992169</v>
      </c>
      <c r="R2039" s="73">
        <f t="shared" si="442"/>
        <v>99.83742368455438</v>
      </c>
      <c r="S2039" s="73">
        <f t="shared" si="443"/>
        <v>384.0022598277695</v>
      </c>
      <c r="T2039" s="73">
        <f t="shared" si="444"/>
        <v>8803.232291104288</v>
      </c>
      <c r="U2039" s="73">
        <f t="shared" si="445"/>
        <v>19236</v>
      </c>
      <c r="V2039" s="73">
        <f t="shared" si="446"/>
        <v>98230.76401570957</v>
      </c>
      <c r="W2039" s="73">
        <f t="shared" si="447"/>
        <v>101141.30616138877</v>
      </c>
    </row>
    <row r="2040" spans="2:23" ht="15">
      <c r="B2040" t="s">
        <v>3502</v>
      </c>
      <c r="C2040" t="s">
        <v>3503</v>
      </c>
      <c r="D2040" t="s">
        <v>561</v>
      </c>
      <c r="E2040" s="54">
        <v>40</v>
      </c>
      <c r="F2040" s="45" t="s">
        <v>407</v>
      </c>
      <c r="G2040" s="45" t="s">
        <v>408</v>
      </c>
      <c r="H2040" s="45" t="s">
        <v>412</v>
      </c>
      <c r="I2040" s="53">
        <v>59576.16</v>
      </c>
      <c r="J2040" s="58">
        <f t="shared" si="434"/>
        <v>61840.05408000001</v>
      </c>
      <c r="K2040" s="58">
        <f t="shared" si="435"/>
        <v>63880.77586464</v>
      </c>
      <c r="L2040" s="74">
        <f t="shared" si="436"/>
        <v>4730.764137120001</v>
      </c>
      <c r="M2040" s="74">
        <f t="shared" si="437"/>
        <v>91.52328003840002</v>
      </c>
      <c r="N2040" s="74">
        <f t="shared" si="438"/>
        <v>384.0022598277695</v>
      </c>
      <c r="O2040" s="74">
        <f t="shared" si="439"/>
        <v>7961.906962800002</v>
      </c>
      <c r="P2040" s="39">
        <f t="shared" si="440"/>
        <v>19044</v>
      </c>
      <c r="Q2040" s="73">
        <f t="shared" si="441"/>
        <v>4886.87935364496</v>
      </c>
      <c r="R2040" s="73">
        <f t="shared" si="442"/>
        <v>94.5435482796672</v>
      </c>
      <c r="S2040" s="73">
        <f t="shared" si="443"/>
        <v>384.0022598277695</v>
      </c>
      <c r="T2040" s="73">
        <f t="shared" si="444"/>
        <v>8336.441250335522</v>
      </c>
      <c r="U2040" s="73">
        <f t="shared" si="445"/>
        <v>19236</v>
      </c>
      <c r="V2040" s="73">
        <f t="shared" si="446"/>
        <v>94052.25071978619</v>
      </c>
      <c r="W2040" s="73">
        <f t="shared" si="447"/>
        <v>96818.64227672791</v>
      </c>
    </row>
    <row r="2041" spans="2:23" ht="15">
      <c r="B2041" t="s">
        <v>3504</v>
      </c>
      <c r="C2041" t="s">
        <v>648</v>
      </c>
      <c r="D2041" t="s">
        <v>446</v>
      </c>
      <c r="E2041" s="54">
        <v>87</v>
      </c>
      <c r="F2041" s="45" t="s">
        <v>407</v>
      </c>
      <c r="G2041" s="45" t="s">
        <v>408</v>
      </c>
      <c r="H2041" s="45" t="s">
        <v>412</v>
      </c>
      <c r="I2041" s="53">
        <v>70607.24</v>
      </c>
      <c r="J2041" s="58">
        <f t="shared" si="434"/>
        <v>73290.31512000001</v>
      </c>
      <c r="K2041" s="58">
        <f t="shared" si="435"/>
        <v>75708.89551896001</v>
      </c>
      <c r="L2041" s="74">
        <f t="shared" si="436"/>
        <v>5606.709106680001</v>
      </c>
      <c r="M2041" s="74">
        <f t="shared" si="437"/>
        <v>108.46966637760002</v>
      </c>
      <c r="N2041" s="74">
        <f t="shared" si="438"/>
        <v>384.0022598277695</v>
      </c>
      <c r="O2041" s="74">
        <f t="shared" si="439"/>
        <v>9436.128071700003</v>
      </c>
      <c r="P2041" s="39">
        <f t="shared" si="440"/>
        <v>19044</v>
      </c>
      <c r="Q2041" s="73">
        <f t="shared" si="441"/>
        <v>5791.730507200441</v>
      </c>
      <c r="R2041" s="73">
        <f t="shared" si="442"/>
        <v>112.04916536806081</v>
      </c>
      <c r="S2041" s="73">
        <f t="shared" si="443"/>
        <v>384.0022598277695</v>
      </c>
      <c r="T2041" s="73">
        <f t="shared" si="444"/>
        <v>9880.010865224282</v>
      </c>
      <c r="U2041" s="73">
        <f t="shared" si="445"/>
        <v>19236</v>
      </c>
      <c r="V2041" s="73">
        <f t="shared" si="446"/>
        <v>107869.6242245854</v>
      </c>
      <c r="W2041" s="73">
        <f t="shared" si="447"/>
        <v>111112.68831658056</v>
      </c>
    </row>
    <row r="2042" spans="2:23" ht="15">
      <c r="B2042" t="s">
        <v>3505</v>
      </c>
      <c r="C2042" t="s">
        <v>478</v>
      </c>
      <c r="D2042" t="s">
        <v>417</v>
      </c>
      <c r="E2042" s="54">
        <v>40</v>
      </c>
      <c r="F2042" s="45" t="s">
        <v>407</v>
      </c>
      <c r="G2042" s="45" t="s">
        <v>408</v>
      </c>
      <c r="H2042" s="45" t="s">
        <v>785</v>
      </c>
      <c r="I2042" s="53">
        <v>42026.4</v>
      </c>
      <c r="J2042" s="58">
        <f t="shared" si="434"/>
        <v>43623.4032</v>
      </c>
      <c r="K2042" s="58">
        <f t="shared" si="435"/>
        <v>45062.9755056</v>
      </c>
      <c r="L2042" s="74">
        <f t="shared" si="436"/>
        <v>3337.1903448</v>
      </c>
      <c r="M2042" s="74">
        <f t="shared" si="437"/>
        <v>64.562636736</v>
      </c>
      <c r="N2042" s="74">
        <f t="shared" si="438"/>
        <v>384.0022598277695</v>
      </c>
      <c r="O2042" s="74">
        <f t="shared" si="439"/>
        <v>5616.513162</v>
      </c>
      <c r="P2042" s="39">
        <f t="shared" si="440"/>
        <v>19044</v>
      </c>
      <c r="Q2042" s="73">
        <f t="shared" si="441"/>
        <v>3447.3176261783997</v>
      </c>
      <c r="R2042" s="73">
        <f t="shared" si="442"/>
        <v>66.693203748288</v>
      </c>
      <c r="S2042" s="73">
        <f t="shared" si="443"/>
        <v>384.0022598277695</v>
      </c>
      <c r="T2042" s="73">
        <f t="shared" si="444"/>
        <v>5880.7183034808</v>
      </c>
      <c r="U2042" s="73">
        <f t="shared" si="445"/>
        <v>19236</v>
      </c>
      <c r="V2042" s="73">
        <f t="shared" si="446"/>
        <v>72069.67160336376</v>
      </c>
      <c r="W2042" s="73">
        <f t="shared" si="447"/>
        <v>74077.70689883525</v>
      </c>
    </row>
    <row r="2043" spans="2:23" ht="15">
      <c r="B2043" t="s">
        <v>3506</v>
      </c>
      <c r="C2043" t="s">
        <v>1380</v>
      </c>
      <c r="D2043" t="s">
        <v>417</v>
      </c>
      <c r="E2043" s="54">
        <v>40</v>
      </c>
      <c r="F2043" s="45" t="s">
        <v>407</v>
      </c>
      <c r="G2043" s="45" t="s">
        <v>408</v>
      </c>
      <c r="H2043" s="45" t="s">
        <v>785</v>
      </c>
      <c r="I2043" s="53">
        <v>72810.11</v>
      </c>
      <c r="J2043" s="58">
        <f t="shared" si="434"/>
        <v>75576.89418</v>
      </c>
      <c r="K2043" s="58">
        <f t="shared" si="435"/>
        <v>78070.93168794</v>
      </c>
      <c r="L2043" s="74">
        <f t="shared" si="436"/>
        <v>5781.63240477</v>
      </c>
      <c r="M2043" s="74">
        <f t="shared" si="437"/>
        <v>111.8538033864</v>
      </c>
      <c r="N2043" s="74">
        <f t="shared" si="438"/>
        <v>384.0022598277695</v>
      </c>
      <c r="O2043" s="74">
        <f t="shared" si="439"/>
        <v>9730.525125675</v>
      </c>
      <c r="P2043" s="39">
        <f t="shared" si="440"/>
        <v>19044</v>
      </c>
      <c r="Q2043" s="73">
        <f t="shared" si="441"/>
        <v>5972.42627412741</v>
      </c>
      <c r="R2043" s="73">
        <f t="shared" si="442"/>
        <v>115.5449788981512</v>
      </c>
      <c r="S2043" s="73">
        <f t="shared" si="443"/>
        <v>384.0022598277695</v>
      </c>
      <c r="T2043" s="73">
        <f t="shared" si="444"/>
        <v>10188.25658527617</v>
      </c>
      <c r="U2043" s="73">
        <f t="shared" si="445"/>
        <v>19236</v>
      </c>
      <c r="V2043" s="73">
        <f t="shared" si="446"/>
        <v>110628.90777365917</v>
      </c>
      <c r="W2043" s="73">
        <f t="shared" si="447"/>
        <v>113967.1617860695</v>
      </c>
    </row>
    <row r="2044" spans="2:23" ht="15">
      <c r="B2044" t="s">
        <v>3507</v>
      </c>
      <c r="C2044" t="s">
        <v>3508</v>
      </c>
      <c r="D2044" t="s">
        <v>491</v>
      </c>
      <c r="E2044" s="54">
        <v>40</v>
      </c>
      <c r="F2044" s="45" t="s">
        <v>407</v>
      </c>
      <c r="G2044" s="45" t="s">
        <v>492</v>
      </c>
      <c r="H2044" s="45" t="s">
        <v>785</v>
      </c>
      <c r="I2044" s="53">
        <v>67551.22</v>
      </c>
      <c r="J2044" s="58">
        <f t="shared" si="434"/>
        <v>70118.16636</v>
      </c>
      <c r="K2044" s="58">
        <f t="shared" si="435"/>
        <v>72432.06584988</v>
      </c>
      <c r="L2044" s="74">
        <f t="shared" si="436"/>
        <v>5364.03972654</v>
      </c>
      <c r="M2044" s="74">
        <f t="shared" si="437"/>
        <v>103.7748862128</v>
      </c>
      <c r="N2044" s="74">
        <f t="shared" si="438"/>
        <v>384.0022598277695</v>
      </c>
      <c r="O2044" s="74">
        <f t="shared" si="439"/>
        <v>9027.71391885</v>
      </c>
      <c r="P2044" s="39">
        <f t="shared" si="440"/>
        <v>19044</v>
      </c>
      <c r="Q2044" s="73">
        <f t="shared" si="441"/>
        <v>5541.0530375158205</v>
      </c>
      <c r="R2044" s="73">
        <f t="shared" si="442"/>
        <v>107.1994574578224</v>
      </c>
      <c r="S2044" s="73">
        <f t="shared" si="443"/>
        <v>384.0022598277695</v>
      </c>
      <c r="T2044" s="73">
        <f t="shared" si="444"/>
        <v>9452.38459340934</v>
      </c>
      <c r="U2044" s="73">
        <f t="shared" si="445"/>
        <v>19236</v>
      </c>
      <c r="V2044" s="73">
        <f t="shared" si="446"/>
        <v>104041.69715143058</v>
      </c>
      <c r="W2044" s="73">
        <f t="shared" si="447"/>
        <v>107152.70519809076</v>
      </c>
    </row>
    <row r="2045" spans="2:23" ht="15">
      <c r="B2045" t="s">
        <v>3509</v>
      </c>
      <c r="C2045" t="s">
        <v>3510</v>
      </c>
      <c r="D2045" t="s">
        <v>498</v>
      </c>
      <c r="E2045" s="54">
        <v>40</v>
      </c>
      <c r="F2045" s="45" t="s">
        <v>407</v>
      </c>
      <c r="G2045" s="45" t="s">
        <v>492</v>
      </c>
      <c r="H2045" s="45" t="s">
        <v>785</v>
      </c>
      <c r="I2045" s="53">
        <v>68122.96</v>
      </c>
      <c r="J2045" s="58">
        <f t="shared" si="434"/>
        <v>70711.63248000001</v>
      </c>
      <c r="K2045" s="58">
        <f t="shared" si="435"/>
        <v>73045.11635184001</v>
      </c>
      <c r="L2045" s="74">
        <f t="shared" si="436"/>
        <v>5409.439884720001</v>
      </c>
      <c r="M2045" s="74">
        <f t="shared" si="437"/>
        <v>104.65321607040002</v>
      </c>
      <c r="N2045" s="74">
        <f t="shared" si="438"/>
        <v>384.0022598277695</v>
      </c>
      <c r="O2045" s="74">
        <f t="shared" si="439"/>
        <v>9104.122681800001</v>
      </c>
      <c r="P2045" s="39">
        <f t="shared" si="440"/>
        <v>19044</v>
      </c>
      <c r="Q2045" s="73">
        <f t="shared" si="441"/>
        <v>5587.951400915761</v>
      </c>
      <c r="R2045" s="73">
        <f t="shared" si="442"/>
        <v>108.10677220072321</v>
      </c>
      <c r="S2045" s="73">
        <f t="shared" si="443"/>
        <v>384.0022598277695</v>
      </c>
      <c r="T2045" s="73">
        <f t="shared" si="444"/>
        <v>9532.387683915122</v>
      </c>
      <c r="U2045" s="73">
        <f t="shared" si="445"/>
        <v>19236</v>
      </c>
      <c r="V2045" s="73">
        <f t="shared" si="446"/>
        <v>104757.85052241819</v>
      </c>
      <c r="W2045" s="73">
        <f t="shared" si="447"/>
        <v>107893.56446869939</v>
      </c>
    </row>
    <row r="2046" spans="2:23" ht="15">
      <c r="B2046" t="s">
        <v>3511</v>
      </c>
      <c r="C2046" t="s">
        <v>1520</v>
      </c>
      <c r="D2046" t="s">
        <v>417</v>
      </c>
      <c r="E2046" s="54">
        <v>40</v>
      </c>
      <c r="F2046" s="45" t="s">
        <v>407</v>
      </c>
      <c r="G2046" s="45" t="s">
        <v>408</v>
      </c>
      <c r="H2046" s="45" t="s">
        <v>785</v>
      </c>
      <c r="I2046" s="53">
        <v>47317.71</v>
      </c>
      <c r="J2046" s="58">
        <f t="shared" si="434"/>
        <v>49115.78298</v>
      </c>
      <c r="K2046" s="58">
        <f t="shared" si="435"/>
        <v>50736.60381834</v>
      </c>
      <c r="L2046" s="74">
        <f t="shared" si="436"/>
        <v>3757.3573979700004</v>
      </c>
      <c r="M2046" s="74">
        <f t="shared" si="437"/>
        <v>72.6913588104</v>
      </c>
      <c r="N2046" s="74">
        <f t="shared" si="438"/>
        <v>384.0022598277695</v>
      </c>
      <c r="O2046" s="74">
        <f t="shared" si="439"/>
        <v>6323.657058675</v>
      </c>
      <c r="P2046" s="39">
        <f t="shared" si="440"/>
        <v>19044</v>
      </c>
      <c r="Q2046" s="73">
        <f t="shared" si="441"/>
        <v>3881.35019210301</v>
      </c>
      <c r="R2046" s="73">
        <f t="shared" si="442"/>
        <v>75.0901736511432</v>
      </c>
      <c r="S2046" s="73">
        <f t="shared" si="443"/>
        <v>384.0022598277695</v>
      </c>
      <c r="T2046" s="73">
        <f t="shared" si="444"/>
        <v>6621.1267982933705</v>
      </c>
      <c r="U2046" s="73">
        <f t="shared" si="445"/>
        <v>19236</v>
      </c>
      <c r="V2046" s="73">
        <f t="shared" si="446"/>
        <v>78697.49105528317</v>
      </c>
      <c r="W2046" s="73">
        <f t="shared" si="447"/>
        <v>80934.1732422153</v>
      </c>
    </row>
    <row r="2047" spans="2:23" ht="15">
      <c r="B2047" t="s">
        <v>3512</v>
      </c>
      <c r="C2047" t="s">
        <v>1859</v>
      </c>
      <c r="D2047" t="s">
        <v>417</v>
      </c>
      <c r="E2047" s="54">
        <v>40</v>
      </c>
      <c r="F2047" s="45" t="s">
        <v>407</v>
      </c>
      <c r="G2047" s="45" t="s">
        <v>408</v>
      </c>
      <c r="H2047" s="45" t="s">
        <v>785</v>
      </c>
      <c r="I2047" s="53">
        <v>67059.62</v>
      </c>
      <c r="J2047" s="58">
        <f t="shared" si="434"/>
        <v>69607.88556</v>
      </c>
      <c r="K2047" s="58">
        <f t="shared" si="435"/>
        <v>71904.94578347998</v>
      </c>
      <c r="L2047" s="74">
        <f t="shared" si="436"/>
        <v>5325.00324534</v>
      </c>
      <c r="M2047" s="74">
        <f t="shared" si="437"/>
        <v>103.01967062879999</v>
      </c>
      <c r="N2047" s="74">
        <f t="shared" si="438"/>
        <v>384.0022598277695</v>
      </c>
      <c r="O2047" s="74">
        <f t="shared" si="439"/>
        <v>8962.01526585</v>
      </c>
      <c r="P2047" s="39">
        <f t="shared" si="440"/>
        <v>19044</v>
      </c>
      <c r="Q2047" s="73">
        <f t="shared" si="441"/>
        <v>5500.728352436218</v>
      </c>
      <c r="R2047" s="73">
        <f t="shared" si="442"/>
        <v>106.41931975955038</v>
      </c>
      <c r="S2047" s="73">
        <f t="shared" si="443"/>
        <v>384.0022598277695</v>
      </c>
      <c r="T2047" s="73">
        <f t="shared" si="444"/>
        <v>9383.595424744139</v>
      </c>
      <c r="U2047" s="73">
        <f t="shared" si="445"/>
        <v>19236</v>
      </c>
      <c r="V2047" s="73">
        <f t="shared" si="446"/>
        <v>103425.92600164656</v>
      </c>
      <c r="W2047" s="73">
        <f t="shared" si="447"/>
        <v>106515.69114024765</v>
      </c>
    </row>
    <row r="2048" spans="2:23" ht="15">
      <c r="B2048" t="s">
        <v>3513</v>
      </c>
      <c r="C2048" t="s">
        <v>973</v>
      </c>
      <c r="D2048" t="s">
        <v>417</v>
      </c>
      <c r="E2048" s="54">
        <v>40</v>
      </c>
      <c r="F2048" s="45" t="s">
        <v>407</v>
      </c>
      <c r="G2048" s="45" t="s">
        <v>408</v>
      </c>
      <c r="H2048" s="45" t="s">
        <v>412</v>
      </c>
      <c r="I2048" s="53">
        <v>76892.81</v>
      </c>
      <c r="J2048" s="58">
        <f t="shared" si="434"/>
        <v>79814.73678</v>
      </c>
      <c r="K2048" s="58">
        <f t="shared" si="435"/>
        <v>82448.62309374</v>
      </c>
      <c r="L2048" s="74">
        <f t="shared" si="436"/>
        <v>6105.8273636700005</v>
      </c>
      <c r="M2048" s="74">
        <f t="shared" si="437"/>
        <v>118.12581043440001</v>
      </c>
      <c r="N2048" s="74">
        <f t="shared" si="438"/>
        <v>384.0022598277695</v>
      </c>
      <c r="O2048" s="74">
        <f t="shared" si="439"/>
        <v>10276.147360425</v>
      </c>
      <c r="P2048" s="39">
        <f t="shared" si="440"/>
        <v>19044</v>
      </c>
      <c r="Q2048" s="73">
        <f t="shared" si="441"/>
        <v>6307.319666671109</v>
      </c>
      <c r="R2048" s="73">
        <f t="shared" si="442"/>
        <v>122.02396217873519</v>
      </c>
      <c r="S2048" s="73">
        <f t="shared" si="443"/>
        <v>384.0022598277695</v>
      </c>
      <c r="T2048" s="73">
        <f t="shared" si="444"/>
        <v>10759.54531373307</v>
      </c>
      <c r="U2048" s="73">
        <f t="shared" si="445"/>
        <v>19236</v>
      </c>
      <c r="V2048" s="73">
        <f t="shared" si="446"/>
        <v>115742.83957435717</v>
      </c>
      <c r="W2048" s="73">
        <f t="shared" si="447"/>
        <v>119257.51429615068</v>
      </c>
    </row>
    <row r="2049" spans="2:23" ht="15">
      <c r="B2049" t="s">
        <v>3514</v>
      </c>
      <c r="C2049" t="s">
        <v>924</v>
      </c>
      <c r="D2049" t="s">
        <v>417</v>
      </c>
      <c r="E2049" s="54">
        <v>40</v>
      </c>
      <c r="F2049" s="45" t="s">
        <v>407</v>
      </c>
      <c r="G2049" s="45" t="s">
        <v>408</v>
      </c>
      <c r="H2049" s="45" t="s">
        <v>412</v>
      </c>
      <c r="I2049" s="53">
        <v>129194.36</v>
      </c>
      <c r="J2049" s="58">
        <f t="shared" si="434"/>
        <v>134103.74568</v>
      </c>
      <c r="K2049" s="58">
        <f t="shared" si="435"/>
        <v>138529.16928744</v>
      </c>
      <c r="L2049" s="74">
        <f t="shared" si="436"/>
        <v>9905.30431236</v>
      </c>
      <c r="M2049" s="74">
        <f t="shared" si="437"/>
        <v>198.4735436064</v>
      </c>
      <c r="N2049" s="74">
        <f t="shared" si="438"/>
        <v>384.0022598277695</v>
      </c>
      <c r="O2049" s="74">
        <f t="shared" si="439"/>
        <v>17265.857256299998</v>
      </c>
      <c r="P2049" s="39">
        <f t="shared" si="440"/>
        <v>19044</v>
      </c>
      <c r="Q2049" s="73">
        <f t="shared" si="441"/>
        <v>9969.472954667881</v>
      </c>
      <c r="R2049" s="73">
        <f t="shared" si="442"/>
        <v>205.02317054541118</v>
      </c>
      <c r="S2049" s="73">
        <f t="shared" si="443"/>
        <v>384.0022598277695</v>
      </c>
      <c r="T2049" s="73">
        <f t="shared" si="444"/>
        <v>18078.05659201092</v>
      </c>
      <c r="U2049" s="73">
        <f t="shared" si="445"/>
        <v>19236</v>
      </c>
      <c r="V2049" s="73">
        <f t="shared" si="446"/>
        <v>180901.38305209417</v>
      </c>
      <c r="W2049" s="73">
        <f t="shared" si="447"/>
        <v>186401.72426449196</v>
      </c>
    </row>
    <row r="2050" spans="2:23" ht="15">
      <c r="B2050" t="s">
        <v>3515</v>
      </c>
      <c r="C2050" t="s">
        <v>416</v>
      </c>
      <c r="D2050" t="s">
        <v>417</v>
      </c>
      <c r="E2050" s="54">
        <v>40</v>
      </c>
      <c r="F2050" s="45" t="s">
        <v>407</v>
      </c>
      <c r="G2050" s="45" t="s">
        <v>408</v>
      </c>
      <c r="H2050" s="45" t="s">
        <v>785</v>
      </c>
      <c r="I2050" s="53">
        <v>64480.21</v>
      </c>
      <c r="J2050" s="58">
        <f t="shared" si="434"/>
        <v>66930.45798</v>
      </c>
      <c r="K2050" s="58">
        <f t="shared" si="435"/>
        <v>69139.16309334</v>
      </c>
      <c r="L2050" s="74">
        <f t="shared" si="436"/>
        <v>5120.180035470001</v>
      </c>
      <c r="M2050" s="74">
        <f t="shared" si="437"/>
        <v>99.0570778104</v>
      </c>
      <c r="N2050" s="74">
        <f t="shared" si="438"/>
        <v>384.0022598277695</v>
      </c>
      <c r="O2050" s="74">
        <f t="shared" si="439"/>
        <v>8617.296464925</v>
      </c>
      <c r="P2050" s="39">
        <f t="shared" si="440"/>
        <v>19044</v>
      </c>
      <c r="Q2050" s="73">
        <f t="shared" si="441"/>
        <v>5289.14597664051</v>
      </c>
      <c r="R2050" s="73">
        <f t="shared" si="442"/>
        <v>102.3259613781432</v>
      </c>
      <c r="S2050" s="73">
        <f t="shared" si="443"/>
        <v>384.0022598277695</v>
      </c>
      <c r="T2050" s="73">
        <f t="shared" si="444"/>
        <v>9022.66078368087</v>
      </c>
      <c r="U2050" s="73">
        <f t="shared" si="445"/>
        <v>19236</v>
      </c>
      <c r="V2050" s="73">
        <f t="shared" si="446"/>
        <v>100194.99381803318</v>
      </c>
      <c r="W2050" s="73">
        <f t="shared" si="447"/>
        <v>103173.29807486729</v>
      </c>
    </row>
    <row r="2051" spans="2:23" ht="15">
      <c r="B2051" t="s">
        <v>3516</v>
      </c>
      <c r="C2051" t="s">
        <v>517</v>
      </c>
      <c r="D2051" t="s">
        <v>518</v>
      </c>
      <c r="E2051" s="54">
        <v>40</v>
      </c>
      <c r="F2051" s="45" t="s">
        <v>407</v>
      </c>
      <c r="G2051" s="45" t="s">
        <v>408</v>
      </c>
      <c r="H2051" s="45" t="s">
        <v>412</v>
      </c>
      <c r="I2051" s="53">
        <v>143415.36</v>
      </c>
      <c r="J2051" s="58">
        <f t="shared" si="434"/>
        <v>148865.14367999998</v>
      </c>
      <c r="K2051" s="58">
        <f t="shared" si="435"/>
        <v>153777.69342143997</v>
      </c>
      <c r="L2051" s="74">
        <f t="shared" si="436"/>
        <v>10119.34458336</v>
      </c>
      <c r="M2051" s="74">
        <f t="shared" si="437"/>
        <v>220.32041264639997</v>
      </c>
      <c r="N2051" s="74">
        <f t="shared" si="438"/>
        <v>384.0022598277695</v>
      </c>
      <c r="O2051" s="74">
        <f t="shared" si="439"/>
        <v>19166.387248799998</v>
      </c>
      <c r="P2051" s="39">
        <f t="shared" si="440"/>
        <v>19044</v>
      </c>
      <c r="Q2051" s="73">
        <f t="shared" si="441"/>
        <v>10190.57655461088</v>
      </c>
      <c r="R2051" s="73">
        <f t="shared" si="442"/>
        <v>227.59098626373114</v>
      </c>
      <c r="S2051" s="73">
        <f t="shared" si="443"/>
        <v>384.0022598277695</v>
      </c>
      <c r="T2051" s="73">
        <f t="shared" si="444"/>
        <v>20067.988991497918</v>
      </c>
      <c r="U2051" s="73">
        <f t="shared" si="445"/>
        <v>19236</v>
      </c>
      <c r="V2051" s="73">
        <f t="shared" si="446"/>
        <v>197799.19818463415</v>
      </c>
      <c r="W2051" s="73">
        <f t="shared" si="447"/>
        <v>203883.85221364026</v>
      </c>
    </row>
    <row r="2052" spans="2:23" ht="15">
      <c r="B2052" t="s">
        <v>3517</v>
      </c>
      <c r="C2052" t="s">
        <v>1200</v>
      </c>
      <c r="D2052" t="s">
        <v>417</v>
      </c>
      <c r="E2052" s="54">
        <v>40</v>
      </c>
      <c r="F2052" s="45" t="s">
        <v>407</v>
      </c>
      <c r="G2052" s="45" t="s">
        <v>408</v>
      </c>
      <c r="H2052" s="45" t="s">
        <v>412</v>
      </c>
      <c r="I2052" s="53">
        <v>147649.28</v>
      </c>
      <c r="J2052" s="58">
        <f t="shared" si="434"/>
        <v>153259.95264</v>
      </c>
      <c r="K2052" s="58">
        <f t="shared" si="435"/>
        <v>158317.53107712</v>
      </c>
      <c r="L2052" s="74">
        <f t="shared" si="436"/>
        <v>10183.06931328</v>
      </c>
      <c r="M2052" s="74">
        <f t="shared" si="437"/>
        <v>226.8247299072</v>
      </c>
      <c r="N2052" s="74">
        <f t="shared" si="438"/>
        <v>384.0022598277695</v>
      </c>
      <c r="O2052" s="74">
        <f t="shared" si="439"/>
        <v>19732.2189024</v>
      </c>
      <c r="P2052" s="39">
        <f t="shared" si="440"/>
        <v>19044</v>
      </c>
      <c r="Q2052" s="73">
        <f t="shared" si="441"/>
        <v>10256.40420061824</v>
      </c>
      <c r="R2052" s="73">
        <f t="shared" si="442"/>
        <v>234.30994599413756</v>
      </c>
      <c r="S2052" s="73">
        <f t="shared" si="443"/>
        <v>384.0022598277695</v>
      </c>
      <c r="T2052" s="73">
        <f t="shared" si="444"/>
        <v>20660.43780556416</v>
      </c>
      <c r="U2052" s="73">
        <f t="shared" si="445"/>
        <v>19236</v>
      </c>
      <c r="V2052" s="73">
        <f t="shared" si="446"/>
        <v>202830.06784541497</v>
      </c>
      <c r="W2052" s="73">
        <f t="shared" si="447"/>
        <v>209088.6852891243</v>
      </c>
    </row>
    <row r="2053" spans="2:23" ht="15">
      <c r="B2053" t="s">
        <v>3518</v>
      </c>
      <c r="C2053" t="s">
        <v>735</v>
      </c>
      <c r="D2053" t="s">
        <v>417</v>
      </c>
      <c r="E2053" s="54">
        <v>40</v>
      </c>
      <c r="F2053" s="45" t="s">
        <v>407</v>
      </c>
      <c r="G2053" s="45" t="s">
        <v>408</v>
      </c>
      <c r="H2053" s="45" t="s">
        <v>412</v>
      </c>
      <c r="I2053" s="53">
        <v>100172.59</v>
      </c>
      <c r="J2053" s="58">
        <f t="shared" si="434"/>
        <v>103979.14842</v>
      </c>
      <c r="K2053" s="58">
        <f t="shared" si="435"/>
        <v>107410.46031786</v>
      </c>
      <c r="L2053" s="74">
        <f t="shared" si="436"/>
        <v>7954.40485413</v>
      </c>
      <c r="M2053" s="74">
        <f t="shared" si="437"/>
        <v>153.88913966159998</v>
      </c>
      <c r="N2053" s="74">
        <f t="shared" si="438"/>
        <v>384.0022598277695</v>
      </c>
      <c r="O2053" s="74">
        <f t="shared" si="439"/>
        <v>13387.315359075</v>
      </c>
      <c r="P2053" s="39">
        <f t="shared" si="440"/>
        <v>19044</v>
      </c>
      <c r="Q2053" s="73">
        <f t="shared" si="441"/>
        <v>8216.900214316289</v>
      </c>
      <c r="R2053" s="73">
        <f t="shared" si="442"/>
        <v>158.96748127043278</v>
      </c>
      <c r="S2053" s="73">
        <f t="shared" si="443"/>
        <v>384.0022598277695</v>
      </c>
      <c r="T2053" s="73">
        <f t="shared" si="444"/>
        <v>14017.065071480729</v>
      </c>
      <c r="U2053" s="73">
        <f t="shared" si="445"/>
        <v>19236</v>
      </c>
      <c r="V2053" s="73">
        <f t="shared" si="446"/>
        <v>144902.76003269438</v>
      </c>
      <c r="W2053" s="73">
        <f t="shared" si="447"/>
        <v>149423.3953447552</v>
      </c>
    </row>
    <row r="2054" spans="2:23" ht="15">
      <c r="B2054" t="s">
        <v>3519</v>
      </c>
      <c r="C2054" t="s">
        <v>904</v>
      </c>
      <c r="D2054" t="s">
        <v>417</v>
      </c>
      <c r="E2054" s="54">
        <v>40</v>
      </c>
      <c r="F2054" s="45" t="s">
        <v>407</v>
      </c>
      <c r="G2054" s="45" t="s">
        <v>408</v>
      </c>
      <c r="H2054" s="45" t="s">
        <v>412</v>
      </c>
      <c r="I2054" s="53">
        <v>150816.89</v>
      </c>
      <c r="J2054" s="58">
        <f t="shared" si="434"/>
        <v>156547.93182000003</v>
      </c>
      <c r="K2054" s="58">
        <f t="shared" si="435"/>
        <v>161714.01357006002</v>
      </c>
      <c r="L2054" s="74">
        <f t="shared" si="436"/>
        <v>10230.745011390001</v>
      </c>
      <c r="M2054" s="74">
        <f t="shared" si="437"/>
        <v>231.69093909360004</v>
      </c>
      <c r="N2054" s="74">
        <f t="shared" si="438"/>
        <v>384.0022598277695</v>
      </c>
      <c r="O2054" s="74">
        <f t="shared" si="439"/>
        <v>20155.546221825003</v>
      </c>
      <c r="P2054" s="39">
        <f t="shared" si="440"/>
        <v>19044</v>
      </c>
      <c r="Q2054" s="73">
        <f t="shared" si="441"/>
        <v>10305.65319676587</v>
      </c>
      <c r="R2054" s="73">
        <f t="shared" si="442"/>
        <v>239.33674008368882</v>
      </c>
      <c r="S2054" s="73">
        <f t="shared" si="443"/>
        <v>384.0022598277695</v>
      </c>
      <c r="T2054" s="73">
        <f t="shared" si="444"/>
        <v>21103.678770892835</v>
      </c>
      <c r="U2054" s="73">
        <f t="shared" si="445"/>
        <v>19236</v>
      </c>
      <c r="V2054" s="73">
        <f t="shared" si="446"/>
        <v>206593.9162521364</v>
      </c>
      <c r="W2054" s="73">
        <f t="shared" si="447"/>
        <v>212982.68453763018</v>
      </c>
    </row>
    <row r="2055" spans="2:23" ht="15">
      <c r="B2055" t="s">
        <v>3520</v>
      </c>
      <c r="C2055" t="s">
        <v>513</v>
      </c>
      <c r="D2055" t="s">
        <v>417</v>
      </c>
      <c r="E2055" s="54">
        <v>40</v>
      </c>
      <c r="F2055" s="45" t="s">
        <v>407</v>
      </c>
      <c r="G2055" s="45" t="s">
        <v>408</v>
      </c>
      <c r="H2055" s="45" t="s">
        <v>412</v>
      </c>
      <c r="I2055" s="53">
        <v>137012.22</v>
      </c>
      <c r="J2055" s="58">
        <f t="shared" si="434"/>
        <v>142218.68436</v>
      </c>
      <c r="K2055" s="58">
        <f t="shared" si="435"/>
        <v>146911.90094388</v>
      </c>
      <c r="L2055" s="74">
        <f t="shared" si="436"/>
        <v>10022.97092322</v>
      </c>
      <c r="M2055" s="74">
        <f t="shared" si="437"/>
        <v>210.48365285280002</v>
      </c>
      <c r="N2055" s="74">
        <f t="shared" si="438"/>
        <v>384.0022598277695</v>
      </c>
      <c r="O2055" s="74">
        <f t="shared" si="439"/>
        <v>18310.65561135</v>
      </c>
      <c r="P2055" s="39">
        <f t="shared" si="440"/>
        <v>19044</v>
      </c>
      <c r="Q2055" s="73">
        <f t="shared" si="441"/>
        <v>10091.02256368626</v>
      </c>
      <c r="R2055" s="73">
        <f t="shared" si="442"/>
        <v>217.4296133969424</v>
      </c>
      <c r="S2055" s="73">
        <f t="shared" si="443"/>
        <v>384.0022598277695</v>
      </c>
      <c r="T2055" s="73">
        <f t="shared" si="444"/>
        <v>19172.00307317634</v>
      </c>
      <c r="U2055" s="73">
        <f t="shared" si="445"/>
        <v>19236</v>
      </c>
      <c r="V2055" s="73">
        <f t="shared" si="446"/>
        <v>190190.7968072506</v>
      </c>
      <c r="W2055" s="73">
        <f t="shared" si="447"/>
        <v>196012.35845396732</v>
      </c>
    </row>
    <row r="2056" spans="2:23" ht="15">
      <c r="B2056" t="s">
        <v>3521</v>
      </c>
      <c r="C2056" t="s">
        <v>3522</v>
      </c>
      <c r="D2056" t="s">
        <v>760</v>
      </c>
      <c r="E2056" s="54">
        <v>40</v>
      </c>
      <c r="F2056" s="45" t="s">
        <v>407</v>
      </c>
      <c r="G2056" s="45" t="s">
        <v>408</v>
      </c>
      <c r="H2056" s="45" t="s">
        <v>761</v>
      </c>
      <c r="I2056" s="53">
        <v>96414.24</v>
      </c>
      <c r="J2056" s="58">
        <f t="shared" si="434"/>
        <v>100077.98112000001</v>
      </c>
      <c r="K2056" s="58">
        <f t="shared" si="435"/>
        <v>103380.55449696</v>
      </c>
      <c r="L2056" s="74">
        <f t="shared" si="436"/>
        <v>7655.965555680001</v>
      </c>
      <c r="M2056" s="74">
        <f t="shared" si="437"/>
        <v>148.11541205760003</v>
      </c>
      <c r="N2056" s="74">
        <f t="shared" si="438"/>
        <v>384.0022598277695</v>
      </c>
      <c r="O2056" s="74">
        <f t="shared" si="439"/>
        <v>12885.040069200002</v>
      </c>
      <c r="P2056" s="39">
        <f t="shared" si="440"/>
        <v>19044</v>
      </c>
      <c r="Q2056" s="73">
        <f t="shared" si="441"/>
        <v>7908.61241901744</v>
      </c>
      <c r="R2056" s="73">
        <f t="shared" si="442"/>
        <v>153.0032206555008</v>
      </c>
      <c r="S2056" s="73">
        <f t="shared" si="443"/>
        <v>384.0022598277695</v>
      </c>
      <c r="T2056" s="73">
        <f t="shared" si="444"/>
        <v>13491.162361853281</v>
      </c>
      <c r="U2056" s="73">
        <f t="shared" si="445"/>
        <v>19236</v>
      </c>
      <c r="V2056" s="73">
        <f t="shared" si="446"/>
        <v>140195.1044167654</v>
      </c>
      <c r="W2056" s="73">
        <f t="shared" si="447"/>
        <v>144553.33475831398</v>
      </c>
    </row>
    <row r="2057" spans="2:23" ht="15">
      <c r="B2057" t="s">
        <v>3523</v>
      </c>
      <c r="C2057" t="s">
        <v>3522</v>
      </c>
      <c r="D2057" t="s">
        <v>765</v>
      </c>
      <c r="E2057" s="54">
        <v>40</v>
      </c>
      <c r="F2057" s="45" t="s">
        <v>407</v>
      </c>
      <c r="G2057" s="45" t="s">
        <v>408</v>
      </c>
      <c r="H2057" s="45" t="s">
        <v>761</v>
      </c>
      <c r="I2057" s="53">
        <v>96414.24</v>
      </c>
      <c r="J2057" s="58">
        <f t="shared" si="434"/>
        <v>100077.98112000001</v>
      </c>
      <c r="K2057" s="58">
        <f t="shared" si="435"/>
        <v>103380.55449696</v>
      </c>
      <c r="L2057" s="74">
        <f t="shared" si="436"/>
        <v>7655.965555680001</v>
      </c>
      <c r="M2057" s="74">
        <f t="shared" si="437"/>
        <v>148.11541205760003</v>
      </c>
      <c r="N2057" s="74">
        <f t="shared" si="438"/>
        <v>384.0022598277695</v>
      </c>
      <c r="O2057" s="74">
        <f t="shared" si="439"/>
        <v>12885.040069200002</v>
      </c>
      <c r="P2057" s="39">
        <f t="shared" si="440"/>
        <v>19044</v>
      </c>
      <c r="Q2057" s="73">
        <f t="shared" si="441"/>
        <v>7908.61241901744</v>
      </c>
      <c r="R2057" s="73">
        <f t="shared" si="442"/>
        <v>153.0032206555008</v>
      </c>
      <c r="S2057" s="73">
        <f t="shared" si="443"/>
        <v>384.0022598277695</v>
      </c>
      <c r="T2057" s="73">
        <f t="shared" si="444"/>
        <v>13491.162361853281</v>
      </c>
      <c r="U2057" s="73">
        <f t="shared" si="445"/>
        <v>19236</v>
      </c>
      <c r="V2057" s="73">
        <f t="shared" si="446"/>
        <v>140195.1044167654</v>
      </c>
      <c r="W2057" s="73">
        <f t="shared" si="447"/>
        <v>144553.33475831398</v>
      </c>
    </row>
    <row r="2058" spans="2:23" ht="15">
      <c r="B2058" t="s">
        <v>3524</v>
      </c>
      <c r="C2058" t="s">
        <v>3522</v>
      </c>
      <c r="D2058" t="s">
        <v>760</v>
      </c>
      <c r="E2058" s="54">
        <v>40</v>
      </c>
      <c r="F2058" s="45" t="s">
        <v>407</v>
      </c>
      <c r="G2058" s="45" t="s">
        <v>408</v>
      </c>
      <c r="H2058" s="45" t="s">
        <v>761</v>
      </c>
      <c r="I2058" s="53">
        <v>96414.24</v>
      </c>
      <c r="J2058" s="58">
        <f aca="true" t="shared" si="448" ref="J2058:J2121">I2058*(1+$F$1)</f>
        <v>100077.98112000001</v>
      </c>
      <c r="K2058" s="58">
        <f aca="true" t="shared" si="449" ref="K2058:K2121">J2058*(1+$F$2)</f>
        <v>103380.55449696</v>
      </c>
      <c r="L2058" s="74">
        <f aca="true" t="shared" si="450" ref="L2058:L2121">IF(J2058-$L$2&lt;0,J2058*$I$3,($L$2*$I$3)+(J2058-$L$2)*$I$4)</f>
        <v>7655.965555680001</v>
      </c>
      <c r="M2058" s="74">
        <f aca="true" t="shared" si="451" ref="M2058:M2121">J2058*0.00148</f>
        <v>148.11541205760003</v>
      </c>
      <c r="N2058" s="74">
        <f aca="true" t="shared" si="452" ref="N2058:N2121">2080*0.184616471071043</f>
        <v>384.0022598277695</v>
      </c>
      <c r="O2058" s="74">
        <f aca="true" t="shared" si="453" ref="O2058:O2121">J2058*0.12875</f>
        <v>12885.040069200002</v>
      </c>
      <c r="P2058" s="39">
        <f aca="true" t="shared" si="454" ref="P2058:P2121">1587*12</f>
        <v>19044</v>
      </c>
      <c r="Q2058" s="73">
        <f aca="true" t="shared" si="455" ref="Q2058:Q2121">IF(K2058-$L$2&lt;0,K2058*$I$3,($L$2*$I$3)+(K2058-$L$2)*$I$4)</f>
        <v>7908.61241901744</v>
      </c>
      <c r="R2058" s="73">
        <f aca="true" t="shared" si="456" ref="R2058:R2121">K2058*0.00148</f>
        <v>153.0032206555008</v>
      </c>
      <c r="S2058" s="73">
        <f aca="true" t="shared" si="457" ref="S2058:S2121">2080*0.184616471071043</f>
        <v>384.0022598277695</v>
      </c>
      <c r="T2058" s="73">
        <f aca="true" t="shared" si="458" ref="T2058:T2121">K2058*0.1305</f>
        <v>13491.162361853281</v>
      </c>
      <c r="U2058" s="73">
        <f aca="true" t="shared" si="459" ref="U2058:U2121">1603*12</f>
        <v>19236</v>
      </c>
      <c r="V2058" s="73">
        <f aca="true" t="shared" si="460" ref="V2058:V2121">J2058+SUM(L2058:P2058)</f>
        <v>140195.1044167654</v>
      </c>
      <c r="W2058" s="73">
        <f aca="true" t="shared" si="461" ref="W2058:W2121">K2058+SUM(Q2058:U2058)</f>
        <v>144553.33475831398</v>
      </c>
    </row>
    <row r="2059" spans="2:23" ht="15">
      <c r="B2059" t="s">
        <v>3525</v>
      </c>
      <c r="C2059" t="s">
        <v>3526</v>
      </c>
      <c r="D2059" t="s">
        <v>760</v>
      </c>
      <c r="E2059" s="54">
        <v>40</v>
      </c>
      <c r="F2059" s="45" t="s">
        <v>407</v>
      </c>
      <c r="G2059" s="45" t="s">
        <v>408</v>
      </c>
      <c r="H2059" s="45" t="s">
        <v>761</v>
      </c>
      <c r="I2059" s="53">
        <v>87815.87</v>
      </c>
      <c r="J2059" s="58">
        <f t="shared" si="448"/>
        <v>91152.87306</v>
      </c>
      <c r="K2059" s="58">
        <f t="shared" si="449"/>
        <v>94160.91787097999</v>
      </c>
      <c r="L2059" s="74">
        <f t="shared" si="450"/>
        <v>6973.19478909</v>
      </c>
      <c r="M2059" s="74">
        <f t="shared" si="451"/>
        <v>134.9062521288</v>
      </c>
      <c r="N2059" s="74">
        <f t="shared" si="452"/>
        <v>384.0022598277695</v>
      </c>
      <c r="O2059" s="74">
        <f t="shared" si="453"/>
        <v>11735.932406475</v>
      </c>
      <c r="P2059" s="39">
        <f t="shared" si="454"/>
        <v>19044</v>
      </c>
      <c r="Q2059" s="73">
        <f t="shared" si="455"/>
        <v>7203.310217129969</v>
      </c>
      <c r="R2059" s="73">
        <f t="shared" si="456"/>
        <v>139.3581584490504</v>
      </c>
      <c r="S2059" s="73">
        <f t="shared" si="457"/>
        <v>384.0022598277695</v>
      </c>
      <c r="T2059" s="73">
        <f t="shared" si="458"/>
        <v>12287.99978216289</v>
      </c>
      <c r="U2059" s="73">
        <f t="shared" si="459"/>
        <v>19236</v>
      </c>
      <c r="V2059" s="73">
        <f t="shared" si="460"/>
        <v>129424.90876752157</v>
      </c>
      <c r="W2059" s="73">
        <f t="shared" si="461"/>
        <v>133411.58828854968</v>
      </c>
    </row>
    <row r="2060" spans="2:23" ht="15">
      <c r="B2060" t="s">
        <v>3527</v>
      </c>
      <c r="C2060" t="s">
        <v>3526</v>
      </c>
      <c r="D2060" t="s">
        <v>765</v>
      </c>
      <c r="E2060" s="54">
        <v>40</v>
      </c>
      <c r="F2060" s="45" t="s">
        <v>407</v>
      </c>
      <c r="G2060" s="45" t="s">
        <v>408</v>
      </c>
      <c r="H2060" s="45" t="s">
        <v>785</v>
      </c>
      <c r="I2060" s="53">
        <v>87815.87</v>
      </c>
      <c r="J2060" s="58">
        <f t="shared" si="448"/>
        <v>91152.87306</v>
      </c>
      <c r="K2060" s="58">
        <f t="shared" si="449"/>
        <v>94160.91787097999</v>
      </c>
      <c r="L2060" s="74">
        <f t="shared" si="450"/>
        <v>6973.19478909</v>
      </c>
      <c r="M2060" s="74">
        <f t="shared" si="451"/>
        <v>134.9062521288</v>
      </c>
      <c r="N2060" s="74">
        <f t="shared" si="452"/>
        <v>384.0022598277695</v>
      </c>
      <c r="O2060" s="74">
        <f t="shared" si="453"/>
        <v>11735.932406475</v>
      </c>
      <c r="P2060" s="39">
        <f t="shared" si="454"/>
        <v>19044</v>
      </c>
      <c r="Q2060" s="73">
        <f t="shared" si="455"/>
        <v>7203.310217129969</v>
      </c>
      <c r="R2060" s="73">
        <f t="shared" si="456"/>
        <v>139.3581584490504</v>
      </c>
      <c r="S2060" s="73">
        <f t="shared" si="457"/>
        <v>384.0022598277695</v>
      </c>
      <c r="T2060" s="73">
        <f t="shared" si="458"/>
        <v>12287.99978216289</v>
      </c>
      <c r="U2060" s="73">
        <f t="shared" si="459"/>
        <v>19236</v>
      </c>
      <c r="V2060" s="73">
        <f t="shared" si="460"/>
        <v>129424.90876752157</v>
      </c>
      <c r="W2060" s="73">
        <f t="shared" si="461"/>
        <v>133411.58828854968</v>
      </c>
    </row>
    <row r="2061" spans="2:23" ht="15">
      <c r="B2061" t="s">
        <v>3528</v>
      </c>
      <c r="C2061" t="s">
        <v>2545</v>
      </c>
      <c r="D2061" t="s">
        <v>725</v>
      </c>
      <c r="E2061" s="54">
        <v>86.67</v>
      </c>
      <c r="F2061" s="45" t="s">
        <v>407</v>
      </c>
      <c r="G2061" s="45" t="s">
        <v>408</v>
      </c>
      <c r="H2061" s="45" t="s">
        <v>412</v>
      </c>
      <c r="I2061" s="53">
        <v>137336.8</v>
      </c>
      <c r="J2061" s="58">
        <f t="shared" si="448"/>
        <v>142555.5984</v>
      </c>
      <c r="K2061" s="58">
        <f t="shared" si="449"/>
        <v>147259.93314719998</v>
      </c>
      <c r="L2061" s="74">
        <f t="shared" si="450"/>
        <v>10027.8561768</v>
      </c>
      <c r="M2061" s="74">
        <f t="shared" si="451"/>
        <v>210.98228563199999</v>
      </c>
      <c r="N2061" s="74">
        <f t="shared" si="452"/>
        <v>384.0022598277695</v>
      </c>
      <c r="O2061" s="74">
        <f t="shared" si="453"/>
        <v>18354.033294</v>
      </c>
      <c r="P2061" s="39">
        <f t="shared" si="454"/>
        <v>19044</v>
      </c>
      <c r="Q2061" s="73">
        <f t="shared" si="455"/>
        <v>10096.0690306344</v>
      </c>
      <c r="R2061" s="73">
        <f t="shared" si="456"/>
        <v>217.94470105785595</v>
      </c>
      <c r="S2061" s="73">
        <f t="shared" si="457"/>
        <v>384.0022598277695</v>
      </c>
      <c r="T2061" s="73">
        <f t="shared" si="458"/>
        <v>19217.4212757096</v>
      </c>
      <c r="U2061" s="73">
        <f t="shared" si="459"/>
        <v>19236</v>
      </c>
      <c r="V2061" s="73">
        <f t="shared" si="460"/>
        <v>190576.47241625976</v>
      </c>
      <c r="W2061" s="73">
        <f t="shared" si="461"/>
        <v>196411.3704144296</v>
      </c>
    </row>
    <row r="2062" spans="2:23" ht="15">
      <c r="B2062" t="s">
        <v>3529</v>
      </c>
      <c r="C2062" t="s">
        <v>416</v>
      </c>
      <c r="D2062" t="s">
        <v>417</v>
      </c>
      <c r="E2062" s="54">
        <v>40</v>
      </c>
      <c r="F2062" s="45" t="s">
        <v>407</v>
      </c>
      <c r="G2062" s="45" t="s">
        <v>408</v>
      </c>
      <c r="H2062" s="45" t="s">
        <v>412</v>
      </c>
      <c r="I2062" s="53">
        <v>64480.21</v>
      </c>
      <c r="J2062" s="58">
        <f t="shared" si="448"/>
        <v>66930.45798</v>
      </c>
      <c r="K2062" s="58">
        <f t="shared" si="449"/>
        <v>69139.16309334</v>
      </c>
      <c r="L2062" s="74">
        <f t="shared" si="450"/>
        <v>5120.180035470001</v>
      </c>
      <c r="M2062" s="74">
        <f t="shared" si="451"/>
        <v>99.0570778104</v>
      </c>
      <c r="N2062" s="74">
        <f t="shared" si="452"/>
        <v>384.0022598277695</v>
      </c>
      <c r="O2062" s="74">
        <f t="shared" si="453"/>
        <v>8617.296464925</v>
      </c>
      <c r="P2062" s="39">
        <f t="shared" si="454"/>
        <v>19044</v>
      </c>
      <c r="Q2062" s="73">
        <f t="shared" si="455"/>
        <v>5289.14597664051</v>
      </c>
      <c r="R2062" s="73">
        <f t="shared" si="456"/>
        <v>102.3259613781432</v>
      </c>
      <c r="S2062" s="73">
        <f t="shared" si="457"/>
        <v>384.0022598277695</v>
      </c>
      <c r="T2062" s="73">
        <f t="shared" si="458"/>
        <v>9022.66078368087</v>
      </c>
      <c r="U2062" s="73">
        <f t="shared" si="459"/>
        <v>19236</v>
      </c>
      <c r="V2062" s="73">
        <f t="shared" si="460"/>
        <v>100194.99381803318</v>
      </c>
      <c r="W2062" s="73">
        <f t="shared" si="461"/>
        <v>103173.29807486729</v>
      </c>
    </row>
    <row r="2063" spans="2:23" ht="15">
      <c r="B2063" t="s">
        <v>3530</v>
      </c>
      <c r="C2063" t="s">
        <v>3531</v>
      </c>
      <c r="D2063" t="s">
        <v>839</v>
      </c>
      <c r="E2063" s="54">
        <v>40</v>
      </c>
      <c r="F2063" s="45" t="s">
        <v>407</v>
      </c>
      <c r="G2063" s="45" t="s">
        <v>408</v>
      </c>
      <c r="H2063" s="45" t="s">
        <v>761</v>
      </c>
      <c r="I2063" s="53">
        <v>63638.68</v>
      </c>
      <c r="J2063" s="58">
        <f t="shared" si="448"/>
        <v>66056.94984</v>
      </c>
      <c r="K2063" s="58">
        <f t="shared" si="449"/>
        <v>68236.82918472</v>
      </c>
      <c r="L2063" s="74">
        <f t="shared" si="450"/>
        <v>5053.35666276</v>
      </c>
      <c r="M2063" s="74">
        <f t="shared" si="451"/>
        <v>97.76428576320001</v>
      </c>
      <c r="N2063" s="74">
        <f t="shared" si="452"/>
        <v>384.0022598277695</v>
      </c>
      <c r="O2063" s="74">
        <f t="shared" si="453"/>
        <v>8504.8322919</v>
      </c>
      <c r="P2063" s="39">
        <f t="shared" si="454"/>
        <v>19044</v>
      </c>
      <c r="Q2063" s="73">
        <f t="shared" si="455"/>
        <v>5220.11743263108</v>
      </c>
      <c r="R2063" s="73">
        <f t="shared" si="456"/>
        <v>100.9905071933856</v>
      </c>
      <c r="S2063" s="73">
        <f t="shared" si="457"/>
        <v>384.0022598277695</v>
      </c>
      <c r="T2063" s="73">
        <f t="shared" si="458"/>
        <v>8904.90620860596</v>
      </c>
      <c r="U2063" s="73">
        <f t="shared" si="459"/>
        <v>19236</v>
      </c>
      <c r="V2063" s="73">
        <f t="shared" si="460"/>
        <v>99140.90534025097</v>
      </c>
      <c r="W2063" s="73">
        <f t="shared" si="461"/>
        <v>102082.84559297819</v>
      </c>
    </row>
    <row r="2064" spans="2:23" ht="15">
      <c r="B2064" t="s">
        <v>3532</v>
      </c>
      <c r="C2064" t="s">
        <v>3533</v>
      </c>
      <c r="D2064" t="s">
        <v>839</v>
      </c>
      <c r="E2064" s="54">
        <v>40</v>
      </c>
      <c r="F2064" s="45" t="s">
        <v>407</v>
      </c>
      <c r="G2064" s="45" t="s">
        <v>408</v>
      </c>
      <c r="H2064" s="45" t="s">
        <v>761</v>
      </c>
      <c r="I2064" s="53">
        <v>74098.23</v>
      </c>
      <c r="J2064" s="58">
        <f t="shared" si="448"/>
        <v>76913.96274</v>
      </c>
      <c r="K2064" s="58">
        <f t="shared" si="449"/>
        <v>79452.12351042</v>
      </c>
      <c r="L2064" s="74">
        <f t="shared" si="450"/>
        <v>5883.91814961</v>
      </c>
      <c r="M2064" s="74">
        <f t="shared" si="451"/>
        <v>113.83266485520001</v>
      </c>
      <c r="N2064" s="74">
        <f t="shared" si="452"/>
        <v>384.0022598277695</v>
      </c>
      <c r="O2064" s="74">
        <f t="shared" si="453"/>
        <v>9902.672702775</v>
      </c>
      <c r="P2064" s="39">
        <f t="shared" si="454"/>
        <v>19044</v>
      </c>
      <c r="Q2064" s="73">
        <f t="shared" si="455"/>
        <v>6078.08744854713</v>
      </c>
      <c r="R2064" s="73">
        <f t="shared" si="456"/>
        <v>117.58914279542161</v>
      </c>
      <c r="S2064" s="73">
        <f t="shared" si="457"/>
        <v>384.0022598277695</v>
      </c>
      <c r="T2064" s="73">
        <f t="shared" si="458"/>
        <v>10368.50211810981</v>
      </c>
      <c r="U2064" s="73">
        <f t="shared" si="459"/>
        <v>19236</v>
      </c>
      <c r="V2064" s="73">
        <f t="shared" si="460"/>
        <v>112242.38851706797</v>
      </c>
      <c r="W2064" s="73">
        <f t="shared" si="461"/>
        <v>115636.30447970013</v>
      </c>
    </row>
    <row r="2065" spans="2:23" ht="15">
      <c r="B2065" t="s">
        <v>3534</v>
      </c>
      <c r="C2065" t="s">
        <v>464</v>
      </c>
      <c r="D2065" t="s">
        <v>417</v>
      </c>
      <c r="E2065" s="54">
        <v>40</v>
      </c>
      <c r="F2065" s="45" t="s">
        <v>407</v>
      </c>
      <c r="G2065" s="45" t="s">
        <v>408</v>
      </c>
      <c r="H2065" s="45" t="s">
        <v>412</v>
      </c>
      <c r="I2065" s="53">
        <v>86498.28</v>
      </c>
      <c r="J2065" s="58">
        <f t="shared" si="448"/>
        <v>89785.21464</v>
      </c>
      <c r="K2065" s="58">
        <f t="shared" si="449"/>
        <v>92748.12672312</v>
      </c>
      <c r="L2065" s="74">
        <f t="shared" si="450"/>
        <v>6868.56891996</v>
      </c>
      <c r="M2065" s="74">
        <f t="shared" si="451"/>
        <v>132.8821176672</v>
      </c>
      <c r="N2065" s="74">
        <f t="shared" si="452"/>
        <v>384.0022598277695</v>
      </c>
      <c r="O2065" s="74">
        <f t="shared" si="453"/>
        <v>11559.846384900002</v>
      </c>
      <c r="P2065" s="39">
        <f t="shared" si="454"/>
        <v>19044</v>
      </c>
      <c r="Q2065" s="73">
        <f t="shared" si="455"/>
        <v>7095.23169431868</v>
      </c>
      <c r="R2065" s="73">
        <f t="shared" si="456"/>
        <v>137.2672275502176</v>
      </c>
      <c r="S2065" s="73">
        <f t="shared" si="457"/>
        <v>384.0022598277695</v>
      </c>
      <c r="T2065" s="73">
        <f t="shared" si="458"/>
        <v>12103.63053736716</v>
      </c>
      <c r="U2065" s="73">
        <f t="shared" si="459"/>
        <v>19236</v>
      </c>
      <c r="V2065" s="73">
        <f t="shared" si="460"/>
        <v>127774.51432235498</v>
      </c>
      <c r="W2065" s="73">
        <f t="shared" si="461"/>
        <v>131704.25844218384</v>
      </c>
    </row>
    <row r="2066" spans="2:23" ht="15">
      <c r="B2066" t="s">
        <v>3535</v>
      </c>
      <c r="C2066" t="s">
        <v>567</v>
      </c>
      <c r="D2066" t="s">
        <v>417</v>
      </c>
      <c r="E2066" s="54">
        <v>40</v>
      </c>
      <c r="F2066" s="45" t="s">
        <v>407</v>
      </c>
      <c r="G2066" s="45" t="s">
        <v>408</v>
      </c>
      <c r="H2066" s="45" t="s">
        <v>412</v>
      </c>
      <c r="I2066" s="53">
        <v>54112.78</v>
      </c>
      <c r="J2066" s="58">
        <f t="shared" si="448"/>
        <v>56169.06564</v>
      </c>
      <c r="K2066" s="58">
        <f t="shared" si="449"/>
        <v>58022.64480612</v>
      </c>
      <c r="L2066" s="74">
        <f t="shared" si="450"/>
        <v>4296.93352146</v>
      </c>
      <c r="M2066" s="74">
        <f t="shared" si="451"/>
        <v>83.1302171472</v>
      </c>
      <c r="N2066" s="74">
        <f t="shared" si="452"/>
        <v>384.0022598277695</v>
      </c>
      <c r="O2066" s="74">
        <f t="shared" si="453"/>
        <v>7231.76720115</v>
      </c>
      <c r="P2066" s="39">
        <f t="shared" si="454"/>
        <v>19044</v>
      </c>
      <c r="Q2066" s="73">
        <f t="shared" si="455"/>
        <v>4438.73232766818</v>
      </c>
      <c r="R2066" s="73">
        <f t="shared" si="456"/>
        <v>85.8735143130576</v>
      </c>
      <c r="S2066" s="73">
        <f t="shared" si="457"/>
        <v>384.0022598277695</v>
      </c>
      <c r="T2066" s="73">
        <f t="shared" si="458"/>
        <v>7571.955147198661</v>
      </c>
      <c r="U2066" s="73">
        <f t="shared" si="459"/>
        <v>19236</v>
      </c>
      <c r="V2066" s="73">
        <f t="shared" si="460"/>
        <v>87208.89883958497</v>
      </c>
      <c r="W2066" s="73">
        <f t="shared" si="461"/>
        <v>89739.20805512767</v>
      </c>
    </row>
    <row r="2067" spans="2:23" ht="15">
      <c r="B2067" t="s">
        <v>3536</v>
      </c>
      <c r="C2067" t="s">
        <v>595</v>
      </c>
      <c r="D2067" t="s">
        <v>446</v>
      </c>
      <c r="E2067" s="54">
        <v>87</v>
      </c>
      <c r="F2067" s="45" t="s">
        <v>407</v>
      </c>
      <c r="G2067" s="45" t="s">
        <v>408</v>
      </c>
      <c r="H2067" s="45" t="s">
        <v>412</v>
      </c>
      <c r="I2067" s="53">
        <v>54636.4</v>
      </c>
      <c r="J2067" s="58">
        <f t="shared" si="448"/>
        <v>56712.5832</v>
      </c>
      <c r="K2067" s="58">
        <f t="shared" si="449"/>
        <v>58584.09844559999</v>
      </c>
      <c r="L2067" s="74">
        <f t="shared" si="450"/>
        <v>4338.5126148</v>
      </c>
      <c r="M2067" s="74">
        <f t="shared" si="451"/>
        <v>83.934623136</v>
      </c>
      <c r="N2067" s="74">
        <f t="shared" si="452"/>
        <v>384.0022598277695</v>
      </c>
      <c r="O2067" s="74">
        <f t="shared" si="453"/>
        <v>7301.745087</v>
      </c>
      <c r="P2067" s="39">
        <f t="shared" si="454"/>
        <v>19044</v>
      </c>
      <c r="Q2067" s="73">
        <f t="shared" si="455"/>
        <v>4481.6835310884</v>
      </c>
      <c r="R2067" s="73">
        <f t="shared" si="456"/>
        <v>86.70446569948798</v>
      </c>
      <c r="S2067" s="73">
        <f t="shared" si="457"/>
        <v>384.0022598277695</v>
      </c>
      <c r="T2067" s="73">
        <f t="shared" si="458"/>
        <v>7645.224847150799</v>
      </c>
      <c r="U2067" s="73">
        <f t="shared" si="459"/>
        <v>19236</v>
      </c>
      <c r="V2067" s="73">
        <f t="shared" si="460"/>
        <v>87864.77778476378</v>
      </c>
      <c r="W2067" s="73">
        <f t="shared" si="461"/>
        <v>90417.71354936645</v>
      </c>
    </row>
    <row r="2068" spans="2:23" ht="15">
      <c r="B2068" t="s">
        <v>3537</v>
      </c>
      <c r="C2068" t="s">
        <v>1311</v>
      </c>
      <c r="D2068" t="s">
        <v>661</v>
      </c>
      <c r="E2068" s="54">
        <v>40</v>
      </c>
      <c r="F2068" s="45" t="s">
        <v>407</v>
      </c>
      <c r="G2068" s="45" t="s">
        <v>408</v>
      </c>
      <c r="H2068" s="45" t="s">
        <v>412</v>
      </c>
      <c r="I2068" s="53">
        <v>83441.74</v>
      </c>
      <c r="J2068" s="58">
        <f t="shared" si="448"/>
        <v>86612.52612000001</v>
      </c>
      <c r="K2068" s="58">
        <f t="shared" si="449"/>
        <v>89470.73948196</v>
      </c>
      <c r="L2068" s="74">
        <f t="shared" si="450"/>
        <v>6625.85824818</v>
      </c>
      <c r="M2068" s="74">
        <f t="shared" si="451"/>
        <v>128.1865386576</v>
      </c>
      <c r="N2068" s="74">
        <f t="shared" si="452"/>
        <v>384.0022598277695</v>
      </c>
      <c r="O2068" s="74">
        <f t="shared" si="453"/>
        <v>11151.362737950001</v>
      </c>
      <c r="P2068" s="39">
        <f t="shared" si="454"/>
        <v>19044</v>
      </c>
      <c r="Q2068" s="73">
        <f t="shared" si="455"/>
        <v>6844.51157036994</v>
      </c>
      <c r="R2068" s="73">
        <f t="shared" si="456"/>
        <v>132.4166944333008</v>
      </c>
      <c r="S2068" s="73">
        <f t="shared" si="457"/>
        <v>384.0022598277695</v>
      </c>
      <c r="T2068" s="73">
        <f t="shared" si="458"/>
        <v>11675.93150239578</v>
      </c>
      <c r="U2068" s="73">
        <f t="shared" si="459"/>
        <v>19236</v>
      </c>
      <c r="V2068" s="73">
        <f t="shared" si="460"/>
        <v>123945.93590461538</v>
      </c>
      <c r="W2068" s="73">
        <f t="shared" si="461"/>
        <v>127743.60150898679</v>
      </c>
    </row>
    <row r="2069" spans="2:23" ht="15">
      <c r="B2069" t="s">
        <v>3538</v>
      </c>
      <c r="C2069" t="s">
        <v>1113</v>
      </c>
      <c r="D2069" t="s">
        <v>417</v>
      </c>
      <c r="E2069" s="54">
        <v>40</v>
      </c>
      <c r="F2069" s="45" t="s">
        <v>407</v>
      </c>
      <c r="G2069" s="45" t="s">
        <v>408</v>
      </c>
      <c r="H2069" s="45" t="s">
        <v>412</v>
      </c>
      <c r="I2069" s="53">
        <v>78051.67</v>
      </c>
      <c r="J2069" s="58">
        <f t="shared" si="448"/>
        <v>81017.63346</v>
      </c>
      <c r="K2069" s="58">
        <f t="shared" si="449"/>
        <v>83691.21536418</v>
      </c>
      <c r="L2069" s="74">
        <f t="shared" si="450"/>
        <v>6197.84895969</v>
      </c>
      <c r="M2069" s="74">
        <f t="shared" si="451"/>
        <v>119.90609752079999</v>
      </c>
      <c r="N2069" s="74">
        <f t="shared" si="452"/>
        <v>384.0022598277695</v>
      </c>
      <c r="O2069" s="74">
        <f t="shared" si="453"/>
        <v>10431.020307974999</v>
      </c>
      <c r="P2069" s="39">
        <f t="shared" si="454"/>
        <v>19044</v>
      </c>
      <c r="Q2069" s="73">
        <f t="shared" si="455"/>
        <v>6402.377975359769</v>
      </c>
      <c r="R2069" s="73">
        <f t="shared" si="456"/>
        <v>123.86299873898639</v>
      </c>
      <c r="S2069" s="73">
        <f t="shared" si="457"/>
        <v>384.0022598277695</v>
      </c>
      <c r="T2069" s="73">
        <f t="shared" si="458"/>
        <v>10921.70360502549</v>
      </c>
      <c r="U2069" s="73">
        <f t="shared" si="459"/>
        <v>19236</v>
      </c>
      <c r="V2069" s="73">
        <f t="shared" si="460"/>
        <v>117194.41108501356</v>
      </c>
      <c r="W2069" s="73">
        <f t="shared" si="461"/>
        <v>120759.16220313201</v>
      </c>
    </row>
    <row r="2070" spans="2:23" ht="15">
      <c r="B2070" t="s">
        <v>3539</v>
      </c>
      <c r="C2070" t="s">
        <v>517</v>
      </c>
      <c r="D2070" t="s">
        <v>518</v>
      </c>
      <c r="E2070" s="54">
        <v>40</v>
      </c>
      <c r="F2070" s="45" t="s">
        <v>407</v>
      </c>
      <c r="G2070" s="45" t="s">
        <v>408</v>
      </c>
      <c r="H2070" s="45" t="s">
        <v>412</v>
      </c>
      <c r="I2070" s="53">
        <v>143415.36</v>
      </c>
      <c r="J2070" s="58">
        <f t="shared" si="448"/>
        <v>148865.14367999998</v>
      </c>
      <c r="K2070" s="58">
        <f t="shared" si="449"/>
        <v>153777.69342143997</v>
      </c>
      <c r="L2070" s="74">
        <f t="shared" si="450"/>
        <v>10119.34458336</v>
      </c>
      <c r="M2070" s="74">
        <f t="shared" si="451"/>
        <v>220.32041264639997</v>
      </c>
      <c r="N2070" s="74">
        <f t="shared" si="452"/>
        <v>384.0022598277695</v>
      </c>
      <c r="O2070" s="74">
        <f t="shared" si="453"/>
        <v>19166.387248799998</v>
      </c>
      <c r="P2070" s="39">
        <f t="shared" si="454"/>
        <v>19044</v>
      </c>
      <c r="Q2070" s="73">
        <f t="shared" si="455"/>
        <v>10190.57655461088</v>
      </c>
      <c r="R2070" s="73">
        <f t="shared" si="456"/>
        <v>227.59098626373114</v>
      </c>
      <c r="S2070" s="73">
        <f t="shared" si="457"/>
        <v>384.0022598277695</v>
      </c>
      <c r="T2070" s="73">
        <f t="shared" si="458"/>
        <v>20067.988991497918</v>
      </c>
      <c r="U2070" s="73">
        <f t="shared" si="459"/>
        <v>19236</v>
      </c>
      <c r="V2070" s="73">
        <f t="shared" si="460"/>
        <v>197799.19818463415</v>
      </c>
      <c r="W2070" s="73">
        <f t="shared" si="461"/>
        <v>203883.85221364026</v>
      </c>
    </row>
    <row r="2071" spans="2:23" ht="15">
      <c r="B2071" t="s">
        <v>3540</v>
      </c>
      <c r="C2071" t="s">
        <v>513</v>
      </c>
      <c r="D2071" t="s">
        <v>417</v>
      </c>
      <c r="E2071" s="54">
        <v>40</v>
      </c>
      <c r="F2071" s="45" t="s">
        <v>407</v>
      </c>
      <c r="G2071" s="45" t="s">
        <v>408</v>
      </c>
      <c r="H2071" s="45" t="s">
        <v>412</v>
      </c>
      <c r="I2071" s="53">
        <v>137012.22</v>
      </c>
      <c r="J2071" s="58">
        <f t="shared" si="448"/>
        <v>142218.68436</v>
      </c>
      <c r="K2071" s="58">
        <f t="shared" si="449"/>
        <v>146911.90094388</v>
      </c>
      <c r="L2071" s="74">
        <f t="shared" si="450"/>
        <v>10022.97092322</v>
      </c>
      <c r="M2071" s="74">
        <f t="shared" si="451"/>
        <v>210.48365285280002</v>
      </c>
      <c r="N2071" s="74">
        <f t="shared" si="452"/>
        <v>384.0022598277695</v>
      </c>
      <c r="O2071" s="74">
        <f t="shared" si="453"/>
        <v>18310.65561135</v>
      </c>
      <c r="P2071" s="39">
        <f t="shared" si="454"/>
        <v>19044</v>
      </c>
      <c r="Q2071" s="73">
        <f t="shared" si="455"/>
        <v>10091.02256368626</v>
      </c>
      <c r="R2071" s="73">
        <f t="shared" si="456"/>
        <v>217.4296133969424</v>
      </c>
      <c r="S2071" s="73">
        <f t="shared" si="457"/>
        <v>384.0022598277695</v>
      </c>
      <c r="T2071" s="73">
        <f t="shared" si="458"/>
        <v>19172.00307317634</v>
      </c>
      <c r="U2071" s="73">
        <f t="shared" si="459"/>
        <v>19236</v>
      </c>
      <c r="V2071" s="73">
        <f t="shared" si="460"/>
        <v>190190.7968072506</v>
      </c>
      <c r="W2071" s="73">
        <f t="shared" si="461"/>
        <v>196012.35845396732</v>
      </c>
    </row>
    <row r="2072" spans="2:23" ht="15">
      <c r="B2072" t="s">
        <v>3541</v>
      </c>
      <c r="C2072" t="s">
        <v>2472</v>
      </c>
      <c r="D2072" t="s">
        <v>3542</v>
      </c>
      <c r="E2072" s="54">
        <v>40</v>
      </c>
      <c r="F2072" s="45" t="s">
        <v>407</v>
      </c>
      <c r="G2072" s="45" t="s">
        <v>408</v>
      </c>
      <c r="H2072" s="45" t="s">
        <v>761</v>
      </c>
      <c r="I2072" s="53">
        <v>75521.85</v>
      </c>
      <c r="J2072" s="58">
        <f t="shared" si="448"/>
        <v>78391.6803</v>
      </c>
      <c r="K2072" s="58">
        <f t="shared" si="449"/>
        <v>80978.6057499</v>
      </c>
      <c r="L2072" s="74">
        <f t="shared" si="450"/>
        <v>5996.96354295</v>
      </c>
      <c r="M2072" s="74">
        <f t="shared" si="451"/>
        <v>116.019686844</v>
      </c>
      <c r="N2072" s="74">
        <f t="shared" si="452"/>
        <v>384.0022598277695</v>
      </c>
      <c r="O2072" s="74">
        <f t="shared" si="453"/>
        <v>10092.928838625001</v>
      </c>
      <c r="P2072" s="39">
        <f t="shared" si="454"/>
        <v>19044</v>
      </c>
      <c r="Q2072" s="73">
        <f t="shared" si="455"/>
        <v>6194.86333986735</v>
      </c>
      <c r="R2072" s="73">
        <f t="shared" si="456"/>
        <v>119.848336509852</v>
      </c>
      <c r="S2072" s="73">
        <f t="shared" si="457"/>
        <v>384.0022598277695</v>
      </c>
      <c r="T2072" s="73">
        <f t="shared" si="458"/>
        <v>10567.70805036195</v>
      </c>
      <c r="U2072" s="73">
        <f t="shared" si="459"/>
        <v>19236</v>
      </c>
      <c r="V2072" s="73">
        <f t="shared" si="460"/>
        <v>114025.59462824678</v>
      </c>
      <c r="W2072" s="73">
        <f t="shared" si="461"/>
        <v>117481.02773646693</v>
      </c>
    </row>
    <row r="2073" spans="2:23" ht="15">
      <c r="B2073" t="s">
        <v>3543</v>
      </c>
      <c r="C2073" t="s">
        <v>1985</v>
      </c>
      <c r="D2073" t="s">
        <v>518</v>
      </c>
      <c r="E2073" s="54">
        <v>40</v>
      </c>
      <c r="F2073" s="45" t="s">
        <v>407</v>
      </c>
      <c r="G2073" s="45" t="s">
        <v>408</v>
      </c>
      <c r="H2073" s="45" t="s">
        <v>412</v>
      </c>
      <c r="I2073" s="53">
        <v>149159.09</v>
      </c>
      <c r="J2073" s="58">
        <f t="shared" si="448"/>
        <v>154827.13542</v>
      </c>
      <c r="K2073" s="58">
        <f t="shared" si="449"/>
        <v>159936.43088886</v>
      </c>
      <c r="L2073" s="74">
        <f t="shared" si="450"/>
        <v>10205.79346359</v>
      </c>
      <c r="M2073" s="74">
        <f t="shared" si="451"/>
        <v>229.1441604216</v>
      </c>
      <c r="N2073" s="74">
        <f t="shared" si="452"/>
        <v>384.0022598277695</v>
      </c>
      <c r="O2073" s="74">
        <f t="shared" si="453"/>
        <v>19933.993685325</v>
      </c>
      <c r="P2073" s="39">
        <f t="shared" si="454"/>
        <v>19044</v>
      </c>
      <c r="Q2073" s="73">
        <f t="shared" si="455"/>
        <v>10279.87824788847</v>
      </c>
      <c r="R2073" s="73">
        <f t="shared" si="456"/>
        <v>236.70591771551278</v>
      </c>
      <c r="S2073" s="73">
        <f t="shared" si="457"/>
        <v>384.0022598277695</v>
      </c>
      <c r="T2073" s="73">
        <f t="shared" si="458"/>
        <v>20871.70423099623</v>
      </c>
      <c r="U2073" s="73">
        <f t="shared" si="459"/>
        <v>19236</v>
      </c>
      <c r="V2073" s="73">
        <f t="shared" si="460"/>
        <v>204624.06898916437</v>
      </c>
      <c r="W2073" s="73">
        <f t="shared" si="461"/>
        <v>210944.721545288</v>
      </c>
    </row>
    <row r="2074" spans="2:23" ht="15">
      <c r="B2074" t="s">
        <v>3544</v>
      </c>
      <c r="C2074" t="s">
        <v>1356</v>
      </c>
      <c r="D2074" t="s">
        <v>417</v>
      </c>
      <c r="E2074" s="54">
        <v>40</v>
      </c>
      <c r="F2074" s="45" t="s">
        <v>407</v>
      </c>
      <c r="G2074" s="45" t="s">
        <v>408</v>
      </c>
      <c r="H2074" s="45" t="s">
        <v>761</v>
      </c>
      <c r="I2074" s="53">
        <v>66741.43</v>
      </c>
      <c r="J2074" s="58">
        <f t="shared" si="448"/>
        <v>69277.60433999999</v>
      </c>
      <c r="K2074" s="58">
        <f t="shared" si="449"/>
        <v>71563.76528321998</v>
      </c>
      <c r="L2074" s="74">
        <f t="shared" si="450"/>
        <v>5299.736732009999</v>
      </c>
      <c r="M2074" s="74">
        <f t="shared" si="451"/>
        <v>102.53085442319998</v>
      </c>
      <c r="N2074" s="74">
        <f t="shared" si="452"/>
        <v>384.0022598277695</v>
      </c>
      <c r="O2074" s="74">
        <f t="shared" si="453"/>
        <v>8919.491558774998</v>
      </c>
      <c r="P2074" s="39">
        <f t="shared" si="454"/>
        <v>19044</v>
      </c>
      <c r="Q2074" s="73">
        <f t="shared" si="455"/>
        <v>5474.628044166328</v>
      </c>
      <c r="R2074" s="73">
        <f t="shared" si="456"/>
        <v>105.91437261916558</v>
      </c>
      <c r="S2074" s="73">
        <f t="shared" si="457"/>
        <v>384.0022598277695</v>
      </c>
      <c r="T2074" s="73">
        <f t="shared" si="458"/>
        <v>9339.071369460207</v>
      </c>
      <c r="U2074" s="73">
        <f t="shared" si="459"/>
        <v>19236</v>
      </c>
      <c r="V2074" s="73">
        <f t="shared" si="460"/>
        <v>103027.36574503596</v>
      </c>
      <c r="W2074" s="73">
        <f t="shared" si="461"/>
        <v>106103.38132929345</v>
      </c>
    </row>
    <row r="2075" spans="2:23" ht="15">
      <c r="B2075" t="s">
        <v>3545</v>
      </c>
      <c r="C2075" t="s">
        <v>2245</v>
      </c>
      <c r="D2075" t="s">
        <v>1499</v>
      </c>
      <c r="E2075" s="54">
        <v>40</v>
      </c>
      <c r="F2075" s="45" t="s">
        <v>407</v>
      </c>
      <c r="G2075" s="45" t="s">
        <v>408</v>
      </c>
      <c r="H2075" s="45" t="s">
        <v>761</v>
      </c>
      <c r="I2075" s="53">
        <v>63348.67</v>
      </c>
      <c r="J2075" s="58">
        <f t="shared" si="448"/>
        <v>65755.91946</v>
      </c>
      <c r="K2075" s="58">
        <f t="shared" si="449"/>
        <v>67925.86480218</v>
      </c>
      <c r="L2075" s="74">
        <f t="shared" si="450"/>
        <v>5030.32783869</v>
      </c>
      <c r="M2075" s="74">
        <f t="shared" si="451"/>
        <v>97.3187608008</v>
      </c>
      <c r="N2075" s="74">
        <f t="shared" si="452"/>
        <v>384.0022598277695</v>
      </c>
      <c r="O2075" s="74">
        <f t="shared" si="453"/>
        <v>8466.074630475001</v>
      </c>
      <c r="P2075" s="39">
        <f t="shared" si="454"/>
        <v>19044</v>
      </c>
      <c r="Q2075" s="73">
        <f t="shared" si="455"/>
        <v>5196.32865736677</v>
      </c>
      <c r="R2075" s="73">
        <f t="shared" si="456"/>
        <v>100.5302799072264</v>
      </c>
      <c r="S2075" s="73">
        <f t="shared" si="457"/>
        <v>384.0022598277695</v>
      </c>
      <c r="T2075" s="73">
        <f t="shared" si="458"/>
        <v>8864.32535668449</v>
      </c>
      <c r="U2075" s="73">
        <f t="shared" si="459"/>
        <v>19236</v>
      </c>
      <c r="V2075" s="73">
        <f t="shared" si="460"/>
        <v>98777.64294979358</v>
      </c>
      <c r="W2075" s="73">
        <f t="shared" si="461"/>
        <v>101707.05135596625</v>
      </c>
    </row>
    <row r="2076" spans="2:23" ht="15">
      <c r="B2076" t="s">
        <v>3546</v>
      </c>
      <c r="C2076" t="s">
        <v>3547</v>
      </c>
      <c r="D2076" t="s">
        <v>661</v>
      </c>
      <c r="E2076" s="54">
        <v>40</v>
      </c>
      <c r="F2076" s="45" t="s">
        <v>407</v>
      </c>
      <c r="G2076" s="45" t="s">
        <v>408</v>
      </c>
      <c r="H2076" s="45" t="s">
        <v>761</v>
      </c>
      <c r="I2076" s="53">
        <v>58591.29</v>
      </c>
      <c r="J2076" s="58">
        <f t="shared" si="448"/>
        <v>60817.759020000005</v>
      </c>
      <c r="K2076" s="58">
        <f t="shared" si="449"/>
        <v>62824.74506766</v>
      </c>
      <c r="L2076" s="74">
        <f t="shared" si="450"/>
        <v>4652.55856503</v>
      </c>
      <c r="M2076" s="74">
        <f t="shared" si="451"/>
        <v>90.0102833496</v>
      </c>
      <c r="N2076" s="74">
        <f t="shared" si="452"/>
        <v>384.0022598277695</v>
      </c>
      <c r="O2076" s="74">
        <f t="shared" si="453"/>
        <v>7830.286473825001</v>
      </c>
      <c r="P2076" s="39">
        <f t="shared" si="454"/>
        <v>19044</v>
      </c>
      <c r="Q2076" s="73">
        <f t="shared" si="455"/>
        <v>4806.09299767599</v>
      </c>
      <c r="R2076" s="73">
        <f t="shared" si="456"/>
        <v>92.98062270013679</v>
      </c>
      <c r="S2076" s="73">
        <f t="shared" si="457"/>
        <v>384.0022598277695</v>
      </c>
      <c r="T2076" s="73">
        <f t="shared" si="458"/>
        <v>8198.62923132963</v>
      </c>
      <c r="U2076" s="73">
        <f t="shared" si="459"/>
        <v>19236</v>
      </c>
      <c r="V2076" s="73">
        <f t="shared" si="460"/>
        <v>92818.61660203237</v>
      </c>
      <c r="W2076" s="73">
        <f t="shared" si="461"/>
        <v>95542.45017919352</v>
      </c>
    </row>
    <row r="2077" spans="2:23" ht="15">
      <c r="B2077" t="s">
        <v>3548</v>
      </c>
      <c r="C2077" t="s">
        <v>2243</v>
      </c>
      <c r="D2077" t="s">
        <v>1499</v>
      </c>
      <c r="E2077" s="54">
        <v>40</v>
      </c>
      <c r="F2077" s="45" t="s">
        <v>407</v>
      </c>
      <c r="G2077" s="45" t="s">
        <v>408</v>
      </c>
      <c r="H2077" s="45" t="s">
        <v>761</v>
      </c>
      <c r="I2077" s="53">
        <v>69714.91</v>
      </c>
      <c r="J2077" s="58">
        <f t="shared" si="448"/>
        <v>72364.07658000001</v>
      </c>
      <c r="K2077" s="58">
        <f t="shared" si="449"/>
        <v>74752.09110714</v>
      </c>
      <c r="L2077" s="74">
        <f t="shared" si="450"/>
        <v>5535.851858370001</v>
      </c>
      <c r="M2077" s="74">
        <f t="shared" si="451"/>
        <v>107.09883333840001</v>
      </c>
      <c r="N2077" s="74">
        <f t="shared" si="452"/>
        <v>384.0022598277695</v>
      </c>
      <c r="O2077" s="74">
        <f t="shared" si="453"/>
        <v>9316.874859675001</v>
      </c>
      <c r="P2077" s="39">
        <f t="shared" si="454"/>
        <v>19044</v>
      </c>
      <c r="Q2077" s="73">
        <f t="shared" si="455"/>
        <v>5718.53496969621</v>
      </c>
      <c r="R2077" s="73">
        <f t="shared" si="456"/>
        <v>110.6330948385672</v>
      </c>
      <c r="S2077" s="73">
        <f t="shared" si="457"/>
        <v>384.0022598277695</v>
      </c>
      <c r="T2077" s="73">
        <f t="shared" si="458"/>
        <v>9755.14788948177</v>
      </c>
      <c r="U2077" s="73">
        <f t="shared" si="459"/>
        <v>19236</v>
      </c>
      <c r="V2077" s="73">
        <f t="shared" si="460"/>
        <v>106751.90439121118</v>
      </c>
      <c r="W2077" s="73">
        <f t="shared" si="461"/>
        <v>109956.40932098433</v>
      </c>
    </row>
    <row r="2078" spans="2:23" ht="15">
      <c r="B2078" t="s">
        <v>3549</v>
      </c>
      <c r="C2078" t="s">
        <v>460</v>
      </c>
      <c r="D2078" t="s">
        <v>417</v>
      </c>
      <c r="E2078" s="54">
        <v>40</v>
      </c>
      <c r="F2078" s="45" t="s">
        <v>407</v>
      </c>
      <c r="G2078" s="45" t="s">
        <v>408</v>
      </c>
      <c r="H2078" s="45" t="s">
        <v>761</v>
      </c>
      <c r="I2078" s="53">
        <v>71961.26</v>
      </c>
      <c r="J2078" s="58">
        <f t="shared" si="448"/>
        <v>74695.78788</v>
      </c>
      <c r="K2078" s="58">
        <f t="shared" si="449"/>
        <v>77160.74888004</v>
      </c>
      <c r="L2078" s="74">
        <f t="shared" si="450"/>
        <v>5714.227772820001</v>
      </c>
      <c r="M2078" s="74">
        <f t="shared" si="451"/>
        <v>110.54976606240001</v>
      </c>
      <c r="N2078" s="74">
        <f t="shared" si="452"/>
        <v>384.0022598277695</v>
      </c>
      <c r="O2078" s="74">
        <f t="shared" si="453"/>
        <v>9617.082689550001</v>
      </c>
      <c r="P2078" s="39">
        <f t="shared" si="454"/>
        <v>19044</v>
      </c>
      <c r="Q2078" s="73">
        <f t="shared" si="455"/>
        <v>5902.79728932306</v>
      </c>
      <c r="R2078" s="73">
        <f t="shared" si="456"/>
        <v>114.1979083424592</v>
      </c>
      <c r="S2078" s="73">
        <f t="shared" si="457"/>
        <v>384.0022598277695</v>
      </c>
      <c r="T2078" s="73">
        <f t="shared" si="458"/>
        <v>10069.47772884522</v>
      </c>
      <c r="U2078" s="73">
        <f t="shared" si="459"/>
        <v>19236</v>
      </c>
      <c r="V2078" s="73">
        <f t="shared" si="460"/>
        <v>109565.65036826018</v>
      </c>
      <c r="W2078" s="73">
        <f t="shared" si="461"/>
        <v>112867.22406637852</v>
      </c>
    </row>
    <row r="2079" spans="2:23" ht="15">
      <c r="B2079" t="s">
        <v>3550</v>
      </c>
      <c r="C2079" t="s">
        <v>660</v>
      </c>
      <c r="D2079" t="s">
        <v>661</v>
      </c>
      <c r="E2079" s="54">
        <v>40</v>
      </c>
      <c r="F2079" s="45" t="s">
        <v>407</v>
      </c>
      <c r="G2079" s="45" t="s">
        <v>408</v>
      </c>
      <c r="H2079" s="45" t="s">
        <v>761</v>
      </c>
      <c r="I2079" s="53">
        <v>73751.82</v>
      </c>
      <c r="J2079" s="58">
        <f t="shared" si="448"/>
        <v>76554.38916</v>
      </c>
      <c r="K2079" s="58">
        <f t="shared" si="449"/>
        <v>79080.68400228</v>
      </c>
      <c r="L2079" s="74">
        <f t="shared" si="450"/>
        <v>5856.410770740001</v>
      </c>
      <c r="M2079" s="74">
        <f t="shared" si="451"/>
        <v>113.3004959568</v>
      </c>
      <c r="N2079" s="74">
        <f t="shared" si="452"/>
        <v>384.0022598277695</v>
      </c>
      <c r="O2079" s="74">
        <f t="shared" si="453"/>
        <v>9856.37760435</v>
      </c>
      <c r="P2079" s="39">
        <f t="shared" si="454"/>
        <v>19044</v>
      </c>
      <c r="Q2079" s="73">
        <f t="shared" si="455"/>
        <v>6049.67232617442</v>
      </c>
      <c r="R2079" s="73">
        <f t="shared" si="456"/>
        <v>117.0394123233744</v>
      </c>
      <c r="S2079" s="73">
        <f t="shared" si="457"/>
        <v>384.0022598277695</v>
      </c>
      <c r="T2079" s="73">
        <f t="shared" si="458"/>
        <v>10320.029262297541</v>
      </c>
      <c r="U2079" s="73">
        <f t="shared" si="459"/>
        <v>19236</v>
      </c>
      <c r="V2079" s="73">
        <f t="shared" si="460"/>
        <v>111808.48029087458</v>
      </c>
      <c r="W2079" s="73">
        <f t="shared" si="461"/>
        <v>115187.4272629031</v>
      </c>
    </row>
    <row r="2080" spans="2:23" ht="15">
      <c r="B2080" t="s">
        <v>3551</v>
      </c>
      <c r="C2080" t="s">
        <v>3552</v>
      </c>
      <c r="D2080" t="s">
        <v>1499</v>
      </c>
      <c r="E2080" s="54">
        <v>40</v>
      </c>
      <c r="F2080" s="45" t="s">
        <v>407</v>
      </c>
      <c r="G2080" s="45" t="s">
        <v>408</v>
      </c>
      <c r="H2080" s="45" t="s">
        <v>761</v>
      </c>
      <c r="I2080" s="53">
        <v>77334.31</v>
      </c>
      <c r="J2080" s="58">
        <f t="shared" si="448"/>
        <v>80273.01378</v>
      </c>
      <c r="K2080" s="58">
        <f t="shared" si="449"/>
        <v>82922.02323473999</v>
      </c>
      <c r="L2080" s="74">
        <f t="shared" si="450"/>
        <v>6140.8855541699995</v>
      </c>
      <c r="M2080" s="74">
        <f t="shared" si="451"/>
        <v>118.80406039439998</v>
      </c>
      <c r="N2080" s="74">
        <f t="shared" si="452"/>
        <v>384.0022598277695</v>
      </c>
      <c r="O2080" s="74">
        <f t="shared" si="453"/>
        <v>10335.150524175</v>
      </c>
      <c r="P2080" s="39">
        <f t="shared" si="454"/>
        <v>19044</v>
      </c>
      <c r="Q2080" s="73">
        <f t="shared" si="455"/>
        <v>6343.5347774576085</v>
      </c>
      <c r="R2080" s="73">
        <f t="shared" si="456"/>
        <v>122.72459438741518</v>
      </c>
      <c r="S2080" s="73">
        <f t="shared" si="457"/>
        <v>384.0022598277695</v>
      </c>
      <c r="T2080" s="73">
        <f t="shared" si="458"/>
        <v>10821.324032133569</v>
      </c>
      <c r="U2080" s="73">
        <f t="shared" si="459"/>
        <v>19236</v>
      </c>
      <c r="V2080" s="73">
        <f t="shared" si="460"/>
        <v>116295.85617856716</v>
      </c>
      <c r="W2080" s="73">
        <f t="shared" si="461"/>
        <v>119829.60889854634</v>
      </c>
    </row>
    <row r="2081" spans="2:23" ht="15">
      <c r="B2081" t="s">
        <v>3553</v>
      </c>
      <c r="C2081" t="s">
        <v>1311</v>
      </c>
      <c r="D2081" t="s">
        <v>661</v>
      </c>
      <c r="E2081" s="54">
        <v>40</v>
      </c>
      <c r="F2081" s="45" t="s">
        <v>407</v>
      </c>
      <c r="G2081" s="45" t="s">
        <v>408</v>
      </c>
      <c r="H2081" s="45" t="s">
        <v>761</v>
      </c>
      <c r="I2081" s="53">
        <v>83441.74</v>
      </c>
      <c r="J2081" s="58">
        <f t="shared" si="448"/>
        <v>86612.52612000001</v>
      </c>
      <c r="K2081" s="58">
        <f t="shared" si="449"/>
        <v>89470.73948196</v>
      </c>
      <c r="L2081" s="74">
        <f t="shared" si="450"/>
        <v>6625.85824818</v>
      </c>
      <c r="M2081" s="74">
        <f t="shared" si="451"/>
        <v>128.1865386576</v>
      </c>
      <c r="N2081" s="74">
        <f t="shared" si="452"/>
        <v>384.0022598277695</v>
      </c>
      <c r="O2081" s="74">
        <f t="shared" si="453"/>
        <v>11151.362737950001</v>
      </c>
      <c r="P2081" s="39">
        <f t="shared" si="454"/>
        <v>19044</v>
      </c>
      <c r="Q2081" s="73">
        <f t="shared" si="455"/>
        <v>6844.51157036994</v>
      </c>
      <c r="R2081" s="73">
        <f t="shared" si="456"/>
        <v>132.4166944333008</v>
      </c>
      <c r="S2081" s="73">
        <f t="shared" si="457"/>
        <v>384.0022598277695</v>
      </c>
      <c r="T2081" s="73">
        <f t="shared" si="458"/>
        <v>11675.93150239578</v>
      </c>
      <c r="U2081" s="73">
        <f t="shared" si="459"/>
        <v>19236</v>
      </c>
      <c r="V2081" s="73">
        <f t="shared" si="460"/>
        <v>123945.93590461538</v>
      </c>
      <c r="W2081" s="73">
        <f t="shared" si="461"/>
        <v>127743.60150898679</v>
      </c>
    </row>
    <row r="2082" spans="2:23" ht="15">
      <c r="B2082" t="s">
        <v>3554</v>
      </c>
      <c r="C2082" t="s">
        <v>1113</v>
      </c>
      <c r="D2082" t="s">
        <v>417</v>
      </c>
      <c r="E2082" s="54">
        <v>40</v>
      </c>
      <c r="F2082" s="45" t="s">
        <v>407</v>
      </c>
      <c r="G2082" s="45" t="s">
        <v>408</v>
      </c>
      <c r="H2082" s="45" t="s">
        <v>761</v>
      </c>
      <c r="I2082" s="53">
        <v>78051.67</v>
      </c>
      <c r="J2082" s="58">
        <f t="shared" si="448"/>
        <v>81017.63346</v>
      </c>
      <c r="K2082" s="58">
        <f t="shared" si="449"/>
        <v>83691.21536418</v>
      </c>
      <c r="L2082" s="74">
        <f t="shared" si="450"/>
        <v>6197.84895969</v>
      </c>
      <c r="M2082" s="74">
        <f t="shared" si="451"/>
        <v>119.90609752079999</v>
      </c>
      <c r="N2082" s="74">
        <f t="shared" si="452"/>
        <v>384.0022598277695</v>
      </c>
      <c r="O2082" s="74">
        <f t="shared" si="453"/>
        <v>10431.020307974999</v>
      </c>
      <c r="P2082" s="39">
        <f t="shared" si="454"/>
        <v>19044</v>
      </c>
      <c r="Q2082" s="73">
        <f t="shared" si="455"/>
        <v>6402.377975359769</v>
      </c>
      <c r="R2082" s="73">
        <f t="shared" si="456"/>
        <v>123.86299873898639</v>
      </c>
      <c r="S2082" s="73">
        <f t="shared" si="457"/>
        <v>384.0022598277695</v>
      </c>
      <c r="T2082" s="73">
        <f t="shared" si="458"/>
        <v>10921.70360502549</v>
      </c>
      <c r="U2082" s="73">
        <f t="shared" si="459"/>
        <v>19236</v>
      </c>
      <c r="V2082" s="73">
        <f t="shared" si="460"/>
        <v>117194.41108501356</v>
      </c>
      <c r="W2082" s="73">
        <f t="shared" si="461"/>
        <v>120759.16220313201</v>
      </c>
    </row>
    <row r="2083" spans="2:23" ht="15">
      <c r="B2083" t="s">
        <v>3555</v>
      </c>
      <c r="C2083" t="s">
        <v>1019</v>
      </c>
      <c r="D2083" t="s">
        <v>417</v>
      </c>
      <c r="E2083" s="54">
        <v>40</v>
      </c>
      <c r="F2083" s="45" t="s">
        <v>407</v>
      </c>
      <c r="G2083" s="45" t="s">
        <v>408</v>
      </c>
      <c r="H2083" s="45" t="s">
        <v>761</v>
      </c>
      <c r="I2083" s="53">
        <v>99089.25</v>
      </c>
      <c r="J2083" s="58">
        <f t="shared" si="448"/>
        <v>102854.6415</v>
      </c>
      <c r="K2083" s="58">
        <f t="shared" si="449"/>
        <v>106248.84466949999</v>
      </c>
      <c r="L2083" s="74">
        <f t="shared" si="450"/>
        <v>7868.38007475</v>
      </c>
      <c r="M2083" s="74">
        <f t="shared" si="451"/>
        <v>152.22486942</v>
      </c>
      <c r="N2083" s="74">
        <f t="shared" si="452"/>
        <v>384.0022598277695</v>
      </c>
      <c r="O2083" s="74">
        <f t="shared" si="453"/>
        <v>13242.535093125</v>
      </c>
      <c r="P2083" s="39">
        <f t="shared" si="454"/>
        <v>19044</v>
      </c>
      <c r="Q2083" s="73">
        <f t="shared" si="455"/>
        <v>8128.036617216749</v>
      </c>
      <c r="R2083" s="73">
        <f t="shared" si="456"/>
        <v>157.24829011085998</v>
      </c>
      <c r="S2083" s="73">
        <f t="shared" si="457"/>
        <v>384.0022598277695</v>
      </c>
      <c r="T2083" s="73">
        <f t="shared" si="458"/>
        <v>13865.474229369749</v>
      </c>
      <c r="U2083" s="73">
        <f t="shared" si="459"/>
        <v>19236</v>
      </c>
      <c r="V2083" s="73">
        <f t="shared" si="460"/>
        <v>143545.78379712277</v>
      </c>
      <c r="W2083" s="73">
        <f t="shared" si="461"/>
        <v>148019.60606602512</v>
      </c>
    </row>
    <row r="2084" spans="2:23" ht="15">
      <c r="B2084" t="s">
        <v>3556</v>
      </c>
      <c r="C2084" t="s">
        <v>1025</v>
      </c>
      <c r="D2084" t="s">
        <v>661</v>
      </c>
      <c r="E2084" s="54">
        <v>40</v>
      </c>
      <c r="F2084" s="45" t="s">
        <v>407</v>
      </c>
      <c r="G2084" s="45" t="s">
        <v>408</v>
      </c>
      <c r="H2084" s="45" t="s">
        <v>761</v>
      </c>
      <c r="I2084" s="53">
        <v>104333.72</v>
      </c>
      <c r="J2084" s="58">
        <f t="shared" si="448"/>
        <v>108298.40136</v>
      </c>
      <c r="K2084" s="58">
        <f t="shared" si="449"/>
        <v>111872.24860487999</v>
      </c>
      <c r="L2084" s="74">
        <f t="shared" si="450"/>
        <v>8284.82770404</v>
      </c>
      <c r="M2084" s="74">
        <f t="shared" si="451"/>
        <v>160.2816340128</v>
      </c>
      <c r="N2084" s="74">
        <f t="shared" si="452"/>
        <v>384.0022598277695</v>
      </c>
      <c r="O2084" s="74">
        <f t="shared" si="453"/>
        <v>13943.419175100002</v>
      </c>
      <c r="P2084" s="39">
        <f t="shared" si="454"/>
        <v>19044</v>
      </c>
      <c r="Q2084" s="73">
        <f t="shared" si="455"/>
        <v>8558.22701827332</v>
      </c>
      <c r="R2084" s="73">
        <f t="shared" si="456"/>
        <v>165.5709279352224</v>
      </c>
      <c r="S2084" s="73">
        <f t="shared" si="457"/>
        <v>384.0022598277695</v>
      </c>
      <c r="T2084" s="73">
        <f t="shared" si="458"/>
        <v>14599.32844293684</v>
      </c>
      <c r="U2084" s="73">
        <f t="shared" si="459"/>
        <v>19236</v>
      </c>
      <c r="V2084" s="73">
        <f t="shared" si="460"/>
        <v>150114.93213298058</v>
      </c>
      <c r="W2084" s="73">
        <f t="shared" si="461"/>
        <v>154815.37725385313</v>
      </c>
    </row>
    <row r="2085" spans="2:23" ht="15">
      <c r="B2085" t="s">
        <v>3557</v>
      </c>
      <c r="C2085" t="s">
        <v>3558</v>
      </c>
      <c r="D2085" t="s">
        <v>1499</v>
      </c>
      <c r="E2085" s="54">
        <v>40</v>
      </c>
      <c r="F2085" s="45" t="s">
        <v>407</v>
      </c>
      <c r="G2085" s="45" t="s">
        <v>408</v>
      </c>
      <c r="H2085" s="45" t="s">
        <v>761</v>
      </c>
      <c r="I2085" s="53">
        <v>103356.75</v>
      </c>
      <c r="J2085" s="58">
        <f t="shared" si="448"/>
        <v>107284.3065</v>
      </c>
      <c r="K2085" s="58">
        <f t="shared" si="449"/>
        <v>110824.6886145</v>
      </c>
      <c r="L2085" s="74">
        <f t="shared" si="450"/>
        <v>8207.24944725</v>
      </c>
      <c r="M2085" s="74">
        <f t="shared" si="451"/>
        <v>158.78077362000002</v>
      </c>
      <c r="N2085" s="74">
        <f t="shared" si="452"/>
        <v>384.0022598277695</v>
      </c>
      <c r="O2085" s="74">
        <f t="shared" si="453"/>
        <v>13812.854461875002</v>
      </c>
      <c r="P2085" s="39">
        <f t="shared" si="454"/>
        <v>19044</v>
      </c>
      <c r="Q2085" s="73">
        <f t="shared" si="455"/>
        <v>8478.08867900925</v>
      </c>
      <c r="R2085" s="73">
        <f t="shared" si="456"/>
        <v>164.02053914946</v>
      </c>
      <c r="S2085" s="73">
        <f t="shared" si="457"/>
        <v>384.0022598277695</v>
      </c>
      <c r="T2085" s="73">
        <f t="shared" si="458"/>
        <v>14462.621864192251</v>
      </c>
      <c r="U2085" s="73">
        <f t="shared" si="459"/>
        <v>19236</v>
      </c>
      <c r="V2085" s="73">
        <f t="shared" si="460"/>
        <v>148891.19344257278</v>
      </c>
      <c r="W2085" s="73">
        <f t="shared" si="461"/>
        <v>153549.42195667874</v>
      </c>
    </row>
    <row r="2086" spans="2:23" ht="15">
      <c r="B2086" t="s">
        <v>3559</v>
      </c>
      <c r="C2086" t="s">
        <v>1023</v>
      </c>
      <c r="D2086" t="s">
        <v>420</v>
      </c>
      <c r="E2086" s="54">
        <v>40</v>
      </c>
      <c r="F2086" s="45" t="s">
        <v>407</v>
      </c>
      <c r="G2086" s="45" t="s">
        <v>408</v>
      </c>
      <c r="H2086" s="45" t="s">
        <v>761</v>
      </c>
      <c r="I2086" s="53">
        <v>98150.69</v>
      </c>
      <c r="J2086" s="58">
        <f t="shared" si="448"/>
        <v>101880.41622</v>
      </c>
      <c r="K2086" s="58">
        <f t="shared" si="449"/>
        <v>105242.46995525999</v>
      </c>
      <c r="L2086" s="74">
        <f t="shared" si="450"/>
        <v>7793.85184083</v>
      </c>
      <c r="M2086" s="74">
        <f t="shared" si="451"/>
        <v>150.7830160056</v>
      </c>
      <c r="N2086" s="74">
        <f t="shared" si="452"/>
        <v>384.0022598277695</v>
      </c>
      <c r="O2086" s="74">
        <f t="shared" si="453"/>
        <v>13117.103588325</v>
      </c>
      <c r="P2086" s="39">
        <f t="shared" si="454"/>
        <v>19044</v>
      </c>
      <c r="Q2086" s="73">
        <f t="shared" si="455"/>
        <v>8051.048951577389</v>
      </c>
      <c r="R2086" s="73">
        <f t="shared" si="456"/>
        <v>155.75885553378478</v>
      </c>
      <c r="S2086" s="73">
        <f t="shared" si="457"/>
        <v>384.0022598277695</v>
      </c>
      <c r="T2086" s="73">
        <f t="shared" si="458"/>
        <v>13734.14232916143</v>
      </c>
      <c r="U2086" s="73">
        <f t="shared" si="459"/>
        <v>19236</v>
      </c>
      <c r="V2086" s="73">
        <f t="shared" si="460"/>
        <v>142370.15692498838</v>
      </c>
      <c r="W2086" s="73">
        <f t="shared" si="461"/>
        <v>146803.42235136038</v>
      </c>
    </row>
    <row r="2087" spans="2:23" ht="15">
      <c r="B2087" t="s">
        <v>3560</v>
      </c>
      <c r="C2087" t="s">
        <v>1042</v>
      </c>
      <c r="D2087" t="s">
        <v>420</v>
      </c>
      <c r="E2087" s="54">
        <v>40</v>
      </c>
      <c r="F2087" s="45" t="s">
        <v>407</v>
      </c>
      <c r="G2087" s="45" t="s">
        <v>408</v>
      </c>
      <c r="H2087" s="45" t="s">
        <v>412</v>
      </c>
      <c r="I2087" s="53">
        <v>112559.71</v>
      </c>
      <c r="J2087" s="58">
        <f t="shared" si="448"/>
        <v>116836.97898000001</v>
      </c>
      <c r="K2087" s="58">
        <f t="shared" si="449"/>
        <v>120692.59928634</v>
      </c>
      <c r="L2087" s="74">
        <f t="shared" si="450"/>
        <v>8938.028891970001</v>
      </c>
      <c r="M2087" s="74">
        <f t="shared" si="451"/>
        <v>172.91872889040002</v>
      </c>
      <c r="N2087" s="74">
        <f t="shared" si="452"/>
        <v>384.0022598277695</v>
      </c>
      <c r="O2087" s="74">
        <f t="shared" si="453"/>
        <v>15042.761043675002</v>
      </c>
      <c r="P2087" s="39">
        <f t="shared" si="454"/>
        <v>19044</v>
      </c>
      <c r="Q2087" s="73">
        <f t="shared" si="455"/>
        <v>9232.98384540501</v>
      </c>
      <c r="R2087" s="73">
        <f t="shared" si="456"/>
        <v>178.6250469437832</v>
      </c>
      <c r="S2087" s="73">
        <f t="shared" si="457"/>
        <v>384.0022598277695</v>
      </c>
      <c r="T2087" s="73">
        <f t="shared" si="458"/>
        <v>15750.384206867371</v>
      </c>
      <c r="U2087" s="73">
        <f t="shared" si="459"/>
        <v>19236</v>
      </c>
      <c r="V2087" s="73">
        <f t="shared" si="460"/>
        <v>160418.6899043632</v>
      </c>
      <c r="W2087" s="73">
        <f t="shared" si="461"/>
        <v>165474.59464538394</v>
      </c>
    </row>
    <row r="2088" spans="2:23" ht="15">
      <c r="B2088" t="s">
        <v>3561</v>
      </c>
      <c r="C2088" t="s">
        <v>924</v>
      </c>
      <c r="D2088" t="s">
        <v>417</v>
      </c>
      <c r="E2088" s="54">
        <v>40</v>
      </c>
      <c r="F2088" s="45" t="s">
        <v>407</v>
      </c>
      <c r="G2088" s="45" t="s">
        <v>408</v>
      </c>
      <c r="H2088" s="45" t="s">
        <v>412</v>
      </c>
      <c r="I2088" s="53">
        <v>129194.36</v>
      </c>
      <c r="J2088" s="58">
        <f t="shared" si="448"/>
        <v>134103.74568</v>
      </c>
      <c r="K2088" s="58">
        <f t="shared" si="449"/>
        <v>138529.16928744</v>
      </c>
      <c r="L2088" s="74">
        <f t="shared" si="450"/>
        <v>9905.30431236</v>
      </c>
      <c r="M2088" s="74">
        <f t="shared" si="451"/>
        <v>198.4735436064</v>
      </c>
      <c r="N2088" s="74">
        <f t="shared" si="452"/>
        <v>384.0022598277695</v>
      </c>
      <c r="O2088" s="74">
        <f t="shared" si="453"/>
        <v>17265.857256299998</v>
      </c>
      <c r="P2088" s="39">
        <f t="shared" si="454"/>
        <v>19044</v>
      </c>
      <c r="Q2088" s="73">
        <f t="shared" si="455"/>
        <v>9969.472954667881</v>
      </c>
      <c r="R2088" s="73">
        <f t="shared" si="456"/>
        <v>205.02317054541118</v>
      </c>
      <c r="S2088" s="73">
        <f t="shared" si="457"/>
        <v>384.0022598277695</v>
      </c>
      <c r="T2088" s="73">
        <f t="shared" si="458"/>
        <v>18078.05659201092</v>
      </c>
      <c r="U2088" s="73">
        <f t="shared" si="459"/>
        <v>19236</v>
      </c>
      <c r="V2088" s="73">
        <f t="shared" si="460"/>
        <v>180901.38305209417</v>
      </c>
      <c r="W2088" s="73">
        <f t="shared" si="461"/>
        <v>186401.72426449196</v>
      </c>
    </row>
    <row r="2089" spans="2:23" ht="15">
      <c r="B2089" t="s">
        <v>3562</v>
      </c>
      <c r="C2089" t="s">
        <v>751</v>
      </c>
      <c r="D2089" t="s">
        <v>417</v>
      </c>
      <c r="E2089" s="54">
        <v>40</v>
      </c>
      <c r="F2089" s="45" t="s">
        <v>407</v>
      </c>
      <c r="G2089" s="45" t="s">
        <v>408</v>
      </c>
      <c r="H2089" s="45" t="s">
        <v>412</v>
      </c>
      <c r="I2089" s="53">
        <v>115410.28</v>
      </c>
      <c r="J2089" s="58">
        <f t="shared" si="448"/>
        <v>119795.87064000001</v>
      </c>
      <c r="K2089" s="58">
        <f t="shared" si="449"/>
        <v>123749.13437112</v>
      </c>
      <c r="L2089" s="74">
        <f t="shared" si="450"/>
        <v>9164.384103960001</v>
      </c>
      <c r="M2089" s="74">
        <f t="shared" si="451"/>
        <v>177.29788854720002</v>
      </c>
      <c r="N2089" s="74">
        <f t="shared" si="452"/>
        <v>384.0022598277695</v>
      </c>
      <c r="O2089" s="74">
        <f t="shared" si="453"/>
        <v>15423.718344900002</v>
      </c>
      <c r="P2089" s="39">
        <f t="shared" si="454"/>
        <v>19044</v>
      </c>
      <c r="Q2089" s="73">
        <f t="shared" si="455"/>
        <v>9466.80877939068</v>
      </c>
      <c r="R2089" s="73">
        <f t="shared" si="456"/>
        <v>183.1487188692576</v>
      </c>
      <c r="S2089" s="73">
        <f t="shared" si="457"/>
        <v>384.0022598277695</v>
      </c>
      <c r="T2089" s="73">
        <f t="shared" si="458"/>
        <v>16149.26203543116</v>
      </c>
      <c r="U2089" s="73">
        <f t="shared" si="459"/>
        <v>19236</v>
      </c>
      <c r="V2089" s="73">
        <f t="shared" si="460"/>
        <v>163989.27323723497</v>
      </c>
      <c r="W2089" s="73">
        <f t="shared" si="461"/>
        <v>169168.35616463888</v>
      </c>
    </row>
    <row r="2090" spans="2:23" ht="15">
      <c r="B2090" t="s">
        <v>3563</v>
      </c>
      <c r="C2090" t="s">
        <v>3564</v>
      </c>
      <c r="D2090" t="s">
        <v>746</v>
      </c>
      <c r="E2090" s="54">
        <v>40</v>
      </c>
      <c r="F2090" s="45" t="s">
        <v>407</v>
      </c>
      <c r="G2090" s="45" t="s">
        <v>408</v>
      </c>
      <c r="H2090" s="45" t="s">
        <v>412</v>
      </c>
      <c r="I2090" s="53">
        <v>119166.05</v>
      </c>
      <c r="J2090" s="58">
        <f t="shared" si="448"/>
        <v>123694.35990000001</v>
      </c>
      <c r="K2090" s="58">
        <f t="shared" si="449"/>
        <v>127776.2737767</v>
      </c>
      <c r="L2090" s="74">
        <f t="shared" si="450"/>
        <v>9462.618532350001</v>
      </c>
      <c r="M2090" s="74">
        <f t="shared" si="451"/>
        <v>183.06765265200002</v>
      </c>
      <c r="N2090" s="74">
        <f t="shared" si="452"/>
        <v>384.0022598277695</v>
      </c>
      <c r="O2090" s="74">
        <f t="shared" si="453"/>
        <v>15925.648837125002</v>
      </c>
      <c r="P2090" s="39">
        <f t="shared" si="454"/>
        <v>19044</v>
      </c>
      <c r="Q2090" s="73">
        <f t="shared" si="455"/>
        <v>9774.88494391755</v>
      </c>
      <c r="R2090" s="73">
        <f t="shared" si="456"/>
        <v>189.108885189516</v>
      </c>
      <c r="S2090" s="73">
        <f t="shared" si="457"/>
        <v>384.0022598277695</v>
      </c>
      <c r="T2090" s="73">
        <f t="shared" si="458"/>
        <v>16674.80372785935</v>
      </c>
      <c r="U2090" s="73">
        <f t="shared" si="459"/>
        <v>19236</v>
      </c>
      <c r="V2090" s="73">
        <f t="shared" si="460"/>
        <v>168693.69718195478</v>
      </c>
      <c r="W2090" s="73">
        <f t="shared" si="461"/>
        <v>174035.0735934942</v>
      </c>
    </row>
    <row r="2091" spans="2:23" ht="15">
      <c r="B2091" t="s">
        <v>3565</v>
      </c>
      <c r="C2091" t="s">
        <v>3566</v>
      </c>
      <c r="D2091" t="s">
        <v>3567</v>
      </c>
      <c r="E2091" s="54">
        <v>40</v>
      </c>
      <c r="F2091" s="45" t="s">
        <v>407</v>
      </c>
      <c r="G2091" s="45" t="s">
        <v>408</v>
      </c>
      <c r="H2091" s="45" t="s">
        <v>785</v>
      </c>
      <c r="I2091" s="53">
        <v>53623.21</v>
      </c>
      <c r="J2091" s="58">
        <f t="shared" si="448"/>
        <v>55660.89198</v>
      </c>
      <c r="K2091" s="58">
        <f t="shared" si="449"/>
        <v>57497.701415339994</v>
      </c>
      <c r="L2091" s="74">
        <f t="shared" si="450"/>
        <v>4258.05823647</v>
      </c>
      <c r="M2091" s="74">
        <f t="shared" si="451"/>
        <v>82.3781201304</v>
      </c>
      <c r="N2091" s="74">
        <f t="shared" si="452"/>
        <v>384.0022598277695</v>
      </c>
      <c r="O2091" s="74">
        <f t="shared" si="453"/>
        <v>7166.339842425</v>
      </c>
      <c r="P2091" s="39">
        <f t="shared" si="454"/>
        <v>19044</v>
      </c>
      <c r="Q2091" s="73">
        <f t="shared" si="455"/>
        <v>4398.574158273509</v>
      </c>
      <c r="R2091" s="73">
        <f t="shared" si="456"/>
        <v>85.0965980947032</v>
      </c>
      <c r="S2091" s="73">
        <f t="shared" si="457"/>
        <v>384.0022598277695</v>
      </c>
      <c r="T2091" s="73">
        <f t="shared" si="458"/>
        <v>7503.450034701869</v>
      </c>
      <c r="U2091" s="73">
        <f t="shared" si="459"/>
        <v>19236</v>
      </c>
      <c r="V2091" s="73">
        <f t="shared" si="460"/>
        <v>86595.67043885317</v>
      </c>
      <c r="W2091" s="73">
        <f t="shared" si="461"/>
        <v>89104.82446623784</v>
      </c>
    </row>
    <row r="2092" spans="2:23" ht="15">
      <c r="B2092" t="s">
        <v>3568</v>
      </c>
      <c r="C2092" t="s">
        <v>3569</v>
      </c>
      <c r="D2092" t="s">
        <v>3567</v>
      </c>
      <c r="E2092" s="54">
        <v>40</v>
      </c>
      <c r="F2092" s="45" t="s">
        <v>407</v>
      </c>
      <c r="G2092" s="45" t="s">
        <v>408</v>
      </c>
      <c r="H2092" s="45" t="s">
        <v>785</v>
      </c>
      <c r="I2092" s="53">
        <v>63393.64</v>
      </c>
      <c r="J2092" s="58">
        <f t="shared" si="448"/>
        <v>65802.59832</v>
      </c>
      <c r="K2092" s="58">
        <f t="shared" si="449"/>
        <v>67974.08406456</v>
      </c>
      <c r="L2092" s="74">
        <f t="shared" si="450"/>
        <v>5033.8987714800005</v>
      </c>
      <c r="M2092" s="74">
        <f t="shared" si="451"/>
        <v>97.3878455136</v>
      </c>
      <c r="N2092" s="74">
        <f t="shared" si="452"/>
        <v>384.0022598277695</v>
      </c>
      <c r="O2092" s="74">
        <f t="shared" si="453"/>
        <v>8472.084533700001</v>
      </c>
      <c r="P2092" s="39">
        <f t="shared" si="454"/>
        <v>19044</v>
      </c>
      <c r="Q2092" s="73">
        <f t="shared" si="455"/>
        <v>5200.017430938839</v>
      </c>
      <c r="R2092" s="73">
        <f t="shared" si="456"/>
        <v>100.60164441554879</v>
      </c>
      <c r="S2092" s="73">
        <f t="shared" si="457"/>
        <v>384.0022598277695</v>
      </c>
      <c r="T2092" s="73">
        <f t="shared" si="458"/>
        <v>8870.617970425079</v>
      </c>
      <c r="U2092" s="73">
        <f t="shared" si="459"/>
        <v>19236</v>
      </c>
      <c r="V2092" s="73">
        <f t="shared" si="460"/>
        <v>98833.97173052137</v>
      </c>
      <c r="W2092" s="73">
        <f t="shared" si="461"/>
        <v>101765.32337016723</v>
      </c>
    </row>
    <row r="2093" spans="2:23" ht="15">
      <c r="B2093" t="s">
        <v>3570</v>
      </c>
      <c r="C2093" t="s">
        <v>3571</v>
      </c>
      <c r="D2093" t="s">
        <v>3567</v>
      </c>
      <c r="E2093" s="54">
        <v>40</v>
      </c>
      <c r="F2093" s="45" t="s">
        <v>407</v>
      </c>
      <c r="G2093" s="45" t="s">
        <v>408</v>
      </c>
      <c r="H2093" s="45" t="s">
        <v>761</v>
      </c>
      <c r="I2093" s="53">
        <v>67646</v>
      </c>
      <c r="J2093" s="58">
        <f t="shared" si="448"/>
        <v>70216.548</v>
      </c>
      <c r="K2093" s="58">
        <f t="shared" si="449"/>
        <v>72533.69408399999</v>
      </c>
      <c r="L2093" s="74">
        <f t="shared" si="450"/>
        <v>5371.565922</v>
      </c>
      <c r="M2093" s="74">
        <f t="shared" si="451"/>
        <v>103.92049103999999</v>
      </c>
      <c r="N2093" s="74">
        <f t="shared" si="452"/>
        <v>384.0022598277695</v>
      </c>
      <c r="O2093" s="74">
        <f t="shared" si="453"/>
        <v>9040.380555</v>
      </c>
      <c r="P2093" s="39">
        <f t="shared" si="454"/>
        <v>19044</v>
      </c>
      <c r="Q2093" s="73">
        <f t="shared" si="455"/>
        <v>5548.827597425999</v>
      </c>
      <c r="R2093" s="73">
        <f t="shared" si="456"/>
        <v>107.34986724431998</v>
      </c>
      <c r="S2093" s="73">
        <f t="shared" si="457"/>
        <v>384.0022598277695</v>
      </c>
      <c r="T2093" s="73">
        <f t="shared" si="458"/>
        <v>9465.647077962</v>
      </c>
      <c r="U2093" s="73">
        <f t="shared" si="459"/>
        <v>19236</v>
      </c>
      <c r="V2093" s="73">
        <f t="shared" si="460"/>
        <v>104160.41722786776</v>
      </c>
      <c r="W2093" s="73">
        <f t="shared" si="461"/>
        <v>107275.52088646007</v>
      </c>
    </row>
    <row r="2094" spans="2:23" ht="15">
      <c r="B2094" t="s">
        <v>3572</v>
      </c>
      <c r="C2094" t="s">
        <v>3573</v>
      </c>
      <c r="D2094" t="s">
        <v>3567</v>
      </c>
      <c r="E2094" s="54">
        <v>40</v>
      </c>
      <c r="F2094" s="45" t="s">
        <v>407</v>
      </c>
      <c r="G2094" s="45" t="s">
        <v>408</v>
      </c>
      <c r="H2094" s="45" t="s">
        <v>785</v>
      </c>
      <c r="I2094" s="53">
        <v>52839.48</v>
      </c>
      <c r="J2094" s="58">
        <f t="shared" si="448"/>
        <v>54847.380240000006</v>
      </c>
      <c r="K2094" s="58">
        <f t="shared" si="449"/>
        <v>56657.34378792</v>
      </c>
      <c r="L2094" s="74">
        <f t="shared" si="450"/>
        <v>4195.82458836</v>
      </c>
      <c r="M2094" s="74">
        <f t="shared" si="451"/>
        <v>81.1741227552</v>
      </c>
      <c r="N2094" s="74">
        <f t="shared" si="452"/>
        <v>384.0022598277695</v>
      </c>
      <c r="O2094" s="74">
        <f t="shared" si="453"/>
        <v>7061.600205900001</v>
      </c>
      <c r="P2094" s="39">
        <f t="shared" si="454"/>
        <v>19044</v>
      </c>
      <c r="Q2094" s="73">
        <f t="shared" si="455"/>
        <v>4334.286799775879</v>
      </c>
      <c r="R2094" s="73">
        <f t="shared" si="456"/>
        <v>83.85286880612159</v>
      </c>
      <c r="S2094" s="73">
        <f t="shared" si="457"/>
        <v>384.0022598277695</v>
      </c>
      <c r="T2094" s="73">
        <f t="shared" si="458"/>
        <v>7393.78336432356</v>
      </c>
      <c r="U2094" s="73">
        <f t="shared" si="459"/>
        <v>19236</v>
      </c>
      <c r="V2094" s="73">
        <f t="shared" si="460"/>
        <v>85613.98141684297</v>
      </c>
      <c r="W2094" s="73">
        <f t="shared" si="461"/>
        <v>88089.26908065332</v>
      </c>
    </row>
    <row r="2095" spans="2:23" ht="15">
      <c r="B2095" t="s">
        <v>3574</v>
      </c>
      <c r="C2095" t="s">
        <v>478</v>
      </c>
      <c r="D2095" t="s">
        <v>417</v>
      </c>
      <c r="E2095" s="54">
        <v>40</v>
      </c>
      <c r="F2095" s="45" t="s">
        <v>407</v>
      </c>
      <c r="G2095" s="45" t="s">
        <v>408</v>
      </c>
      <c r="H2095" s="45" t="s">
        <v>412</v>
      </c>
      <c r="I2095" s="53">
        <v>42026.4</v>
      </c>
      <c r="J2095" s="58">
        <f t="shared" si="448"/>
        <v>43623.4032</v>
      </c>
      <c r="K2095" s="58">
        <f t="shared" si="449"/>
        <v>45062.9755056</v>
      </c>
      <c r="L2095" s="74">
        <f t="shared" si="450"/>
        <v>3337.1903448</v>
      </c>
      <c r="M2095" s="74">
        <f t="shared" si="451"/>
        <v>64.562636736</v>
      </c>
      <c r="N2095" s="74">
        <f t="shared" si="452"/>
        <v>384.0022598277695</v>
      </c>
      <c r="O2095" s="74">
        <f t="shared" si="453"/>
        <v>5616.513162</v>
      </c>
      <c r="P2095" s="39">
        <f t="shared" si="454"/>
        <v>19044</v>
      </c>
      <c r="Q2095" s="73">
        <f t="shared" si="455"/>
        <v>3447.3176261783997</v>
      </c>
      <c r="R2095" s="73">
        <f t="shared" si="456"/>
        <v>66.693203748288</v>
      </c>
      <c r="S2095" s="73">
        <f t="shared" si="457"/>
        <v>384.0022598277695</v>
      </c>
      <c r="T2095" s="73">
        <f t="shared" si="458"/>
        <v>5880.7183034808</v>
      </c>
      <c r="U2095" s="73">
        <f t="shared" si="459"/>
        <v>19236</v>
      </c>
      <c r="V2095" s="73">
        <f t="shared" si="460"/>
        <v>72069.67160336376</v>
      </c>
      <c r="W2095" s="73">
        <f t="shared" si="461"/>
        <v>74077.70689883525</v>
      </c>
    </row>
    <row r="2096" spans="2:23" ht="15">
      <c r="B2096" t="s">
        <v>3575</v>
      </c>
      <c r="C2096" t="s">
        <v>751</v>
      </c>
      <c r="D2096" t="s">
        <v>417</v>
      </c>
      <c r="E2096" s="54">
        <v>40</v>
      </c>
      <c r="F2096" s="45" t="s">
        <v>407</v>
      </c>
      <c r="G2096" s="45" t="s">
        <v>408</v>
      </c>
      <c r="H2096" s="45" t="s">
        <v>412</v>
      </c>
      <c r="I2096" s="53">
        <v>115410.28</v>
      </c>
      <c r="J2096" s="58">
        <f t="shared" si="448"/>
        <v>119795.87064000001</v>
      </c>
      <c r="K2096" s="58">
        <f t="shared" si="449"/>
        <v>123749.13437112</v>
      </c>
      <c r="L2096" s="74">
        <f t="shared" si="450"/>
        <v>9164.384103960001</v>
      </c>
      <c r="M2096" s="74">
        <f t="shared" si="451"/>
        <v>177.29788854720002</v>
      </c>
      <c r="N2096" s="74">
        <f t="shared" si="452"/>
        <v>384.0022598277695</v>
      </c>
      <c r="O2096" s="74">
        <f t="shared" si="453"/>
        <v>15423.718344900002</v>
      </c>
      <c r="P2096" s="39">
        <f t="shared" si="454"/>
        <v>19044</v>
      </c>
      <c r="Q2096" s="73">
        <f t="shared" si="455"/>
        <v>9466.80877939068</v>
      </c>
      <c r="R2096" s="73">
        <f t="shared" si="456"/>
        <v>183.1487188692576</v>
      </c>
      <c r="S2096" s="73">
        <f t="shared" si="457"/>
        <v>384.0022598277695</v>
      </c>
      <c r="T2096" s="73">
        <f t="shared" si="458"/>
        <v>16149.26203543116</v>
      </c>
      <c r="U2096" s="73">
        <f t="shared" si="459"/>
        <v>19236</v>
      </c>
      <c r="V2096" s="73">
        <f t="shared" si="460"/>
        <v>163989.27323723497</v>
      </c>
      <c r="W2096" s="73">
        <f t="shared" si="461"/>
        <v>169168.35616463888</v>
      </c>
    </row>
    <row r="2097" spans="2:23" ht="15">
      <c r="B2097" t="s">
        <v>3576</v>
      </c>
      <c r="C2097" t="s">
        <v>3051</v>
      </c>
      <c r="D2097" t="s">
        <v>851</v>
      </c>
      <c r="E2097" s="54">
        <v>40</v>
      </c>
      <c r="F2097" s="45" t="s">
        <v>407</v>
      </c>
      <c r="G2097" s="45" t="s">
        <v>408</v>
      </c>
      <c r="H2097" s="45" t="s">
        <v>785</v>
      </c>
      <c r="I2097" s="53">
        <v>116039.71</v>
      </c>
      <c r="J2097" s="58">
        <f t="shared" si="448"/>
        <v>120449.21898</v>
      </c>
      <c r="K2097" s="58">
        <f t="shared" si="449"/>
        <v>124424.04320634</v>
      </c>
      <c r="L2097" s="74">
        <f t="shared" si="450"/>
        <v>9214.36525197</v>
      </c>
      <c r="M2097" s="74">
        <f t="shared" si="451"/>
        <v>178.2648440904</v>
      </c>
      <c r="N2097" s="74">
        <f t="shared" si="452"/>
        <v>384.0022598277695</v>
      </c>
      <c r="O2097" s="74">
        <f t="shared" si="453"/>
        <v>15507.836943675002</v>
      </c>
      <c r="P2097" s="39">
        <f t="shared" si="454"/>
        <v>19044</v>
      </c>
      <c r="Q2097" s="73">
        <f t="shared" si="455"/>
        <v>9518.43930528501</v>
      </c>
      <c r="R2097" s="73">
        <f t="shared" si="456"/>
        <v>184.1475839453832</v>
      </c>
      <c r="S2097" s="73">
        <f t="shared" si="457"/>
        <v>384.0022598277695</v>
      </c>
      <c r="T2097" s="73">
        <f t="shared" si="458"/>
        <v>16237.337638427369</v>
      </c>
      <c r="U2097" s="73">
        <f t="shared" si="459"/>
        <v>19236</v>
      </c>
      <c r="V2097" s="73">
        <f t="shared" si="460"/>
        <v>164777.68827956318</v>
      </c>
      <c r="W2097" s="73">
        <f t="shared" si="461"/>
        <v>169983.96999382554</v>
      </c>
    </row>
    <row r="2098" spans="2:23" ht="15">
      <c r="B2098" t="s">
        <v>3577</v>
      </c>
      <c r="C2098" t="s">
        <v>3578</v>
      </c>
      <c r="D2098" t="s">
        <v>3579</v>
      </c>
      <c r="E2098" s="54">
        <v>40</v>
      </c>
      <c r="F2098" s="45" t="s">
        <v>407</v>
      </c>
      <c r="G2098" s="45" t="s">
        <v>408</v>
      </c>
      <c r="H2098" s="45" t="s">
        <v>785</v>
      </c>
      <c r="I2098" s="53">
        <v>56205</v>
      </c>
      <c r="J2098" s="58">
        <f t="shared" si="448"/>
        <v>58340.79</v>
      </c>
      <c r="K2098" s="58">
        <f t="shared" si="449"/>
        <v>60266.036069999995</v>
      </c>
      <c r="L2098" s="74">
        <f t="shared" si="450"/>
        <v>4463.070435</v>
      </c>
      <c r="M2098" s="74">
        <f t="shared" si="451"/>
        <v>86.3443692</v>
      </c>
      <c r="N2098" s="74">
        <f t="shared" si="452"/>
        <v>384.0022598277695</v>
      </c>
      <c r="O2098" s="74">
        <f t="shared" si="453"/>
        <v>7511.3767125</v>
      </c>
      <c r="P2098" s="39">
        <f t="shared" si="454"/>
        <v>19044</v>
      </c>
      <c r="Q2098" s="73">
        <f t="shared" si="455"/>
        <v>4610.351759355</v>
      </c>
      <c r="R2098" s="73">
        <f t="shared" si="456"/>
        <v>89.19373338359999</v>
      </c>
      <c r="S2098" s="73">
        <f t="shared" si="457"/>
        <v>384.0022598277695</v>
      </c>
      <c r="T2098" s="73">
        <f t="shared" si="458"/>
        <v>7864.717707135</v>
      </c>
      <c r="U2098" s="73">
        <f t="shared" si="459"/>
        <v>19236</v>
      </c>
      <c r="V2098" s="73">
        <f t="shared" si="460"/>
        <v>89829.58377652777</v>
      </c>
      <c r="W2098" s="73">
        <f t="shared" si="461"/>
        <v>92450.30152970136</v>
      </c>
    </row>
    <row r="2099" spans="2:23" ht="15">
      <c r="B2099" t="s">
        <v>3580</v>
      </c>
      <c r="C2099" t="s">
        <v>3581</v>
      </c>
      <c r="D2099" t="s">
        <v>3579</v>
      </c>
      <c r="E2099" s="54">
        <v>40</v>
      </c>
      <c r="F2099" s="45" t="s">
        <v>407</v>
      </c>
      <c r="G2099" s="45" t="s">
        <v>408</v>
      </c>
      <c r="H2099" s="45" t="s">
        <v>785</v>
      </c>
      <c r="I2099" s="53">
        <v>53815.17</v>
      </c>
      <c r="J2099" s="58">
        <f t="shared" si="448"/>
        <v>55860.14646</v>
      </c>
      <c r="K2099" s="58">
        <f t="shared" si="449"/>
        <v>57703.53129318</v>
      </c>
      <c r="L2099" s="74">
        <f t="shared" si="450"/>
        <v>4273.30120419</v>
      </c>
      <c r="M2099" s="74">
        <f t="shared" si="451"/>
        <v>82.67301676080001</v>
      </c>
      <c r="N2099" s="74">
        <f t="shared" si="452"/>
        <v>384.0022598277695</v>
      </c>
      <c r="O2099" s="74">
        <f t="shared" si="453"/>
        <v>7191.993856725001</v>
      </c>
      <c r="P2099" s="39">
        <f t="shared" si="454"/>
        <v>19044</v>
      </c>
      <c r="Q2099" s="73">
        <f t="shared" si="455"/>
        <v>4414.32014392827</v>
      </c>
      <c r="R2099" s="73">
        <f t="shared" si="456"/>
        <v>85.40122631390639</v>
      </c>
      <c r="S2099" s="73">
        <f t="shared" si="457"/>
        <v>384.0022598277695</v>
      </c>
      <c r="T2099" s="73">
        <f t="shared" si="458"/>
        <v>7530.310833759991</v>
      </c>
      <c r="U2099" s="73">
        <f t="shared" si="459"/>
        <v>19236</v>
      </c>
      <c r="V2099" s="73">
        <f t="shared" si="460"/>
        <v>86836.11679750358</v>
      </c>
      <c r="W2099" s="73">
        <f t="shared" si="461"/>
        <v>89353.56575700993</v>
      </c>
    </row>
    <row r="2100" spans="2:23" ht="15">
      <c r="B2100" t="s">
        <v>3582</v>
      </c>
      <c r="C2100" t="s">
        <v>1563</v>
      </c>
      <c r="D2100" t="s">
        <v>1564</v>
      </c>
      <c r="E2100" s="54">
        <v>40</v>
      </c>
      <c r="F2100" s="45" t="s">
        <v>407</v>
      </c>
      <c r="G2100" s="45" t="s">
        <v>408</v>
      </c>
      <c r="H2100" s="45" t="s">
        <v>785</v>
      </c>
      <c r="I2100" s="53">
        <v>55484.66</v>
      </c>
      <c r="J2100" s="58">
        <f t="shared" si="448"/>
        <v>57593.07708</v>
      </c>
      <c r="K2100" s="58">
        <f t="shared" si="449"/>
        <v>59493.64862364</v>
      </c>
      <c r="L2100" s="74">
        <f t="shared" si="450"/>
        <v>4405.87039662</v>
      </c>
      <c r="M2100" s="74">
        <f t="shared" si="451"/>
        <v>85.2377540784</v>
      </c>
      <c r="N2100" s="74">
        <f t="shared" si="452"/>
        <v>384.0022598277695</v>
      </c>
      <c r="O2100" s="74">
        <f t="shared" si="453"/>
        <v>7415.10867405</v>
      </c>
      <c r="P2100" s="39">
        <f t="shared" si="454"/>
        <v>19044</v>
      </c>
      <c r="Q2100" s="73">
        <f t="shared" si="455"/>
        <v>4551.26411970846</v>
      </c>
      <c r="R2100" s="73">
        <f t="shared" si="456"/>
        <v>88.0505999629872</v>
      </c>
      <c r="S2100" s="73">
        <f t="shared" si="457"/>
        <v>384.0022598277695</v>
      </c>
      <c r="T2100" s="73">
        <f t="shared" si="458"/>
        <v>7763.92114538502</v>
      </c>
      <c r="U2100" s="73">
        <f t="shared" si="459"/>
        <v>19236</v>
      </c>
      <c r="V2100" s="73">
        <f t="shared" si="460"/>
        <v>88927.29616457617</v>
      </c>
      <c r="W2100" s="73">
        <f t="shared" si="461"/>
        <v>91516.88674852424</v>
      </c>
    </row>
    <row r="2101" spans="2:23" ht="15">
      <c r="B2101" t="s">
        <v>3583</v>
      </c>
      <c r="C2101" t="s">
        <v>3584</v>
      </c>
      <c r="D2101" t="s">
        <v>3585</v>
      </c>
      <c r="E2101" s="54">
        <v>87</v>
      </c>
      <c r="F2101" s="45" t="s">
        <v>407</v>
      </c>
      <c r="G2101" s="45" t="s">
        <v>408</v>
      </c>
      <c r="H2101" s="45" t="s">
        <v>785</v>
      </c>
      <c r="I2101" s="53">
        <v>50666.5</v>
      </c>
      <c r="J2101" s="58">
        <f t="shared" si="448"/>
        <v>52591.827000000005</v>
      </c>
      <c r="K2101" s="58">
        <f t="shared" si="449"/>
        <v>54327.357291</v>
      </c>
      <c r="L2101" s="74">
        <f t="shared" si="450"/>
        <v>4023.2747655000003</v>
      </c>
      <c r="M2101" s="74">
        <f t="shared" si="451"/>
        <v>77.83590396000001</v>
      </c>
      <c r="N2101" s="74">
        <f t="shared" si="452"/>
        <v>384.0022598277695</v>
      </c>
      <c r="O2101" s="74">
        <f t="shared" si="453"/>
        <v>6771.19772625</v>
      </c>
      <c r="P2101" s="39">
        <f t="shared" si="454"/>
        <v>19044</v>
      </c>
      <c r="Q2101" s="73">
        <f t="shared" si="455"/>
        <v>4156.0428327615</v>
      </c>
      <c r="R2101" s="73">
        <f t="shared" si="456"/>
        <v>80.40448879068</v>
      </c>
      <c r="S2101" s="73">
        <f t="shared" si="457"/>
        <v>384.0022598277695</v>
      </c>
      <c r="T2101" s="73">
        <f t="shared" si="458"/>
        <v>7089.7201264755</v>
      </c>
      <c r="U2101" s="73">
        <f t="shared" si="459"/>
        <v>19236</v>
      </c>
      <c r="V2101" s="73">
        <f t="shared" si="460"/>
        <v>82892.13765553778</v>
      </c>
      <c r="W2101" s="73">
        <f t="shared" si="461"/>
        <v>85273.52699885545</v>
      </c>
    </row>
    <row r="2102" spans="2:23" ht="15">
      <c r="B2102" t="s">
        <v>3586</v>
      </c>
      <c r="C2102" t="s">
        <v>3587</v>
      </c>
      <c r="D2102" t="s">
        <v>3585</v>
      </c>
      <c r="E2102" s="54">
        <v>87</v>
      </c>
      <c r="F2102" s="45" t="s">
        <v>407</v>
      </c>
      <c r="G2102" s="45" t="s">
        <v>408</v>
      </c>
      <c r="H2102" s="45" t="s">
        <v>412</v>
      </c>
      <c r="I2102" s="53">
        <v>47066.95</v>
      </c>
      <c r="J2102" s="58">
        <f t="shared" si="448"/>
        <v>48855.494099999996</v>
      </c>
      <c r="K2102" s="58">
        <f t="shared" si="449"/>
        <v>50467.72540529999</v>
      </c>
      <c r="L2102" s="74">
        <f t="shared" si="450"/>
        <v>3737.4452986499996</v>
      </c>
      <c r="M2102" s="74">
        <f t="shared" si="451"/>
        <v>72.30613126799999</v>
      </c>
      <c r="N2102" s="74">
        <f t="shared" si="452"/>
        <v>384.0022598277695</v>
      </c>
      <c r="O2102" s="74">
        <f t="shared" si="453"/>
        <v>6290.144865374999</v>
      </c>
      <c r="P2102" s="39">
        <f t="shared" si="454"/>
        <v>19044</v>
      </c>
      <c r="Q2102" s="73">
        <f t="shared" si="455"/>
        <v>3860.7809935054493</v>
      </c>
      <c r="R2102" s="73">
        <f t="shared" si="456"/>
        <v>74.69223359984399</v>
      </c>
      <c r="S2102" s="73">
        <f t="shared" si="457"/>
        <v>384.0022598277695</v>
      </c>
      <c r="T2102" s="73">
        <f t="shared" si="458"/>
        <v>6586.038165391649</v>
      </c>
      <c r="U2102" s="73">
        <f t="shared" si="459"/>
        <v>19236</v>
      </c>
      <c r="V2102" s="73">
        <f t="shared" si="460"/>
        <v>78383.39265512077</v>
      </c>
      <c r="W2102" s="73">
        <f t="shared" si="461"/>
        <v>80609.23905762471</v>
      </c>
    </row>
    <row r="2103" spans="2:23" ht="15">
      <c r="B2103" t="s">
        <v>3588</v>
      </c>
      <c r="C2103" t="s">
        <v>3589</v>
      </c>
      <c r="D2103" t="s">
        <v>3579</v>
      </c>
      <c r="E2103" s="54">
        <v>40</v>
      </c>
      <c r="F2103" s="45" t="s">
        <v>407</v>
      </c>
      <c r="G2103" s="45" t="s">
        <v>408</v>
      </c>
      <c r="H2103" s="45" t="s">
        <v>785</v>
      </c>
      <c r="I2103" s="53">
        <v>61022.97</v>
      </c>
      <c r="J2103" s="58">
        <f t="shared" si="448"/>
        <v>63341.842860000004</v>
      </c>
      <c r="K2103" s="58">
        <f t="shared" si="449"/>
        <v>65432.12367438</v>
      </c>
      <c r="L2103" s="74">
        <f t="shared" si="450"/>
        <v>4845.65097879</v>
      </c>
      <c r="M2103" s="74">
        <f t="shared" si="451"/>
        <v>93.7459274328</v>
      </c>
      <c r="N2103" s="74">
        <f t="shared" si="452"/>
        <v>384.0022598277695</v>
      </c>
      <c r="O2103" s="74">
        <f t="shared" si="453"/>
        <v>8155.262268225001</v>
      </c>
      <c r="P2103" s="39">
        <f t="shared" si="454"/>
        <v>19044</v>
      </c>
      <c r="Q2103" s="73">
        <f t="shared" si="455"/>
        <v>5005.557461090069</v>
      </c>
      <c r="R2103" s="73">
        <f t="shared" si="456"/>
        <v>96.8395430380824</v>
      </c>
      <c r="S2103" s="73">
        <f t="shared" si="457"/>
        <v>384.0022598277695</v>
      </c>
      <c r="T2103" s="73">
        <f t="shared" si="458"/>
        <v>8538.89213950659</v>
      </c>
      <c r="U2103" s="73">
        <f t="shared" si="459"/>
        <v>19236</v>
      </c>
      <c r="V2103" s="73">
        <f t="shared" si="460"/>
        <v>95864.50429427557</v>
      </c>
      <c r="W2103" s="73">
        <f t="shared" si="461"/>
        <v>98693.41507784251</v>
      </c>
    </row>
    <row r="2104" spans="2:23" ht="15">
      <c r="B2104" t="s">
        <v>3590</v>
      </c>
      <c r="C2104" t="s">
        <v>2807</v>
      </c>
      <c r="D2104" t="s">
        <v>851</v>
      </c>
      <c r="E2104" s="54">
        <v>40</v>
      </c>
      <c r="F2104" s="45" t="s">
        <v>407</v>
      </c>
      <c r="G2104" s="45" t="s">
        <v>408</v>
      </c>
      <c r="H2104" s="45" t="s">
        <v>412</v>
      </c>
      <c r="I2104" s="53">
        <v>91625.61</v>
      </c>
      <c r="J2104" s="58">
        <f t="shared" si="448"/>
        <v>95107.38318</v>
      </c>
      <c r="K2104" s="58">
        <f t="shared" si="449"/>
        <v>98245.92682493999</v>
      </c>
      <c r="L2104" s="74">
        <f t="shared" si="450"/>
        <v>7275.71481327</v>
      </c>
      <c r="M2104" s="74">
        <f t="shared" si="451"/>
        <v>140.7589271064</v>
      </c>
      <c r="N2104" s="74">
        <f t="shared" si="452"/>
        <v>384.0022598277695</v>
      </c>
      <c r="O2104" s="74">
        <f t="shared" si="453"/>
        <v>12245.075584425002</v>
      </c>
      <c r="P2104" s="39">
        <f t="shared" si="454"/>
        <v>19044</v>
      </c>
      <c r="Q2104" s="73">
        <f t="shared" si="455"/>
        <v>7515.8134021079095</v>
      </c>
      <c r="R2104" s="73">
        <f t="shared" si="456"/>
        <v>145.40397170091117</v>
      </c>
      <c r="S2104" s="73">
        <f t="shared" si="457"/>
        <v>384.0022598277695</v>
      </c>
      <c r="T2104" s="73">
        <f t="shared" si="458"/>
        <v>12821.09345065467</v>
      </c>
      <c r="U2104" s="73">
        <f t="shared" si="459"/>
        <v>19236</v>
      </c>
      <c r="V2104" s="73">
        <f t="shared" si="460"/>
        <v>134196.93476462917</v>
      </c>
      <c r="W2104" s="73">
        <f t="shared" si="461"/>
        <v>138348.23990923126</v>
      </c>
    </row>
    <row r="2105" spans="2:23" ht="15">
      <c r="B2105" t="s">
        <v>3591</v>
      </c>
      <c r="C2105" t="s">
        <v>3592</v>
      </c>
      <c r="D2105" t="s">
        <v>851</v>
      </c>
      <c r="E2105" s="54">
        <v>40</v>
      </c>
      <c r="F2105" s="45" t="s">
        <v>407</v>
      </c>
      <c r="G2105" s="45" t="s">
        <v>408</v>
      </c>
      <c r="H2105" s="45" t="s">
        <v>761</v>
      </c>
      <c r="I2105" s="53">
        <v>103759.69</v>
      </c>
      <c r="J2105" s="58">
        <f t="shared" si="448"/>
        <v>107702.55822</v>
      </c>
      <c r="K2105" s="58">
        <f t="shared" si="449"/>
        <v>111256.74264126</v>
      </c>
      <c r="L2105" s="74">
        <f t="shared" si="450"/>
        <v>8239.24570383</v>
      </c>
      <c r="M2105" s="74">
        <f t="shared" si="451"/>
        <v>159.3997861656</v>
      </c>
      <c r="N2105" s="74">
        <f t="shared" si="452"/>
        <v>384.0022598277695</v>
      </c>
      <c r="O2105" s="74">
        <f t="shared" si="453"/>
        <v>13866.704370825</v>
      </c>
      <c r="P2105" s="39">
        <f t="shared" si="454"/>
        <v>19044</v>
      </c>
      <c r="Q2105" s="73">
        <f t="shared" si="455"/>
        <v>8511.14081205639</v>
      </c>
      <c r="R2105" s="73">
        <f t="shared" si="456"/>
        <v>164.6599791090648</v>
      </c>
      <c r="S2105" s="73">
        <f t="shared" si="457"/>
        <v>384.0022598277695</v>
      </c>
      <c r="T2105" s="73">
        <f t="shared" si="458"/>
        <v>14519.00491468443</v>
      </c>
      <c r="U2105" s="73">
        <f t="shared" si="459"/>
        <v>19236</v>
      </c>
      <c r="V2105" s="73">
        <f t="shared" si="460"/>
        <v>149395.91034064838</v>
      </c>
      <c r="W2105" s="73">
        <f t="shared" si="461"/>
        <v>154071.55060693767</v>
      </c>
    </row>
    <row r="2106" spans="2:23" ht="15">
      <c r="B2106" t="s">
        <v>3593</v>
      </c>
      <c r="C2106" t="s">
        <v>1908</v>
      </c>
      <c r="D2106" t="s">
        <v>1904</v>
      </c>
      <c r="E2106" s="54">
        <v>40</v>
      </c>
      <c r="F2106" s="45" t="s">
        <v>407</v>
      </c>
      <c r="G2106" s="45" t="s">
        <v>408</v>
      </c>
      <c r="H2106" s="45" t="s">
        <v>761</v>
      </c>
      <c r="I2106" s="53">
        <v>81627.81</v>
      </c>
      <c r="J2106" s="58">
        <f t="shared" si="448"/>
        <v>84729.66678</v>
      </c>
      <c r="K2106" s="58">
        <f t="shared" si="449"/>
        <v>87525.74578374</v>
      </c>
      <c r="L2106" s="74">
        <f t="shared" si="450"/>
        <v>6481.81950867</v>
      </c>
      <c r="M2106" s="74">
        <f t="shared" si="451"/>
        <v>125.3999068344</v>
      </c>
      <c r="N2106" s="74">
        <f t="shared" si="452"/>
        <v>384.0022598277695</v>
      </c>
      <c r="O2106" s="74">
        <f t="shared" si="453"/>
        <v>10908.944597925</v>
      </c>
      <c r="P2106" s="39">
        <f t="shared" si="454"/>
        <v>19044</v>
      </c>
      <c r="Q2106" s="73">
        <f t="shared" si="455"/>
        <v>6695.71955245611</v>
      </c>
      <c r="R2106" s="73">
        <f t="shared" si="456"/>
        <v>129.5381037599352</v>
      </c>
      <c r="S2106" s="73">
        <f t="shared" si="457"/>
        <v>384.0022598277695</v>
      </c>
      <c r="T2106" s="73">
        <f t="shared" si="458"/>
        <v>11422.10982477807</v>
      </c>
      <c r="U2106" s="73">
        <f t="shared" si="459"/>
        <v>19236</v>
      </c>
      <c r="V2106" s="73">
        <f t="shared" si="460"/>
        <v>121673.83305325717</v>
      </c>
      <c r="W2106" s="73">
        <f t="shared" si="461"/>
        <v>125393.11552456189</v>
      </c>
    </row>
    <row r="2107" spans="2:23" ht="15">
      <c r="B2107" t="s">
        <v>3594</v>
      </c>
      <c r="C2107" t="s">
        <v>2759</v>
      </c>
      <c r="D2107" t="s">
        <v>458</v>
      </c>
      <c r="E2107" s="54">
        <v>35</v>
      </c>
      <c r="F2107" s="45" t="s">
        <v>407</v>
      </c>
      <c r="G2107" s="45" t="s">
        <v>408</v>
      </c>
      <c r="H2107" s="45" t="s">
        <v>412</v>
      </c>
      <c r="I2107" s="53">
        <v>102395.36</v>
      </c>
      <c r="J2107" s="58">
        <f t="shared" si="448"/>
        <v>106286.38368</v>
      </c>
      <c r="K2107" s="58">
        <f t="shared" si="449"/>
        <v>109793.83434143999</v>
      </c>
      <c r="L2107" s="74">
        <f t="shared" si="450"/>
        <v>8130.90835152</v>
      </c>
      <c r="M2107" s="74">
        <f t="shared" si="451"/>
        <v>157.3038478464</v>
      </c>
      <c r="N2107" s="74">
        <f t="shared" si="452"/>
        <v>384.0022598277695</v>
      </c>
      <c r="O2107" s="74">
        <f t="shared" si="453"/>
        <v>13684.3718988</v>
      </c>
      <c r="P2107" s="39">
        <f t="shared" si="454"/>
        <v>19044</v>
      </c>
      <c r="Q2107" s="73">
        <f t="shared" si="455"/>
        <v>8399.22832712016</v>
      </c>
      <c r="R2107" s="73">
        <f t="shared" si="456"/>
        <v>162.49487482533118</v>
      </c>
      <c r="S2107" s="73">
        <f t="shared" si="457"/>
        <v>384.0022598277695</v>
      </c>
      <c r="T2107" s="73">
        <f t="shared" si="458"/>
        <v>14328.09538155792</v>
      </c>
      <c r="U2107" s="73">
        <f t="shared" si="459"/>
        <v>19236</v>
      </c>
      <c r="V2107" s="73">
        <f t="shared" si="460"/>
        <v>147686.97003799418</v>
      </c>
      <c r="W2107" s="73">
        <f t="shared" si="461"/>
        <v>152303.65518477117</v>
      </c>
    </row>
    <row r="2108" spans="2:23" ht="15">
      <c r="B2108" t="s">
        <v>3595</v>
      </c>
      <c r="C2108" t="s">
        <v>3596</v>
      </c>
      <c r="D2108" t="s">
        <v>872</v>
      </c>
      <c r="E2108" s="54">
        <v>40</v>
      </c>
      <c r="F2108" s="45" t="s">
        <v>407</v>
      </c>
      <c r="G2108" s="45" t="s">
        <v>408</v>
      </c>
      <c r="H2108" s="45" t="s">
        <v>412</v>
      </c>
      <c r="I2108" s="53">
        <v>123139.99</v>
      </c>
      <c r="J2108" s="58">
        <f t="shared" si="448"/>
        <v>127819.30962000001</v>
      </c>
      <c r="K2108" s="58">
        <f t="shared" si="449"/>
        <v>132037.34683746</v>
      </c>
      <c r="L2108" s="74">
        <f t="shared" si="450"/>
        <v>9778.17718593</v>
      </c>
      <c r="M2108" s="74">
        <f t="shared" si="451"/>
        <v>189.17257823760002</v>
      </c>
      <c r="N2108" s="74">
        <f t="shared" si="452"/>
        <v>384.0022598277695</v>
      </c>
      <c r="O2108" s="74">
        <f t="shared" si="453"/>
        <v>16456.736113575003</v>
      </c>
      <c r="P2108" s="39">
        <f t="shared" si="454"/>
        <v>19044</v>
      </c>
      <c r="Q2108" s="73">
        <f t="shared" si="455"/>
        <v>9875.34152914317</v>
      </c>
      <c r="R2108" s="73">
        <f t="shared" si="456"/>
        <v>195.41527331944081</v>
      </c>
      <c r="S2108" s="73">
        <f t="shared" si="457"/>
        <v>384.0022598277695</v>
      </c>
      <c r="T2108" s="73">
        <f t="shared" si="458"/>
        <v>17230.87376228853</v>
      </c>
      <c r="U2108" s="73">
        <f t="shared" si="459"/>
        <v>19236</v>
      </c>
      <c r="V2108" s="73">
        <f t="shared" si="460"/>
        <v>173671.39775757038</v>
      </c>
      <c r="W2108" s="73">
        <f t="shared" si="461"/>
        <v>178958.9796620389</v>
      </c>
    </row>
    <row r="2109" spans="2:23" ht="15">
      <c r="B2109" t="s">
        <v>3597</v>
      </c>
      <c r="C2109" t="s">
        <v>3598</v>
      </c>
      <c r="D2109" t="s">
        <v>872</v>
      </c>
      <c r="E2109" s="54">
        <v>40</v>
      </c>
      <c r="F2109" s="45" t="s">
        <v>407</v>
      </c>
      <c r="G2109" s="45" t="s">
        <v>408</v>
      </c>
      <c r="H2109" s="45" t="s">
        <v>412</v>
      </c>
      <c r="I2109" s="53">
        <v>133372.69</v>
      </c>
      <c r="J2109" s="58">
        <f t="shared" si="448"/>
        <v>138440.85222</v>
      </c>
      <c r="K2109" s="58">
        <f t="shared" si="449"/>
        <v>143009.40034326</v>
      </c>
      <c r="L2109" s="74">
        <f t="shared" si="450"/>
        <v>9968.19235719</v>
      </c>
      <c r="M2109" s="74">
        <f t="shared" si="451"/>
        <v>204.8924612856</v>
      </c>
      <c r="N2109" s="74">
        <f t="shared" si="452"/>
        <v>384.0022598277695</v>
      </c>
      <c r="O2109" s="74">
        <f t="shared" si="453"/>
        <v>17824.259723325</v>
      </c>
      <c r="P2109" s="39">
        <f t="shared" si="454"/>
        <v>19044</v>
      </c>
      <c r="Q2109" s="73">
        <f t="shared" si="455"/>
        <v>10034.436304977271</v>
      </c>
      <c r="R2109" s="73">
        <f t="shared" si="456"/>
        <v>211.6539125080248</v>
      </c>
      <c r="S2109" s="73">
        <f t="shared" si="457"/>
        <v>384.0022598277695</v>
      </c>
      <c r="T2109" s="73">
        <f t="shared" si="458"/>
        <v>18662.72674479543</v>
      </c>
      <c r="U2109" s="73">
        <f t="shared" si="459"/>
        <v>19236</v>
      </c>
      <c r="V2109" s="73">
        <f t="shared" si="460"/>
        <v>185866.19902162836</v>
      </c>
      <c r="W2109" s="73">
        <f t="shared" si="461"/>
        <v>191538.2195653685</v>
      </c>
    </row>
    <row r="2110" spans="2:23" ht="15">
      <c r="B2110" t="s">
        <v>3599</v>
      </c>
      <c r="C2110" t="s">
        <v>3600</v>
      </c>
      <c r="D2110" t="s">
        <v>872</v>
      </c>
      <c r="E2110" s="54">
        <v>40</v>
      </c>
      <c r="F2110" s="45" t="s">
        <v>407</v>
      </c>
      <c r="G2110" s="45" t="s">
        <v>408</v>
      </c>
      <c r="H2110" s="45" t="s">
        <v>412</v>
      </c>
      <c r="I2110" s="53">
        <v>142363.86</v>
      </c>
      <c r="J2110" s="58">
        <f t="shared" si="448"/>
        <v>147773.68667999998</v>
      </c>
      <c r="K2110" s="58">
        <f t="shared" si="449"/>
        <v>152650.21834043998</v>
      </c>
      <c r="L2110" s="74">
        <f t="shared" si="450"/>
        <v>10103.51845686</v>
      </c>
      <c r="M2110" s="74">
        <f t="shared" si="451"/>
        <v>218.70505628639998</v>
      </c>
      <c r="N2110" s="74">
        <f t="shared" si="452"/>
        <v>384.0022598277695</v>
      </c>
      <c r="O2110" s="74">
        <f t="shared" si="453"/>
        <v>19025.862160049997</v>
      </c>
      <c r="P2110" s="39">
        <f t="shared" si="454"/>
        <v>19044</v>
      </c>
      <c r="Q2110" s="73">
        <f t="shared" si="455"/>
        <v>10174.22816593638</v>
      </c>
      <c r="R2110" s="73">
        <f t="shared" si="456"/>
        <v>225.92232314385117</v>
      </c>
      <c r="S2110" s="73">
        <f t="shared" si="457"/>
        <v>384.0022598277695</v>
      </c>
      <c r="T2110" s="73">
        <f t="shared" si="458"/>
        <v>19920.853493427418</v>
      </c>
      <c r="U2110" s="73">
        <f t="shared" si="459"/>
        <v>19236</v>
      </c>
      <c r="V2110" s="73">
        <f t="shared" si="460"/>
        <v>196549.77461302414</v>
      </c>
      <c r="W2110" s="73">
        <f t="shared" si="461"/>
        <v>202591.2245827754</v>
      </c>
    </row>
    <row r="2111" spans="2:23" ht="15">
      <c r="B2111" t="s">
        <v>3601</v>
      </c>
      <c r="C2111" t="s">
        <v>3602</v>
      </c>
      <c r="D2111" t="s">
        <v>872</v>
      </c>
      <c r="E2111" s="54">
        <v>40</v>
      </c>
      <c r="F2111" s="45" t="s">
        <v>407</v>
      </c>
      <c r="G2111" s="45" t="s">
        <v>408</v>
      </c>
      <c r="H2111" s="45" t="s">
        <v>412</v>
      </c>
      <c r="I2111" s="53">
        <v>151884.07</v>
      </c>
      <c r="J2111" s="58">
        <f t="shared" si="448"/>
        <v>157655.66466</v>
      </c>
      <c r="K2111" s="58">
        <f t="shared" si="449"/>
        <v>162858.30159378</v>
      </c>
      <c r="L2111" s="74">
        <f t="shared" si="450"/>
        <v>10246.80713757</v>
      </c>
      <c r="M2111" s="74">
        <f t="shared" si="451"/>
        <v>233.3303836968</v>
      </c>
      <c r="N2111" s="74">
        <f t="shared" si="452"/>
        <v>384.0022598277695</v>
      </c>
      <c r="O2111" s="74">
        <f t="shared" si="453"/>
        <v>20298.166824975</v>
      </c>
      <c r="P2111" s="39">
        <f t="shared" si="454"/>
        <v>19044</v>
      </c>
      <c r="Q2111" s="73">
        <f t="shared" si="455"/>
        <v>10322.24537310981</v>
      </c>
      <c r="R2111" s="73">
        <f t="shared" si="456"/>
        <v>241.0302863587944</v>
      </c>
      <c r="S2111" s="73">
        <f t="shared" si="457"/>
        <v>384.0022598277695</v>
      </c>
      <c r="T2111" s="73">
        <f t="shared" si="458"/>
        <v>21253.00835798829</v>
      </c>
      <c r="U2111" s="73">
        <f t="shared" si="459"/>
        <v>19236</v>
      </c>
      <c r="V2111" s="73">
        <f t="shared" si="460"/>
        <v>207861.97126606957</v>
      </c>
      <c r="W2111" s="73">
        <f t="shared" si="461"/>
        <v>214294.58787106466</v>
      </c>
    </row>
    <row r="2112" spans="2:23" ht="15">
      <c r="B2112" t="s">
        <v>3603</v>
      </c>
      <c r="C2112" t="s">
        <v>3604</v>
      </c>
      <c r="D2112" t="s">
        <v>872</v>
      </c>
      <c r="E2112" s="54">
        <v>40</v>
      </c>
      <c r="F2112" s="45" t="s">
        <v>407</v>
      </c>
      <c r="G2112" s="45" t="s">
        <v>408</v>
      </c>
      <c r="H2112" s="45" t="s">
        <v>412</v>
      </c>
      <c r="I2112" s="53">
        <v>168529</v>
      </c>
      <c r="J2112" s="58">
        <f t="shared" si="448"/>
        <v>174933.102</v>
      </c>
      <c r="K2112" s="58">
        <f t="shared" si="449"/>
        <v>180705.894366</v>
      </c>
      <c r="L2112" s="74">
        <f t="shared" si="450"/>
        <v>10497.329979</v>
      </c>
      <c r="M2112" s="74">
        <f t="shared" si="451"/>
        <v>258.90099096</v>
      </c>
      <c r="N2112" s="74">
        <f t="shared" si="452"/>
        <v>384.0022598277695</v>
      </c>
      <c r="O2112" s="74">
        <f t="shared" si="453"/>
        <v>22522.636882500003</v>
      </c>
      <c r="P2112" s="39">
        <f t="shared" si="454"/>
        <v>19044</v>
      </c>
      <c r="Q2112" s="73">
        <f t="shared" si="455"/>
        <v>10581.035468307</v>
      </c>
      <c r="R2112" s="73">
        <f t="shared" si="456"/>
        <v>267.44472366168</v>
      </c>
      <c r="S2112" s="73">
        <f t="shared" si="457"/>
        <v>384.0022598277695</v>
      </c>
      <c r="T2112" s="73">
        <f t="shared" si="458"/>
        <v>23582.119214763</v>
      </c>
      <c r="U2112" s="73">
        <f t="shared" si="459"/>
        <v>19236</v>
      </c>
      <c r="V2112" s="73">
        <f t="shared" si="460"/>
        <v>227639.9721122878</v>
      </c>
      <c r="W2112" s="73">
        <f t="shared" si="461"/>
        <v>234756.49603255943</v>
      </c>
    </row>
    <row r="2113" spans="2:23" ht="15">
      <c r="B2113" t="s">
        <v>3605</v>
      </c>
      <c r="C2113" t="s">
        <v>1282</v>
      </c>
      <c r="D2113" t="s">
        <v>458</v>
      </c>
      <c r="E2113" s="54">
        <v>35</v>
      </c>
      <c r="F2113" s="45" t="s">
        <v>407</v>
      </c>
      <c r="G2113" s="45" t="s">
        <v>408</v>
      </c>
      <c r="H2113" s="45" t="s">
        <v>412</v>
      </c>
      <c r="I2113" s="53">
        <v>107672.08</v>
      </c>
      <c r="J2113" s="58">
        <f t="shared" si="448"/>
        <v>111763.61904</v>
      </c>
      <c r="K2113" s="58">
        <f t="shared" si="449"/>
        <v>115451.81846832</v>
      </c>
      <c r="L2113" s="74">
        <f t="shared" si="450"/>
        <v>8549.91685656</v>
      </c>
      <c r="M2113" s="74">
        <f t="shared" si="451"/>
        <v>165.41015617920002</v>
      </c>
      <c r="N2113" s="74">
        <f t="shared" si="452"/>
        <v>384.0022598277695</v>
      </c>
      <c r="O2113" s="74">
        <f t="shared" si="453"/>
        <v>14389.565951400002</v>
      </c>
      <c r="P2113" s="39">
        <f t="shared" si="454"/>
        <v>19044</v>
      </c>
      <c r="Q2113" s="73">
        <f t="shared" si="455"/>
        <v>8832.06411282648</v>
      </c>
      <c r="R2113" s="73">
        <f t="shared" si="456"/>
        <v>170.8686913331136</v>
      </c>
      <c r="S2113" s="73">
        <f t="shared" si="457"/>
        <v>384.0022598277695</v>
      </c>
      <c r="T2113" s="73">
        <f t="shared" si="458"/>
        <v>15066.46231011576</v>
      </c>
      <c r="U2113" s="73">
        <f t="shared" si="459"/>
        <v>19236</v>
      </c>
      <c r="V2113" s="73">
        <f t="shared" si="460"/>
        <v>154296.514263967</v>
      </c>
      <c r="W2113" s="73">
        <f t="shared" si="461"/>
        <v>159141.21584242312</v>
      </c>
    </row>
    <row r="2114" spans="2:23" ht="15">
      <c r="B2114" t="s">
        <v>3606</v>
      </c>
      <c r="C2114" t="s">
        <v>1111</v>
      </c>
      <c r="D2114" t="s">
        <v>458</v>
      </c>
      <c r="E2114" s="54">
        <v>35</v>
      </c>
      <c r="F2114" s="45" t="s">
        <v>407</v>
      </c>
      <c r="G2114" s="45" t="s">
        <v>408</v>
      </c>
      <c r="H2114" s="45" t="s">
        <v>412</v>
      </c>
      <c r="I2114" s="53">
        <v>140069.54</v>
      </c>
      <c r="J2114" s="58">
        <f t="shared" si="448"/>
        <v>145392.18252</v>
      </c>
      <c r="K2114" s="58">
        <f t="shared" si="449"/>
        <v>150190.12454316</v>
      </c>
      <c r="L2114" s="74">
        <f t="shared" si="450"/>
        <v>10068.986646540001</v>
      </c>
      <c r="M2114" s="74">
        <f t="shared" si="451"/>
        <v>215.1804301296</v>
      </c>
      <c r="N2114" s="74">
        <f t="shared" si="452"/>
        <v>384.0022598277695</v>
      </c>
      <c r="O2114" s="74">
        <f t="shared" si="453"/>
        <v>18719.24349945</v>
      </c>
      <c r="P2114" s="39">
        <f t="shared" si="454"/>
        <v>19044</v>
      </c>
      <c r="Q2114" s="73">
        <f t="shared" si="455"/>
        <v>10138.55680587582</v>
      </c>
      <c r="R2114" s="73">
        <f t="shared" si="456"/>
        <v>222.28138432387678</v>
      </c>
      <c r="S2114" s="73">
        <f t="shared" si="457"/>
        <v>384.0022598277695</v>
      </c>
      <c r="T2114" s="73">
        <f t="shared" si="458"/>
        <v>19599.81125288238</v>
      </c>
      <c r="U2114" s="73">
        <f t="shared" si="459"/>
        <v>19236</v>
      </c>
      <c r="V2114" s="73">
        <f t="shared" si="460"/>
        <v>193823.5953559474</v>
      </c>
      <c r="W2114" s="73">
        <f t="shared" si="461"/>
        <v>199770.77624606984</v>
      </c>
    </row>
    <row r="2115" spans="2:23" ht="15">
      <c r="B2115" t="s">
        <v>3607</v>
      </c>
      <c r="C2115" t="s">
        <v>3608</v>
      </c>
      <c r="D2115" t="s">
        <v>2756</v>
      </c>
      <c r="E2115" s="54">
        <v>40</v>
      </c>
      <c r="F2115" s="45" t="s">
        <v>407</v>
      </c>
      <c r="G2115" s="45" t="s">
        <v>408</v>
      </c>
      <c r="H2115" s="45" t="s">
        <v>412</v>
      </c>
      <c r="I2115" s="53">
        <v>115650.48</v>
      </c>
      <c r="J2115" s="58">
        <f t="shared" si="448"/>
        <v>120045.19824</v>
      </c>
      <c r="K2115" s="58">
        <f t="shared" si="449"/>
        <v>124006.68978192</v>
      </c>
      <c r="L2115" s="74">
        <f t="shared" si="450"/>
        <v>9183.45766536</v>
      </c>
      <c r="M2115" s="74">
        <f t="shared" si="451"/>
        <v>177.6668933952</v>
      </c>
      <c r="N2115" s="74">
        <f t="shared" si="452"/>
        <v>384.0022598277695</v>
      </c>
      <c r="O2115" s="74">
        <f t="shared" si="453"/>
        <v>15455.8192734</v>
      </c>
      <c r="P2115" s="39">
        <f t="shared" si="454"/>
        <v>19044</v>
      </c>
      <c r="Q2115" s="73">
        <f t="shared" si="455"/>
        <v>9486.51176831688</v>
      </c>
      <c r="R2115" s="73">
        <f t="shared" si="456"/>
        <v>183.5299008772416</v>
      </c>
      <c r="S2115" s="73">
        <f t="shared" si="457"/>
        <v>384.0022598277695</v>
      </c>
      <c r="T2115" s="73">
        <f t="shared" si="458"/>
        <v>16182.87301654056</v>
      </c>
      <c r="U2115" s="73">
        <f t="shared" si="459"/>
        <v>19236</v>
      </c>
      <c r="V2115" s="73">
        <f t="shared" si="460"/>
        <v>164290.14433198297</v>
      </c>
      <c r="W2115" s="73">
        <f t="shared" si="461"/>
        <v>169479.60672748246</v>
      </c>
    </row>
    <row r="2116" spans="2:23" ht="15">
      <c r="B2116" t="s">
        <v>3609</v>
      </c>
      <c r="C2116" t="s">
        <v>1253</v>
      </c>
      <c r="D2116" t="s">
        <v>458</v>
      </c>
      <c r="E2116" s="54">
        <v>35</v>
      </c>
      <c r="F2116" s="45" t="s">
        <v>407</v>
      </c>
      <c r="G2116" s="45" t="s">
        <v>408</v>
      </c>
      <c r="H2116" s="45" t="s">
        <v>412</v>
      </c>
      <c r="I2116" s="53">
        <v>125592.34</v>
      </c>
      <c r="J2116" s="58">
        <f t="shared" si="448"/>
        <v>130364.84892</v>
      </c>
      <c r="K2116" s="58">
        <f t="shared" si="449"/>
        <v>134666.88893436</v>
      </c>
      <c r="L2116" s="74">
        <f t="shared" si="450"/>
        <v>9851.090309340001</v>
      </c>
      <c r="M2116" s="74">
        <f t="shared" si="451"/>
        <v>192.9399764016</v>
      </c>
      <c r="N2116" s="74">
        <f t="shared" si="452"/>
        <v>384.0022598277695</v>
      </c>
      <c r="O2116" s="74">
        <f t="shared" si="453"/>
        <v>16784.47429845</v>
      </c>
      <c r="P2116" s="39">
        <f t="shared" si="454"/>
        <v>19044</v>
      </c>
      <c r="Q2116" s="73">
        <f t="shared" si="455"/>
        <v>9913.46988954822</v>
      </c>
      <c r="R2116" s="73">
        <f t="shared" si="456"/>
        <v>199.3069956228528</v>
      </c>
      <c r="S2116" s="73">
        <f t="shared" si="457"/>
        <v>384.0022598277695</v>
      </c>
      <c r="T2116" s="73">
        <f t="shared" si="458"/>
        <v>17574.029005933982</v>
      </c>
      <c r="U2116" s="73">
        <f t="shared" si="459"/>
        <v>19236</v>
      </c>
      <c r="V2116" s="73">
        <f t="shared" si="460"/>
        <v>176621.35576401936</v>
      </c>
      <c r="W2116" s="73">
        <f t="shared" si="461"/>
        <v>181973.69708529284</v>
      </c>
    </row>
    <row r="2117" spans="2:23" ht="15">
      <c r="B2117" t="s">
        <v>3610</v>
      </c>
      <c r="C2117" t="s">
        <v>3611</v>
      </c>
      <c r="D2117" t="s">
        <v>2756</v>
      </c>
      <c r="E2117" s="54">
        <v>40</v>
      </c>
      <c r="F2117" s="45" t="s">
        <v>407</v>
      </c>
      <c r="G2117" s="45" t="s">
        <v>408</v>
      </c>
      <c r="H2117" s="45" t="s">
        <v>412</v>
      </c>
      <c r="I2117" s="53">
        <v>150673.81</v>
      </c>
      <c r="J2117" s="58">
        <f t="shared" si="448"/>
        <v>156399.41478</v>
      </c>
      <c r="K2117" s="58">
        <f t="shared" si="449"/>
        <v>161560.59546773997</v>
      </c>
      <c r="L2117" s="74">
        <f t="shared" si="450"/>
        <v>10228.591514310001</v>
      </c>
      <c r="M2117" s="74">
        <f t="shared" si="451"/>
        <v>231.47113387439998</v>
      </c>
      <c r="N2117" s="74">
        <f t="shared" si="452"/>
        <v>384.0022598277695</v>
      </c>
      <c r="O2117" s="74">
        <f t="shared" si="453"/>
        <v>20136.424652925</v>
      </c>
      <c r="P2117" s="39">
        <f t="shared" si="454"/>
        <v>19044</v>
      </c>
      <c r="Q2117" s="73">
        <f t="shared" si="455"/>
        <v>10303.42863428223</v>
      </c>
      <c r="R2117" s="73">
        <f t="shared" si="456"/>
        <v>239.10968129225515</v>
      </c>
      <c r="S2117" s="73">
        <f t="shared" si="457"/>
        <v>384.0022598277695</v>
      </c>
      <c r="T2117" s="73">
        <f t="shared" si="458"/>
        <v>21083.657708540068</v>
      </c>
      <c r="U2117" s="73">
        <f t="shared" si="459"/>
        <v>19236</v>
      </c>
      <c r="V2117" s="73">
        <f t="shared" si="460"/>
        <v>206423.90434093715</v>
      </c>
      <c r="W2117" s="73">
        <f t="shared" si="461"/>
        <v>212806.7937516823</v>
      </c>
    </row>
    <row r="2118" spans="2:23" ht="15">
      <c r="B2118" t="s">
        <v>3612</v>
      </c>
      <c r="C2118" t="s">
        <v>2209</v>
      </c>
      <c r="D2118" t="s">
        <v>417</v>
      </c>
      <c r="E2118" s="54">
        <v>40</v>
      </c>
      <c r="F2118" s="45" t="s">
        <v>407</v>
      </c>
      <c r="G2118" s="45" t="s">
        <v>408</v>
      </c>
      <c r="H2118" s="45" t="s">
        <v>412</v>
      </c>
      <c r="I2118" s="53">
        <v>38222.91</v>
      </c>
      <c r="J2118" s="58">
        <f t="shared" si="448"/>
        <v>39675.380580000005</v>
      </c>
      <c r="K2118" s="58">
        <f t="shared" si="449"/>
        <v>40984.66813914</v>
      </c>
      <c r="L2118" s="74">
        <f t="shared" si="450"/>
        <v>3035.1666143700004</v>
      </c>
      <c r="M2118" s="74">
        <f t="shared" si="451"/>
        <v>58.71956325840001</v>
      </c>
      <c r="N2118" s="74">
        <f t="shared" si="452"/>
        <v>384.0022598277695</v>
      </c>
      <c r="O2118" s="74">
        <f t="shared" si="453"/>
        <v>5108.205249675001</v>
      </c>
      <c r="P2118" s="39">
        <f t="shared" si="454"/>
        <v>19044</v>
      </c>
      <c r="Q2118" s="73">
        <f t="shared" si="455"/>
        <v>3135.3271126442096</v>
      </c>
      <c r="R2118" s="73">
        <f t="shared" si="456"/>
        <v>60.6573088459272</v>
      </c>
      <c r="S2118" s="73">
        <f t="shared" si="457"/>
        <v>384.0022598277695</v>
      </c>
      <c r="T2118" s="73">
        <f t="shared" si="458"/>
        <v>5348.49919215777</v>
      </c>
      <c r="U2118" s="73">
        <f t="shared" si="459"/>
        <v>19236</v>
      </c>
      <c r="V2118" s="73">
        <f t="shared" si="460"/>
        <v>67305.47426713118</v>
      </c>
      <c r="W2118" s="73">
        <f t="shared" si="461"/>
        <v>69149.15401261568</v>
      </c>
    </row>
    <row r="2119" spans="2:23" ht="15">
      <c r="B2119" t="s">
        <v>3613</v>
      </c>
      <c r="C2119" t="s">
        <v>3614</v>
      </c>
      <c r="D2119" t="s">
        <v>1516</v>
      </c>
      <c r="E2119" s="54">
        <v>40</v>
      </c>
      <c r="F2119" s="45" t="s">
        <v>407</v>
      </c>
      <c r="G2119" s="45" t="s">
        <v>408</v>
      </c>
      <c r="H2119" s="45" t="s">
        <v>412</v>
      </c>
      <c r="I2119" s="53">
        <v>38232.57</v>
      </c>
      <c r="J2119" s="58">
        <f t="shared" si="448"/>
        <v>39685.407660000004</v>
      </c>
      <c r="K2119" s="58">
        <f t="shared" si="449"/>
        <v>40995.026112780004</v>
      </c>
      <c r="L2119" s="74">
        <f t="shared" si="450"/>
        <v>3035.9336859900004</v>
      </c>
      <c r="M2119" s="74">
        <f t="shared" si="451"/>
        <v>58.73440333680001</v>
      </c>
      <c r="N2119" s="74">
        <f t="shared" si="452"/>
        <v>384.0022598277695</v>
      </c>
      <c r="O2119" s="74">
        <f t="shared" si="453"/>
        <v>5109.496236225001</v>
      </c>
      <c r="P2119" s="39">
        <f t="shared" si="454"/>
        <v>19044</v>
      </c>
      <c r="Q2119" s="73">
        <f t="shared" si="455"/>
        <v>3136.11949762767</v>
      </c>
      <c r="R2119" s="73">
        <f t="shared" si="456"/>
        <v>60.67263864691441</v>
      </c>
      <c r="S2119" s="73">
        <f t="shared" si="457"/>
        <v>384.0022598277695</v>
      </c>
      <c r="T2119" s="73">
        <f t="shared" si="458"/>
        <v>5349.8509077177905</v>
      </c>
      <c r="U2119" s="73">
        <f t="shared" si="459"/>
        <v>19236</v>
      </c>
      <c r="V2119" s="73">
        <f t="shared" si="460"/>
        <v>67317.57424537957</v>
      </c>
      <c r="W2119" s="73">
        <f t="shared" si="461"/>
        <v>69161.67141660015</v>
      </c>
    </row>
    <row r="2120" spans="2:23" ht="15">
      <c r="B2120" t="s">
        <v>3615</v>
      </c>
      <c r="C2120" t="s">
        <v>3616</v>
      </c>
      <c r="D2120" t="s">
        <v>423</v>
      </c>
      <c r="E2120" s="54">
        <v>40</v>
      </c>
      <c r="F2120" s="45" t="s">
        <v>407</v>
      </c>
      <c r="G2120" s="45" t="s">
        <v>408</v>
      </c>
      <c r="H2120" s="45" t="s">
        <v>412</v>
      </c>
      <c r="I2120" s="53">
        <v>38232.57</v>
      </c>
      <c r="J2120" s="58">
        <f t="shared" si="448"/>
        <v>39685.407660000004</v>
      </c>
      <c r="K2120" s="58">
        <f t="shared" si="449"/>
        <v>40995.026112780004</v>
      </c>
      <c r="L2120" s="74">
        <f t="shared" si="450"/>
        <v>3035.9336859900004</v>
      </c>
      <c r="M2120" s="74">
        <f t="shared" si="451"/>
        <v>58.73440333680001</v>
      </c>
      <c r="N2120" s="74">
        <f t="shared" si="452"/>
        <v>384.0022598277695</v>
      </c>
      <c r="O2120" s="74">
        <f t="shared" si="453"/>
        <v>5109.496236225001</v>
      </c>
      <c r="P2120" s="39">
        <f t="shared" si="454"/>
        <v>19044</v>
      </c>
      <c r="Q2120" s="73">
        <f t="shared" si="455"/>
        <v>3136.11949762767</v>
      </c>
      <c r="R2120" s="73">
        <f t="shared" si="456"/>
        <v>60.67263864691441</v>
      </c>
      <c r="S2120" s="73">
        <f t="shared" si="457"/>
        <v>384.0022598277695</v>
      </c>
      <c r="T2120" s="73">
        <f t="shared" si="458"/>
        <v>5349.8509077177905</v>
      </c>
      <c r="U2120" s="73">
        <f t="shared" si="459"/>
        <v>19236</v>
      </c>
      <c r="V2120" s="73">
        <f t="shared" si="460"/>
        <v>67317.57424537957</v>
      </c>
      <c r="W2120" s="73">
        <f t="shared" si="461"/>
        <v>69161.67141660015</v>
      </c>
    </row>
    <row r="2121" spans="2:23" ht="15">
      <c r="B2121" t="s">
        <v>3617</v>
      </c>
      <c r="C2121" t="s">
        <v>3618</v>
      </c>
      <c r="D2121" t="s">
        <v>486</v>
      </c>
      <c r="E2121" s="54">
        <v>40</v>
      </c>
      <c r="F2121" s="45" t="s">
        <v>407</v>
      </c>
      <c r="G2121" s="45" t="s">
        <v>408</v>
      </c>
      <c r="H2121" s="45" t="s">
        <v>412</v>
      </c>
      <c r="I2121" s="53">
        <v>37176.97</v>
      </c>
      <c r="J2121" s="58">
        <f t="shared" si="448"/>
        <v>38589.69486</v>
      </c>
      <c r="K2121" s="58">
        <f t="shared" si="449"/>
        <v>39863.15479038</v>
      </c>
      <c r="L2121" s="74">
        <f t="shared" si="450"/>
        <v>2952.1116567900003</v>
      </c>
      <c r="M2121" s="74">
        <f t="shared" si="451"/>
        <v>57.11274839280001</v>
      </c>
      <c r="N2121" s="74">
        <f t="shared" si="452"/>
        <v>384.0022598277695</v>
      </c>
      <c r="O2121" s="74">
        <f t="shared" si="453"/>
        <v>4968.423213225001</v>
      </c>
      <c r="P2121" s="39">
        <f t="shared" si="454"/>
        <v>19044</v>
      </c>
      <c r="Q2121" s="73">
        <f t="shared" si="455"/>
        <v>3049.53134146407</v>
      </c>
      <c r="R2121" s="73">
        <f t="shared" si="456"/>
        <v>58.997469089762404</v>
      </c>
      <c r="S2121" s="73">
        <f t="shared" si="457"/>
        <v>384.0022598277695</v>
      </c>
      <c r="T2121" s="73">
        <f t="shared" si="458"/>
        <v>5202.141700144591</v>
      </c>
      <c r="U2121" s="73">
        <f t="shared" si="459"/>
        <v>19236</v>
      </c>
      <c r="V2121" s="73">
        <f t="shared" si="460"/>
        <v>65995.34473823558</v>
      </c>
      <c r="W2121" s="73">
        <f t="shared" si="461"/>
        <v>67793.8275609062</v>
      </c>
    </row>
    <row r="2122" spans="2:23" ht="15">
      <c r="B2122" t="s">
        <v>3619</v>
      </c>
      <c r="C2122" t="s">
        <v>3620</v>
      </c>
      <c r="D2122" t="s">
        <v>508</v>
      </c>
      <c r="E2122" s="54">
        <v>40</v>
      </c>
      <c r="F2122" s="45" t="s">
        <v>407</v>
      </c>
      <c r="G2122" s="45" t="s">
        <v>408</v>
      </c>
      <c r="H2122" s="45" t="s">
        <v>412</v>
      </c>
      <c r="I2122" s="53">
        <v>36121.37</v>
      </c>
      <c r="J2122" s="58">
        <f aca="true" t="shared" si="462" ref="J2122:J2185">I2122*(1+$F$1)</f>
        <v>37493.98206</v>
      </c>
      <c r="K2122" s="58">
        <f aca="true" t="shared" si="463" ref="K2122:K2185">J2122*(1+$F$2)</f>
        <v>38731.28346798</v>
      </c>
      <c r="L2122" s="74">
        <f aca="true" t="shared" si="464" ref="L2122:L2185">IF(J2122-$L$2&lt;0,J2122*$I$3,($L$2*$I$3)+(J2122-$L$2)*$I$4)</f>
        <v>2868.2896275900002</v>
      </c>
      <c r="M2122" s="74">
        <f aca="true" t="shared" si="465" ref="M2122:M2185">J2122*0.00148</f>
        <v>55.4910934488</v>
      </c>
      <c r="N2122" s="74">
        <f aca="true" t="shared" si="466" ref="N2122:N2185">2080*0.184616471071043</f>
        <v>384.0022598277695</v>
      </c>
      <c r="O2122" s="74">
        <f aca="true" t="shared" si="467" ref="O2122:O2185">J2122*0.12875</f>
        <v>4827.350190225</v>
      </c>
      <c r="P2122" s="39">
        <f aca="true" t="shared" si="468" ref="P2122:P2185">1587*12</f>
        <v>19044</v>
      </c>
      <c r="Q2122" s="73">
        <f aca="true" t="shared" si="469" ref="Q2122:Q2185">IF(K2122-$L$2&lt;0,K2122*$I$3,($L$2*$I$3)+(K2122-$L$2)*$I$4)</f>
        <v>2962.94318530047</v>
      </c>
      <c r="R2122" s="73">
        <f aca="true" t="shared" si="470" ref="R2122:R2185">K2122*0.00148</f>
        <v>57.3222995326104</v>
      </c>
      <c r="S2122" s="73">
        <f aca="true" t="shared" si="471" ref="S2122:S2185">2080*0.184616471071043</f>
        <v>384.0022598277695</v>
      </c>
      <c r="T2122" s="73">
        <f aca="true" t="shared" si="472" ref="T2122:T2185">K2122*0.1305</f>
        <v>5054.43249257139</v>
      </c>
      <c r="U2122" s="73">
        <f aca="true" t="shared" si="473" ref="U2122:U2185">1603*12</f>
        <v>19236</v>
      </c>
      <c r="V2122" s="73">
        <f aca="true" t="shared" si="474" ref="V2122:V2185">J2122+SUM(L2122:P2122)</f>
        <v>64673.11523109157</v>
      </c>
      <c r="W2122" s="73">
        <f aca="true" t="shared" si="475" ref="W2122:W2185">K2122+SUM(Q2122:U2122)</f>
        <v>66425.98370521225</v>
      </c>
    </row>
    <row r="2123" spans="2:23" ht="15">
      <c r="B2123" t="s">
        <v>3621</v>
      </c>
      <c r="C2123" t="s">
        <v>3622</v>
      </c>
      <c r="D2123" t="s">
        <v>1513</v>
      </c>
      <c r="E2123" s="54">
        <v>40</v>
      </c>
      <c r="F2123" s="45" t="s">
        <v>407</v>
      </c>
      <c r="G2123" s="45" t="s">
        <v>408</v>
      </c>
      <c r="H2123" s="45" t="s">
        <v>412</v>
      </c>
      <c r="I2123" s="53">
        <v>42743.78</v>
      </c>
      <c r="J2123" s="58">
        <f t="shared" si="462"/>
        <v>44368.04364</v>
      </c>
      <c r="K2123" s="58">
        <f t="shared" si="463"/>
        <v>45832.18908012</v>
      </c>
      <c r="L2123" s="74">
        <f t="shared" si="464"/>
        <v>3394.15533846</v>
      </c>
      <c r="M2123" s="74">
        <f t="shared" si="465"/>
        <v>65.6647045872</v>
      </c>
      <c r="N2123" s="74">
        <f t="shared" si="466"/>
        <v>384.0022598277695</v>
      </c>
      <c r="O2123" s="74">
        <f t="shared" si="467"/>
        <v>5712.385618650001</v>
      </c>
      <c r="P2123" s="39">
        <f t="shared" si="468"/>
        <v>19044</v>
      </c>
      <c r="Q2123" s="73">
        <f t="shared" si="469"/>
        <v>3506.16246462918</v>
      </c>
      <c r="R2123" s="73">
        <f t="shared" si="470"/>
        <v>67.8316398385776</v>
      </c>
      <c r="S2123" s="73">
        <f t="shared" si="471"/>
        <v>384.0022598277695</v>
      </c>
      <c r="T2123" s="73">
        <f t="shared" si="472"/>
        <v>5981.10067495566</v>
      </c>
      <c r="U2123" s="73">
        <f t="shared" si="473"/>
        <v>19236</v>
      </c>
      <c r="V2123" s="73">
        <f t="shared" si="474"/>
        <v>72968.25156152497</v>
      </c>
      <c r="W2123" s="73">
        <f t="shared" si="475"/>
        <v>75007.28611937119</v>
      </c>
    </row>
    <row r="2124" spans="2:23" ht="15">
      <c r="B2124" t="s">
        <v>3623</v>
      </c>
      <c r="C2124" t="s">
        <v>3624</v>
      </c>
      <c r="D2124" t="s">
        <v>1499</v>
      </c>
      <c r="E2124" s="54">
        <v>40</v>
      </c>
      <c r="F2124" s="45" t="s">
        <v>407</v>
      </c>
      <c r="G2124" s="45" t="s">
        <v>408</v>
      </c>
      <c r="H2124" s="45" t="s">
        <v>412</v>
      </c>
      <c r="I2124" s="53">
        <v>38232.57</v>
      </c>
      <c r="J2124" s="58">
        <f t="shared" si="462"/>
        <v>39685.407660000004</v>
      </c>
      <c r="K2124" s="58">
        <f t="shared" si="463"/>
        <v>40995.026112780004</v>
      </c>
      <c r="L2124" s="74">
        <f t="shared" si="464"/>
        <v>3035.9336859900004</v>
      </c>
      <c r="M2124" s="74">
        <f t="shared" si="465"/>
        <v>58.73440333680001</v>
      </c>
      <c r="N2124" s="74">
        <f t="shared" si="466"/>
        <v>384.0022598277695</v>
      </c>
      <c r="O2124" s="74">
        <f t="shared" si="467"/>
        <v>5109.496236225001</v>
      </c>
      <c r="P2124" s="39">
        <f t="shared" si="468"/>
        <v>19044</v>
      </c>
      <c r="Q2124" s="73">
        <f t="shared" si="469"/>
        <v>3136.11949762767</v>
      </c>
      <c r="R2124" s="73">
        <f t="shared" si="470"/>
        <v>60.67263864691441</v>
      </c>
      <c r="S2124" s="73">
        <f t="shared" si="471"/>
        <v>384.0022598277695</v>
      </c>
      <c r="T2124" s="73">
        <f t="shared" si="472"/>
        <v>5349.8509077177905</v>
      </c>
      <c r="U2124" s="73">
        <f t="shared" si="473"/>
        <v>19236</v>
      </c>
      <c r="V2124" s="73">
        <f t="shared" si="474"/>
        <v>67317.57424537957</v>
      </c>
      <c r="W2124" s="73">
        <f t="shared" si="475"/>
        <v>69161.67141660015</v>
      </c>
    </row>
    <row r="2125" spans="2:23" ht="15">
      <c r="B2125" t="s">
        <v>3625</v>
      </c>
      <c r="C2125" t="s">
        <v>3626</v>
      </c>
      <c r="D2125" t="s">
        <v>443</v>
      </c>
      <c r="E2125" s="54">
        <v>40</v>
      </c>
      <c r="F2125" s="45" t="s">
        <v>407</v>
      </c>
      <c r="G2125" s="45" t="s">
        <v>408</v>
      </c>
      <c r="H2125" s="45" t="s">
        <v>412</v>
      </c>
      <c r="I2125" s="53">
        <v>38232.57</v>
      </c>
      <c r="J2125" s="58">
        <f t="shared" si="462"/>
        <v>39685.407660000004</v>
      </c>
      <c r="K2125" s="58">
        <f t="shared" si="463"/>
        <v>40995.026112780004</v>
      </c>
      <c r="L2125" s="74">
        <f t="shared" si="464"/>
        <v>3035.9336859900004</v>
      </c>
      <c r="M2125" s="74">
        <f t="shared" si="465"/>
        <v>58.73440333680001</v>
      </c>
      <c r="N2125" s="74">
        <f t="shared" si="466"/>
        <v>384.0022598277695</v>
      </c>
      <c r="O2125" s="74">
        <f t="shared" si="467"/>
        <v>5109.496236225001</v>
      </c>
      <c r="P2125" s="39">
        <f t="shared" si="468"/>
        <v>19044</v>
      </c>
      <c r="Q2125" s="73">
        <f t="shared" si="469"/>
        <v>3136.11949762767</v>
      </c>
      <c r="R2125" s="73">
        <f t="shared" si="470"/>
        <v>60.67263864691441</v>
      </c>
      <c r="S2125" s="73">
        <f t="shared" si="471"/>
        <v>384.0022598277695</v>
      </c>
      <c r="T2125" s="73">
        <f t="shared" si="472"/>
        <v>5349.8509077177905</v>
      </c>
      <c r="U2125" s="73">
        <f t="shared" si="473"/>
        <v>19236</v>
      </c>
      <c r="V2125" s="73">
        <f t="shared" si="474"/>
        <v>67317.57424537957</v>
      </c>
      <c r="W2125" s="73">
        <f t="shared" si="475"/>
        <v>69161.67141660015</v>
      </c>
    </row>
    <row r="2126" spans="2:23" ht="15">
      <c r="B2126" t="s">
        <v>3627</v>
      </c>
      <c r="C2126" t="s">
        <v>3628</v>
      </c>
      <c r="D2126" t="s">
        <v>483</v>
      </c>
      <c r="E2126" s="54">
        <v>40</v>
      </c>
      <c r="F2126" s="45" t="s">
        <v>407</v>
      </c>
      <c r="G2126" s="45" t="s">
        <v>408</v>
      </c>
      <c r="H2126" s="45" t="s">
        <v>412</v>
      </c>
      <c r="I2126" s="53">
        <v>38232.57</v>
      </c>
      <c r="J2126" s="58">
        <f t="shared" si="462"/>
        <v>39685.407660000004</v>
      </c>
      <c r="K2126" s="58">
        <f t="shared" si="463"/>
        <v>40995.026112780004</v>
      </c>
      <c r="L2126" s="74">
        <f t="shared" si="464"/>
        <v>3035.9336859900004</v>
      </c>
      <c r="M2126" s="74">
        <f t="shared" si="465"/>
        <v>58.73440333680001</v>
      </c>
      <c r="N2126" s="74">
        <f t="shared" si="466"/>
        <v>384.0022598277695</v>
      </c>
      <c r="O2126" s="74">
        <f t="shared" si="467"/>
        <v>5109.496236225001</v>
      </c>
      <c r="P2126" s="39">
        <f t="shared" si="468"/>
        <v>19044</v>
      </c>
      <c r="Q2126" s="73">
        <f t="shared" si="469"/>
        <v>3136.11949762767</v>
      </c>
      <c r="R2126" s="73">
        <f t="shared" si="470"/>
        <v>60.67263864691441</v>
      </c>
      <c r="S2126" s="73">
        <f t="shared" si="471"/>
        <v>384.0022598277695</v>
      </c>
      <c r="T2126" s="73">
        <f t="shared" si="472"/>
        <v>5349.8509077177905</v>
      </c>
      <c r="U2126" s="73">
        <f t="shared" si="473"/>
        <v>19236</v>
      </c>
      <c r="V2126" s="73">
        <f t="shared" si="474"/>
        <v>67317.57424537957</v>
      </c>
      <c r="W2126" s="73">
        <f t="shared" si="475"/>
        <v>69161.67141660015</v>
      </c>
    </row>
    <row r="2127" spans="2:23" ht="15">
      <c r="B2127" t="s">
        <v>3629</v>
      </c>
      <c r="C2127" t="s">
        <v>3616</v>
      </c>
      <c r="D2127" t="s">
        <v>797</v>
      </c>
      <c r="E2127" s="54">
        <v>40</v>
      </c>
      <c r="F2127" s="45" t="s">
        <v>407</v>
      </c>
      <c r="G2127" s="45" t="s">
        <v>408</v>
      </c>
      <c r="H2127" s="45" t="s">
        <v>412</v>
      </c>
      <c r="I2127" s="53">
        <v>38232.57</v>
      </c>
      <c r="J2127" s="58">
        <f t="shared" si="462"/>
        <v>39685.407660000004</v>
      </c>
      <c r="K2127" s="58">
        <f t="shared" si="463"/>
        <v>40995.026112780004</v>
      </c>
      <c r="L2127" s="74">
        <f t="shared" si="464"/>
        <v>3035.9336859900004</v>
      </c>
      <c r="M2127" s="74">
        <f t="shared" si="465"/>
        <v>58.73440333680001</v>
      </c>
      <c r="N2127" s="74">
        <f t="shared" si="466"/>
        <v>384.0022598277695</v>
      </c>
      <c r="O2127" s="74">
        <f t="shared" si="467"/>
        <v>5109.496236225001</v>
      </c>
      <c r="P2127" s="39">
        <f t="shared" si="468"/>
        <v>19044</v>
      </c>
      <c r="Q2127" s="73">
        <f t="shared" si="469"/>
        <v>3136.11949762767</v>
      </c>
      <c r="R2127" s="73">
        <f t="shared" si="470"/>
        <v>60.67263864691441</v>
      </c>
      <c r="S2127" s="73">
        <f t="shared" si="471"/>
        <v>384.0022598277695</v>
      </c>
      <c r="T2127" s="73">
        <f t="shared" si="472"/>
        <v>5349.8509077177905</v>
      </c>
      <c r="U2127" s="73">
        <f t="shared" si="473"/>
        <v>19236</v>
      </c>
      <c r="V2127" s="73">
        <f t="shared" si="474"/>
        <v>67317.57424537957</v>
      </c>
      <c r="W2127" s="73">
        <f t="shared" si="475"/>
        <v>69161.67141660015</v>
      </c>
    </row>
    <row r="2128" spans="2:23" ht="15">
      <c r="B2128" t="s">
        <v>3630</v>
      </c>
      <c r="C2128" t="s">
        <v>3616</v>
      </c>
      <c r="D2128" t="s">
        <v>2002</v>
      </c>
      <c r="E2128" s="54">
        <v>40</v>
      </c>
      <c r="F2128" s="45" t="s">
        <v>407</v>
      </c>
      <c r="G2128" s="45" t="s">
        <v>408</v>
      </c>
      <c r="H2128" s="45" t="s">
        <v>412</v>
      </c>
      <c r="I2128" s="53">
        <v>38232.57</v>
      </c>
      <c r="J2128" s="58">
        <f t="shared" si="462"/>
        <v>39685.407660000004</v>
      </c>
      <c r="K2128" s="58">
        <f t="shared" si="463"/>
        <v>40995.026112780004</v>
      </c>
      <c r="L2128" s="74">
        <f t="shared" si="464"/>
        <v>3035.9336859900004</v>
      </c>
      <c r="M2128" s="74">
        <f t="shared" si="465"/>
        <v>58.73440333680001</v>
      </c>
      <c r="N2128" s="74">
        <f t="shared" si="466"/>
        <v>384.0022598277695</v>
      </c>
      <c r="O2128" s="74">
        <f t="shared" si="467"/>
        <v>5109.496236225001</v>
      </c>
      <c r="P2128" s="39">
        <f t="shared" si="468"/>
        <v>19044</v>
      </c>
      <c r="Q2128" s="73">
        <f t="shared" si="469"/>
        <v>3136.11949762767</v>
      </c>
      <c r="R2128" s="73">
        <f t="shared" si="470"/>
        <v>60.67263864691441</v>
      </c>
      <c r="S2128" s="73">
        <f t="shared" si="471"/>
        <v>384.0022598277695</v>
      </c>
      <c r="T2128" s="73">
        <f t="shared" si="472"/>
        <v>5349.8509077177905</v>
      </c>
      <c r="U2128" s="73">
        <f t="shared" si="473"/>
        <v>19236</v>
      </c>
      <c r="V2128" s="73">
        <f t="shared" si="474"/>
        <v>67317.57424537957</v>
      </c>
      <c r="W2128" s="73">
        <f t="shared" si="475"/>
        <v>69161.67141660015</v>
      </c>
    </row>
    <row r="2129" spans="2:23" ht="15">
      <c r="B2129" t="s">
        <v>3631</v>
      </c>
      <c r="C2129" t="s">
        <v>3616</v>
      </c>
      <c r="D2129" t="s">
        <v>2946</v>
      </c>
      <c r="E2129" s="54">
        <v>40</v>
      </c>
      <c r="F2129" s="45" t="s">
        <v>407</v>
      </c>
      <c r="G2129" s="45" t="s">
        <v>408</v>
      </c>
      <c r="H2129" s="45" t="s">
        <v>412</v>
      </c>
      <c r="I2129" s="53">
        <v>38232.57</v>
      </c>
      <c r="J2129" s="58">
        <f t="shared" si="462"/>
        <v>39685.407660000004</v>
      </c>
      <c r="K2129" s="58">
        <f t="shared" si="463"/>
        <v>40995.026112780004</v>
      </c>
      <c r="L2129" s="74">
        <f t="shared" si="464"/>
        <v>3035.9336859900004</v>
      </c>
      <c r="M2129" s="74">
        <f t="shared" si="465"/>
        <v>58.73440333680001</v>
      </c>
      <c r="N2129" s="74">
        <f t="shared" si="466"/>
        <v>384.0022598277695</v>
      </c>
      <c r="O2129" s="74">
        <f t="shared" si="467"/>
        <v>5109.496236225001</v>
      </c>
      <c r="P2129" s="39">
        <f t="shared" si="468"/>
        <v>19044</v>
      </c>
      <c r="Q2129" s="73">
        <f t="shared" si="469"/>
        <v>3136.11949762767</v>
      </c>
      <c r="R2129" s="73">
        <f t="shared" si="470"/>
        <v>60.67263864691441</v>
      </c>
      <c r="S2129" s="73">
        <f t="shared" si="471"/>
        <v>384.0022598277695</v>
      </c>
      <c r="T2129" s="73">
        <f t="shared" si="472"/>
        <v>5349.8509077177905</v>
      </c>
      <c r="U2129" s="73">
        <f t="shared" si="473"/>
        <v>19236</v>
      </c>
      <c r="V2129" s="73">
        <f t="shared" si="474"/>
        <v>67317.57424537957</v>
      </c>
      <c r="W2129" s="73">
        <f t="shared" si="475"/>
        <v>69161.67141660015</v>
      </c>
    </row>
    <row r="2130" spans="2:23" ht="15">
      <c r="B2130" t="s">
        <v>3632</v>
      </c>
      <c r="C2130" t="s">
        <v>3633</v>
      </c>
      <c r="D2130" t="s">
        <v>801</v>
      </c>
      <c r="E2130" s="54">
        <v>40</v>
      </c>
      <c r="F2130" s="45" t="s">
        <v>407</v>
      </c>
      <c r="G2130" s="45" t="s">
        <v>408</v>
      </c>
      <c r="H2130" s="45" t="s">
        <v>412</v>
      </c>
      <c r="I2130" s="53">
        <v>38232.57</v>
      </c>
      <c r="J2130" s="58">
        <f t="shared" si="462"/>
        <v>39685.407660000004</v>
      </c>
      <c r="K2130" s="58">
        <f t="shared" si="463"/>
        <v>40995.026112780004</v>
      </c>
      <c r="L2130" s="74">
        <f t="shared" si="464"/>
        <v>3035.9336859900004</v>
      </c>
      <c r="M2130" s="74">
        <f t="shared" si="465"/>
        <v>58.73440333680001</v>
      </c>
      <c r="N2130" s="74">
        <f t="shared" si="466"/>
        <v>384.0022598277695</v>
      </c>
      <c r="O2130" s="74">
        <f t="shared" si="467"/>
        <v>5109.496236225001</v>
      </c>
      <c r="P2130" s="39">
        <f t="shared" si="468"/>
        <v>19044</v>
      </c>
      <c r="Q2130" s="73">
        <f t="shared" si="469"/>
        <v>3136.11949762767</v>
      </c>
      <c r="R2130" s="73">
        <f t="shared" si="470"/>
        <v>60.67263864691441</v>
      </c>
      <c r="S2130" s="73">
        <f t="shared" si="471"/>
        <v>384.0022598277695</v>
      </c>
      <c r="T2130" s="73">
        <f t="shared" si="472"/>
        <v>5349.8509077177905</v>
      </c>
      <c r="U2130" s="73">
        <f t="shared" si="473"/>
        <v>19236</v>
      </c>
      <c r="V2130" s="73">
        <f t="shared" si="474"/>
        <v>67317.57424537957</v>
      </c>
      <c r="W2130" s="73">
        <f t="shared" si="475"/>
        <v>69161.67141660015</v>
      </c>
    </row>
    <row r="2131" spans="2:23" ht="15">
      <c r="B2131" t="s">
        <v>3634</v>
      </c>
      <c r="C2131" t="s">
        <v>3635</v>
      </c>
      <c r="D2131" t="s">
        <v>1935</v>
      </c>
      <c r="E2131" s="54">
        <v>40</v>
      </c>
      <c r="F2131" s="45" t="s">
        <v>407</v>
      </c>
      <c r="G2131" s="45" t="s">
        <v>408</v>
      </c>
      <c r="H2131" s="45" t="s">
        <v>412</v>
      </c>
      <c r="I2131" s="53">
        <v>38232.57</v>
      </c>
      <c r="J2131" s="58">
        <f t="shared" si="462"/>
        <v>39685.407660000004</v>
      </c>
      <c r="K2131" s="58">
        <f t="shared" si="463"/>
        <v>40995.026112780004</v>
      </c>
      <c r="L2131" s="74">
        <f t="shared" si="464"/>
        <v>3035.9336859900004</v>
      </c>
      <c r="M2131" s="74">
        <f t="shared" si="465"/>
        <v>58.73440333680001</v>
      </c>
      <c r="N2131" s="74">
        <f t="shared" si="466"/>
        <v>384.0022598277695</v>
      </c>
      <c r="O2131" s="74">
        <f t="shared" si="467"/>
        <v>5109.496236225001</v>
      </c>
      <c r="P2131" s="39">
        <f t="shared" si="468"/>
        <v>19044</v>
      </c>
      <c r="Q2131" s="73">
        <f t="shared" si="469"/>
        <v>3136.11949762767</v>
      </c>
      <c r="R2131" s="73">
        <f t="shared" si="470"/>
        <v>60.67263864691441</v>
      </c>
      <c r="S2131" s="73">
        <f t="shared" si="471"/>
        <v>384.0022598277695</v>
      </c>
      <c r="T2131" s="73">
        <f t="shared" si="472"/>
        <v>5349.8509077177905</v>
      </c>
      <c r="U2131" s="73">
        <f t="shared" si="473"/>
        <v>19236</v>
      </c>
      <c r="V2131" s="73">
        <f t="shared" si="474"/>
        <v>67317.57424537957</v>
      </c>
      <c r="W2131" s="73">
        <f t="shared" si="475"/>
        <v>69161.67141660015</v>
      </c>
    </row>
    <row r="2132" spans="2:23" ht="15">
      <c r="B2132" t="s">
        <v>3636</v>
      </c>
      <c r="C2132" t="s">
        <v>3637</v>
      </c>
      <c r="D2132" t="s">
        <v>773</v>
      </c>
      <c r="E2132" s="54">
        <v>40</v>
      </c>
      <c r="F2132" s="45" t="s">
        <v>407</v>
      </c>
      <c r="G2132" s="45" t="s">
        <v>408</v>
      </c>
      <c r="H2132" s="45" t="s">
        <v>412</v>
      </c>
      <c r="I2132" s="53">
        <v>38232.57</v>
      </c>
      <c r="J2132" s="58">
        <f t="shared" si="462"/>
        <v>39685.407660000004</v>
      </c>
      <c r="K2132" s="58">
        <f t="shared" si="463"/>
        <v>40995.026112780004</v>
      </c>
      <c r="L2132" s="74">
        <f t="shared" si="464"/>
        <v>3035.9336859900004</v>
      </c>
      <c r="M2132" s="74">
        <f t="shared" si="465"/>
        <v>58.73440333680001</v>
      </c>
      <c r="N2132" s="74">
        <f t="shared" si="466"/>
        <v>384.0022598277695</v>
      </c>
      <c r="O2132" s="74">
        <f t="shared" si="467"/>
        <v>5109.496236225001</v>
      </c>
      <c r="P2132" s="39">
        <f t="shared" si="468"/>
        <v>19044</v>
      </c>
      <c r="Q2132" s="73">
        <f t="shared" si="469"/>
        <v>3136.11949762767</v>
      </c>
      <c r="R2132" s="73">
        <f t="shared" si="470"/>
        <v>60.67263864691441</v>
      </c>
      <c r="S2132" s="73">
        <f t="shared" si="471"/>
        <v>384.0022598277695</v>
      </c>
      <c r="T2132" s="73">
        <f t="shared" si="472"/>
        <v>5349.8509077177905</v>
      </c>
      <c r="U2132" s="73">
        <f t="shared" si="473"/>
        <v>19236</v>
      </c>
      <c r="V2132" s="73">
        <f t="shared" si="474"/>
        <v>67317.57424537957</v>
      </c>
      <c r="W2132" s="73">
        <f t="shared" si="475"/>
        <v>69161.67141660015</v>
      </c>
    </row>
    <row r="2133" spans="2:23" ht="15">
      <c r="B2133" t="s">
        <v>3638</v>
      </c>
      <c r="C2133" t="s">
        <v>3639</v>
      </c>
      <c r="D2133" t="s">
        <v>518</v>
      </c>
      <c r="E2133" s="54">
        <v>40</v>
      </c>
      <c r="F2133" s="45" t="s">
        <v>407</v>
      </c>
      <c r="G2133" s="45" t="s">
        <v>408</v>
      </c>
      <c r="H2133" s="45" t="s">
        <v>412</v>
      </c>
      <c r="I2133" s="53">
        <v>38232.57</v>
      </c>
      <c r="J2133" s="58">
        <f t="shared" si="462"/>
        <v>39685.407660000004</v>
      </c>
      <c r="K2133" s="58">
        <f t="shared" si="463"/>
        <v>40995.026112780004</v>
      </c>
      <c r="L2133" s="74">
        <f t="shared" si="464"/>
        <v>3035.9336859900004</v>
      </c>
      <c r="M2133" s="74">
        <f t="shared" si="465"/>
        <v>58.73440333680001</v>
      </c>
      <c r="N2133" s="74">
        <f t="shared" si="466"/>
        <v>384.0022598277695</v>
      </c>
      <c r="O2133" s="74">
        <f t="shared" si="467"/>
        <v>5109.496236225001</v>
      </c>
      <c r="P2133" s="39">
        <f t="shared" si="468"/>
        <v>19044</v>
      </c>
      <c r="Q2133" s="73">
        <f t="shared" si="469"/>
        <v>3136.11949762767</v>
      </c>
      <c r="R2133" s="73">
        <f t="shared" si="470"/>
        <v>60.67263864691441</v>
      </c>
      <c r="S2133" s="73">
        <f t="shared" si="471"/>
        <v>384.0022598277695</v>
      </c>
      <c r="T2133" s="73">
        <f t="shared" si="472"/>
        <v>5349.8509077177905</v>
      </c>
      <c r="U2133" s="73">
        <f t="shared" si="473"/>
        <v>19236</v>
      </c>
      <c r="V2133" s="73">
        <f t="shared" si="474"/>
        <v>67317.57424537957</v>
      </c>
      <c r="W2133" s="73">
        <f t="shared" si="475"/>
        <v>69161.67141660015</v>
      </c>
    </row>
    <row r="2134" spans="2:23" ht="15">
      <c r="B2134" t="s">
        <v>3640</v>
      </c>
      <c r="C2134" t="s">
        <v>3641</v>
      </c>
      <c r="D2134" t="s">
        <v>851</v>
      </c>
      <c r="E2134" s="54">
        <v>40</v>
      </c>
      <c r="F2134" s="45" t="s">
        <v>407</v>
      </c>
      <c r="G2134" s="45" t="s">
        <v>408</v>
      </c>
      <c r="H2134" s="45" t="s">
        <v>412</v>
      </c>
      <c r="I2134" s="53">
        <v>38232.57</v>
      </c>
      <c r="J2134" s="58">
        <f t="shared" si="462"/>
        <v>39685.407660000004</v>
      </c>
      <c r="K2134" s="58">
        <f t="shared" si="463"/>
        <v>40995.026112780004</v>
      </c>
      <c r="L2134" s="74">
        <f t="shared" si="464"/>
        <v>3035.9336859900004</v>
      </c>
      <c r="M2134" s="74">
        <f t="shared" si="465"/>
        <v>58.73440333680001</v>
      </c>
      <c r="N2134" s="74">
        <f t="shared" si="466"/>
        <v>384.0022598277695</v>
      </c>
      <c r="O2134" s="74">
        <f t="shared" si="467"/>
        <v>5109.496236225001</v>
      </c>
      <c r="P2134" s="39">
        <f t="shared" si="468"/>
        <v>19044</v>
      </c>
      <c r="Q2134" s="73">
        <f t="shared" si="469"/>
        <v>3136.11949762767</v>
      </c>
      <c r="R2134" s="73">
        <f t="shared" si="470"/>
        <v>60.67263864691441</v>
      </c>
      <c r="S2134" s="73">
        <f t="shared" si="471"/>
        <v>384.0022598277695</v>
      </c>
      <c r="T2134" s="73">
        <f t="shared" si="472"/>
        <v>5349.8509077177905</v>
      </c>
      <c r="U2134" s="73">
        <f t="shared" si="473"/>
        <v>19236</v>
      </c>
      <c r="V2134" s="73">
        <f t="shared" si="474"/>
        <v>67317.57424537957</v>
      </c>
      <c r="W2134" s="73">
        <f t="shared" si="475"/>
        <v>69161.67141660015</v>
      </c>
    </row>
    <row r="2135" spans="2:23" ht="15">
      <c r="B2135" t="s">
        <v>3642</v>
      </c>
      <c r="C2135" t="s">
        <v>3643</v>
      </c>
      <c r="D2135" t="s">
        <v>3644</v>
      </c>
      <c r="E2135" s="54">
        <v>40</v>
      </c>
      <c r="F2135" s="45" t="s">
        <v>407</v>
      </c>
      <c r="G2135" s="45" t="s">
        <v>408</v>
      </c>
      <c r="H2135" s="45" t="s">
        <v>412</v>
      </c>
      <c r="I2135" s="53">
        <v>37467.04</v>
      </c>
      <c r="J2135" s="58">
        <f t="shared" si="462"/>
        <v>38890.787520000005</v>
      </c>
      <c r="K2135" s="58">
        <f t="shared" si="463"/>
        <v>40174.18350816</v>
      </c>
      <c r="L2135" s="74">
        <f t="shared" si="464"/>
        <v>2975.1452452800004</v>
      </c>
      <c r="M2135" s="74">
        <f t="shared" si="465"/>
        <v>57.55836552960001</v>
      </c>
      <c r="N2135" s="74">
        <f t="shared" si="466"/>
        <v>384.0022598277695</v>
      </c>
      <c r="O2135" s="74">
        <f t="shared" si="467"/>
        <v>5007.188893200001</v>
      </c>
      <c r="P2135" s="39">
        <f t="shared" si="468"/>
        <v>19044</v>
      </c>
      <c r="Q2135" s="73">
        <f t="shared" si="469"/>
        <v>3073.3250383742397</v>
      </c>
      <c r="R2135" s="73">
        <f t="shared" si="470"/>
        <v>59.4577915920768</v>
      </c>
      <c r="S2135" s="73">
        <f t="shared" si="471"/>
        <v>384.0022598277695</v>
      </c>
      <c r="T2135" s="73">
        <f t="shared" si="472"/>
        <v>5242.73094781488</v>
      </c>
      <c r="U2135" s="73">
        <f t="shared" si="473"/>
        <v>19236</v>
      </c>
      <c r="V2135" s="73">
        <f t="shared" si="474"/>
        <v>66358.68228383738</v>
      </c>
      <c r="W2135" s="73">
        <f t="shared" si="475"/>
        <v>68169.69954576896</v>
      </c>
    </row>
    <row r="2136" spans="2:23" ht="15">
      <c r="B2136" t="s">
        <v>3645</v>
      </c>
      <c r="C2136" t="s">
        <v>3646</v>
      </c>
      <c r="D2136" t="s">
        <v>1564</v>
      </c>
      <c r="E2136" s="54">
        <v>40</v>
      </c>
      <c r="F2136" s="45" t="s">
        <v>407</v>
      </c>
      <c r="G2136" s="45" t="s">
        <v>408</v>
      </c>
      <c r="H2136" s="45" t="s">
        <v>412</v>
      </c>
      <c r="I2136" s="53">
        <v>38232.57</v>
      </c>
      <c r="J2136" s="58">
        <f t="shared" si="462"/>
        <v>39685.407660000004</v>
      </c>
      <c r="K2136" s="58">
        <f t="shared" si="463"/>
        <v>40995.026112780004</v>
      </c>
      <c r="L2136" s="74">
        <f t="shared" si="464"/>
        <v>3035.9336859900004</v>
      </c>
      <c r="M2136" s="74">
        <f t="shared" si="465"/>
        <v>58.73440333680001</v>
      </c>
      <c r="N2136" s="74">
        <f t="shared" si="466"/>
        <v>384.0022598277695</v>
      </c>
      <c r="O2136" s="74">
        <f t="shared" si="467"/>
        <v>5109.496236225001</v>
      </c>
      <c r="P2136" s="39">
        <f t="shared" si="468"/>
        <v>19044</v>
      </c>
      <c r="Q2136" s="73">
        <f t="shared" si="469"/>
        <v>3136.11949762767</v>
      </c>
      <c r="R2136" s="73">
        <f t="shared" si="470"/>
        <v>60.67263864691441</v>
      </c>
      <c r="S2136" s="73">
        <f t="shared" si="471"/>
        <v>384.0022598277695</v>
      </c>
      <c r="T2136" s="73">
        <f t="shared" si="472"/>
        <v>5349.8509077177905</v>
      </c>
      <c r="U2136" s="73">
        <f t="shared" si="473"/>
        <v>19236</v>
      </c>
      <c r="V2136" s="73">
        <f t="shared" si="474"/>
        <v>67317.57424537957</v>
      </c>
      <c r="W2136" s="73">
        <f t="shared" si="475"/>
        <v>69161.67141660015</v>
      </c>
    </row>
    <row r="2137" spans="2:23" ht="15">
      <c r="B2137" t="s">
        <v>3647</v>
      </c>
      <c r="C2137" t="s">
        <v>3648</v>
      </c>
      <c r="D2137" t="s">
        <v>957</v>
      </c>
      <c r="E2137" s="54">
        <v>40</v>
      </c>
      <c r="F2137" s="45" t="s">
        <v>407</v>
      </c>
      <c r="G2137" s="45" t="s">
        <v>408</v>
      </c>
      <c r="H2137" s="45" t="s">
        <v>412</v>
      </c>
      <c r="I2137" s="53">
        <v>38232.57</v>
      </c>
      <c r="J2137" s="58">
        <f t="shared" si="462"/>
        <v>39685.407660000004</v>
      </c>
      <c r="K2137" s="58">
        <f t="shared" si="463"/>
        <v>40995.026112780004</v>
      </c>
      <c r="L2137" s="74">
        <f t="shared" si="464"/>
        <v>3035.9336859900004</v>
      </c>
      <c r="M2137" s="74">
        <f t="shared" si="465"/>
        <v>58.73440333680001</v>
      </c>
      <c r="N2137" s="74">
        <f t="shared" si="466"/>
        <v>384.0022598277695</v>
      </c>
      <c r="O2137" s="74">
        <f t="shared" si="467"/>
        <v>5109.496236225001</v>
      </c>
      <c r="P2137" s="39">
        <f t="shared" si="468"/>
        <v>19044</v>
      </c>
      <c r="Q2137" s="73">
        <f t="shared" si="469"/>
        <v>3136.11949762767</v>
      </c>
      <c r="R2137" s="73">
        <f t="shared" si="470"/>
        <v>60.67263864691441</v>
      </c>
      <c r="S2137" s="73">
        <f t="shared" si="471"/>
        <v>384.0022598277695</v>
      </c>
      <c r="T2137" s="73">
        <f t="shared" si="472"/>
        <v>5349.8509077177905</v>
      </c>
      <c r="U2137" s="73">
        <f t="shared" si="473"/>
        <v>19236</v>
      </c>
      <c r="V2137" s="73">
        <f t="shared" si="474"/>
        <v>67317.57424537957</v>
      </c>
      <c r="W2137" s="73">
        <f t="shared" si="475"/>
        <v>69161.67141660015</v>
      </c>
    </row>
    <row r="2138" spans="2:23" ht="15">
      <c r="B2138" t="s">
        <v>3649</v>
      </c>
      <c r="C2138" t="s">
        <v>3650</v>
      </c>
      <c r="D2138" t="s">
        <v>420</v>
      </c>
      <c r="E2138" s="54">
        <v>40</v>
      </c>
      <c r="F2138" s="45" t="s">
        <v>407</v>
      </c>
      <c r="G2138" s="45" t="s">
        <v>408</v>
      </c>
      <c r="H2138" s="45" t="s">
        <v>412</v>
      </c>
      <c r="I2138" s="53">
        <v>38232.57</v>
      </c>
      <c r="J2138" s="58">
        <f t="shared" si="462"/>
        <v>39685.407660000004</v>
      </c>
      <c r="K2138" s="58">
        <f t="shared" si="463"/>
        <v>40995.026112780004</v>
      </c>
      <c r="L2138" s="74">
        <f t="shared" si="464"/>
        <v>3035.9336859900004</v>
      </c>
      <c r="M2138" s="74">
        <f t="shared" si="465"/>
        <v>58.73440333680001</v>
      </c>
      <c r="N2138" s="74">
        <f t="shared" si="466"/>
        <v>384.0022598277695</v>
      </c>
      <c r="O2138" s="74">
        <f t="shared" si="467"/>
        <v>5109.496236225001</v>
      </c>
      <c r="P2138" s="39">
        <f t="shared" si="468"/>
        <v>19044</v>
      </c>
      <c r="Q2138" s="73">
        <f t="shared" si="469"/>
        <v>3136.11949762767</v>
      </c>
      <c r="R2138" s="73">
        <f t="shared" si="470"/>
        <v>60.67263864691441</v>
      </c>
      <c r="S2138" s="73">
        <f t="shared" si="471"/>
        <v>384.0022598277695</v>
      </c>
      <c r="T2138" s="73">
        <f t="shared" si="472"/>
        <v>5349.8509077177905</v>
      </c>
      <c r="U2138" s="73">
        <f t="shared" si="473"/>
        <v>19236</v>
      </c>
      <c r="V2138" s="73">
        <f t="shared" si="474"/>
        <v>67317.57424537957</v>
      </c>
      <c r="W2138" s="73">
        <f t="shared" si="475"/>
        <v>69161.67141660015</v>
      </c>
    </row>
    <row r="2139" spans="2:23" ht="15">
      <c r="B2139" t="s">
        <v>3651</v>
      </c>
      <c r="C2139" t="s">
        <v>3652</v>
      </c>
      <c r="D2139" t="s">
        <v>553</v>
      </c>
      <c r="E2139" s="54">
        <v>40</v>
      </c>
      <c r="F2139" s="45" t="s">
        <v>407</v>
      </c>
      <c r="G2139" s="45" t="s">
        <v>408</v>
      </c>
      <c r="H2139" s="45" t="s">
        <v>412</v>
      </c>
      <c r="I2139" s="53">
        <v>36121.37</v>
      </c>
      <c r="J2139" s="58">
        <f t="shared" si="462"/>
        <v>37493.98206</v>
      </c>
      <c r="K2139" s="58">
        <f t="shared" si="463"/>
        <v>38731.28346798</v>
      </c>
      <c r="L2139" s="74">
        <f t="shared" si="464"/>
        <v>2868.2896275900002</v>
      </c>
      <c r="M2139" s="74">
        <f t="shared" si="465"/>
        <v>55.4910934488</v>
      </c>
      <c r="N2139" s="74">
        <f t="shared" si="466"/>
        <v>384.0022598277695</v>
      </c>
      <c r="O2139" s="74">
        <f t="shared" si="467"/>
        <v>4827.350190225</v>
      </c>
      <c r="P2139" s="39">
        <f t="shared" si="468"/>
        <v>19044</v>
      </c>
      <c r="Q2139" s="73">
        <f t="shared" si="469"/>
        <v>2962.94318530047</v>
      </c>
      <c r="R2139" s="73">
        <f t="shared" si="470"/>
        <v>57.3222995326104</v>
      </c>
      <c r="S2139" s="73">
        <f t="shared" si="471"/>
        <v>384.0022598277695</v>
      </c>
      <c r="T2139" s="73">
        <f t="shared" si="472"/>
        <v>5054.43249257139</v>
      </c>
      <c r="U2139" s="73">
        <f t="shared" si="473"/>
        <v>19236</v>
      </c>
      <c r="V2139" s="73">
        <f t="shared" si="474"/>
        <v>64673.11523109157</v>
      </c>
      <c r="W2139" s="73">
        <f t="shared" si="475"/>
        <v>66425.98370521225</v>
      </c>
    </row>
    <row r="2140" spans="2:23" ht="15">
      <c r="B2140" t="s">
        <v>3653</v>
      </c>
      <c r="C2140" t="s">
        <v>3654</v>
      </c>
      <c r="D2140" t="s">
        <v>784</v>
      </c>
      <c r="E2140" s="54">
        <v>40</v>
      </c>
      <c r="F2140" s="45" t="s">
        <v>407</v>
      </c>
      <c r="G2140" s="45" t="s">
        <v>408</v>
      </c>
      <c r="H2140" s="45" t="s">
        <v>412</v>
      </c>
      <c r="I2140" s="53">
        <v>38232.57</v>
      </c>
      <c r="J2140" s="58">
        <f t="shared" si="462"/>
        <v>39685.407660000004</v>
      </c>
      <c r="K2140" s="58">
        <f t="shared" si="463"/>
        <v>40995.026112780004</v>
      </c>
      <c r="L2140" s="74">
        <f t="shared" si="464"/>
        <v>3035.9336859900004</v>
      </c>
      <c r="M2140" s="74">
        <f t="shared" si="465"/>
        <v>58.73440333680001</v>
      </c>
      <c r="N2140" s="74">
        <f t="shared" si="466"/>
        <v>384.0022598277695</v>
      </c>
      <c r="O2140" s="74">
        <f t="shared" si="467"/>
        <v>5109.496236225001</v>
      </c>
      <c r="P2140" s="39">
        <f t="shared" si="468"/>
        <v>19044</v>
      </c>
      <c r="Q2140" s="73">
        <f t="shared" si="469"/>
        <v>3136.11949762767</v>
      </c>
      <c r="R2140" s="73">
        <f t="shared" si="470"/>
        <v>60.67263864691441</v>
      </c>
      <c r="S2140" s="73">
        <f t="shared" si="471"/>
        <v>384.0022598277695</v>
      </c>
      <c r="T2140" s="73">
        <f t="shared" si="472"/>
        <v>5349.8509077177905</v>
      </c>
      <c r="U2140" s="73">
        <f t="shared" si="473"/>
        <v>19236</v>
      </c>
      <c r="V2140" s="73">
        <f t="shared" si="474"/>
        <v>67317.57424537957</v>
      </c>
      <c r="W2140" s="73">
        <f t="shared" si="475"/>
        <v>69161.67141660015</v>
      </c>
    </row>
    <row r="2141" spans="2:23" ht="15">
      <c r="B2141" t="s">
        <v>3655</v>
      </c>
      <c r="C2141" t="s">
        <v>3656</v>
      </c>
      <c r="D2141" t="s">
        <v>498</v>
      </c>
      <c r="E2141" s="54">
        <v>40</v>
      </c>
      <c r="F2141" s="45" t="s">
        <v>407</v>
      </c>
      <c r="G2141" s="45" t="s">
        <v>492</v>
      </c>
      <c r="H2141" s="45" t="s">
        <v>412</v>
      </c>
      <c r="I2141" s="53">
        <v>38417.1</v>
      </c>
      <c r="J2141" s="58">
        <f t="shared" si="462"/>
        <v>39876.9498</v>
      </c>
      <c r="K2141" s="58">
        <f t="shared" si="463"/>
        <v>41192.889143399996</v>
      </c>
      <c r="L2141" s="74">
        <f t="shared" si="464"/>
        <v>3050.5866597</v>
      </c>
      <c r="M2141" s="74">
        <f t="shared" si="465"/>
        <v>59.017885704</v>
      </c>
      <c r="N2141" s="74">
        <f t="shared" si="466"/>
        <v>384.0022598277695</v>
      </c>
      <c r="O2141" s="74">
        <f t="shared" si="467"/>
        <v>5134.157286750001</v>
      </c>
      <c r="P2141" s="39">
        <f t="shared" si="468"/>
        <v>19044</v>
      </c>
      <c r="Q2141" s="73">
        <f t="shared" si="469"/>
        <v>3151.2560194700995</v>
      </c>
      <c r="R2141" s="73">
        <f t="shared" si="470"/>
        <v>60.965475932231996</v>
      </c>
      <c r="S2141" s="73">
        <f t="shared" si="471"/>
        <v>384.0022598277695</v>
      </c>
      <c r="T2141" s="73">
        <f t="shared" si="472"/>
        <v>5375.672033213699</v>
      </c>
      <c r="U2141" s="73">
        <f t="shared" si="473"/>
        <v>19236</v>
      </c>
      <c r="V2141" s="73">
        <f t="shared" si="474"/>
        <v>67548.71389198178</v>
      </c>
      <c r="W2141" s="73">
        <f t="shared" si="475"/>
        <v>69400.7849318438</v>
      </c>
    </row>
    <row r="2142" spans="2:23" ht="15">
      <c r="B2142" t="s">
        <v>3657</v>
      </c>
      <c r="C2142" t="s">
        <v>3658</v>
      </c>
      <c r="D2142" t="s">
        <v>1888</v>
      </c>
      <c r="E2142" s="54">
        <v>40</v>
      </c>
      <c r="F2142" s="45" t="s">
        <v>407</v>
      </c>
      <c r="G2142" s="45" t="s">
        <v>408</v>
      </c>
      <c r="H2142" s="45" t="s">
        <v>412</v>
      </c>
      <c r="I2142" s="53">
        <v>38830.04</v>
      </c>
      <c r="J2142" s="58">
        <f t="shared" si="462"/>
        <v>40305.58152</v>
      </c>
      <c r="K2142" s="58">
        <f t="shared" si="463"/>
        <v>41635.66571016</v>
      </c>
      <c r="L2142" s="74">
        <f t="shared" si="464"/>
        <v>3083.37698628</v>
      </c>
      <c r="M2142" s="74">
        <f t="shared" si="465"/>
        <v>59.652260649599995</v>
      </c>
      <c r="N2142" s="74">
        <f t="shared" si="466"/>
        <v>384.0022598277695</v>
      </c>
      <c r="O2142" s="74">
        <f t="shared" si="467"/>
        <v>5189.3436207</v>
      </c>
      <c r="P2142" s="39">
        <f t="shared" si="468"/>
        <v>19044</v>
      </c>
      <c r="Q2142" s="73">
        <f t="shared" si="469"/>
        <v>3185.1284268272398</v>
      </c>
      <c r="R2142" s="73">
        <f t="shared" si="470"/>
        <v>61.6207852510368</v>
      </c>
      <c r="S2142" s="73">
        <f t="shared" si="471"/>
        <v>384.0022598277695</v>
      </c>
      <c r="T2142" s="73">
        <f t="shared" si="472"/>
        <v>5433.45437517588</v>
      </c>
      <c r="U2142" s="73">
        <f t="shared" si="473"/>
        <v>19236</v>
      </c>
      <c r="V2142" s="73">
        <f t="shared" si="474"/>
        <v>68065.95664745737</v>
      </c>
      <c r="W2142" s="73">
        <f t="shared" si="475"/>
        <v>69935.87155724192</v>
      </c>
    </row>
    <row r="2143" spans="2:23" ht="15">
      <c r="B2143" t="s">
        <v>3659</v>
      </c>
      <c r="C2143" t="s">
        <v>3660</v>
      </c>
      <c r="D2143" t="s">
        <v>561</v>
      </c>
      <c r="E2143" s="54">
        <v>40</v>
      </c>
      <c r="F2143" s="45" t="s">
        <v>407</v>
      </c>
      <c r="G2143" s="45" t="s">
        <v>408</v>
      </c>
      <c r="H2143" s="45" t="s">
        <v>412</v>
      </c>
      <c r="I2143" s="53">
        <v>38232.57</v>
      </c>
      <c r="J2143" s="58">
        <f t="shared" si="462"/>
        <v>39685.407660000004</v>
      </c>
      <c r="K2143" s="58">
        <f t="shared" si="463"/>
        <v>40995.026112780004</v>
      </c>
      <c r="L2143" s="74">
        <f t="shared" si="464"/>
        <v>3035.9336859900004</v>
      </c>
      <c r="M2143" s="74">
        <f t="shared" si="465"/>
        <v>58.73440333680001</v>
      </c>
      <c r="N2143" s="74">
        <f t="shared" si="466"/>
        <v>384.0022598277695</v>
      </c>
      <c r="O2143" s="74">
        <f t="shared" si="467"/>
        <v>5109.496236225001</v>
      </c>
      <c r="P2143" s="39">
        <f t="shared" si="468"/>
        <v>19044</v>
      </c>
      <c r="Q2143" s="73">
        <f t="shared" si="469"/>
        <v>3136.11949762767</v>
      </c>
      <c r="R2143" s="73">
        <f t="shared" si="470"/>
        <v>60.67263864691441</v>
      </c>
      <c r="S2143" s="73">
        <f t="shared" si="471"/>
        <v>384.0022598277695</v>
      </c>
      <c r="T2143" s="73">
        <f t="shared" si="472"/>
        <v>5349.8509077177905</v>
      </c>
      <c r="U2143" s="73">
        <f t="shared" si="473"/>
        <v>19236</v>
      </c>
      <c r="V2143" s="73">
        <f t="shared" si="474"/>
        <v>67317.57424537957</v>
      </c>
      <c r="W2143" s="73">
        <f t="shared" si="475"/>
        <v>69161.67141660015</v>
      </c>
    </row>
    <row r="2144" spans="2:23" ht="15">
      <c r="B2144" t="s">
        <v>3661</v>
      </c>
      <c r="C2144" t="s">
        <v>3662</v>
      </c>
      <c r="D2144" t="s">
        <v>2717</v>
      </c>
      <c r="E2144" s="54">
        <v>40</v>
      </c>
      <c r="F2144" s="45" t="s">
        <v>407</v>
      </c>
      <c r="G2144" s="45" t="s">
        <v>408</v>
      </c>
      <c r="H2144" s="45" t="s">
        <v>412</v>
      </c>
      <c r="I2144" s="53">
        <v>38232.57</v>
      </c>
      <c r="J2144" s="58">
        <f t="shared" si="462"/>
        <v>39685.407660000004</v>
      </c>
      <c r="K2144" s="58">
        <f t="shared" si="463"/>
        <v>40995.026112780004</v>
      </c>
      <c r="L2144" s="74">
        <f t="shared" si="464"/>
        <v>3035.9336859900004</v>
      </c>
      <c r="M2144" s="74">
        <f t="shared" si="465"/>
        <v>58.73440333680001</v>
      </c>
      <c r="N2144" s="74">
        <f t="shared" si="466"/>
        <v>384.0022598277695</v>
      </c>
      <c r="O2144" s="74">
        <f t="shared" si="467"/>
        <v>5109.496236225001</v>
      </c>
      <c r="P2144" s="39">
        <f t="shared" si="468"/>
        <v>19044</v>
      </c>
      <c r="Q2144" s="73">
        <f t="shared" si="469"/>
        <v>3136.11949762767</v>
      </c>
      <c r="R2144" s="73">
        <f t="shared" si="470"/>
        <v>60.67263864691441</v>
      </c>
      <c r="S2144" s="73">
        <f t="shared" si="471"/>
        <v>384.0022598277695</v>
      </c>
      <c r="T2144" s="73">
        <f t="shared" si="472"/>
        <v>5349.8509077177905</v>
      </c>
      <c r="U2144" s="73">
        <f t="shared" si="473"/>
        <v>19236</v>
      </c>
      <c r="V2144" s="73">
        <f t="shared" si="474"/>
        <v>67317.57424537957</v>
      </c>
      <c r="W2144" s="73">
        <f t="shared" si="475"/>
        <v>69161.67141660015</v>
      </c>
    </row>
    <row r="2145" spans="2:23" ht="15">
      <c r="B2145" t="s">
        <v>3663</v>
      </c>
      <c r="C2145" t="s">
        <v>3664</v>
      </c>
      <c r="D2145" t="s">
        <v>3665</v>
      </c>
      <c r="E2145" s="54">
        <v>40</v>
      </c>
      <c r="F2145" s="45" t="s">
        <v>407</v>
      </c>
      <c r="G2145" s="45" t="s">
        <v>408</v>
      </c>
      <c r="H2145" s="45" t="s">
        <v>412</v>
      </c>
      <c r="I2145" s="53">
        <v>38232.57</v>
      </c>
      <c r="J2145" s="58">
        <f t="shared" si="462"/>
        <v>39685.407660000004</v>
      </c>
      <c r="K2145" s="58">
        <f t="shared" si="463"/>
        <v>40995.026112780004</v>
      </c>
      <c r="L2145" s="74">
        <f t="shared" si="464"/>
        <v>3035.9336859900004</v>
      </c>
      <c r="M2145" s="74">
        <f t="shared" si="465"/>
        <v>58.73440333680001</v>
      </c>
      <c r="N2145" s="74">
        <f t="shared" si="466"/>
        <v>384.0022598277695</v>
      </c>
      <c r="O2145" s="74">
        <f t="shared" si="467"/>
        <v>5109.496236225001</v>
      </c>
      <c r="P2145" s="39">
        <f t="shared" si="468"/>
        <v>19044</v>
      </c>
      <c r="Q2145" s="73">
        <f t="shared" si="469"/>
        <v>3136.11949762767</v>
      </c>
      <c r="R2145" s="73">
        <f t="shared" si="470"/>
        <v>60.67263864691441</v>
      </c>
      <c r="S2145" s="73">
        <f t="shared" si="471"/>
        <v>384.0022598277695</v>
      </c>
      <c r="T2145" s="73">
        <f t="shared" si="472"/>
        <v>5349.8509077177905</v>
      </c>
      <c r="U2145" s="73">
        <f t="shared" si="473"/>
        <v>19236</v>
      </c>
      <c r="V2145" s="73">
        <f t="shared" si="474"/>
        <v>67317.57424537957</v>
      </c>
      <c r="W2145" s="73">
        <f t="shared" si="475"/>
        <v>69161.67141660015</v>
      </c>
    </row>
    <row r="2146" spans="2:23" ht="15">
      <c r="B2146" t="s">
        <v>3666</v>
      </c>
      <c r="C2146" t="s">
        <v>3667</v>
      </c>
      <c r="D2146" t="s">
        <v>446</v>
      </c>
      <c r="E2146" s="54">
        <v>87</v>
      </c>
      <c r="F2146" s="45" t="s">
        <v>407</v>
      </c>
      <c r="G2146" s="45" t="s">
        <v>408</v>
      </c>
      <c r="H2146" s="45" t="s">
        <v>412</v>
      </c>
      <c r="I2146" s="53">
        <v>38375.94</v>
      </c>
      <c r="J2146" s="58">
        <f t="shared" si="462"/>
        <v>39834.22572</v>
      </c>
      <c r="K2146" s="58">
        <f t="shared" si="463"/>
        <v>41148.75516876</v>
      </c>
      <c r="L2146" s="74">
        <f t="shared" si="464"/>
        <v>3047.31826758</v>
      </c>
      <c r="M2146" s="74">
        <f t="shared" si="465"/>
        <v>58.9546540656</v>
      </c>
      <c r="N2146" s="74">
        <f t="shared" si="466"/>
        <v>384.0022598277695</v>
      </c>
      <c r="O2146" s="74">
        <f t="shared" si="467"/>
        <v>5128.6565614500005</v>
      </c>
      <c r="P2146" s="39">
        <f t="shared" si="468"/>
        <v>19044</v>
      </c>
      <c r="Q2146" s="73">
        <f t="shared" si="469"/>
        <v>3147.87977041014</v>
      </c>
      <c r="R2146" s="73">
        <f t="shared" si="470"/>
        <v>60.9001576497648</v>
      </c>
      <c r="S2146" s="73">
        <f t="shared" si="471"/>
        <v>384.0022598277695</v>
      </c>
      <c r="T2146" s="73">
        <f t="shared" si="472"/>
        <v>5369.91254952318</v>
      </c>
      <c r="U2146" s="73">
        <f t="shared" si="473"/>
        <v>19236</v>
      </c>
      <c r="V2146" s="73">
        <f t="shared" si="474"/>
        <v>67497.15746292338</v>
      </c>
      <c r="W2146" s="73">
        <f t="shared" si="475"/>
        <v>69347.44990617086</v>
      </c>
    </row>
    <row r="2147" spans="2:23" ht="15">
      <c r="B2147" t="s">
        <v>3668</v>
      </c>
      <c r="C2147" t="s">
        <v>3669</v>
      </c>
      <c r="D2147" t="s">
        <v>1463</v>
      </c>
      <c r="E2147" s="54">
        <v>40</v>
      </c>
      <c r="F2147" s="45" t="s">
        <v>407</v>
      </c>
      <c r="G2147" s="45" t="s">
        <v>408</v>
      </c>
      <c r="H2147" s="45" t="s">
        <v>412</v>
      </c>
      <c r="I2147" s="53">
        <v>38232.57</v>
      </c>
      <c r="J2147" s="58">
        <f t="shared" si="462"/>
        <v>39685.407660000004</v>
      </c>
      <c r="K2147" s="58">
        <f t="shared" si="463"/>
        <v>40995.026112780004</v>
      </c>
      <c r="L2147" s="74">
        <f t="shared" si="464"/>
        <v>3035.9336859900004</v>
      </c>
      <c r="M2147" s="74">
        <f t="shared" si="465"/>
        <v>58.73440333680001</v>
      </c>
      <c r="N2147" s="74">
        <f t="shared" si="466"/>
        <v>384.0022598277695</v>
      </c>
      <c r="O2147" s="74">
        <f t="shared" si="467"/>
        <v>5109.496236225001</v>
      </c>
      <c r="P2147" s="39">
        <f t="shared" si="468"/>
        <v>19044</v>
      </c>
      <c r="Q2147" s="73">
        <f t="shared" si="469"/>
        <v>3136.11949762767</v>
      </c>
      <c r="R2147" s="73">
        <f t="shared" si="470"/>
        <v>60.67263864691441</v>
      </c>
      <c r="S2147" s="73">
        <f t="shared" si="471"/>
        <v>384.0022598277695</v>
      </c>
      <c r="T2147" s="73">
        <f t="shared" si="472"/>
        <v>5349.8509077177905</v>
      </c>
      <c r="U2147" s="73">
        <f t="shared" si="473"/>
        <v>19236</v>
      </c>
      <c r="V2147" s="73">
        <f t="shared" si="474"/>
        <v>67317.57424537957</v>
      </c>
      <c r="W2147" s="73">
        <f t="shared" si="475"/>
        <v>69161.67141660015</v>
      </c>
    </row>
    <row r="2148" spans="2:23" ht="15">
      <c r="B2148" t="s">
        <v>3670</v>
      </c>
      <c r="C2148" t="s">
        <v>3671</v>
      </c>
      <c r="D2148" t="s">
        <v>417</v>
      </c>
      <c r="E2148" s="54">
        <v>40</v>
      </c>
      <c r="F2148" s="45" t="s">
        <v>407</v>
      </c>
      <c r="G2148" s="45" t="s">
        <v>408</v>
      </c>
      <c r="H2148" s="45" t="s">
        <v>412</v>
      </c>
      <c r="I2148" s="53">
        <v>47138.62</v>
      </c>
      <c r="J2148" s="58">
        <f t="shared" si="462"/>
        <v>48929.88756</v>
      </c>
      <c r="K2148" s="58">
        <f t="shared" si="463"/>
        <v>50544.57384948</v>
      </c>
      <c r="L2148" s="74">
        <f t="shared" si="464"/>
        <v>3743.13639834</v>
      </c>
      <c r="M2148" s="74">
        <f t="shared" si="465"/>
        <v>72.4162335888</v>
      </c>
      <c r="N2148" s="74">
        <f t="shared" si="466"/>
        <v>384.0022598277695</v>
      </c>
      <c r="O2148" s="74">
        <f t="shared" si="467"/>
        <v>6299.72302335</v>
      </c>
      <c r="P2148" s="39">
        <f t="shared" si="468"/>
        <v>19044</v>
      </c>
      <c r="Q2148" s="73">
        <f t="shared" si="469"/>
        <v>3866.65989948522</v>
      </c>
      <c r="R2148" s="73">
        <f t="shared" si="470"/>
        <v>74.8059692972304</v>
      </c>
      <c r="S2148" s="73">
        <f t="shared" si="471"/>
        <v>384.0022598277695</v>
      </c>
      <c r="T2148" s="73">
        <f t="shared" si="472"/>
        <v>6596.06688735714</v>
      </c>
      <c r="U2148" s="73">
        <f t="shared" si="473"/>
        <v>19236</v>
      </c>
      <c r="V2148" s="73">
        <f t="shared" si="474"/>
        <v>78473.16547510657</v>
      </c>
      <c r="W2148" s="73">
        <f t="shared" si="475"/>
        <v>80702.10886544737</v>
      </c>
    </row>
    <row r="2149" spans="2:23" ht="15">
      <c r="B2149" t="s">
        <v>3672</v>
      </c>
      <c r="C2149" t="s">
        <v>1535</v>
      </c>
      <c r="D2149" t="s">
        <v>1516</v>
      </c>
      <c r="E2149" s="54">
        <v>40</v>
      </c>
      <c r="F2149" s="45" t="s">
        <v>407</v>
      </c>
      <c r="G2149" s="45" t="s">
        <v>408</v>
      </c>
      <c r="H2149" s="45" t="s">
        <v>412</v>
      </c>
      <c r="I2149" s="53">
        <v>45632.46</v>
      </c>
      <c r="J2149" s="58">
        <f t="shared" si="462"/>
        <v>47366.49348</v>
      </c>
      <c r="K2149" s="58">
        <f t="shared" si="463"/>
        <v>48929.58776483999</v>
      </c>
      <c r="L2149" s="74">
        <f t="shared" si="464"/>
        <v>3623.5367512199996</v>
      </c>
      <c r="M2149" s="74">
        <f t="shared" si="465"/>
        <v>70.10241035039999</v>
      </c>
      <c r="N2149" s="74">
        <f t="shared" si="466"/>
        <v>384.0022598277695</v>
      </c>
      <c r="O2149" s="74">
        <f t="shared" si="467"/>
        <v>6098.43603555</v>
      </c>
      <c r="P2149" s="39">
        <f t="shared" si="468"/>
        <v>19044</v>
      </c>
      <c r="Q2149" s="73">
        <f t="shared" si="469"/>
        <v>3743.113464010259</v>
      </c>
      <c r="R2149" s="73">
        <f t="shared" si="470"/>
        <v>72.41578989196319</v>
      </c>
      <c r="S2149" s="73">
        <f t="shared" si="471"/>
        <v>384.0022598277695</v>
      </c>
      <c r="T2149" s="73">
        <f t="shared" si="472"/>
        <v>6385.3112033116195</v>
      </c>
      <c r="U2149" s="73">
        <f t="shared" si="473"/>
        <v>19236</v>
      </c>
      <c r="V2149" s="73">
        <f t="shared" si="474"/>
        <v>76586.57093694816</v>
      </c>
      <c r="W2149" s="73">
        <f t="shared" si="475"/>
        <v>78750.4304818816</v>
      </c>
    </row>
    <row r="2150" spans="2:23" ht="15">
      <c r="B2150" t="s">
        <v>3673</v>
      </c>
      <c r="C2150" t="s">
        <v>3674</v>
      </c>
      <c r="D2150" t="s">
        <v>423</v>
      </c>
      <c r="E2150" s="54">
        <v>40</v>
      </c>
      <c r="F2150" s="45" t="s">
        <v>407</v>
      </c>
      <c r="G2150" s="45" t="s">
        <v>408</v>
      </c>
      <c r="H2150" s="45" t="s">
        <v>412</v>
      </c>
      <c r="I2150" s="53">
        <v>48846.89</v>
      </c>
      <c r="J2150" s="58">
        <f t="shared" si="462"/>
        <v>50703.071820000005</v>
      </c>
      <c r="K2150" s="58">
        <f t="shared" si="463"/>
        <v>52376.27319006</v>
      </c>
      <c r="L2150" s="74">
        <f t="shared" si="464"/>
        <v>3878.7849942300004</v>
      </c>
      <c r="M2150" s="74">
        <f t="shared" si="465"/>
        <v>75.0405462936</v>
      </c>
      <c r="N2150" s="74">
        <f t="shared" si="466"/>
        <v>384.0022598277695</v>
      </c>
      <c r="O2150" s="74">
        <f t="shared" si="467"/>
        <v>6528.020496825001</v>
      </c>
      <c r="P2150" s="39">
        <f t="shared" si="468"/>
        <v>19044</v>
      </c>
      <c r="Q2150" s="73">
        <f t="shared" si="469"/>
        <v>4006.7848990395896</v>
      </c>
      <c r="R2150" s="73">
        <f t="shared" si="470"/>
        <v>77.5168843212888</v>
      </c>
      <c r="S2150" s="73">
        <f t="shared" si="471"/>
        <v>384.0022598277695</v>
      </c>
      <c r="T2150" s="73">
        <f t="shared" si="472"/>
        <v>6835.10365130283</v>
      </c>
      <c r="U2150" s="73">
        <f t="shared" si="473"/>
        <v>19236</v>
      </c>
      <c r="V2150" s="73">
        <f t="shared" si="474"/>
        <v>80612.92011717637</v>
      </c>
      <c r="W2150" s="73">
        <f t="shared" si="475"/>
        <v>82915.68088455148</v>
      </c>
    </row>
    <row r="2151" spans="2:23" ht="15">
      <c r="B2151" t="s">
        <v>3675</v>
      </c>
      <c r="C2151" t="s">
        <v>3676</v>
      </c>
      <c r="D2151" t="s">
        <v>486</v>
      </c>
      <c r="E2151" s="54">
        <v>40</v>
      </c>
      <c r="F2151" s="45" t="s">
        <v>407</v>
      </c>
      <c r="G2151" s="45" t="s">
        <v>408</v>
      </c>
      <c r="H2151" s="45" t="s">
        <v>412</v>
      </c>
      <c r="I2151" s="53">
        <v>47014.74</v>
      </c>
      <c r="J2151" s="58">
        <f t="shared" si="462"/>
        <v>48801.30012</v>
      </c>
      <c r="K2151" s="58">
        <f t="shared" si="463"/>
        <v>50411.74302395999</v>
      </c>
      <c r="L2151" s="74">
        <f t="shared" si="464"/>
        <v>3733.2994591799998</v>
      </c>
      <c r="M2151" s="74">
        <f t="shared" si="465"/>
        <v>72.22592417759999</v>
      </c>
      <c r="N2151" s="74">
        <f t="shared" si="466"/>
        <v>384.0022598277695</v>
      </c>
      <c r="O2151" s="74">
        <f t="shared" si="467"/>
        <v>6283.16739045</v>
      </c>
      <c r="P2151" s="39">
        <f t="shared" si="468"/>
        <v>19044</v>
      </c>
      <c r="Q2151" s="73">
        <f t="shared" si="469"/>
        <v>3856.498341332939</v>
      </c>
      <c r="R2151" s="73">
        <f t="shared" si="470"/>
        <v>74.60937967546079</v>
      </c>
      <c r="S2151" s="73">
        <f t="shared" si="471"/>
        <v>384.0022598277695</v>
      </c>
      <c r="T2151" s="73">
        <f t="shared" si="472"/>
        <v>6578.732464626779</v>
      </c>
      <c r="U2151" s="73">
        <f t="shared" si="473"/>
        <v>19236</v>
      </c>
      <c r="V2151" s="73">
        <f t="shared" si="474"/>
        <v>78317.99515363536</v>
      </c>
      <c r="W2151" s="73">
        <f t="shared" si="475"/>
        <v>80541.58546942295</v>
      </c>
    </row>
    <row r="2152" spans="2:23" ht="15">
      <c r="B2152" t="s">
        <v>3677</v>
      </c>
      <c r="C2152" t="s">
        <v>3678</v>
      </c>
      <c r="D2152" t="s">
        <v>508</v>
      </c>
      <c r="E2152" s="54">
        <v>40</v>
      </c>
      <c r="F2152" s="45" t="s">
        <v>407</v>
      </c>
      <c r="G2152" s="45" t="s">
        <v>408</v>
      </c>
      <c r="H2152" s="45" t="s">
        <v>412</v>
      </c>
      <c r="I2152" s="53">
        <v>46013.82</v>
      </c>
      <c r="J2152" s="58">
        <f t="shared" si="462"/>
        <v>47762.345160000004</v>
      </c>
      <c r="K2152" s="58">
        <f t="shared" si="463"/>
        <v>49338.50255028</v>
      </c>
      <c r="L2152" s="74">
        <f t="shared" si="464"/>
        <v>3653.81940474</v>
      </c>
      <c r="M2152" s="74">
        <f t="shared" si="465"/>
        <v>70.6882708368</v>
      </c>
      <c r="N2152" s="74">
        <f t="shared" si="466"/>
        <v>384.0022598277695</v>
      </c>
      <c r="O2152" s="74">
        <f t="shared" si="467"/>
        <v>6149.401939350001</v>
      </c>
      <c r="P2152" s="39">
        <f t="shared" si="468"/>
        <v>19044</v>
      </c>
      <c r="Q2152" s="73">
        <f t="shared" si="469"/>
        <v>3774.3954450964197</v>
      </c>
      <c r="R2152" s="73">
        <f t="shared" si="470"/>
        <v>73.02098377441439</v>
      </c>
      <c r="S2152" s="73">
        <f t="shared" si="471"/>
        <v>384.0022598277695</v>
      </c>
      <c r="T2152" s="73">
        <f t="shared" si="472"/>
        <v>6438.67458281154</v>
      </c>
      <c r="U2152" s="73">
        <f t="shared" si="473"/>
        <v>19236</v>
      </c>
      <c r="V2152" s="73">
        <f t="shared" si="474"/>
        <v>77064.25703475458</v>
      </c>
      <c r="W2152" s="73">
        <f t="shared" si="475"/>
        <v>79244.59582179014</v>
      </c>
    </row>
    <row r="2153" spans="2:23" ht="15">
      <c r="B2153" t="s">
        <v>3679</v>
      </c>
      <c r="C2153" t="s">
        <v>1533</v>
      </c>
      <c r="D2153" t="s">
        <v>1513</v>
      </c>
      <c r="E2153" s="54">
        <v>40</v>
      </c>
      <c r="F2153" s="45" t="s">
        <v>407</v>
      </c>
      <c r="G2153" s="45" t="s">
        <v>408</v>
      </c>
      <c r="H2153" s="45" t="s">
        <v>412</v>
      </c>
      <c r="I2153" s="53">
        <v>43045.89</v>
      </c>
      <c r="J2153" s="58">
        <f t="shared" si="462"/>
        <v>44681.63382</v>
      </c>
      <c r="K2153" s="58">
        <f t="shared" si="463"/>
        <v>46156.12773606</v>
      </c>
      <c r="L2153" s="74">
        <f t="shared" si="464"/>
        <v>3418.14498723</v>
      </c>
      <c r="M2153" s="74">
        <f t="shared" si="465"/>
        <v>66.1288180536</v>
      </c>
      <c r="N2153" s="74">
        <f t="shared" si="466"/>
        <v>384.0022598277695</v>
      </c>
      <c r="O2153" s="74">
        <f t="shared" si="467"/>
        <v>5752.760354325001</v>
      </c>
      <c r="P2153" s="39">
        <f t="shared" si="468"/>
        <v>19044</v>
      </c>
      <c r="Q2153" s="73">
        <f t="shared" si="469"/>
        <v>3530.94377180859</v>
      </c>
      <c r="R2153" s="73">
        <f t="shared" si="470"/>
        <v>68.3110690493688</v>
      </c>
      <c r="S2153" s="73">
        <f t="shared" si="471"/>
        <v>384.0022598277695</v>
      </c>
      <c r="T2153" s="73">
        <f t="shared" si="472"/>
        <v>6023.37466955583</v>
      </c>
      <c r="U2153" s="73">
        <f t="shared" si="473"/>
        <v>19236</v>
      </c>
      <c r="V2153" s="73">
        <f t="shared" si="474"/>
        <v>73346.67023943638</v>
      </c>
      <c r="W2153" s="73">
        <f t="shared" si="475"/>
        <v>75398.75950630156</v>
      </c>
    </row>
    <row r="2154" spans="2:23" ht="15">
      <c r="B2154" t="s">
        <v>3680</v>
      </c>
      <c r="C2154" t="s">
        <v>2355</v>
      </c>
      <c r="D2154" t="s">
        <v>1499</v>
      </c>
      <c r="E2154" s="54">
        <v>40</v>
      </c>
      <c r="F2154" s="45" t="s">
        <v>407</v>
      </c>
      <c r="G2154" s="45" t="s">
        <v>408</v>
      </c>
      <c r="H2154" s="45" t="s">
        <v>412</v>
      </c>
      <c r="I2154" s="53">
        <v>43045.89</v>
      </c>
      <c r="J2154" s="58">
        <f t="shared" si="462"/>
        <v>44681.63382</v>
      </c>
      <c r="K2154" s="58">
        <f t="shared" si="463"/>
        <v>46156.12773606</v>
      </c>
      <c r="L2154" s="74">
        <f t="shared" si="464"/>
        <v>3418.14498723</v>
      </c>
      <c r="M2154" s="74">
        <f t="shared" si="465"/>
        <v>66.1288180536</v>
      </c>
      <c r="N2154" s="74">
        <f t="shared" si="466"/>
        <v>384.0022598277695</v>
      </c>
      <c r="O2154" s="74">
        <f t="shared" si="467"/>
        <v>5752.760354325001</v>
      </c>
      <c r="P2154" s="39">
        <f t="shared" si="468"/>
        <v>19044</v>
      </c>
      <c r="Q2154" s="73">
        <f t="shared" si="469"/>
        <v>3530.94377180859</v>
      </c>
      <c r="R2154" s="73">
        <f t="shared" si="470"/>
        <v>68.3110690493688</v>
      </c>
      <c r="S2154" s="73">
        <f t="shared" si="471"/>
        <v>384.0022598277695</v>
      </c>
      <c r="T2154" s="73">
        <f t="shared" si="472"/>
        <v>6023.37466955583</v>
      </c>
      <c r="U2154" s="73">
        <f t="shared" si="473"/>
        <v>19236</v>
      </c>
      <c r="V2154" s="73">
        <f t="shared" si="474"/>
        <v>73346.67023943638</v>
      </c>
      <c r="W2154" s="73">
        <f t="shared" si="475"/>
        <v>75398.75950630156</v>
      </c>
    </row>
    <row r="2155" spans="2:23" ht="15">
      <c r="B2155" t="s">
        <v>3681</v>
      </c>
      <c r="C2155" t="s">
        <v>3682</v>
      </c>
      <c r="D2155" t="s">
        <v>443</v>
      </c>
      <c r="E2155" s="54">
        <v>40</v>
      </c>
      <c r="F2155" s="45" t="s">
        <v>407</v>
      </c>
      <c r="G2155" s="45" t="s">
        <v>408</v>
      </c>
      <c r="H2155" s="45" t="s">
        <v>412</v>
      </c>
      <c r="I2155" s="53">
        <v>37966.77</v>
      </c>
      <c r="J2155" s="58">
        <f t="shared" si="462"/>
        <v>39409.50726</v>
      </c>
      <c r="K2155" s="58">
        <f t="shared" si="463"/>
        <v>40710.020999579996</v>
      </c>
      <c r="L2155" s="74">
        <f t="shared" si="464"/>
        <v>3014.8273053899998</v>
      </c>
      <c r="M2155" s="74">
        <f t="shared" si="465"/>
        <v>58.3260707448</v>
      </c>
      <c r="N2155" s="74">
        <f t="shared" si="466"/>
        <v>384.0022598277695</v>
      </c>
      <c r="O2155" s="74">
        <f t="shared" si="467"/>
        <v>5073.974059725</v>
      </c>
      <c r="P2155" s="39">
        <f t="shared" si="468"/>
        <v>19044</v>
      </c>
      <c r="Q2155" s="73">
        <f t="shared" si="469"/>
        <v>3114.31660646787</v>
      </c>
      <c r="R2155" s="73">
        <f t="shared" si="470"/>
        <v>60.25083107937839</v>
      </c>
      <c r="S2155" s="73">
        <f t="shared" si="471"/>
        <v>384.0022598277695</v>
      </c>
      <c r="T2155" s="73">
        <f t="shared" si="472"/>
        <v>5312.65774044519</v>
      </c>
      <c r="U2155" s="73">
        <f t="shared" si="473"/>
        <v>19236</v>
      </c>
      <c r="V2155" s="73">
        <f t="shared" si="474"/>
        <v>66984.63695568757</v>
      </c>
      <c r="W2155" s="73">
        <f t="shared" si="475"/>
        <v>68817.24843740021</v>
      </c>
    </row>
    <row r="2156" spans="2:23" ht="15">
      <c r="B2156" t="s">
        <v>3683</v>
      </c>
      <c r="C2156" t="s">
        <v>3684</v>
      </c>
      <c r="D2156" t="s">
        <v>483</v>
      </c>
      <c r="E2156" s="54">
        <v>40</v>
      </c>
      <c r="F2156" s="45" t="s">
        <v>407</v>
      </c>
      <c r="G2156" s="45" t="s">
        <v>408</v>
      </c>
      <c r="H2156" s="45" t="s">
        <v>412</v>
      </c>
      <c r="I2156" s="53">
        <v>43045.89</v>
      </c>
      <c r="J2156" s="58">
        <f t="shared" si="462"/>
        <v>44681.63382</v>
      </c>
      <c r="K2156" s="58">
        <f t="shared" si="463"/>
        <v>46156.12773606</v>
      </c>
      <c r="L2156" s="74">
        <f t="shared" si="464"/>
        <v>3418.14498723</v>
      </c>
      <c r="M2156" s="74">
        <f t="shared" si="465"/>
        <v>66.1288180536</v>
      </c>
      <c r="N2156" s="74">
        <f t="shared" si="466"/>
        <v>384.0022598277695</v>
      </c>
      <c r="O2156" s="74">
        <f t="shared" si="467"/>
        <v>5752.760354325001</v>
      </c>
      <c r="P2156" s="39">
        <f t="shared" si="468"/>
        <v>19044</v>
      </c>
      <c r="Q2156" s="73">
        <f t="shared" si="469"/>
        <v>3530.94377180859</v>
      </c>
      <c r="R2156" s="73">
        <f t="shared" si="470"/>
        <v>68.3110690493688</v>
      </c>
      <c r="S2156" s="73">
        <f t="shared" si="471"/>
        <v>384.0022598277695</v>
      </c>
      <c r="T2156" s="73">
        <f t="shared" si="472"/>
        <v>6023.37466955583</v>
      </c>
      <c r="U2156" s="73">
        <f t="shared" si="473"/>
        <v>19236</v>
      </c>
      <c r="V2156" s="73">
        <f t="shared" si="474"/>
        <v>73346.67023943638</v>
      </c>
      <c r="W2156" s="73">
        <f t="shared" si="475"/>
        <v>75398.75950630156</v>
      </c>
    </row>
    <row r="2157" spans="2:23" ht="15">
      <c r="B2157" t="s">
        <v>3685</v>
      </c>
      <c r="C2157" t="s">
        <v>3674</v>
      </c>
      <c r="D2157" t="s">
        <v>797</v>
      </c>
      <c r="E2157" s="54">
        <v>40</v>
      </c>
      <c r="F2157" s="45" t="s">
        <v>407</v>
      </c>
      <c r="G2157" s="45" t="s">
        <v>408</v>
      </c>
      <c r="H2157" s="45" t="s">
        <v>412</v>
      </c>
      <c r="I2157" s="53">
        <v>48846.89</v>
      </c>
      <c r="J2157" s="58">
        <f t="shared" si="462"/>
        <v>50703.071820000005</v>
      </c>
      <c r="K2157" s="58">
        <f t="shared" si="463"/>
        <v>52376.27319006</v>
      </c>
      <c r="L2157" s="74">
        <f t="shared" si="464"/>
        <v>3878.7849942300004</v>
      </c>
      <c r="M2157" s="74">
        <f t="shared" si="465"/>
        <v>75.0405462936</v>
      </c>
      <c r="N2157" s="74">
        <f t="shared" si="466"/>
        <v>384.0022598277695</v>
      </c>
      <c r="O2157" s="74">
        <f t="shared" si="467"/>
        <v>6528.020496825001</v>
      </c>
      <c r="P2157" s="39">
        <f t="shared" si="468"/>
        <v>19044</v>
      </c>
      <c r="Q2157" s="73">
        <f t="shared" si="469"/>
        <v>4006.7848990395896</v>
      </c>
      <c r="R2157" s="73">
        <f t="shared" si="470"/>
        <v>77.5168843212888</v>
      </c>
      <c r="S2157" s="73">
        <f t="shared" si="471"/>
        <v>384.0022598277695</v>
      </c>
      <c r="T2157" s="73">
        <f t="shared" si="472"/>
        <v>6835.10365130283</v>
      </c>
      <c r="U2157" s="73">
        <f t="shared" si="473"/>
        <v>19236</v>
      </c>
      <c r="V2157" s="73">
        <f t="shared" si="474"/>
        <v>80612.92011717637</v>
      </c>
      <c r="W2157" s="73">
        <f t="shared" si="475"/>
        <v>82915.68088455148</v>
      </c>
    </row>
    <row r="2158" spans="2:23" ht="15">
      <c r="B2158" t="s">
        <v>3686</v>
      </c>
      <c r="C2158" t="s">
        <v>3674</v>
      </c>
      <c r="D2158" t="s">
        <v>2002</v>
      </c>
      <c r="E2158" s="54">
        <v>40</v>
      </c>
      <c r="F2158" s="45" t="s">
        <v>407</v>
      </c>
      <c r="G2158" s="45" t="s">
        <v>408</v>
      </c>
      <c r="H2158" s="45" t="s">
        <v>412</v>
      </c>
      <c r="I2158" s="53">
        <v>48846.89</v>
      </c>
      <c r="J2158" s="58">
        <f t="shared" si="462"/>
        <v>50703.071820000005</v>
      </c>
      <c r="K2158" s="58">
        <f t="shared" si="463"/>
        <v>52376.27319006</v>
      </c>
      <c r="L2158" s="74">
        <f t="shared" si="464"/>
        <v>3878.7849942300004</v>
      </c>
      <c r="M2158" s="74">
        <f t="shared" si="465"/>
        <v>75.0405462936</v>
      </c>
      <c r="N2158" s="74">
        <f t="shared" si="466"/>
        <v>384.0022598277695</v>
      </c>
      <c r="O2158" s="74">
        <f t="shared" si="467"/>
        <v>6528.020496825001</v>
      </c>
      <c r="P2158" s="39">
        <f t="shared" si="468"/>
        <v>19044</v>
      </c>
      <c r="Q2158" s="73">
        <f t="shared" si="469"/>
        <v>4006.7848990395896</v>
      </c>
      <c r="R2158" s="73">
        <f t="shared" si="470"/>
        <v>77.5168843212888</v>
      </c>
      <c r="S2158" s="73">
        <f t="shared" si="471"/>
        <v>384.0022598277695</v>
      </c>
      <c r="T2158" s="73">
        <f t="shared" si="472"/>
        <v>6835.10365130283</v>
      </c>
      <c r="U2158" s="73">
        <f t="shared" si="473"/>
        <v>19236</v>
      </c>
      <c r="V2158" s="73">
        <f t="shared" si="474"/>
        <v>80612.92011717637</v>
      </c>
      <c r="W2158" s="73">
        <f t="shared" si="475"/>
        <v>82915.68088455148</v>
      </c>
    </row>
    <row r="2159" spans="2:23" ht="15">
      <c r="B2159" t="s">
        <v>3687</v>
      </c>
      <c r="C2159" t="s">
        <v>3674</v>
      </c>
      <c r="D2159" t="s">
        <v>2946</v>
      </c>
      <c r="E2159" s="54">
        <v>40</v>
      </c>
      <c r="F2159" s="45" t="s">
        <v>407</v>
      </c>
      <c r="G2159" s="45" t="s">
        <v>408</v>
      </c>
      <c r="H2159" s="45" t="s">
        <v>412</v>
      </c>
      <c r="I2159" s="53">
        <v>48846.89</v>
      </c>
      <c r="J2159" s="58">
        <f t="shared" si="462"/>
        <v>50703.071820000005</v>
      </c>
      <c r="K2159" s="58">
        <f t="shared" si="463"/>
        <v>52376.27319006</v>
      </c>
      <c r="L2159" s="74">
        <f t="shared" si="464"/>
        <v>3878.7849942300004</v>
      </c>
      <c r="M2159" s="74">
        <f t="shared" si="465"/>
        <v>75.0405462936</v>
      </c>
      <c r="N2159" s="74">
        <f t="shared" si="466"/>
        <v>384.0022598277695</v>
      </c>
      <c r="O2159" s="74">
        <f t="shared" si="467"/>
        <v>6528.020496825001</v>
      </c>
      <c r="P2159" s="39">
        <f t="shared" si="468"/>
        <v>19044</v>
      </c>
      <c r="Q2159" s="73">
        <f t="shared" si="469"/>
        <v>4006.7848990395896</v>
      </c>
      <c r="R2159" s="73">
        <f t="shared" si="470"/>
        <v>77.5168843212888</v>
      </c>
      <c r="S2159" s="73">
        <f t="shared" si="471"/>
        <v>384.0022598277695</v>
      </c>
      <c r="T2159" s="73">
        <f t="shared" si="472"/>
        <v>6835.10365130283</v>
      </c>
      <c r="U2159" s="73">
        <f t="shared" si="473"/>
        <v>19236</v>
      </c>
      <c r="V2159" s="73">
        <f t="shared" si="474"/>
        <v>80612.92011717637</v>
      </c>
      <c r="W2159" s="73">
        <f t="shared" si="475"/>
        <v>82915.68088455148</v>
      </c>
    </row>
    <row r="2160" spans="2:23" ht="15">
      <c r="B2160" t="s">
        <v>3688</v>
      </c>
      <c r="C2160" t="s">
        <v>3689</v>
      </c>
      <c r="D2160" t="s">
        <v>801</v>
      </c>
      <c r="E2160" s="54">
        <v>40</v>
      </c>
      <c r="F2160" s="45" t="s">
        <v>407</v>
      </c>
      <c r="G2160" s="45" t="s">
        <v>408</v>
      </c>
      <c r="H2160" s="45" t="s">
        <v>412</v>
      </c>
      <c r="I2160" s="53">
        <v>43045.89</v>
      </c>
      <c r="J2160" s="58">
        <f t="shared" si="462"/>
        <v>44681.63382</v>
      </c>
      <c r="K2160" s="58">
        <f t="shared" si="463"/>
        <v>46156.12773606</v>
      </c>
      <c r="L2160" s="74">
        <f t="shared" si="464"/>
        <v>3418.14498723</v>
      </c>
      <c r="M2160" s="74">
        <f t="shared" si="465"/>
        <v>66.1288180536</v>
      </c>
      <c r="N2160" s="74">
        <f t="shared" si="466"/>
        <v>384.0022598277695</v>
      </c>
      <c r="O2160" s="74">
        <f t="shared" si="467"/>
        <v>5752.760354325001</v>
      </c>
      <c r="P2160" s="39">
        <f t="shared" si="468"/>
        <v>19044</v>
      </c>
      <c r="Q2160" s="73">
        <f t="shared" si="469"/>
        <v>3530.94377180859</v>
      </c>
      <c r="R2160" s="73">
        <f t="shared" si="470"/>
        <v>68.3110690493688</v>
      </c>
      <c r="S2160" s="73">
        <f t="shared" si="471"/>
        <v>384.0022598277695</v>
      </c>
      <c r="T2160" s="73">
        <f t="shared" si="472"/>
        <v>6023.37466955583</v>
      </c>
      <c r="U2160" s="73">
        <f t="shared" si="473"/>
        <v>19236</v>
      </c>
      <c r="V2160" s="73">
        <f t="shared" si="474"/>
        <v>73346.67023943638</v>
      </c>
      <c r="W2160" s="73">
        <f t="shared" si="475"/>
        <v>75398.75950630156</v>
      </c>
    </row>
    <row r="2161" spans="2:23" ht="15">
      <c r="B2161" t="s">
        <v>3690</v>
      </c>
      <c r="C2161" t="s">
        <v>3691</v>
      </c>
      <c r="D2161" t="s">
        <v>1935</v>
      </c>
      <c r="E2161" s="54">
        <v>40</v>
      </c>
      <c r="F2161" s="45" t="s">
        <v>407</v>
      </c>
      <c r="G2161" s="45" t="s">
        <v>408</v>
      </c>
      <c r="H2161" s="45" t="s">
        <v>412</v>
      </c>
      <c r="I2161" s="53">
        <v>43045.89</v>
      </c>
      <c r="J2161" s="58">
        <f t="shared" si="462"/>
        <v>44681.63382</v>
      </c>
      <c r="K2161" s="58">
        <f t="shared" si="463"/>
        <v>46156.12773606</v>
      </c>
      <c r="L2161" s="74">
        <f t="shared" si="464"/>
        <v>3418.14498723</v>
      </c>
      <c r="M2161" s="74">
        <f t="shared" si="465"/>
        <v>66.1288180536</v>
      </c>
      <c r="N2161" s="74">
        <f t="shared" si="466"/>
        <v>384.0022598277695</v>
      </c>
      <c r="O2161" s="74">
        <f t="shared" si="467"/>
        <v>5752.760354325001</v>
      </c>
      <c r="P2161" s="39">
        <f t="shared" si="468"/>
        <v>19044</v>
      </c>
      <c r="Q2161" s="73">
        <f t="shared" si="469"/>
        <v>3530.94377180859</v>
      </c>
      <c r="R2161" s="73">
        <f t="shared" si="470"/>
        <v>68.3110690493688</v>
      </c>
      <c r="S2161" s="73">
        <f t="shared" si="471"/>
        <v>384.0022598277695</v>
      </c>
      <c r="T2161" s="73">
        <f t="shared" si="472"/>
        <v>6023.37466955583</v>
      </c>
      <c r="U2161" s="73">
        <f t="shared" si="473"/>
        <v>19236</v>
      </c>
      <c r="V2161" s="73">
        <f t="shared" si="474"/>
        <v>73346.67023943638</v>
      </c>
      <c r="W2161" s="73">
        <f t="shared" si="475"/>
        <v>75398.75950630156</v>
      </c>
    </row>
    <row r="2162" spans="2:23" ht="15">
      <c r="B2162" t="s">
        <v>3692</v>
      </c>
      <c r="C2162" t="s">
        <v>3693</v>
      </c>
      <c r="D2162" t="s">
        <v>773</v>
      </c>
      <c r="E2162" s="54">
        <v>40</v>
      </c>
      <c r="F2162" s="45" t="s">
        <v>407</v>
      </c>
      <c r="G2162" s="45" t="s">
        <v>408</v>
      </c>
      <c r="H2162" s="45" t="s">
        <v>412</v>
      </c>
      <c r="I2162" s="53">
        <v>43045.89</v>
      </c>
      <c r="J2162" s="58">
        <f t="shared" si="462"/>
        <v>44681.63382</v>
      </c>
      <c r="K2162" s="58">
        <f t="shared" si="463"/>
        <v>46156.12773606</v>
      </c>
      <c r="L2162" s="74">
        <f t="shared" si="464"/>
        <v>3418.14498723</v>
      </c>
      <c r="M2162" s="74">
        <f t="shared" si="465"/>
        <v>66.1288180536</v>
      </c>
      <c r="N2162" s="74">
        <f t="shared" si="466"/>
        <v>384.0022598277695</v>
      </c>
      <c r="O2162" s="74">
        <f t="shared" si="467"/>
        <v>5752.760354325001</v>
      </c>
      <c r="P2162" s="39">
        <f t="shared" si="468"/>
        <v>19044</v>
      </c>
      <c r="Q2162" s="73">
        <f t="shared" si="469"/>
        <v>3530.94377180859</v>
      </c>
      <c r="R2162" s="73">
        <f t="shared" si="470"/>
        <v>68.3110690493688</v>
      </c>
      <c r="S2162" s="73">
        <f t="shared" si="471"/>
        <v>384.0022598277695</v>
      </c>
      <c r="T2162" s="73">
        <f t="shared" si="472"/>
        <v>6023.37466955583</v>
      </c>
      <c r="U2162" s="73">
        <f t="shared" si="473"/>
        <v>19236</v>
      </c>
      <c r="V2162" s="73">
        <f t="shared" si="474"/>
        <v>73346.67023943638</v>
      </c>
      <c r="W2162" s="73">
        <f t="shared" si="475"/>
        <v>75398.75950630156</v>
      </c>
    </row>
    <row r="2163" spans="2:23" ht="15">
      <c r="B2163" t="s">
        <v>3694</v>
      </c>
      <c r="C2163" t="s">
        <v>3695</v>
      </c>
      <c r="D2163" t="s">
        <v>518</v>
      </c>
      <c r="E2163" s="54">
        <v>40</v>
      </c>
      <c r="F2163" s="45" t="s">
        <v>407</v>
      </c>
      <c r="G2163" s="45" t="s">
        <v>408</v>
      </c>
      <c r="H2163" s="45" t="s">
        <v>412</v>
      </c>
      <c r="I2163" s="53">
        <v>43045.89</v>
      </c>
      <c r="J2163" s="58">
        <f t="shared" si="462"/>
        <v>44681.63382</v>
      </c>
      <c r="K2163" s="58">
        <f t="shared" si="463"/>
        <v>46156.12773606</v>
      </c>
      <c r="L2163" s="74">
        <f t="shared" si="464"/>
        <v>3418.14498723</v>
      </c>
      <c r="M2163" s="74">
        <f t="shared" si="465"/>
        <v>66.1288180536</v>
      </c>
      <c r="N2163" s="74">
        <f t="shared" si="466"/>
        <v>384.0022598277695</v>
      </c>
      <c r="O2163" s="74">
        <f t="shared" si="467"/>
        <v>5752.760354325001</v>
      </c>
      <c r="P2163" s="39">
        <f t="shared" si="468"/>
        <v>19044</v>
      </c>
      <c r="Q2163" s="73">
        <f t="shared" si="469"/>
        <v>3530.94377180859</v>
      </c>
      <c r="R2163" s="73">
        <f t="shared" si="470"/>
        <v>68.3110690493688</v>
      </c>
      <c r="S2163" s="73">
        <f t="shared" si="471"/>
        <v>384.0022598277695</v>
      </c>
      <c r="T2163" s="73">
        <f t="shared" si="472"/>
        <v>6023.37466955583</v>
      </c>
      <c r="U2163" s="73">
        <f t="shared" si="473"/>
        <v>19236</v>
      </c>
      <c r="V2163" s="73">
        <f t="shared" si="474"/>
        <v>73346.67023943638</v>
      </c>
      <c r="W2163" s="73">
        <f t="shared" si="475"/>
        <v>75398.75950630156</v>
      </c>
    </row>
    <row r="2164" spans="2:23" ht="15">
      <c r="B2164" t="s">
        <v>3696</v>
      </c>
      <c r="C2164" t="s">
        <v>3697</v>
      </c>
      <c r="D2164" t="s">
        <v>851</v>
      </c>
      <c r="E2164" s="54">
        <v>40</v>
      </c>
      <c r="F2164" s="45" t="s">
        <v>407</v>
      </c>
      <c r="G2164" s="45" t="s">
        <v>408</v>
      </c>
      <c r="H2164" s="45" t="s">
        <v>412</v>
      </c>
      <c r="I2164" s="53">
        <v>43045.89</v>
      </c>
      <c r="J2164" s="58">
        <f t="shared" si="462"/>
        <v>44681.63382</v>
      </c>
      <c r="K2164" s="58">
        <f t="shared" si="463"/>
        <v>46156.12773606</v>
      </c>
      <c r="L2164" s="74">
        <f t="shared" si="464"/>
        <v>3418.14498723</v>
      </c>
      <c r="M2164" s="74">
        <f t="shared" si="465"/>
        <v>66.1288180536</v>
      </c>
      <c r="N2164" s="74">
        <f t="shared" si="466"/>
        <v>384.0022598277695</v>
      </c>
      <c r="O2164" s="74">
        <f t="shared" si="467"/>
        <v>5752.760354325001</v>
      </c>
      <c r="P2164" s="39">
        <f t="shared" si="468"/>
        <v>19044</v>
      </c>
      <c r="Q2164" s="73">
        <f t="shared" si="469"/>
        <v>3530.94377180859</v>
      </c>
      <c r="R2164" s="73">
        <f t="shared" si="470"/>
        <v>68.3110690493688</v>
      </c>
      <c r="S2164" s="73">
        <f t="shared" si="471"/>
        <v>384.0022598277695</v>
      </c>
      <c r="T2164" s="73">
        <f t="shared" si="472"/>
        <v>6023.37466955583</v>
      </c>
      <c r="U2164" s="73">
        <f t="shared" si="473"/>
        <v>19236</v>
      </c>
      <c r="V2164" s="73">
        <f t="shared" si="474"/>
        <v>73346.67023943638</v>
      </c>
      <c r="W2164" s="73">
        <f t="shared" si="475"/>
        <v>75398.75950630156</v>
      </c>
    </row>
    <row r="2165" spans="2:23" ht="15">
      <c r="B2165" t="s">
        <v>3698</v>
      </c>
      <c r="C2165" t="s">
        <v>3699</v>
      </c>
      <c r="D2165" t="s">
        <v>3644</v>
      </c>
      <c r="E2165" s="54">
        <v>40</v>
      </c>
      <c r="F2165" s="45" t="s">
        <v>407</v>
      </c>
      <c r="G2165" s="45" t="s">
        <v>408</v>
      </c>
      <c r="H2165" s="45" t="s">
        <v>412</v>
      </c>
      <c r="I2165" s="53">
        <v>42383.18</v>
      </c>
      <c r="J2165" s="58">
        <f t="shared" si="462"/>
        <v>43993.74084</v>
      </c>
      <c r="K2165" s="58">
        <f t="shared" si="463"/>
        <v>45445.534287719995</v>
      </c>
      <c r="L2165" s="74">
        <f t="shared" si="464"/>
        <v>3365.52117426</v>
      </c>
      <c r="M2165" s="74">
        <f t="shared" si="465"/>
        <v>65.1107364432</v>
      </c>
      <c r="N2165" s="74">
        <f t="shared" si="466"/>
        <v>384.0022598277695</v>
      </c>
      <c r="O2165" s="74">
        <f t="shared" si="467"/>
        <v>5664.19413315</v>
      </c>
      <c r="P2165" s="39">
        <f t="shared" si="468"/>
        <v>19044</v>
      </c>
      <c r="Q2165" s="73">
        <f t="shared" si="469"/>
        <v>3476.5833730105796</v>
      </c>
      <c r="R2165" s="73">
        <f t="shared" si="470"/>
        <v>67.25939074582558</v>
      </c>
      <c r="S2165" s="73">
        <f t="shared" si="471"/>
        <v>384.0022598277695</v>
      </c>
      <c r="T2165" s="73">
        <f t="shared" si="472"/>
        <v>5930.64222454746</v>
      </c>
      <c r="U2165" s="73">
        <f t="shared" si="473"/>
        <v>19236</v>
      </c>
      <c r="V2165" s="73">
        <f t="shared" si="474"/>
        <v>72516.56914368097</v>
      </c>
      <c r="W2165" s="73">
        <f t="shared" si="475"/>
        <v>74540.02153585163</v>
      </c>
    </row>
    <row r="2166" spans="2:23" ht="15">
      <c r="B2166" t="s">
        <v>3700</v>
      </c>
      <c r="C2166" t="s">
        <v>3701</v>
      </c>
      <c r="D2166" t="s">
        <v>1564</v>
      </c>
      <c r="E2166" s="54">
        <v>40</v>
      </c>
      <c r="F2166" s="45" t="s">
        <v>407</v>
      </c>
      <c r="G2166" s="45" t="s">
        <v>408</v>
      </c>
      <c r="H2166" s="45" t="s">
        <v>412</v>
      </c>
      <c r="I2166" s="53">
        <v>43045.89</v>
      </c>
      <c r="J2166" s="58">
        <f t="shared" si="462"/>
        <v>44681.63382</v>
      </c>
      <c r="K2166" s="58">
        <f t="shared" si="463"/>
        <v>46156.12773606</v>
      </c>
      <c r="L2166" s="74">
        <f t="shared" si="464"/>
        <v>3418.14498723</v>
      </c>
      <c r="M2166" s="74">
        <f t="shared" si="465"/>
        <v>66.1288180536</v>
      </c>
      <c r="N2166" s="74">
        <f t="shared" si="466"/>
        <v>384.0022598277695</v>
      </c>
      <c r="O2166" s="74">
        <f t="shared" si="467"/>
        <v>5752.760354325001</v>
      </c>
      <c r="P2166" s="39">
        <f t="shared" si="468"/>
        <v>19044</v>
      </c>
      <c r="Q2166" s="73">
        <f t="shared" si="469"/>
        <v>3530.94377180859</v>
      </c>
      <c r="R2166" s="73">
        <f t="shared" si="470"/>
        <v>68.3110690493688</v>
      </c>
      <c r="S2166" s="73">
        <f t="shared" si="471"/>
        <v>384.0022598277695</v>
      </c>
      <c r="T2166" s="73">
        <f t="shared" si="472"/>
        <v>6023.37466955583</v>
      </c>
      <c r="U2166" s="73">
        <f t="shared" si="473"/>
        <v>19236</v>
      </c>
      <c r="V2166" s="73">
        <f t="shared" si="474"/>
        <v>73346.67023943638</v>
      </c>
      <c r="W2166" s="73">
        <f t="shared" si="475"/>
        <v>75398.75950630156</v>
      </c>
    </row>
    <row r="2167" spans="2:23" ht="15">
      <c r="B2167" t="s">
        <v>3702</v>
      </c>
      <c r="C2167" t="s">
        <v>3703</v>
      </c>
      <c r="D2167" t="s">
        <v>957</v>
      </c>
      <c r="E2167" s="54">
        <v>40</v>
      </c>
      <c r="F2167" s="45" t="s">
        <v>407</v>
      </c>
      <c r="G2167" s="45" t="s">
        <v>408</v>
      </c>
      <c r="H2167" s="45" t="s">
        <v>412</v>
      </c>
      <c r="I2167" s="53">
        <v>43045.89</v>
      </c>
      <c r="J2167" s="58">
        <f t="shared" si="462"/>
        <v>44681.63382</v>
      </c>
      <c r="K2167" s="58">
        <f t="shared" si="463"/>
        <v>46156.12773606</v>
      </c>
      <c r="L2167" s="74">
        <f t="shared" si="464"/>
        <v>3418.14498723</v>
      </c>
      <c r="M2167" s="74">
        <f t="shared" si="465"/>
        <v>66.1288180536</v>
      </c>
      <c r="N2167" s="74">
        <f t="shared" si="466"/>
        <v>384.0022598277695</v>
      </c>
      <c r="O2167" s="74">
        <f t="shared" si="467"/>
        <v>5752.760354325001</v>
      </c>
      <c r="P2167" s="39">
        <f t="shared" si="468"/>
        <v>19044</v>
      </c>
      <c r="Q2167" s="73">
        <f t="shared" si="469"/>
        <v>3530.94377180859</v>
      </c>
      <c r="R2167" s="73">
        <f t="shared" si="470"/>
        <v>68.3110690493688</v>
      </c>
      <c r="S2167" s="73">
        <f t="shared" si="471"/>
        <v>384.0022598277695</v>
      </c>
      <c r="T2167" s="73">
        <f t="shared" si="472"/>
        <v>6023.37466955583</v>
      </c>
      <c r="U2167" s="73">
        <f t="shared" si="473"/>
        <v>19236</v>
      </c>
      <c r="V2167" s="73">
        <f t="shared" si="474"/>
        <v>73346.67023943638</v>
      </c>
      <c r="W2167" s="73">
        <f t="shared" si="475"/>
        <v>75398.75950630156</v>
      </c>
    </row>
    <row r="2168" spans="2:23" ht="15">
      <c r="B2168" t="s">
        <v>3704</v>
      </c>
      <c r="C2168" t="s">
        <v>3705</v>
      </c>
      <c r="D2168" t="s">
        <v>420</v>
      </c>
      <c r="E2168" s="54">
        <v>40</v>
      </c>
      <c r="F2168" s="45" t="s">
        <v>407</v>
      </c>
      <c r="G2168" s="45" t="s">
        <v>408</v>
      </c>
      <c r="H2168" s="45" t="s">
        <v>412</v>
      </c>
      <c r="I2168" s="53">
        <v>43769.4</v>
      </c>
      <c r="J2168" s="58">
        <f t="shared" si="462"/>
        <v>45432.637200000005</v>
      </c>
      <c r="K2168" s="58">
        <f t="shared" si="463"/>
        <v>46931.9142276</v>
      </c>
      <c r="L2168" s="74">
        <f t="shared" si="464"/>
        <v>3475.5967458000005</v>
      </c>
      <c r="M2168" s="74">
        <f t="shared" si="465"/>
        <v>67.240303056</v>
      </c>
      <c r="N2168" s="74">
        <f t="shared" si="466"/>
        <v>384.0022598277695</v>
      </c>
      <c r="O2168" s="74">
        <f t="shared" si="467"/>
        <v>5849.452039500001</v>
      </c>
      <c r="P2168" s="39">
        <f t="shared" si="468"/>
        <v>19044</v>
      </c>
      <c r="Q2168" s="73">
        <f t="shared" si="469"/>
        <v>3590.2914384113997</v>
      </c>
      <c r="R2168" s="73">
        <f t="shared" si="470"/>
        <v>69.45923305684799</v>
      </c>
      <c r="S2168" s="73">
        <f t="shared" si="471"/>
        <v>384.0022598277695</v>
      </c>
      <c r="T2168" s="73">
        <f t="shared" si="472"/>
        <v>6124.6148067018</v>
      </c>
      <c r="U2168" s="73">
        <f t="shared" si="473"/>
        <v>19236</v>
      </c>
      <c r="V2168" s="73">
        <f t="shared" si="474"/>
        <v>74252.92854818377</v>
      </c>
      <c r="W2168" s="73">
        <f t="shared" si="475"/>
        <v>76336.28196559782</v>
      </c>
    </row>
    <row r="2169" spans="2:23" ht="15">
      <c r="B2169" t="s">
        <v>3706</v>
      </c>
      <c r="C2169" t="s">
        <v>3707</v>
      </c>
      <c r="D2169" t="s">
        <v>553</v>
      </c>
      <c r="E2169" s="54">
        <v>40</v>
      </c>
      <c r="F2169" s="45" t="s">
        <v>407</v>
      </c>
      <c r="G2169" s="45" t="s">
        <v>408</v>
      </c>
      <c r="H2169" s="45" t="s">
        <v>412</v>
      </c>
      <c r="I2169" s="53">
        <v>40934.69</v>
      </c>
      <c r="J2169" s="58">
        <f t="shared" si="462"/>
        <v>42490.20822</v>
      </c>
      <c r="K2169" s="58">
        <f t="shared" si="463"/>
        <v>43892.385091259996</v>
      </c>
      <c r="L2169" s="74">
        <f t="shared" si="464"/>
        <v>3250.50092883</v>
      </c>
      <c r="M2169" s="74">
        <f t="shared" si="465"/>
        <v>62.8855081656</v>
      </c>
      <c r="N2169" s="74">
        <f t="shared" si="466"/>
        <v>384.0022598277695</v>
      </c>
      <c r="O2169" s="74">
        <f t="shared" si="467"/>
        <v>5470.614308325</v>
      </c>
      <c r="P2169" s="39">
        <f t="shared" si="468"/>
        <v>19044</v>
      </c>
      <c r="Q2169" s="73">
        <f t="shared" si="469"/>
        <v>3357.76745948139</v>
      </c>
      <c r="R2169" s="73">
        <f t="shared" si="470"/>
        <v>64.96072993506479</v>
      </c>
      <c r="S2169" s="73">
        <f t="shared" si="471"/>
        <v>384.0022598277695</v>
      </c>
      <c r="T2169" s="73">
        <f t="shared" si="472"/>
        <v>5727.95625440943</v>
      </c>
      <c r="U2169" s="73">
        <f t="shared" si="473"/>
        <v>19236</v>
      </c>
      <c r="V2169" s="73">
        <f t="shared" si="474"/>
        <v>70702.21122514838</v>
      </c>
      <c r="W2169" s="73">
        <f t="shared" si="475"/>
        <v>72663.07179491365</v>
      </c>
    </row>
    <row r="2170" spans="2:23" ht="15">
      <c r="B2170" t="s">
        <v>3708</v>
      </c>
      <c r="C2170" t="s">
        <v>3709</v>
      </c>
      <c r="D2170" t="s">
        <v>784</v>
      </c>
      <c r="E2170" s="54">
        <v>40</v>
      </c>
      <c r="F2170" s="45" t="s">
        <v>407</v>
      </c>
      <c r="G2170" s="45" t="s">
        <v>408</v>
      </c>
      <c r="H2170" s="45" t="s">
        <v>412</v>
      </c>
      <c r="I2170" s="53">
        <v>43045.89</v>
      </c>
      <c r="J2170" s="58">
        <f t="shared" si="462"/>
        <v>44681.63382</v>
      </c>
      <c r="K2170" s="58">
        <f t="shared" si="463"/>
        <v>46156.12773606</v>
      </c>
      <c r="L2170" s="74">
        <f t="shared" si="464"/>
        <v>3418.14498723</v>
      </c>
      <c r="M2170" s="74">
        <f t="shared" si="465"/>
        <v>66.1288180536</v>
      </c>
      <c r="N2170" s="74">
        <f t="shared" si="466"/>
        <v>384.0022598277695</v>
      </c>
      <c r="O2170" s="74">
        <f t="shared" si="467"/>
        <v>5752.760354325001</v>
      </c>
      <c r="P2170" s="39">
        <f t="shared" si="468"/>
        <v>19044</v>
      </c>
      <c r="Q2170" s="73">
        <f t="shared" si="469"/>
        <v>3530.94377180859</v>
      </c>
      <c r="R2170" s="73">
        <f t="shared" si="470"/>
        <v>68.3110690493688</v>
      </c>
      <c r="S2170" s="73">
        <f t="shared" si="471"/>
        <v>384.0022598277695</v>
      </c>
      <c r="T2170" s="73">
        <f t="shared" si="472"/>
        <v>6023.37466955583</v>
      </c>
      <c r="U2170" s="73">
        <f t="shared" si="473"/>
        <v>19236</v>
      </c>
      <c r="V2170" s="73">
        <f t="shared" si="474"/>
        <v>73346.67023943638</v>
      </c>
      <c r="W2170" s="73">
        <f t="shared" si="475"/>
        <v>75398.75950630156</v>
      </c>
    </row>
    <row r="2171" spans="2:23" ht="15">
      <c r="B2171" t="s">
        <v>3710</v>
      </c>
      <c r="C2171" t="s">
        <v>3711</v>
      </c>
      <c r="D2171" t="s">
        <v>498</v>
      </c>
      <c r="E2171" s="54">
        <v>40</v>
      </c>
      <c r="F2171" s="45" t="s">
        <v>407</v>
      </c>
      <c r="G2171" s="45" t="s">
        <v>492</v>
      </c>
      <c r="H2171" s="45" t="s">
        <v>412</v>
      </c>
      <c r="I2171" s="53">
        <v>43253.51</v>
      </c>
      <c r="J2171" s="58">
        <f t="shared" si="462"/>
        <v>44897.14338</v>
      </c>
      <c r="K2171" s="58">
        <f t="shared" si="463"/>
        <v>46378.74911154</v>
      </c>
      <c r="L2171" s="74">
        <f t="shared" si="464"/>
        <v>3434.63146857</v>
      </c>
      <c r="M2171" s="74">
        <f t="shared" si="465"/>
        <v>66.4477722024</v>
      </c>
      <c r="N2171" s="74">
        <f t="shared" si="466"/>
        <v>384.0022598277695</v>
      </c>
      <c r="O2171" s="74">
        <f t="shared" si="467"/>
        <v>5780.507210175</v>
      </c>
      <c r="P2171" s="39">
        <f t="shared" si="468"/>
        <v>19044</v>
      </c>
      <c r="Q2171" s="73">
        <f t="shared" si="469"/>
        <v>3547.9743070328095</v>
      </c>
      <c r="R2171" s="73">
        <f t="shared" si="470"/>
        <v>68.6405486850792</v>
      </c>
      <c r="S2171" s="73">
        <f t="shared" si="471"/>
        <v>384.0022598277695</v>
      </c>
      <c r="T2171" s="73">
        <f t="shared" si="472"/>
        <v>6052.42675905597</v>
      </c>
      <c r="U2171" s="73">
        <f t="shared" si="473"/>
        <v>19236</v>
      </c>
      <c r="V2171" s="73">
        <f t="shared" si="474"/>
        <v>73606.73209077517</v>
      </c>
      <c r="W2171" s="73">
        <f t="shared" si="475"/>
        <v>75667.79298614163</v>
      </c>
    </row>
    <row r="2172" spans="2:23" ht="15">
      <c r="B2172" t="s">
        <v>3712</v>
      </c>
      <c r="C2172" t="s">
        <v>3713</v>
      </c>
      <c r="D2172" t="s">
        <v>1888</v>
      </c>
      <c r="E2172" s="54">
        <v>40</v>
      </c>
      <c r="F2172" s="45" t="s">
        <v>407</v>
      </c>
      <c r="G2172" s="45" t="s">
        <v>408</v>
      </c>
      <c r="H2172" s="45" t="s">
        <v>412</v>
      </c>
      <c r="I2172" s="53">
        <v>43718.35</v>
      </c>
      <c r="J2172" s="58">
        <f t="shared" si="462"/>
        <v>45379.6473</v>
      </c>
      <c r="K2172" s="58">
        <f t="shared" si="463"/>
        <v>46877.17566089999</v>
      </c>
      <c r="L2172" s="74">
        <f t="shared" si="464"/>
        <v>3471.5430184499996</v>
      </c>
      <c r="M2172" s="74">
        <f t="shared" si="465"/>
        <v>67.16187800399999</v>
      </c>
      <c r="N2172" s="74">
        <f t="shared" si="466"/>
        <v>384.0022598277695</v>
      </c>
      <c r="O2172" s="74">
        <f t="shared" si="467"/>
        <v>5842.6295898749995</v>
      </c>
      <c r="P2172" s="39">
        <f t="shared" si="468"/>
        <v>19044</v>
      </c>
      <c r="Q2172" s="73">
        <f t="shared" si="469"/>
        <v>3586.1039380588495</v>
      </c>
      <c r="R2172" s="73">
        <f t="shared" si="470"/>
        <v>69.378219978132</v>
      </c>
      <c r="S2172" s="73">
        <f t="shared" si="471"/>
        <v>384.0022598277695</v>
      </c>
      <c r="T2172" s="73">
        <f t="shared" si="472"/>
        <v>6117.471423747449</v>
      </c>
      <c r="U2172" s="73">
        <f t="shared" si="473"/>
        <v>19236</v>
      </c>
      <c r="V2172" s="73">
        <f t="shared" si="474"/>
        <v>74188.98404615677</v>
      </c>
      <c r="W2172" s="73">
        <f t="shared" si="475"/>
        <v>76270.1315025122</v>
      </c>
    </row>
    <row r="2173" spans="2:23" ht="15">
      <c r="B2173" t="s">
        <v>3714</v>
      </c>
      <c r="C2173" t="s">
        <v>3715</v>
      </c>
      <c r="D2173" t="s">
        <v>561</v>
      </c>
      <c r="E2173" s="54">
        <v>40</v>
      </c>
      <c r="F2173" s="45" t="s">
        <v>407</v>
      </c>
      <c r="G2173" s="45" t="s">
        <v>408</v>
      </c>
      <c r="H2173" s="45" t="s">
        <v>412</v>
      </c>
      <c r="I2173" s="53">
        <v>46997</v>
      </c>
      <c r="J2173" s="58">
        <f t="shared" si="462"/>
        <v>48782.886</v>
      </c>
      <c r="K2173" s="58">
        <f t="shared" si="463"/>
        <v>50392.72123799999</v>
      </c>
      <c r="L2173" s="74">
        <f t="shared" si="464"/>
        <v>3731.890779</v>
      </c>
      <c r="M2173" s="74">
        <f t="shared" si="465"/>
        <v>72.19867128</v>
      </c>
      <c r="N2173" s="74">
        <f t="shared" si="466"/>
        <v>384.0022598277695</v>
      </c>
      <c r="O2173" s="74">
        <f t="shared" si="467"/>
        <v>6280.7965725</v>
      </c>
      <c r="P2173" s="39">
        <f t="shared" si="468"/>
        <v>19044</v>
      </c>
      <c r="Q2173" s="73">
        <f t="shared" si="469"/>
        <v>3855.0431747069993</v>
      </c>
      <c r="R2173" s="73">
        <f t="shared" si="470"/>
        <v>74.58122743223998</v>
      </c>
      <c r="S2173" s="73">
        <f t="shared" si="471"/>
        <v>384.0022598277695</v>
      </c>
      <c r="T2173" s="73">
        <f t="shared" si="472"/>
        <v>6576.250121558999</v>
      </c>
      <c r="U2173" s="73">
        <f t="shared" si="473"/>
        <v>19236</v>
      </c>
      <c r="V2173" s="73">
        <f t="shared" si="474"/>
        <v>78295.77428260777</v>
      </c>
      <c r="W2173" s="73">
        <f t="shared" si="475"/>
        <v>80518.598021526</v>
      </c>
    </row>
    <row r="2174" spans="2:23" ht="15">
      <c r="B2174" t="s">
        <v>3716</v>
      </c>
      <c r="C2174" t="s">
        <v>3717</v>
      </c>
      <c r="D2174" t="s">
        <v>2717</v>
      </c>
      <c r="E2174" s="54">
        <v>40</v>
      </c>
      <c r="F2174" s="45" t="s">
        <v>407</v>
      </c>
      <c r="G2174" s="45" t="s">
        <v>408</v>
      </c>
      <c r="H2174" s="45" t="s">
        <v>412</v>
      </c>
      <c r="I2174" s="53">
        <v>43045.89</v>
      </c>
      <c r="J2174" s="58">
        <f t="shared" si="462"/>
        <v>44681.63382</v>
      </c>
      <c r="K2174" s="58">
        <f t="shared" si="463"/>
        <v>46156.12773606</v>
      </c>
      <c r="L2174" s="74">
        <f t="shared" si="464"/>
        <v>3418.14498723</v>
      </c>
      <c r="M2174" s="74">
        <f t="shared" si="465"/>
        <v>66.1288180536</v>
      </c>
      <c r="N2174" s="74">
        <f t="shared" si="466"/>
        <v>384.0022598277695</v>
      </c>
      <c r="O2174" s="74">
        <f t="shared" si="467"/>
        <v>5752.760354325001</v>
      </c>
      <c r="P2174" s="39">
        <f t="shared" si="468"/>
        <v>19044</v>
      </c>
      <c r="Q2174" s="73">
        <f t="shared" si="469"/>
        <v>3530.94377180859</v>
      </c>
      <c r="R2174" s="73">
        <f t="shared" si="470"/>
        <v>68.3110690493688</v>
      </c>
      <c r="S2174" s="73">
        <f t="shared" si="471"/>
        <v>384.0022598277695</v>
      </c>
      <c r="T2174" s="73">
        <f t="shared" si="472"/>
        <v>6023.37466955583</v>
      </c>
      <c r="U2174" s="73">
        <f t="shared" si="473"/>
        <v>19236</v>
      </c>
      <c r="V2174" s="73">
        <f t="shared" si="474"/>
        <v>73346.67023943638</v>
      </c>
      <c r="W2174" s="73">
        <f t="shared" si="475"/>
        <v>75398.75950630156</v>
      </c>
    </row>
    <row r="2175" spans="2:23" ht="15">
      <c r="B2175" t="s">
        <v>3718</v>
      </c>
      <c r="C2175" t="s">
        <v>3719</v>
      </c>
      <c r="D2175" t="s">
        <v>3665</v>
      </c>
      <c r="E2175" s="54">
        <v>40</v>
      </c>
      <c r="F2175" s="45" t="s">
        <v>407</v>
      </c>
      <c r="G2175" s="45" t="s">
        <v>408</v>
      </c>
      <c r="H2175" s="45" t="s">
        <v>412</v>
      </c>
      <c r="I2175" s="53">
        <v>43045.89</v>
      </c>
      <c r="J2175" s="58">
        <f t="shared" si="462"/>
        <v>44681.63382</v>
      </c>
      <c r="K2175" s="58">
        <f t="shared" si="463"/>
        <v>46156.12773606</v>
      </c>
      <c r="L2175" s="74">
        <f t="shared" si="464"/>
        <v>3418.14498723</v>
      </c>
      <c r="M2175" s="74">
        <f t="shared" si="465"/>
        <v>66.1288180536</v>
      </c>
      <c r="N2175" s="74">
        <f t="shared" si="466"/>
        <v>384.0022598277695</v>
      </c>
      <c r="O2175" s="74">
        <f t="shared" si="467"/>
        <v>5752.760354325001</v>
      </c>
      <c r="P2175" s="39">
        <f t="shared" si="468"/>
        <v>19044</v>
      </c>
      <c r="Q2175" s="73">
        <f t="shared" si="469"/>
        <v>3530.94377180859</v>
      </c>
      <c r="R2175" s="73">
        <f t="shared" si="470"/>
        <v>68.3110690493688</v>
      </c>
      <c r="S2175" s="73">
        <f t="shared" si="471"/>
        <v>384.0022598277695</v>
      </c>
      <c r="T2175" s="73">
        <f t="shared" si="472"/>
        <v>6023.37466955583</v>
      </c>
      <c r="U2175" s="73">
        <f t="shared" si="473"/>
        <v>19236</v>
      </c>
      <c r="V2175" s="73">
        <f t="shared" si="474"/>
        <v>73346.67023943638</v>
      </c>
      <c r="W2175" s="73">
        <f t="shared" si="475"/>
        <v>75398.75950630156</v>
      </c>
    </row>
    <row r="2176" spans="2:23" ht="15">
      <c r="B2176" t="s">
        <v>3720</v>
      </c>
      <c r="C2176" t="s">
        <v>3721</v>
      </c>
      <c r="D2176" t="s">
        <v>446</v>
      </c>
      <c r="E2176" s="54">
        <v>87</v>
      </c>
      <c r="F2176" s="45" t="s">
        <v>407</v>
      </c>
      <c r="G2176" s="45" t="s">
        <v>408</v>
      </c>
      <c r="H2176" s="45" t="s">
        <v>412</v>
      </c>
      <c r="I2176" s="53">
        <v>48305.48</v>
      </c>
      <c r="J2176" s="58">
        <f t="shared" si="462"/>
        <v>50141.088240000005</v>
      </c>
      <c r="K2176" s="58">
        <f t="shared" si="463"/>
        <v>51795.74415192</v>
      </c>
      <c r="L2176" s="74">
        <f t="shared" si="464"/>
        <v>3835.7932503600005</v>
      </c>
      <c r="M2176" s="74">
        <f t="shared" si="465"/>
        <v>74.2088105952</v>
      </c>
      <c r="N2176" s="74">
        <f t="shared" si="466"/>
        <v>384.0022598277695</v>
      </c>
      <c r="O2176" s="74">
        <f t="shared" si="467"/>
        <v>6455.6651109</v>
      </c>
      <c r="P2176" s="39">
        <f t="shared" si="468"/>
        <v>19044</v>
      </c>
      <c r="Q2176" s="73">
        <f t="shared" si="469"/>
        <v>3962.37442762188</v>
      </c>
      <c r="R2176" s="73">
        <f t="shared" si="470"/>
        <v>76.6577013448416</v>
      </c>
      <c r="S2176" s="73">
        <f t="shared" si="471"/>
        <v>384.0022598277695</v>
      </c>
      <c r="T2176" s="73">
        <f t="shared" si="472"/>
        <v>6759.344611825561</v>
      </c>
      <c r="U2176" s="73">
        <f t="shared" si="473"/>
        <v>19236</v>
      </c>
      <c r="V2176" s="73">
        <f t="shared" si="474"/>
        <v>79934.75767168298</v>
      </c>
      <c r="W2176" s="73">
        <f t="shared" si="475"/>
        <v>82214.12315254005</v>
      </c>
    </row>
    <row r="2177" spans="2:23" ht="15">
      <c r="B2177" t="s">
        <v>3722</v>
      </c>
      <c r="C2177" t="s">
        <v>3723</v>
      </c>
      <c r="D2177" t="s">
        <v>1463</v>
      </c>
      <c r="E2177" s="54">
        <v>40</v>
      </c>
      <c r="F2177" s="45" t="s">
        <v>407</v>
      </c>
      <c r="G2177" s="45" t="s">
        <v>408</v>
      </c>
      <c r="H2177" s="45" t="s">
        <v>412</v>
      </c>
      <c r="I2177" s="53">
        <v>43045.89</v>
      </c>
      <c r="J2177" s="58">
        <f t="shared" si="462"/>
        <v>44681.63382</v>
      </c>
      <c r="K2177" s="58">
        <f t="shared" si="463"/>
        <v>46156.12773606</v>
      </c>
      <c r="L2177" s="74">
        <f t="shared" si="464"/>
        <v>3418.14498723</v>
      </c>
      <c r="M2177" s="74">
        <f t="shared" si="465"/>
        <v>66.1288180536</v>
      </c>
      <c r="N2177" s="74">
        <f t="shared" si="466"/>
        <v>384.0022598277695</v>
      </c>
      <c r="O2177" s="74">
        <f t="shared" si="467"/>
        <v>5752.760354325001</v>
      </c>
      <c r="P2177" s="39">
        <f t="shared" si="468"/>
        <v>19044</v>
      </c>
      <c r="Q2177" s="73">
        <f t="shared" si="469"/>
        <v>3530.94377180859</v>
      </c>
      <c r="R2177" s="73">
        <f t="shared" si="470"/>
        <v>68.3110690493688</v>
      </c>
      <c r="S2177" s="73">
        <f t="shared" si="471"/>
        <v>384.0022598277695</v>
      </c>
      <c r="T2177" s="73">
        <f t="shared" si="472"/>
        <v>6023.37466955583</v>
      </c>
      <c r="U2177" s="73">
        <f t="shared" si="473"/>
        <v>19236</v>
      </c>
      <c r="V2177" s="73">
        <f t="shared" si="474"/>
        <v>73346.67023943638</v>
      </c>
      <c r="W2177" s="73">
        <f t="shared" si="475"/>
        <v>75398.75950630156</v>
      </c>
    </row>
    <row r="2178" spans="2:23" ht="15">
      <c r="B2178" t="s">
        <v>3724</v>
      </c>
      <c r="C2178" t="s">
        <v>527</v>
      </c>
      <c r="D2178" t="s">
        <v>417</v>
      </c>
      <c r="E2178" s="54">
        <v>40</v>
      </c>
      <c r="F2178" s="45" t="s">
        <v>407</v>
      </c>
      <c r="G2178" s="45" t="s">
        <v>408</v>
      </c>
      <c r="H2178" s="45" t="s">
        <v>412</v>
      </c>
      <c r="I2178" s="53">
        <v>52952.22</v>
      </c>
      <c r="J2178" s="58">
        <f t="shared" si="462"/>
        <v>54964.40436</v>
      </c>
      <c r="K2178" s="58">
        <f t="shared" si="463"/>
        <v>56778.229703879995</v>
      </c>
      <c r="L2178" s="74">
        <f t="shared" si="464"/>
        <v>4204.77693354</v>
      </c>
      <c r="M2178" s="74">
        <f t="shared" si="465"/>
        <v>81.3473184528</v>
      </c>
      <c r="N2178" s="74">
        <f t="shared" si="466"/>
        <v>384.0022598277695</v>
      </c>
      <c r="O2178" s="74">
        <f t="shared" si="467"/>
        <v>7076.66706135</v>
      </c>
      <c r="P2178" s="39">
        <f t="shared" si="468"/>
        <v>19044</v>
      </c>
      <c r="Q2178" s="73">
        <f t="shared" si="469"/>
        <v>4343.53457234682</v>
      </c>
      <c r="R2178" s="73">
        <f t="shared" si="470"/>
        <v>84.03177996174239</v>
      </c>
      <c r="S2178" s="73">
        <f t="shared" si="471"/>
        <v>384.0022598277695</v>
      </c>
      <c r="T2178" s="73">
        <f t="shared" si="472"/>
        <v>7409.558976356339</v>
      </c>
      <c r="U2178" s="73">
        <f t="shared" si="473"/>
        <v>19236</v>
      </c>
      <c r="V2178" s="73">
        <f t="shared" si="474"/>
        <v>85755.19793317057</v>
      </c>
      <c r="W2178" s="73">
        <f t="shared" si="475"/>
        <v>88235.35729237268</v>
      </c>
    </row>
    <row r="2179" spans="2:23" ht="15">
      <c r="B2179" t="s">
        <v>3725</v>
      </c>
      <c r="C2179" t="s">
        <v>3726</v>
      </c>
      <c r="D2179" t="s">
        <v>1516</v>
      </c>
      <c r="E2179" s="54">
        <v>40</v>
      </c>
      <c r="F2179" s="45" t="s">
        <v>407</v>
      </c>
      <c r="G2179" s="45" t="s">
        <v>408</v>
      </c>
      <c r="H2179" s="45" t="s">
        <v>412</v>
      </c>
      <c r="I2179" s="53">
        <v>46220.5</v>
      </c>
      <c r="J2179" s="58">
        <f t="shared" si="462"/>
        <v>47976.879</v>
      </c>
      <c r="K2179" s="58">
        <f t="shared" si="463"/>
        <v>49560.116007</v>
      </c>
      <c r="L2179" s="74">
        <f t="shared" si="464"/>
        <v>3670.2312435</v>
      </c>
      <c r="M2179" s="74">
        <f t="shared" si="465"/>
        <v>71.00578092</v>
      </c>
      <c r="N2179" s="74">
        <f t="shared" si="466"/>
        <v>384.0022598277695</v>
      </c>
      <c r="O2179" s="74">
        <f t="shared" si="467"/>
        <v>6177.02317125</v>
      </c>
      <c r="P2179" s="39">
        <f t="shared" si="468"/>
        <v>19044</v>
      </c>
      <c r="Q2179" s="73">
        <f t="shared" si="469"/>
        <v>3791.3488745355</v>
      </c>
      <c r="R2179" s="73">
        <f t="shared" si="470"/>
        <v>73.34897169035999</v>
      </c>
      <c r="S2179" s="73">
        <f t="shared" si="471"/>
        <v>384.0022598277695</v>
      </c>
      <c r="T2179" s="73">
        <f t="shared" si="472"/>
        <v>6467.5951389135</v>
      </c>
      <c r="U2179" s="73">
        <f t="shared" si="473"/>
        <v>19236</v>
      </c>
      <c r="V2179" s="73">
        <f t="shared" si="474"/>
        <v>77323.14145549777</v>
      </c>
      <c r="W2179" s="73">
        <f t="shared" si="475"/>
        <v>79512.41125196713</v>
      </c>
    </row>
    <row r="2180" spans="2:23" ht="15">
      <c r="B2180" t="s">
        <v>3727</v>
      </c>
      <c r="C2180" t="s">
        <v>536</v>
      </c>
      <c r="D2180" t="s">
        <v>423</v>
      </c>
      <c r="E2180" s="54">
        <v>40</v>
      </c>
      <c r="F2180" s="45" t="s">
        <v>407</v>
      </c>
      <c r="G2180" s="45" t="s">
        <v>408</v>
      </c>
      <c r="H2180" s="45" t="s">
        <v>412</v>
      </c>
      <c r="I2180" s="53">
        <v>51674.15</v>
      </c>
      <c r="J2180" s="58">
        <f t="shared" si="462"/>
        <v>53637.767700000004</v>
      </c>
      <c r="K2180" s="58">
        <f t="shared" si="463"/>
        <v>55407.814034099996</v>
      </c>
      <c r="L2180" s="74">
        <f t="shared" si="464"/>
        <v>4103.28922905</v>
      </c>
      <c r="M2180" s="74">
        <f t="shared" si="465"/>
        <v>79.38389619600001</v>
      </c>
      <c r="N2180" s="74">
        <f t="shared" si="466"/>
        <v>384.0022598277695</v>
      </c>
      <c r="O2180" s="74">
        <f t="shared" si="467"/>
        <v>6905.862591375001</v>
      </c>
      <c r="P2180" s="39">
        <f t="shared" si="468"/>
        <v>19044</v>
      </c>
      <c r="Q2180" s="73">
        <f t="shared" si="469"/>
        <v>4238.697773608649</v>
      </c>
      <c r="R2180" s="73">
        <f t="shared" si="470"/>
        <v>82.00356477046799</v>
      </c>
      <c r="S2180" s="73">
        <f t="shared" si="471"/>
        <v>384.0022598277695</v>
      </c>
      <c r="T2180" s="73">
        <f t="shared" si="472"/>
        <v>7230.71973145005</v>
      </c>
      <c r="U2180" s="73">
        <f t="shared" si="473"/>
        <v>19236</v>
      </c>
      <c r="V2180" s="73">
        <f t="shared" si="474"/>
        <v>84154.30567644877</v>
      </c>
      <c r="W2180" s="73">
        <f t="shared" si="475"/>
        <v>86579.23736375693</v>
      </c>
    </row>
    <row r="2181" spans="2:23" ht="15">
      <c r="B2181" t="s">
        <v>3728</v>
      </c>
      <c r="C2181" t="s">
        <v>540</v>
      </c>
      <c r="D2181" t="s">
        <v>486</v>
      </c>
      <c r="E2181" s="54">
        <v>40</v>
      </c>
      <c r="F2181" s="45" t="s">
        <v>407</v>
      </c>
      <c r="G2181" s="45" t="s">
        <v>408</v>
      </c>
      <c r="H2181" s="45" t="s">
        <v>412</v>
      </c>
      <c r="I2181" s="53">
        <v>48103.03</v>
      </c>
      <c r="J2181" s="58">
        <f t="shared" si="462"/>
        <v>49930.94514</v>
      </c>
      <c r="K2181" s="58">
        <f t="shared" si="463"/>
        <v>51578.66632962</v>
      </c>
      <c r="L2181" s="74">
        <f t="shared" si="464"/>
        <v>3819.7173032100004</v>
      </c>
      <c r="M2181" s="74">
        <f t="shared" si="465"/>
        <v>73.8977988072</v>
      </c>
      <c r="N2181" s="74">
        <f t="shared" si="466"/>
        <v>384.0022598277695</v>
      </c>
      <c r="O2181" s="74">
        <f t="shared" si="467"/>
        <v>6428.609186775001</v>
      </c>
      <c r="P2181" s="39">
        <f t="shared" si="468"/>
        <v>19044</v>
      </c>
      <c r="Q2181" s="73">
        <f t="shared" si="469"/>
        <v>3945.76797421593</v>
      </c>
      <c r="R2181" s="73">
        <f t="shared" si="470"/>
        <v>76.3364261678376</v>
      </c>
      <c r="S2181" s="73">
        <f t="shared" si="471"/>
        <v>384.0022598277695</v>
      </c>
      <c r="T2181" s="73">
        <f t="shared" si="472"/>
        <v>6731.01595601541</v>
      </c>
      <c r="U2181" s="73">
        <f t="shared" si="473"/>
        <v>19236</v>
      </c>
      <c r="V2181" s="73">
        <f t="shared" si="474"/>
        <v>79681.17168861997</v>
      </c>
      <c r="W2181" s="73">
        <f t="shared" si="475"/>
        <v>81951.78894584694</v>
      </c>
    </row>
    <row r="2182" spans="2:23" ht="15">
      <c r="B2182" t="s">
        <v>3729</v>
      </c>
      <c r="C2182" t="s">
        <v>3730</v>
      </c>
      <c r="D2182" t="s">
        <v>508</v>
      </c>
      <c r="E2182" s="54">
        <v>40</v>
      </c>
      <c r="F2182" s="45" t="s">
        <v>407</v>
      </c>
      <c r="G2182" s="45" t="s">
        <v>408</v>
      </c>
      <c r="H2182" s="45" t="s">
        <v>412</v>
      </c>
      <c r="I2182" s="53">
        <v>44109.3</v>
      </c>
      <c r="J2182" s="58">
        <f t="shared" si="462"/>
        <v>45785.453400000006</v>
      </c>
      <c r="K2182" s="58">
        <f t="shared" si="463"/>
        <v>47296.3733622</v>
      </c>
      <c r="L2182" s="74">
        <f t="shared" si="464"/>
        <v>3502.5871851</v>
      </c>
      <c r="M2182" s="74">
        <f t="shared" si="465"/>
        <v>67.76247103200001</v>
      </c>
      <c r="N2182" s="74">
        <f t="shared" si="466"/>
        <v>384.0022598277695</v>
      </c>
      <c r="O2182" s="74">
        <f t="shared" si="467"/>
        <v>5894.877125250001</v>
      </c>
      <c r="P2182" s="39">
        <f t="shared" si="468"/>
        <v>19044</v>
      </c>
      <c r="Q2182" s="73">
        <f t="shared" si="469"/>
        <v>3618.1725622083</v>
      </c>
      <c r="R2182" s="73">
        <f t="shared" si="470"/>
        <v>69.998632576056</v>
      </c>
      <c r="S2182" s="73">
        <f t="shared" si="471"/>
        <v>384.0022598277695</v>
      </c>
      <c r="T2182" s="73">
        <f t="shared" si="472"/>
        <v>6172.1767237671</v>
      </c>
      <c r="U2182" s="73">
        <f t="shared" si="473"/>
        <v>19236</v>
      </c>
      <c r="V2182" s="73">
        <f t="shared" si="474"/>
        <v>74678.68244120978</v>
      </c>
      <c r="W2182" s="73">
        <f t="shared" si="475"/>
        <v>76776.72354057923</v>
      </c>
    </row>
    <row r="2183" spans="2:23" ht="15">
      <c r="B2183" t="s">
        <v>3731</v>
      </c>
      <c r="C2183" t="s">
        <v>3732</v>
      </c>
      <c r="D2183" t="s">
        <v>1513</v>
      </c>
      <c r="E2183" s="54">
        <v>40</v>
      </c>
      <c r="F2183" s="45" t="s">
        <v>407</v>
      </c>
      <c r="G2183" s="45" t="s">
        <v>408</v>
      </c>
      <c r="H2183" s="45" t="s">
        <v>412</v>
      </c>
      <c r="I2183" s="53">
        <v>46220.5</v>
      </c>
      <c r="J2183" s="58">
        <f t="shared" si="462"/>
        <v>47976.879</v>
      </c>
      <c r="K2183" s="58">
        <f t="shared" si="463"/>
        <v>49560.116007</v>
      </c>
      <c r="L2183" s="74">
        <f t="shared" si="464"/>
        <v>3670.2312435</v>
      </c>
      <c r="M2183" s="74">
        <f t="shared" si="465"/>
        <v>71.00578092</v>
      </c>
      <c r="N2183" s="74">
        <f t="shared" si="466"/>
        <v>384.0022598277695</v>
      </c>
      <c r="O2183" s="74">
        <f t="shared" si="467"/>
        <v>6177.02317125</v>
      </c>
      <c r="P2183" s="39">
        <f t="shared" si="468"/>
        <v>19044</v>
      </c>
      <c r="Q2183" s="73">
        <f t="shared" si="469"/>
        <v>3791.3488745355</v>
      </c>
      <c r="R2183" s="73">
        <f t="shared" si="470"/>
        <v>73.34897169035999</v>
      </c>
      <c r="S2183" s="73">
        <f t="shared" si="471"/>
        <v>384.0022598277695</v>
      </c>
      <c r="T2183" s="73">
        <f t="shared" si="472"/>
        <v>6467.5951389135</v>
      </c>
      <c r="U2183" s="73">
        <f t="shared" si="473"/>
        <v>19236</v>
      </c>
      <c r="V2183" s="73">
        <f t="shared" si="474"/>
        <v>77323.14145549777</v>
      </c>
      <c r="W2183" s="73">
        <f t="shared" si="475"/>
        <v>79512.41125196713</v>
      </c>
    </row>
    <row r="2184" spans="2:23" ht="15">
      <c r="B2184" t="s">
        <v>3733</v>
      </c>
      <c r="C2184" t="s">
        <v>3734</v>
      </c>
      <c r="D2184" t="s">
        <v>1499</v>
      </c>
      <c r="E2184" s="54">
        <v>40</v>
      </c>
      <c r="F2184" s="45" t="s">
        <v>407</v>
      </c>
      <c r="G2184" s="45" t="s">
        <v>408</v>
      </c>
      <c r="H2184" s="45" t="s">
        <v>412</v>
      </c>
      <c r="I2184" s="53">
        <v>46220.5</v>
      </c>
      <c r="J2184" s="58">
        <f t="shared" si="462"/>
        <v>47976.879</v>
      </c>
      <c r="K2184" s="58">
        <f t="shared" si="463"/>
        <v>49560.116007</v>
      </c>
      <c r="L2184" s="74">
        <f t="shared" si="464"/>
        <v>3670.2312435</v>
      </c>
      <c r="M2184" s="74">
        <f t="shared" si="465"/>
        <v>71.00578092</v>
      </c>
      <c r="N2184" s="74">
        <f t="shared" si="466"/>
        <v>384.0022598277695</v>
      </c>
      <c r="O2184" s="74">
        <f t="shared" si="467"/>
        <v>6177.02317125</v>
      </c>
      <c r="P2184" s="39">
        <f t="shared" si="468"/>
        <v>19044</v>
      </c>
      <c r="Q2184" s="73">
        <f t="shared" si="469"/>
        <v>3791.3488745355</v>
      </c>
      <c r="R2184" s="73">
        <f t="shared" si="470"/>
        <v>73.34897169035999</v>
      </c>
      <c r="S2184" s="73">
        <f t="shared" si="471"/>
        <v>384.0022598277695</v>
      </c>
      <c r="T2184" s="73">
        <f t="shared" si="472"/>
        <v>6467.5951389135</v>
      </c>
      <c r="U2184" s="73">
        <f t="shared" si="473"/>
        <v>19236</v>
      </c>
      <c r="V2184" s="73">
        <f t="shared" si="474"/>
        <v>77323.14145549777</v>
      </c>
      <c r="W2184" s="73">
        <f t="shared" si="475"/>
        <v>79512.41125196713</v>
      </c>
    </row>
    <row r="2185" spans="2:23" ht="15">
      <c r="B2185" t="s">
        <v>3735</v>
      </c>
      <c r="C2185" t="s">
        <v>565</v>
      </c>
      <c r="D2185" t="s">
        <v>443</v>
      </c>
      <c r="E2185" s="54">
        <v>40</v>
      </c>
      <c r="F2185" s="45" t="s">
        <v>407</v>
      </c>
      <c r="G2185" s="45" t="s">
        <v>408</v>
      </c>
      <c r="H2185" s="45" t="s">
        <v>412</v>
      </c>
      <c r="I2185" s="53">
        <v>46220.5</v>
      </c>
      <c r="J2185" s="58">
        <f t="shared" si="462"/>
        <v>47976.879</v>
      </c>
      <c r="K2185" s="58">
        <f t="shared" si="463"/>
        <v>49560.116007</v>
      </c>
      <c r="L2185" s="74">
        <f t="shared" si="464"/>
        <v>3670.2312435</v>
      </c>
      <c r="M2185" s="74">
        <f t="shared" si="465"/>
        <v>71.00578092</v>
      </c>
      <c r="N2185" s="74">
        <f t="shared" si="466"/>
        <v>384.0022598277695</v>
      </c>
      <c r="O2185" s="74">
        <f t="shared" si="467"/>
        <v>6177.02317125</v>
      </c>
      <c r="P2185" s="39">
        <f t="shared" si="468"/>
        <v>19044</v>
      </c>
      <c r="Q2185" s="73">
        <f t="shared" si="469"/>
        <v>3791.3488745355</v>
      </c>
      <c r="R2185" s="73">
        <f t="shared" si="470"/>
        <v>73.34897169035999</v>
      </c>
      <c r="S2185" s="73">
        <f t="shared" si="471"/>
        <v>384.0022598277695</v>
      </c>
      <c r="T2185" s="73">
        <f t="shared" si="472"/>
        <v>6467.5951389135</v>
      </c>
      <c r="U2185" s="73">
        <f t="shared" si="473"/>
        <v>19236</v>
      </c>
      <c r="V2185" s="73">
        <f t="shared" si="474"/>
        <v>77323.14145549777</v>
      </c>
      <c r="W2185" s="73">
        <f t="shared" si="475"/>
        <v>79512.41125196713</v>
      </c>
    </row>
    <row r="2186" spans="2:23" ht="15">
      <c r="B2186" t="s">
        <v>3736</v>
      </c>
      <c r="C2186" t="s">
        <v>534</v>
      </c>
      <c r="D2186" t="s">
        <v>483</v>
      </c>
      <c r="E2186" s="54">
        <v>40</v>
      </c>
      <c r="F2186" s="45" t="s">
        <v>407</v>
      </c>
      <c r="G2186" s="45" t="s">
        <v>408</v>
      </c>
      <c r="H2186" s="45" t="s">
        <v>412</v>
      </c>
      <c r="I2186" s="53">
        <v>46220.5</v>
      </c>
      <c r="J2186" s="58">
        <f aca="true" t="shared" si="476" ref="J2186:J2249">I2186*(1+$F$1)</f>
        <v>47976.879</v>
      </c>
      <c r="K2186" s="58">
        <f aca="true" t="shared" si="477" ref="K2186:K2249">J2186*(1+$F$2)</f>
        <v>49560.116007</v>
      </c>
      <c r="L2186" s="74">
        <f aca="true" t="shared" si="478" ref="L2186:L2249">IF(J2186-$L$2&lt;0,J2186*$I$3,($L$2*$I$3)+(J2186-$L$2)*$I$4)</f>
        <v>3670.2312435</v>
      </c>
      <c r="M2186" s="74">
        <f aca="true" t="shared" si="479" ref="M2186:M2249">J2186*0.00148</f>
        <v>71.00578092</v>
      </c>
      <c r="N2186" s="74">
        <f aca="true" t="shared" si="480" ref="N2186:N2249">2080*0.184616471071043</f>
        <v>384.0022598277695</v>
      </c>
      <c r="O2186" s="74">
        <f aca="true" t="shared" si="481" ref="O2186:O2249">J2186*0.12875</f>
        <v>6177.02317125</v>
      </c>
      <c r="P2186" s="39">
        <f aca="true" t="shared" si="482" ref="P2186:P2249">1587*12</f>
        <v>19044</v>
      </c>
      <c r="Q2186" s="73">
        <f aca="true" t="shared" si="483" ref="Q2186:Q2249">IF(K2186-$L$2&lt;0,K2186*$I$3,($L$2*$I$3)+(K2186-$L$2)*$I$4)</f>
        <v>3791.3488745355</v>
      </c>
      <c r="R2186" s="73">
        <f aca="true" t="shared" si="484" ref="R2186:R2249">K2186*0.00148</f>
        <v>73.34897169035999</v>
      </c>
      <c r="S2186" s="73">
        <f aca="true" t="shared" si="485" ref="S2186:S2249">2080*0.184616471071043</f>
        <v>384.0022598277695</v>
      </c>
      <c r="T2186" s="73">
        <f aca="true" t="shared" si="486" ref="T2186:T2249">K2186*0.1305</f>
        <v>6467.5951389135</v>
      </c>
      <c r="U2186" s="73">
        <f aca="true" t="shared" si="487" ref="U2186:U2249">1603*12</f>
        <v>19236</v>
      </c>
      <c r="V2186" s="73">
        <f aca="true" t="shared" si="488" ref="V2186:V2249">J2186+SUM(L2186:P2186)</f>
        <v>77323.14145549777</v>
      </c>
      <c r="W2186" s="73">
        <f aca="true" t="shared" si="489" ref="W2186:W2249">K2186+SUM(Q2186:U2186)</f>
        <v>79512.41125196713</v>
      </c>
    </row>
    <row r="2187" spans="2:23" ht="15">
      <c r="B2187" t="s">
        <v>3737</v>
      </c>
      <c r="C2187" t="s">
        <v>536</v>
      </c>
      <c r="D2187" t="s">
        <v>797</v>
      </c>
      <c r="E2187" s="54">
        <v>40</v>
      </c>
      <c r="F2187" s="45" t="s">
        <v>407</v>
      </c>
      <c r="G2187" s="45" t="s">
        <v>408</v>
      </c>
      <c r="H2187" s="45" t="s">
        <v>412</v>
      </c>
      <c r="I2187" s="53">
        <v>51674.15</v>
      </c>
      <c r="J2187" s="58">
        <f t="shared" si="476"/>
        <v>53637.767700000004</v>
      </c>
      <c r="K2187" s="58">
        <f t="shared" si="477"/>
        <v>55407.814034099996</v>
      </c>
      <c r="L2187" s="74">
        <f t="shared" si="478"/>
        <v>4103.28922905</v>
      </c>
      <c r="M2187" s="74">
        <f t="shared" si="479"/>
        <v>79.38389619600001</v>
      </c>
      <c r="N2187" s="74">
        <f t="shared" si="480"/>
        <v>384.0022598277695</v>
      </c>
      <c r="O2187" s="74">
        <f t="shared" si="481"/>
        <v>6905.862591375001</v>
      </c>
      <c r="P2187" s="39">
        <f t="shared" si="482"/>
        <v>19044</v>
      </c>
      <c r="Q2187" s="73">
        <f t="shared" si="483"/>
        <v>4238.697773608649</v>
      </c>
      <c r="R2187" s="73">
        <f t="shared" si="484"/>
        <v>82.00356477046799</v>
      </c>
      <c r="S2187" s="73">
        <f t="shared" si="485"/>
        <v>384.0022598277695</v>
      </c>
      <c r="T2187" s="73">
        <f t="shared" si="486"/>
        <v>7230.71973145005</v>
      </c>
      <c r="U2187" s="73">
        <f t="shared" si="487"/>
        <v>19236</v>
      </c>
      <c r="V2187" s="73">
        <f t="shared" si="488"/>
        <v>84154.30567644877</v>
      </c>
      <c r="W2187" s="73">
        <f t="shared" si="489"/>
        <v>86579.23736375693</v>
      </c>
    </row>
    <row r="2188" spans="2:23" ht="15">
      <c r="B2188" t="s">
        <v>3738</v>
      </c>
      <c r="C2188" t="s">
        <v>536</v>
      </c>
      <c r="D2188" t="s">
        <v>2002</v>
      </c>
      <c r="E2188" s="54">
        <v>40</v>
      </c>
      <c r="F2188" s="45" t="s">
        <v>407</v>
      </c>
      <c r="G2188" s="45" t="s">
        <v>408</v>
      </c>
      <c r="H2188" s="45" t="s">
        <v>412</v>
      </c>
      <c r="I2188" s="53">
        <v>51674.15</v>
      </c>
      <c r="J2188" s="58">
        <f t="shared" si="476"/>
        <v>53637.767700000004</v>
      </c>
      <c r="K2188" s="58">
        <f t="shared" si="477"/>
        <v>55407.814034099996</v>
      </c>
      <c r="L2188" s="74">
        <f t="shared" si="478"/>
        <v>4103.28922905</v>
      </c>
      <c r="M2188" s="74">
        <f t="shared" si="479"/>
        <v>79.38389619600001</v>
      </c>
      <c r="N2188" s="74">
        <f t="shared" si="480"/>
        <v>384.0022598277695</v>
      </c>
      <c r="O2188" s="74">
        <f t="shared" si="481"/>
        <v>6905.862591375001</v>
      </c>
      <c r="P2188" s="39">
        <f t="shared" si="482"/>
        <v>19044</v>
      </c>
      <c r="Q2188" s="73">
        <f t="shared" si="483"/>
        <v>4238.697773608649</v>
      </c>
      <c r="R2188" s="73">
        <f t="shared" si="484"/>
        <v>82.00356477046799</v>
      </c>
      <c r="S2188" s="73">
        <f t="shared" si="485"/>
        <v>384.0022598277695</v>
      </c>
      <c r="T2188" s="73">
        <f t="shared" si="486"/>
        <v>7230.71973145005</v>
      </c>
      <c r="U2188" s="73">
        <f t="shared" si="487"/>
        <v>19236</v>
      </c>
      <c r="V2188" s="73">
        <f t="shared" si="488"/>
        <v>84154.30567644877</v>
      </c>
      <c r="W2188" s="73">
        <f t="shared" si="489"/>
        <v>86579.23736375693</v>
      </c>
    </row>
    <row r="2189" spans="2:23" ht="15">
      <c r="B2189" t="s">
        <v>3739</v>
      </c>
      <c r="C2189" t="s">
        <v>536</v>
      </c>
      <c r="D2189" t="s">
        <v>2946</v>
      </c>
      <c r="E2189" s="54">
        <v>40</v>
      </c>
      <c r="F2189" s="45" t="s">
        <v>407</v>
      </c>
      <c r="G2189" s="45" t="s">
        <v>408</v>
      </c>
      <c r="H2189" s="45" t="s">
        <v>412</v>
      </c>
      <c r="I2189" s="53">
        <v>51674.15</v>
      </c>
      <c r="J2189" s="58">
        <f t="shared" si="476"/>
        <v>53637.767700000004</v>
      </c>
      <c r="K2189" s="58">
        <f t="shared" si="477"/>
        <v>55407.814034099996</v>
      </c>
      <c r="L2189" s="74">
        <f t="shared" si="478"/>
        <v>4103.28922905</v>
      </c>
      <c r="M2189" s="74">
        <f t="shared" si="479"/>
        <v>79.38389619600001</v>
      </c>
      <c r="N2189" s="74">
        <f t="shared" si="480"/>
        <v>384.0022598277695</v>
      </c>
      <c r="O2189" s="74">
        <f t="shared" si="481"/>
        <v>6905.862591375001</v>
      </c>
      <c r="P2189" s="39">
        <f t="shared" si="482"/>
        <v>19044</v>
      </c>
      <c r="Q2189" s="73">
        <f t="shared" si="483"/>
        <v>4238.697773608649</v>
      </c>
      <c r="R2189" s="73">
        <f t="shared" si="484"/>
        <v>82.00356477046799</v>
      </c>
      <c r="S2189" s="73">
        <f t="shared" si="485"/>
        <v>384.0022598277695</v>
      </c>
      <c r="T2189" s="73">
        <f t="shared" si="486"/>
        <v>7230.71973145005</v>
      </c>
      <c r="U2189" s="73">
        <f t="shared" si="487"/>
        <v>19236</v>
      </c>
      <c r="V2189" s="73">
        <f t="shared" si="488"/>
        <v>84154.30567644877</v>
      </c>
      <c r="W2189" s="73">
        <f t="shared" si="489"/>
        <v>86579.23736375693</v>
      </c>
    </row>
    <row r="2190" spans="2:23" ht="15">
      <c r="B2190" t="s">
        <v>3740</v>
      </c>
      <c r="C2190" t="s">
        <v>3741</v>
      </c>
      <c r="D2190" t="s">
        <v>801</v>
      </c>
      <c r="E2190" s="54">
        <v>40</v>
      </c>
      <c r="F2190" s="45" t="s">
        <v>407</v>
      </c>
      <c r="G2190" s="45" t="s">
        <v>408</v>
      </c>
      <c r="H2190" s="45" t="s">
        <v>412</v>
      </c>
      <c r="I2190" s="53">
        <v>46220.5</v>
      </c>
      <c r="J2190" s="58">
        <f t="shared" si="476"/>
        <v>47976.879</v>
      </c>
      <c r="K2190" s="58">
        <f t="shared" si="477"/>
        <v>49560.116007</v>
      </c>
      <c r="L2190" s="74">
        <f t="shared" si="478"/>
        <v>3670.2312435</v>
      </c>
      <c r="M2190" s="74">
        <f t="shared" si="479"/>
        <v>71.00578092</v>
      </c>
      <c r="N2190" s="74">
        <f t="shared" si="480"/>
        <v>384.0022598277695</v>
      </c>
      <c r="O2190" s="74">
        <f t="shared" si="481"/>
        <v>6177.02317125</v>
      </c>
      <c r="P2190" s="39">
        <f t="shared" si="482"/>
        <v>19044</v>
      </c>
      <c r="Q2190" s="73">
        <f t="shared" si="483"/>
        <v>3791.3488745355</v>
      </c>
      <c r="R2190" s="73">
        <f t="shared" si="484"/>
        <v>73.34897169035999</v>
      </c>
      <c r="S2190" s="73">
        <f t="shared" si="485"/>
        <v>384.0022598277695</v>
      </c>
      <c r="T2190" s="73">
        <f t="shared" si="486"/>
        <v>6467.5951389135</v>
      </c>
      <c r="U2190" s="73">
        <f t="shared" si="487"/>
        <v>19236</v>
      </c>
      <c r="V2190" s="73">
        <f t="shared" si="488"/>
        <v>77323.14145549777</v>
      </c>
      <c r="W2190" s="73">
        <f t="shared" si="489"/>
        <v>79512.41125196713</v>
      </c>
    </row>
    <row r="2191" spans="2:23" ht="15">
      <c r="B2191" t="s">
        <v>3742</v>
      </c>
      <c r="C2191" t="s">
        <v>3743</v>
      </c>
      <c r="D2191" t="s">
        <v>1935</v>
      </c>
      <c r="E2191" s="54">
        <v>40</v>
      </c>
      <c r="F2191" s="45" t="s">
        <v>407</v>
      </c>
      <c r="G2191" s="45" t="s">
        <v>408</v>
      </c>
      <c r="H2191" s="45" t="s">
        <v>412</v>
      </c>
      <c r="I2191" s="53">
        <v>46220.5</v>
      </c>
      <c r="J2191" s="58">
        <f t="shared" si="476"/>
        <v>47976.879</v>
      </c>
      <c r="K2191" s="58">
        <f t="shared" si="477"/>
        <v>49560.116007</v>
      </c>
      <c r="L2191" s="74">
        <f t="shared" si="478"/>
        <v>3670.2312435</v>
      </c>
      <c r="M2191" s="74">
        <f t="shared" si="479"/>
        <v>71.00578092</v>
      </c>
      <c r="N2191" s="74">
        <f t="shared" si="480"/>
        <v>384.0022598277695</v>
      </c>
      <c r="O2191" s="74">
        <f t="shared" si="481"/>
        <v>6177.02317125</v>
      </c>
      <c r="P2191" s="39">
        <f t="shared" si="482"/>
        <v>19044</v>
      </c>
      <c r="Q2191" s="73">
        <f t="shared" si="483"/>
        <v>3791.3488745355</v>
      </c>
      <c r="R2191" s="73">
        <f t="shared" si="484"/>
        <v>73.34897169035999</v>
      </c>
      <c r="S2191" s="73">
        <f t="shared" si="485"/>
        <v>384.0022598277695</v>
      </c>
      <c r="T2191" s="73">
        <f t="shared" si="486"/>
        <v>6467.5951389135</v>
      </c>
      <c r="U2191" s="73">
        <f t="shared" si="487"/>
        <v>19236</v>
      </c>
      <c r="V2191" s="73">
        <f t="shared" si="488"/>
        <v>77323.14145549777</v>
      </c>
      <c r="W2191" s="73">
        <f t="shared" si="489"/>
        <v>79512.41125196713</v>
      </c>
    </row>
    <row r="2192" spans="2:23" ht="15">
      <c r="B2192" t="s">
        <v>3744</v>
      </c>
      <c r="C2192" t="s">
        <v>3745</v>
      </c>
      <c r="D2192" t="s">
        <v>773</v>
      </c>
      <c r="E2192" s="54">
        <v>40</v>
      </c>
      <c r="F2192" s="45" t="s">
        <v>407</v>
      </c>
      <c r="G2192" s="45" t="s">
        <v>408</v>
      </c>
      <c r="H2192" s="45" t="s">
        <v>412</v>
      </c>
      <c r="I2192" s="53">
        <v>42840.19</v>
      </c>
      <c r="J2192" s="58">
        <f t="shared" si="476"/>
        <v>44468.11722000001</v>
      </c>
      <c r="K2192" s="58">
        <f t="shared" si="477"/>
        <v>45935.56508826</v>
      </c>
      <c r="L2192" s="74">
        <f t="shared" si="478"/>
        <v>3401.8109673300005</v>
      </c>
      <c r="M2192" s="74">
        <f t="shared" si="479"/>
        <v>65.8128134856</v>
      </c>
      <c r="N2192" s="74">
        <f t="shared" si="480"/>
        <v>384.0022598277695</v>
      </c>
      <c r="O2192" s="74">
        <f t="shared" si="481"/>
        <v>5725.270092075001</v>
      </c>
      <c r="P2192" s="39">
        <f t="shared" si="482"/>
        <v>19044</v>
      </c>
      <c r="Q2192" s="73">
        <f t="shared" si="483"/>
        <v>3514.07072925189</v>
      </c>
      <c r="R2192" s="73">
        <f t="shared" si="484"/>
        <v>67.9846363306248</v>
      </c>
      <c r="S2192" s="73">
        <f t="shared" si="485"/>
        <v>384.0022598277695</v>
      </c>
      <c r="T2192" s="73">
        <f t="shared" si="486"/>
        <v>5994.591244017931</v>
      </c>
      <c r="U2192" s="73">
        <f t="shared" si="487"/>
        <v>19236</v>
      </c>
      <c r="V2192" s="73">
        <f t="shared" si="488"/>
        <v>73089.01335271838</v>
      </c>
      <c r="W2192" s="73">
        <f t="shared" si="489"/>
        <v>75132.21395768822</v>
      </c>
    </row>
    <row r="2193" spans="2:23" ht="15">
      <c r="B2193" t="s">
        <v>3746</v>
      </c>
      <c r="C2193" t="s">
        <v>3747</v>
      </c>
      <c r="D2193" t="s">
        <v>518</v>
      </c>
      <c r="E2193" s="54">
        <v>40</v>
      </c>
      <c r="F2193" s="45" t="s">
        <v>407</v>
      </c>
      <c r="G2193" s="45" t="s">
        <v>408</v>
      </c>
      <c r="H2193" s="45" t="s">
        <v>412</v>
      </c>
      <c r="I2193" s="53">
        <v>46220.5</v>
      </c>
      <c r="J2193" s="58">
        <f t="shared" si="476"/>
        <v>47976.879</v>
      </c>
      <c r="K2193" s="58">
        <f t="shared" si="477"/>
        <v>49560.116007</v>
      </c>
      <c r="L2193" s="74">
        <f t="shared" si="478"/>
        <v>3670.2312435</v>
      </c>
      <c r="M2193" s="74">
        <f t="shared" si="479"/>
        <v>71.00578092</v>
      </c>
      <c r="N2193" s="74">
        <f t="shared" si="480"/>
        <v>384.0022598277695</v>
      </c>
      <c r="O2193" s="74">
        <f t="shared" si="481"/>
        <v>6177.02317125</v>
      </c>
      <c r="P2193" s="39">
        <f t="shared" si="482"/>
        <v>19044</v>
      </c>
      <c r="Q2193" s="73">
        <f t="shared" si="483"/>
        <v>3791.3488745355</v>
      </c>
      <c r="R2193" s="73">
        <f t="shared" si="484"/>
        <v>73.34897169035999</v>
      </c>
      <c r="S2193" s="73">
        <f t="shared" si="485"/>
        <v>384.0022598277695</v>
      </c>
      <c r="T2193" s="73">
        <f t="shared" si="486"/>
        <v>6467.5951389135</v>
      </c>
      <c r="U2193" s="73">
        <f t="shared" si="487"/>
        <v>19236</v>
      </c>
      <c r="V2193" s="73">
        <f t="shared" si="488"/>
        <v>77323.14145549777</v>
      </c>
      <c r="W2193" s="73">
        <f t="shared" si="489"/>
        <v>79512.41125196713</v>
      </c>
    </row>
    <row r="2194" spans="2:23" ht="15">
      <c r="B2194" t="s">
        <v>3748</v>
      </c>
      <c r="C2194" t="s">
        <v>3749</v>
      </c>
      <c r="D2194" t="s">
        <v>851</v>
      </c>
      <c r="E2194" s="54">
        <v>40</v>
      </c>
      <c r="F2194" s="45" t="s">
        <v>407</v>
      </c>
      <c r="G2194" s="45" t="s">
        <v>408</v>
      </c>
      <c r="H2194" s="45" t="s">
        <v>412</v>
      </c>
      <c r="I2194" s="53">
        <v>46220.5</v>
      </c>
      <c r="J2194" s="58">
        <f t="shared" si="476"/>
        <v>47976.879</v>
      </c>
      <c r="K2194" s="58">
        <f t="shared" si="477"/>
        <v>49560.116007</v>
      </c>
      <c r="L2194" s="74">
        <f t="shared" si="478"/>
        <v>3670.2312435</v>
      </c>
      <c r="M2194" s="74">
        <f t="shared" si="479"/>
        <v>71.00578092</v>
      </c>
      <c r="N2194" s="74">
        <f t="shared" si="480"/>
        <v>384.0022598277695</v>
      </c>
      <c r="O2194" s="74">
        <f t="shared" si="481"/>
        <v>6177.02317125</v>
      </c>
      <c r="P2194" s="39">
        <f t="shared" si="482"/>
        <v>19044</v>
      </c>
      <c r="Q2194" s="73">
        <f t="shared" si="483"/>
        <v>3791.3488745355</v>
      </c>
      <c r="R2194" s="73">
        <f t="shared" si="484"/>
        <v>73.34897169035999</v>
      </c>
      <c r="S2194" s="73">
        <f t="shared" si="485"/>
        <v>384.0022598277695</v>
      </c>
      <c r="T2194" s="73">
        <f t="shared" si="486"/>
        <v>6467.5951389135</v>
      </c>
      <c r="U2194" s="73">
        <f t="shared" si="487"/>
        <v>19236</v>
      </c>
      <c r="V2194" s="73">
        <f t="shared" si="488"/>
        <v>77323.14145549777</v>
      </c>
      <c r="W2194" s="73">
        <f t="shared" si="489"/>
        <v>79512.41125196713</v>
      </c>
    </row>
    <row r="2195" spans="2:23" ht="15">
      <c r="B2195" t="s">
        <v>3750</v>
      </c>
      <c r="C2195" t="s">
        <v>3751</v>
      </c>
      <c r="D2195" t="s">
        <v>3644</v>
      </c>
      <c r="E2195" s="54">
        <v>40</v>
      </c>
      <c r="F2195" s="45" t="s">
        <v>407</v>
      </c>
      <c r="G2195" s="45" t="s">
        <v>408</v>
      </c>
      <c r="H2195" s="45" t="s">
        <v>412</v>
      </c>
      <c r="I2195" s="53">
        <v>45625.57</v>
      </c>
      <c r="J2195" s="58">
        <f t="shared" si="476"/>
        <v>47359.34166</v>
      </c>
      <c r="K2195" s="58">
        <f t="shared" si="477"/>
        <v>48922.199934779994</v>
      </c>
      <c r="L2195" s="74">
        <f t="shared" si="478"/>
        <v>3622.98963699</v>
      </c>
      <c r="M2195" s="74">
        <f t="shared" si="479"/>
        <v>70.0918256568</v>
      </c>
      <c r="N2195" s="74">
        <f t="shared" si="480"/>
        <v>384.0022598277695</v>
      </c>
      <c r="O2195" s="74">
        <f t="shared" si="481"/>
        <v>6097.515238725</v>
      </c>
      <c r="P2195" s="39">
        <f t="shared" si="482"/>
        <v>19044</v>
      </c>
      <c r="Q2195" s="73">
        <f t="shared" si="483"/>
        <v>3742.5482950106693</v>
      </c>
      <c r="R2195" s="73">
        <f t="shared" si="484"/>
        <v>72.40485590347438</v>
      </c>
      <c r="S2195" s="73">
        <f t="shared" si="485"/>
        <v>384.0022598277695</v>
      </c>
      <c r="T2195" s="73">
        <f t="shared" si="486"/>
        <v>6384.347091488789</v>
      </c>
      <c r="U2195" s="73">
        <f t="shared" si="487"/>
        <v>19236</v>
      </c>
      <c r="V2195" s="73">
        <f t="shared" si="488"/>
        <v>76577.94062119957</v>
      </c>
      <c r="W2195" s="73">
        <f t="shared" si="489"/>
        <v>78741.5024370107</v>
      </c>
    </row>
    <row r="2196" spans="2:23" ht="15">
      <c r="B2196" t="s">
        <v>3752</v>
      </c>
      <c r="C2196" t="s">
        <v>3753</v>
      </c>
      <c r="D2196" t="s">
        <v>1564</v>
      </c>
      <c r="E2196" s="54">
        <v>40</v>
      </c>
      <c r="F2196" s="45" t="s">
        <v>407</v>
      </c>
      <c r="G2196" s="45" t="s">
        <v>408</v>
      </c>
      <c r="H2196" s="45" t="s">
        <v>412</v>
      </c>
      <c r="I2196" s="53">
        <v>46220.5</v>
      </c>
      <c r="J2196" s="58">
        <f t="shared" si="476"/>
        <v>47976.879</v>
      </c>
      <c r="K2196" s="58">
        <f t="shared" si="477"/>
        <v>49560.116007</v>
      </c>
      <c r="L2196" s="74">
        <f t="shared" si="478"/>
        <v>3670.2312435</v>
      </c>
      <c r="M2196" s="74">
        <f t="shared" si="479"/>
        <v>71.00578092</v>
      </c>
      <c r="N2196" s="74">
        <f t="shared" si="480"/>
        <v>384.0022598277695</v>
      </c>
      <c r="O2196" s="74">
        <f t="shared" si="481"/>
        <v>6177.02317125</v>
      </c>
      <c r="P2196" s="39">
        <f t="shared" si="482"/>
        <v>19044</v>
      </c>
      <c r="Q2196" s="73">
        <f t="shared" si="483"/>
        <v>3791.3488745355</v>
      </c>
      <c r="R2196" s="73">
        <f t="shared" si="484"/>
        <v>73.34897169035999</v>
      </c>
      <c r="S2196" s="73">
        <f t="shared" si="485"/>
        <v>384.0022598277695</v>
      </c>
      <c r="T2196" s="73">
        <f t="shared" si="486"/>
        <v>6467.5951389135</v>
      </c>
      <c r="U2196" s="73">
        <f t="shared" si="487"/>
        <v>19236</v>
      </c>
      <c r="V2196" s="73">
        <f t="shared" si="488"/>
        <v>77323.14145549777</v>
      </c>
      <c r="W2196" s="73">
        <f t="shared" si="489"/>
        <v>79512.41125196713</v>
      </c>
    </row>
    <row r="2197" spans="2:23" ht="15">
      <c r="B2197" t="s">
        <v>3754</v>
      </c>
      <c r="C2197" t="s">
        <v>3755</v>
      </c>
      <c r="D2197" t="s">
        <v>957</v>
      </c>
      <c r="E2197" s="54">
        <v>40</v>
      </c>
      <c r="F2197" s="45" t="s">
        <v>407</v>
      </c>
      <c r="G2197" s="45" t="s">
        <v>408</v>
      </c>
      <c r="H2197" s="45" t="s">
        <v>412</v>
      </c>
      <c r="I2197" s="53">
        <v>46220.5</v>
      </c>
      <c r="J2197" s="58">
        <f t="shared" si="476"/>
        <v>47976.879</v>
      </c>
      <c r="K2197" s="58">
        <f t="shared" si="477"/>
        <v>49560.116007</v>
      </c>
      <c r="L2197" s="74">
        <f t="shared" si="478"/>
        <v>3670.2312435</v>
      </c>
      <c r="M2197" s="74">
        <f t="shared" si="479"/>
        <v>71.00578092</v>
      </c>
      <c r="N2197" s="74">
        <f t="shared" si="480"/>
        <v>384.0022598277695</v>
      </c>
      <c r="O2197" s="74">
        <f t="shared" si="481"/>
        <v>6177.02317125</v>
      </c>
      <c r="P2197" s="39">
        <f t="shared" si="482"/>
        <v>19044</v>
      </c>
      <c r="Q2197" s="73">
        <f t="shared" si="483"/>
        <v>3791.3488745355</v>
      </c>
      <c r="R2197" s="73">
        <f t="shared" si="484"/>
        <v>73.34897169035999</v>
      </c>
      <c r="S2197" s="73">
        <f t="shared" si="485"/>
        <v>384.0022598277695</v>
      </c>
      <c r="T2197" s="73">
        <f t="shared" si="486"/>
        <v>6467.5951389135</v>
      </c>
      <c r="U2197" s="73">
        <f t="shared" si="487"/>
        <v>19236</v>
      </c>
      <c r="V2197" s="73">
        <f t="shared" si="488"/>
        <v>77323.14145549777</v>
      </c>
      <c r="W2197" s="73">
        <f t="shared" si="489"/>
        <v>79512.41125196713</v>
      </c>
    </row>
    <row r="2198" spans="2:23" ht="15">
      <c r="B2198" t="s">
        <v>3756</v>
      </c>
      <c r="C2198" t="s">
        <v>3757</v>
      </c>
      <c r="D2198" t="s">
        <v>420</v>
      </c>
      <c r="E2198" s="54">
        <v>40</v>
      </c>
      <c r="F2198" s="45" t="s">
        <v>407</v>
      </c>
      <c r="G2198" s="45" t="s">
        <v>408</v>
      </c>
      <c r="H2198" s="45" t="s">
        <v>412</v>
      </c>
      <c r="I2198" s="53">
        <v>46220.5</v>
      </c>
      <c r="J2198" s="58">
        <f t="shared" si="476"/>
        <v>47976.879</v>
      </c>
      <c r="K2198" s="58">
        <f t="shared" si="477"/>
        <v>49560.116007</v>
      </c>
      <c r="L2198" s="74">
        <f t="shared" si="478"/>
        <v>3670.2312435</v>
      </c>
      <c r="M2198" s="74">
        <f t="shared" si="479"/>
        <v>71.00578092</v>
      </c>
      <c r="N2198" s="74">
        <f t="shared" si="480"/>
        <v>384.0022598277695</v>
      </c>
      <c r="O2198" s="74">
        <f t="shared" si="481"/>
        <v>6177.02317125</v>
      </c>
      <c r="P2198" s="39">
        <f t="shared" si="482"/>
        <v>19044</v>
      </c>
      <c r="Q2198" s="73">
        <f t="shared" si="483"/>
        <v>3791.3488745355</v>
      </c>
      <c r="R2198" s="73">
        <f t="shared" si="484"/>
        <v>73.34897169035999</v>
      </c>
      <c r="S2198" s="73">
        <f t="shared" si="485"/>
        <v>384.0022598277695</v>
      </c>
      <c r="T2198" s="73">
        <f t="shared" si="486"/>
        <v>6467.5951389135</v>
      </c>
      <c r="U2198" s="73">
        <f t="shared" si="487"/>
        <v>19236</v>
      </c>
      <c r="V2198" s="73">
        <f t="shared" si="488"/>
        <v>77323.14145549777</v>
      </c>
      <c r="W2198" s="73">
        <f t="shared" si="489"/>
        <v>79512.41125196713</v>
      </c>
    </row>
    <row r="2199" spans="2:23" ht="15">
      <c r="B2199" t="s">
        <v>3758</v>
      </c>
      <c r="C2199" t="s">
        <v>552</v>
      </c>
      <c r="D2199" t="s">
        <v>553</v>
      </c>
      <c r="E2199" s="54">
        <v>40</v>
      </c>
      <c r="F2199" s="45" t="s">
        <v>407</v>
      </c>
      <c r="G2199" s="45" t="s">
        <v>408</v>
      </c>
      <c r="H2199" s="45" t="s">
        <v>412</v>
      </c>
      <c r="I2199" s="53">
        <v>44109.3</v>
      </c>
      <c r="J2199" s="58">
        <f t="shared" si="476"/>
        <v>45785.453400000006</v>
      </c>
      <c r="K2199" s="58">
        <f t="shared" si="477"/>
        <v>47296.3733622</v>
      </c>
      <c r="L2199" s="74">
        <f t="shared" si="478"/>
        <v>3502.5871851</v>
      </c>
      <c r="M2199" s="74">
        <f t="shared" si="479"/>
        <v>67.76247103200001</v>
      </c>
      <c r="N2199" s="74">
        <f t="shared" si="480"/>
        <v>384.0022598277695</v>
      </c>
      <c r="O2199" s="74">
        <f t="shared" si="481"/>
        <v>5894.877125250001</v>
      </c>
      <c r="P2199" s="39">
        <f t="shared" si="482"/>
        <v>19044</v>
      </c>
      <c r="Q2199" s="73">
        <f t="shared" si="483"/>
        <v>3618.1725622083</v>
      </c>
      <c r="R2199" s="73">
        <f t="shared" si="484"/>
        <v>69.998632576056</v>
      </c>
      <c r="S2199" s="73">
        <f t="shared" si="485"/>
        <v>384.0022598277695</v>
      </c>
      <c r="T2199" s="73">
        <f t="shared" si="486"/>
        <v>6172.1767237671</v>
      </c>
      <c r="U2199" s="73">
        <f t="shared" si="487"/>
        <v>19236</v>
      </c>
      <c r="V2199" s="73">
        <f t="shared" si="488"/>
        <v>74678.68244120978</v>
      </c>
      <c r="W2199" s="73">
        <f t="shared" si="489"/>
        <v>76776.72354057923</v>
      </c>
    </row>
    <row r="2200" spans="2:23" ht="15">
      <c r="B2200" t="s">
        <v>3759</v>
      </c>
      <c r="C2200" t="s">
        <v>3760</v>
      </c>
      <c r="D2200" t="s">
        <v>784</v>
      </c>
      <c r="E2200" s="54">
        <v>40</v>
      </c>
      <c r="F2200" s="45" t="s">
        <v>407</v>
      </c>
      <c r="G2200" s="45" t="s">
        <v>408</v>
      </c>
      <c r="H2200" s="45" t="s">
        <v>412</v>
      </c>
      <c r="I2200" s="53">
        <v>46220.5</v>
      </c>
      <c r="J2200" s="58">
        <f t="shared" si="476"/>
        <v>47976.879</v>
      </c>
      <c r="K2200" s="58">
        <f t="shared" si="477"/>
        <v>49560.116007</v>
      </c>
      <c r="L2200" s="74">
        <f t="shared" si="478"/>
        <v>3670.2312435</v>
      </c>
      <c r="M2200" s="74">
        <f t="shared" si="479"/>
        <v>71.00578092</v>
      </c>
      <c r="N2200" s="74">
        <f t="shared" si="480"/>
        <v>384.0022598277695</v>
      </c>
      <c r="O2200" s="74">
        <f t="shared" si="481"/>
        <v>6177.02317125</v>
      </c>
      <c r="P2200" s="39">
        <f t="shared" si="482"/>
        <v>19044</v>
      </c>
      <c r="Q2200" s="73">
        <f t="shared" si="483"/>
        <v>3791.3488745355</v>
      </c>
      <c r="R2200" s="73">
        <f t="shared" si="484"/>
        <v>73.34897169035999</v>
      </c>
      <c r="S2200" s="73">
        <f t="shared" si="485"/>
        <v>384.0022598277695</v>
      </c>
      <c r="T2200" s="73">
        <f t="shared" si="486"/>
        <v>6467.5951389135</v>
      </c>
      <c r="U2200" s="73">
        <f t="shared" si="487"/>
        <v>19236</v>
      </c>
      <c r="V2200" s="73">
        <f t="shared" si="488"/>
        <v>77323.14145549777</v>
      </c>
      <c r="W2200" s="73">
        <f t="shared" si="489"/>
        <v>79512.41125196713</v>
      </c>
    </row>
    <row r="2201" spans="2:23" ht="15">
      <c r="B2201" t="s">
        <v>3761</v>
      </c>
      <c r="C2201" t="s">
        <v>550</v>
      </c>
      <c r="D2201" t="s">
        <v>498</v>
      </c>
      <c r="E2201" s="54">
        <v>40</v>
      </c>
      <c r="F2201" s="45" t="s">
        <v>407</v>
      </c>
      <c r="G2201" s="45" t="s">
        <v>492</v>
      </c>
      <c r="H2201" s="45" t="s">
        <v>412</v>
      </c>
      <c r="I2201" s="53">
        <v>46453.06</v>
      </c>
      <c r="J2201" s="58">
        <f t="shared" si="476"/>
        <v>48218.27628</v>
      </c>
      <c r="K2201" s="58">
        <f t="shared" si="477"/>
        <v>49809.47939723999</v>
      </c>
      <c r="L2201" s="74">
        <f t="shared" si="478"/>
        <v>3688.6981354199997</v>
      </c>
      <c r="M2201" s="74">
        <f t="shared" si="479"/>
        <v>71.3630488944</v>
      </c>
      <c r="N2201" s="74">
        <f t="shared" si="480"/>
        <v>384.0022598277695</v>
      </c>
      <c r="O2201" s="74">
        <f t="shared" si="481"/>
        <v>6208.10307105</v>
      </c>
      <c r="P2201" s="39">
        <f t="shared" si="482"/>
        <v>19044</v>
      </c>
      <c r="Q2201" s="73">
        <f t="shared" si="483"/>
        <v>3810.4251738888593</v>
      </c>
      <c r="R2201" s="73">
        <f t="shared" si="484"/>
        <v>73.71802950791519</v>
      </c>
      <c r="S2201" s="73">
        <f t="shared" si="485"/>
        <v>384.0022598277695</v>
      </c>
      <c r="T2201" s="73">
        <f t="shared" si="486"/>
        <v>6500.137061339819</v>
      </c>
      <c r="U2201" s="73">
        <f t="shared" si="487"/>
        <v>19236</v>
      </c>
      <c r="V2201" s="73">
        <f t="shared" si="488"/>
        <v>77614.44279519217</v>
      </c>
      <c r="W2201" s="73">
        <f t="shared" si="489"/>
        <v>79813.76192180435</v>
      </c>
    </row>
    <row r="2202" spans="2:23" ht="15">
      <c r="B2202" t="s">
        <v>3762</v>
      </c>
      <c r="C2202" t="s">
        <v>3763</v>
      </c>
      <c r="D2202" t="s">
        <v>1888</v>
      </c>
      <c r="E2202" s="54">
        <v>40</v>
      </c>
      <c r="F2202" s="45" t="s">
        <v>407</v>
      </c>
      <c r="G2202" s="45" t="s">
        <v>408</v>
      </c>
      <c r="H2202" s="45" t="s">
        <v>412</v>
      </c>
      <c r="I2202" s="53">
        <v>46942.21</v>
      </c>
      <c r="J2202" s="58">
        <f t="shared" si="476"/>
        <v>48726.01398</v>
      </c>
      <c r="K2202" s="58">
        <f t="shared" si="477"/>
        <v>50333.972441339996</v>
      </c>
      <c r="L2202" s="74">
        <f t="shared" si="478"/>
        <v>3727.54006947</v>
      </c>
      <c r="M2202" s="74">
        <f t="shared" si="479"/>
        <v>72.1145006904</v>
      </c>
      <c r="N2202" s="74">
        <f t="shared" si="480"/>
        <v>384.0022598277695</v>
      </c>
      <c r="O2202" s="74">
        <f t="shared" si="481"/>
        <v>6273.474299925</v>
      </c>
      <c r="P2202" s="39">
        <f t="shared" si="482"/>
        <v>19044</v>
      </c>
      <c r="Q2202" s="73">
        <f t="shared" si="483"/>
        <v>3850.54889176251</v>
      </c>
      <c r="R2202" s="73">
        <f t="shared" si="484"/>
        <v>74.49427921318319</v>
      </c>
      <c r="S2202" s="73">
        <f t="shared" si="485"/>
        <v>384.0022598277695</v>
      </c>
      <c r="T2202" s="73">
        <f t="shared" si="486"/>
        <v>6568.58340359487</v>
      </c>
      <c r="U2202" s="73">
        <f t="shared" si="487"/>
        <v>19236</v>
      </c>
      <c r="V2202" s="73">
        <f t="shared" si="488"/>
        <v>78227.14510991317</v>
      </c>
      <c r="W2202" s="73">
        <f t="shared" si="489"/>
        <v>80447.60127573833</v>
      </c>
    </row>
    <row r="2203" spans="2:23" ht="15">
      <c r="B2203" t="s">
        <v>3764</v>
      </c>
      <c r="C2203" t="s">
        <v>560</v>
      </c>
      <c r="D2203" t="s">
        <v>561</v>
      </c>
      <c r="E2203" s="54">
        <v>40</v>
      </c>
      <c r="F2203" s="45" t="s">
        <v>407</v>
      </c>
      <c r="G2203" s="45" t="s">
        <v>408</v>
      </c>
      <c r="H2203" s="45" t="s">
        <v>412</v>
      </c>
      <c r="I2203" s="53">
        <v>52449.18</v>
      </c>
      <c r="J2203" s="58">
        <f t="shared" si="476"/>
        <v>54442.24884</v>
      </c>
      <c r="K2203" s="58">
        <f t="shared" si="477"/>
        <v>56238.843051719996</v>
      </c>
      <c r="L2203" s="74">
        <f t="shared" si="478"/>
        <v>4164.83203626</v>
      </c>
      <c r="M2203" s="74">
        <f t="shared" si="479"/>
        <v>80.5745282832</v>
      </c>
      <c r="N2203" s="74">
        <f t="shared" si="480"/>
        <v>384.0022598277695</v>
      </c>
      <c r="O2203" s="74">
        <f t="shared" si="481"/>
        <v>7009.43953815</v>
      </c>
      <c r="P2203" s="39">
        <f t="shared" si="482"/>
        <v>19044</v>
      </c>
      <c r="Q2203" s="73">
        <f t="shared" si="483"/>
        <v>4302.271493456579</v>
      </c>
      <c r="R2203" s="73">
        <f t="shared" si="484"/>
        <v>83.2334877165456</v>
      </c>
      <c r="S2203" s="73">
        <f t="shared" si="485"/>
        <v>384.0022598277695</v>
      </c>
      <c r="T2203" s="73">
        <f t="shared" si="486"/>
        <v>7339.169018249459</v>
      </c>
      <c r="U2203" s="73">
        <f t="shared" si="487"/>
        <v>19236</v>
      </c>
      <c r="V2203" s="73">
        <f t="shared" si="488"/>
        <v>85125.09720252096</v>
      </c>
      <c r="W2203" s="73">
        <f t="shared" si="489"/>
        <v>87583.51931097035</v>
      </c>
    </row>
    <row r="2204" spans="2:23" ht="15">
      <c r="B2204" t="s">
        <v>3765</v>
      </c>
      <c r="C2204" t="s">
        <v>2725</v>
      </c>
      <c r="D2204" t="s">
        <v>2717</v>
      </c>
      <c r="E2204" s="54">
        <v>40</v>
      </c>
      <c r="F2204" s="45" t="s">
        <v>407</v>
      </c>
      <c r="G2204" s="45" t="s">
        <v>408</v>
      </c>
      <c r="H2204" s="45" t="s">
        <v>412</v>
      </c>
      <c r="I2204" s="53">
        <v>46220.5</v>
      </c>
      <c r="J2204" s="58">
        <f t="shared" si="476"/>
        <v>47976.879</v>
      </c>
      <c r="K2204" s="58">
        <f t="shared" si="477"/>
        <v>49560.116007</v>
      </c>
      <c r="L2204" s="74">
        <f t="shared" si="478"/>
        <v>3670.2312435</v>
      </c>
      <c r="M2204" s="74">
        <f t="shared" si="479"/>
        <v>71.00578092</v>
      </c>
      <c r="N2204" s="74">
        <f t="shared" si="480"/>
        <v>384.0022598277695</v>
      </c>
      <c r="O2204" s="74">
        <f t="shared" si="481"/>
        <v>6177.02317125</v>
      </c>
      <c r="P2204" s="39">
        <f t="shared" si="482"/>
        <v>19044</v>
      </c>
      <c r="Q2204" s="73">
        <f t="shared" si="483"/>
        <v>3791.3488745355</v>
      </c>
      <c r="R2204" s="73">
        <f t="shared" si="484"/>
        <v>73.34897169035999</v>
      </c>
      <c r="S2204" s="73">
        <f t="shared" si="485"/>
        <v>384.0022598277695</v>
      </c>
      <c r="T2204" s="73">
        <f t="shared" si="486"/>
        <v>6467.5951389135</v>
      </c>
      <c r="U2204" s="73">
        <f t="shared" si="487"/>
        <v>19236</v>
      </c>
      <c r="V2204" s="73">
        <f t="shared" si="488"/>
        <v>77323.14145549777</v>
      </c>
      <c r="W2204" s="73">
        <f t="shared" si="489"/>
        <v>79512.41125196713</v>
      </c>
    </row>
    <row r="2205" spans="2:23" ht="15">
      <c r="B2205" t="s">
        <v>3766</v>
      </c>
      <c r="C2205" t="s">
        <v>3767</v>
      </c>
      <c r="D2205" t="s">
        <v>3665</v>
      </c>
      <c r="E2205" s="54">
        <v>40</v>
      </c>
      <c r="F2205" s="45" t="s">
        <v>407</v>
      </c>
      <c r="G2205" s="45" t="s">
        <v>408</v>
      </c>
      <c r="H2205" s="45" t="s">
        <v>412</v>
      </c>
      <c r="I2205" s="53">
        <v>46220.5</v>
      </c>
      <c r="J2205" s="58">
        <f t="shared" si="476"/>
        <v>47976.879</v>
      </c>
      <c r="K2205" s="58">
        <f t="shared" si="477"/>
        <v>49560.116007</v>
      </c>
      <c r="L2205" s="74">
        <f t="shared" si="478"/>
        <v>3670.2312435</v>
      </c>
      <c r="M2205" s="74">
        <f t="shared" si="479"/>
        <v>71.00578092</v>
      </c>
      <c r="N2205" s="74">
        <f t="shared" si="480"/>
        <v>384.0022598277695</v>
      </c>
      <c r="O2205" s="74">
        <f t="shared" si="481"/>
        <v>6177.02317125</v>
      </c>
      <c r="P2205" s="39">
        <f t="shared" si="482"/>
        <v>19044</v>
      </c>
      <c r="Q2205" s="73">
        <f t="shared" si="483"/>
        <v>3791.3488745355</v>
      </c>
      <c r="R2205" s="73">
        <f t="shared" si="484"/>
        <v>73.34897169035999</v>
      </c>
      <c r="S2205" s="73">
        <f t="shared" si="485"/>
        <v>384.0022598277695</v>
      </c>
      <c r="T2205" s="73">
        <f t="shared" si="486"/>
        <v>6467.5951389135</v>
      </c>
      <c r="U2205" s="73">
        <f t="shared" si="487"/>
        <v>19236</v>
      </c>
      <c r="V2205" s="73">
        <f t="shared" si="488"/>
        <v>77323.14145549777</v>
      </c>
      <c r="W2205" s="73">
        <f t="shared" si="489"/>
        <v>79512.41125196713</v>
      </c>
    </row>
    <row r="2206" spans="2:23" ht="15">
      <c r="B2206" t="s">
        <v>3768</v>
      </c>
      <c r="C2206" t="s">
        <v>563</v>
      </c>
      <c r="D2206" t="s">
        <v>446</v>
      </c>
      <c r="E2206" s="54">
        <v>87</v>
      </c>
      <c r="F2206" s="45" t="s">
        <v>407</v>
      </c>
      <c r="G2206" s="45" t="s">
        <v>408</v>
      </c>
      <c r="H2206" s="45" t="s">
        <v>412</v>
      </c>
      <c r="I2206" s="53">
        <v>46393.83</v>
      </c>
      <c r="J2206" s="58">
        <f t="shared" si="476"/>
        <v>48156.79554000001</v>
      </c>
      <c r="K2206" s="58">
        <f t="shared" si="477"/>
        <v>49745.969792820004</v>
      </c>
      <c r="L2206" s="74">
        <f t="shared" si="478"/>
        <v>3683.9948588100006</v>
      </c>
      <c r="M2206" s="74">
        <f t="shared" si="479"/>
        <v>71.27205739920001</v>
      </c>
      <c r="N2206" s="74">
        <f t="shared" si="480"/>
        <v>384.0022598277695</v>
      </c>
      <c r="O2206" s="74">
        <f t="shared" si="481"/>
        <v>6200.187425775001</v>
      </c>
      <c r="P2206" s="39">
        <f t="shared" si="482"/>
        <v>19044</v>
      </c>
      <c r="Q2206" s="73">
        <f t="shared" si="483"/>
        <v>3805.5666891507303</v>
      </c>
      <c r="R2206" s="73">
        <f t="shared" si="484"/>
        <v>73.62403529337361</v>
      </c>
      <c r="S2206" s="73">
        <f t="shared" si="485"/>
        <v>384.0022598277695</v>
      </c>
      <c r="T2206" s="73">
        <f t="shared" si="486"/>
        <v>6491.849057963011</v>
      </c>
      <c r="U2206" s="73">
        <f t="shared" si="487"/>
        <v>19236</v>
      </c>
      <c r="V2206" s="73">
        <f t="shared" si="488"/>
        <v>77540.25214181197</v>
      </c>
      <c r="W2206" s="73">
        <f t="shared" si="489"/>
        <v>79737.01183505489</v>
      </c>
    </row>
    <row r="2207" spans="2:23" ht="15">
      <c r="B2207" t="s">
        <v>3769</v>
      </c>
      <c r="C2207" t="s">
        <v>3770</v>
      </c>
      <c r="D2207" t="s">
        <v>1463</v>
      </c>
      <c r="E2207" s="54">
        <v>40</v>
      </c>
      <c r="F2207" s="45" t="s">
        <v>407</v>
      </c>
      <c r="G2207" s="45" t="s">
        <v>408</v>
      </c>
      <c r="H2207" s="45" t="s">
        <v>412</v>
      </c>
      <c r="I2207" s="53">
        <v>46220.5</v>
      </c>
      <c r="J2207" s="58">
        <f t="shared" si="476"/>
        <v>47976.879</v>
      </c>
      <c r="K2207" s="58">
        <f t="shared" si="477"/>
        <v>49560.116007</v>
      </c>
      <c r="L2207" s="74">
        <f t="shared" si="478"/>
        <v>3670.2312435</v>
      </c>
      <c r="M2207" s="74">
        <f t="shared" si="479"/>
        <v>71.00578092</v>
      </c>
      <c r="N2207" s="74">
        <f t="shared" si="480"/>
        <v>384.0022598277695</v>
      </c>
      <c r="O2207" s="74">
        <f t="shared" si="481"/>
        <v>6177.02317125</v>
      </c>
      <c r="P2207" s="39">
        <f t="shared" si="482"/>
        <v>19044</v>
      </c>
      <c r="Q2207" s="73">
        <f t="shared" si="483"/>
        <v>3791.3488745355</v>
      </c>
      <c r="R2207" s="73">
        <f t="shared" si="484"/>
        <v>73.34897169035999</v>
      </c>
      <c r="S2207" s="73">
        <f t="shared" si="485"/>
        <v>384.0022598277695</v>
      </c>
      <c r="T2207" s="73">
        <f t="shared" si="486"/>
        <v>6467.5951389135</v>
      </c>
      <c r="U2207" s="73">
        <f t="shared" si="487"/>
        <v>19236</v>
      </c>
      <c r="V2207" s="73">
        <f t="shared" si="488"/>
        <v>77323.14145549777</v>
      </c>
      <c r="W2207" s="73">
        <f t="shared" si="489"/>
        <v>79512.41125196713</v>
      </c>
    </row>
    <row r="2208" spans="2:23" ht="15">
      <c r="B2208" t="s">
        <v>3771</v>
      </c>
      <c r="C2208" t="s">
        <v>3772</v>
      </c>
      <c r="D2208" t="s">
        <v>417</v>
      </c>
      <c r="E2208" s="54">
        <v>40</v>
      </c>
      <c r="F2208" s="45" t="s">
        <v>407</v>
      </c>
      <c r="G2208" s="45" t="s">
        <v>408</v>
      </c>
      <c r="H2208" s="45" t="s">
        <v>785</v>
      </c>
      <c r="I2208" s="53">
        <v>48453.6</v>
      </c>
      <c r="J2208" s="58">
        <f t="shared" si="476"/>
        <v>50294.8368</v>
      </c>
      <c r="K2208" s="58">
        <f t="shared" si="477"/>
        <v>51954.5664144</v>
      </c>
      <c r="L2208" s="74">
        <f t="shared" si="478"/>
        <v>3847.5550151999996</v>
      </c>
      <c r="M2208" s="74">
        <f t="shared" si="479"/>
        <v>74.436358464</v>
      </c>
      <c r="N2208" s="74">
        <f t="shared" si="480"/>
        <v>384.0022598277695</v>
      </c>
      <c r="O2208" s="74">
        <f t="shared" si="481"/>
        <v>6475.460238</v>
      </c>
      <c r="P2208" s="39">
        <f t="shared" si="482"/>
        <v>19044</v>
      </c>
      <c r="Q2208" s="73">
        <f t="shared" si="483"/>
        <v>3974.5243307016</v>
      </c>
      <c r="R2208" s="73">
        <f t="shared" si="484"/>
        <v>76.892758293312</v>
      </c>
      <c r="S2208" s="73">
        <f t="shared" si="485"/>
        <v>384.0022598277695</v>
      </c>
      <c r="T2208" s="73">
        <f t="shared" si="486"/>
        <v>6780.0709170792</v>
      </c>
      <c r="U2208" s="73">
        <f t="shared" si="487"/>
        <v>19236</v>
      </c>
      <c r="V2208" s="73">
        <f t="shared" si="488"/>
        <v>80120.29067149176</v>
      </c>
      <c r="W2208" s="73">
        <f t="shared" si="489"/>
        <v>82406.05668030187</v>
      </c>
    </row>
    <row r="2209" spans="2:23" ht="15">
      <c r="B2209" t="s">
        <v>3773</v>
      </c>
      <c r="C2209" t="s">
        <v>3028</v>
      </c>
      <c r="D2209" t="s">
        <v>1513</v>
      </c>
      <c r="E2209" s="54">
        <v>40</v>
      </c>
      <c r="F2209" s="45" t="s">
        <v>407</v>
      </c>
      <c r="G2209" s="45" t="s">
        <v>408</v>
      </c>
      <c r="H2209" s="45" t="s">
        <v>785</v>
      </c>
      <c r="I2209" s="53">
        <v>52440.31</v>
      </c>
      <c r="J2209" s="58">
        <f t="shared" si="476"/>
        <v>54433.04178</v>
      </c>
      <c r="K2209" s="58">
        <f t="shared" si="477"/>
        <v>56229.33215874</v>
      </c>
      <c r="L2209" s="74">
        <f t="shared" si="478"/>
        <v>4164.12769617</v>
      </c>
      <c r="M2209" s="74">
        <f t="shared" si="479"/>
        <v>80.5609018344</v>
      </c>
      <c r="N2209" s="74">
        <f t="shared" si="480"/>
        <v>384.0022598277695</v>
      </c>
      <c r="O2209" s="74">
        <f t="shared" si="481"/>
        <v>7008.254129175</v>
      </c>
      <c r="P2209" s="39">
        <f t="shared" si="482"/>
        <v>19044</v>
      </c>
      <c r="Q2209" s="73">
        <f t="shared" si="483"/>
        <v>4301.5439101436095</v>
      </c>
      <c r="R2209" s="73">
        <f t="shared" si="484"/>
        <v>83.2194115949352</v>
      </c>
      <c r="S2209" s="73">
        <f t="shared" si="485"/>
        <v>384.0022598277695</v>
      </c>
      <c r="T2209" s="73">
        <f t="shared" si="486"/>
        <v>7337.92784671557</v>
      </c>
      <c r="U2209" s="73">
        <f t="shared" si="487"/>
        <v>19236</v>
      </c>
      <c r="V2209" s="73">
        <f t="shared" si="488"/>
        <v>85113.98676700717</v>
      </c>
      <c r="W2209" s="73">
        <f t="shared" si="489"/>
        <v>87572.02558702188</v>
      </c>
    </row>
    <row r="2210" spans="2:23" ht="15">
      <c r="B2210" t="s">
        <v>3774</v>
      </c>
      <c r="C2210" t="s">
        <v>3775</v>
      </c>
      <c r="D2210" t="s">
        <v>3087</v>
      </c>
      <c r="E2210" s="54">
        <v>87</v>
      </c>
      <c r="F2210" s="45" t="s">
        <v>3088</v>
      </c>
      <c r="G2210" s="45" t="s">
        <v>1141</v>
      </c>
      <c r="H2210" s="45" t="s">
        <v>1142</v>
      </c>
      <c r="I2210" s="53">
        <v>132028.27</v>
      </c>
      <c r="J2210" s="58">
        <f t="shared" si="476"/>
        <v>137045.34425999998</v>
      </c>
      <c r="K2210" s="58">
        <f t="shared" si="477"/>
        <v>141567.84062057998</v>
      </c>
      <c r="L2210" s="74">
        <f t="shared" si="478"/>
        <v>9947.95749177</v>
      </c>
      <c r="M2210" s="74">
        <f t="shared" si="479"/>
        <v>202.82710950479998</v>
      </c>
      <c r="N2210" s="74">
        <f t="shared" si="480"/>
        <v>384.0022598277695</v>
      </c>
      <c r="O2210" s="74">
        <f t="shared" si="481"/>
        <v>17644.588073475</v>
      </c>
      <c r="P2210" s="39">
        <f t="shared" si="482"/>
        <v>19044</v>
      </c>
      <c r="Q2210" s="73">
        <f t="shared" si="483"/>
        <v>10013.53368899841</v>
      </c>
      <c r="R2210" s="73">
        <f t="shared" si="484"/>
        <v>209.52040411845837</v>
      </c>
      <c r="S2210" s="73">
        <f t="shared" si="485"/>
        <v>384.0022598277695</v>
      </c>
      <c r="T2210" s="73">
        <f t="shared" si="486"/>
        <v>18474.60320098569</v>
      </c>
      <c r="U2210" s="73">
        <f t="shared" si="487"/>
        <v>19236</v>
      </c>
      <c r="V2210" s="73">
        <f t="shared" si="488"/>
        <v>184268.71919457754</v>
      </c>
      <c r="W2210" s="73">
        <f t="shared" si="489"/>
        <v>189885.50017451032</v>
      </c>
    </row>
    <row r="2211" spans="2:23" ht="15">
      <c r="B2211" t="s">
        <v>3776</v>
      </c>
      <c r="C2211" t="s">
        <v>2807</v>
      </c>
      <c r="D2211" t="s">
        <v>851</v>
      </c>
      <c r="E2211" s="54">
        <v>40</v>
      </c>
      <c r="F2211" s="45" t="s">
        <v>407</v>
      </c>
      <c r="G2211" s="45" t="s">
        <v>408</v>
      </c>
      <c r="H2211" s="45" t="s">
        <v>412</v>
      </c>
      <c r="I2211" s="53">
        <v>91625.61</v>
      </c>
      <c r="J2211" s="58">
        <f t="shared" si="476"/>
        <v>95107.38318</v>
      </c>
      <c r="K2211" s="58">
        <f t="shared" si="477"/>
        <v>98245.92682493999</v>
      </c>
      <c r="L2211" s="74">
        <f t="shared" si="478"/>
        <v>7275.71481327</v>
      </c>
      <c r="M2211" s="74">
        <f t="shared" si="479"/>
        <v>140.7589271064</v>
      </c>
      <c r="N2211" s="74">
        <f t="shared" si="480"/>
        <v>384.0022598277695</v>
      </c>
      <c r="O2211" s="74">
        <f t="shared" si="481"/>
        <v>12245.075584425002</v>
      </c>
      <c r="P2211" s="39">
        <f t="shared" si="482"/>
        <v>19044</v>
      </c>
      <c r="Q2211" s="73">
        <f t="shared" si="483"/>
        <v>7515.8134021079095</v>
      </c>
      <c r="R2211" s="73">
        <f t="shared" si="484"/>
        <v>145.40397170091117</v>
      </c>
      <c r="S2211" s="73">
        <f t="shared" si="485"/>
        <v>384.0022598277695</v>
      </c>
      <c r="T2211" s="73">
        <f t="shared" si="486"/>
        <v>12821.09345065467</v>
      </c>
      <c r="U2211" s="73">
        <f t="shared" si="487"/>
        <v>19236</v>
      </c>
      <c r="V2211" s="73">
        <f t="shared" si="488"/>
        <v>134196.93476462917</v>
      </c>
      <c r="W2211" s="73">
        <f t="shared" si="489"/>
        <v>138348.23990923126</v>
      </c>
    </row>
    <row r="2212" spans="2:23" ht="15">
      <c r="B2212" t="s">
        <v>3777</v>
      </c>
      <c r="C2212" t="s">
        <v>3778</v>
      </c>
      <c r="D2212" t="s">
        <v>869</v>
      </c>
      <c r="E2212" s="54">
        <v>40</v>
      </c>
      <c r="F2212" s="45" t="s">
        <v>407</v>
      </c>
      <c r="G2212" s="45" t="s">
        <v>408</v>
      </c>
      <c r="H2212" s="45" t="s">
        <v>412</v>
      </c>
      <c r="I2212" s="53">
        <v>193894.27</v>
      </c>
      <c r="J2212" s="58">
        <f t="shared" si="476"/>
        <v>201262.25226</v>
      </c>
      <c r="K2212" s="58">
        <f t="shared" si="477"/>
        <v>207903.90658458</v>
      </c>
      <c r="L2212" s="74">
        <f t="shared" si="478"/>
        <v>10879.102657770001</v>
      </c>
      <c r="M2212" s="74">
        <f t="shared" si="479"/>
        <v>297.8681333448</v>
      </c>
      <c r="N2212" s="74">
        <f t="shared" si="480"/>
        <v>384.0022598277695</v>
      </c>
      <c r="O2212" s="74">
        <f t="shared" si="481"/>
        <v>25912.514978475003</v>
      </c>
      <c r="P2212" s="39">
        <f t="shared" si="482"/>
        <v>19044</v>
      </c>
      <c r="Q2212" s="73">
        <f t="shared" si="483"/>
        <v>10975.40664547641</v>
      </c>
      <c r="R2212" s="73">
        <f t="shared" si="484"/>
        <v>307.69778174517836</v>
      </c>
      <c r="S2212" s="73">
        <f t="shared" si="485"/>
        <v>384.0022598277695</v>
      </c>
      <c r="T2212" s="73">
        <f t="shared" si="486"/>
        <v>27131.45980928769</v>
      </c>
      <c r="U2212" s="73">
        <f t="shared" si="487"/>
        <v>19236</v>
      </c>
      <c r="V2212" s="73">
        <f t="shared" si="488"/>
        <v>257779.7402894176</v>
      </c>
      <c r="W2212" s="73">
        <f t="shared" si="489"/>
        <v>265938.473080917</v>
      </c>
    </row>
    <row r="2213" spans="2:23" ht="15">
      <c r="B2213" t="s">
        <v>3779</v>
      </c>
      <c r="C2213" t="s">
        <v>1362</v>
      </c>
      <c r="D2213" t="s">
        <v>446</v>
      </c>
      <c r="E2213" s="54">
        <v>87</v>
      </c>
      <c r="F2213" s="45" t="s">
        <v>407</v>
      </c>
      <c r="G2213" s="45" t="s">
        <v>408</v>
      </c>
      <c r="H2213" s="45" t="s">
        <v>412</v>
      </c>
      <c r="I2213" s="53">
        <v>68118.23</v>
      </c>
      <c r="J2213" s="58">
        <f t="shared" si="476"/>
        <v>70706.72274</v>
      </c>
      <c r="K2213" s="58">
        <f t="shared" si="477"/>
        <v>73040.04459041999</v>
      </c>
      <c r="L2213" s="74">
        <f t="shared" si="478"/>
        <v>5409.06428961</v>
      </c>
      <c r="M2213" s="74">
        <f t="shared" si="479"/>
        <v>104.6459496552</v>
      </c>
      <c r="N2213" s="74">
        <f t="shared" si="480"/>
        <v>384.0022598277695</v>
      </c>
      <c r="O2213" s="74">
        <f t="shared" si="481"/>
        <v>9103.490552775</v>
      </c>
      <c r="P2213" s="39">
        <f t="shared" si="482"/>
        <v>19044</v>
      </c>
      <c r="Q2213" s="73">
        <f t="shared" si="483"/>
        <v>5587.563411167129</v>
      </c>
      <c r="R2213" s="73">
        <f t="shared" si="484"/>
        <v>108.09926599382158</v>
      </c>
      <c r="S2213" s="73">
        <f t="shared" si="485"/>
        <v>384.0022598277695</v>
      </c>
      <c r="T2213" s="73">
        <f t="shared" si="486"/>
        <v>9531.725819049809</v>
      </c>
      <c r="U2213" s="73">
        <f t="shared" si="487"/>
        <v>19236</v>
      </c>
      <c r="V2213" s="73">
        <f t="shared" si="488"/>
        <v>104751.92579186797</v>
      </c>
      <c r="W2213" s="73">
        <f t="shared" si="489"/>
        <v>107887.43534645851</v>
      </c>
    </row>
    <row r="2214" spans="2:23" ht="15">
      <c r="B2214" t="s">
        <v>3780</v>
      </c>
      <c r="C2214" t="s">
        <v>3781</v>
      </c>
      <c r="D2214" t="s">
        <v>725</v>
      </c>
      <c r="E2214" s="54">
        <v>87</v>
      </c>
      <c r="F2214" s="45" t="s">
        <v>407</v>
      </c>
      <c r="G2214" s="45" t="s">
        <v>408</v>
      </c>
      <c r="H2214" s="45" t="s">
        <v>412</v>
      </c>
      <c r="I2214" s="53">
        <v>69431.81</v>
      </c>
      <c r="J2214" s="58">
        <f t="shared" si="476"/>
        <v>72070.21878</v>
      </c>
      <c r="K2214" s="58">
        <f t="shared" si="477"/>
        <v>74448.53599974</v>
      </c>
      <c r="L2214" s="74">
        <f t="shared" si="478"/>
        <v>5513.371736669999</v>
      </c>
      <c r="M2214" s="74">
        <f t="shared" si="479"/>
        <v>106.66392379439999</v>
      </c>
      <c r="N2214" s="74">
        <f t="shared" si="480"/>
        <v>384.0022598277695</v>
      </c>
      <c r="O2214" s="74">
        <f t="shared" si="481"/>
        <v>9279.040667924999</v>
      </c>
      <c r="P2214" s="39">
        <f t="shared" si="482"/>
        <v>19044</v>
      </c>
      <c r="Q2214" s="73">
        <f t="shared" si="483"/>
        <v>5695.313003980109</v>
      </c>
      <c r="R2214" s="73">
        <f t="shared" si="484"/>
        <v>110.18383327961519</v>
      </c>
      <c r="S2214" s="73">
        <f t="shared" si="485"/>
        <v>384.0022598277695</v>
      </c>
      <c r="T2214" s="73">
        <f t="shared" si="486"/>
        <v>9715.533947966069</v>
      </c>
      <c r="U2214" s="73">
        <f t="shared" si="487"/>
        <v>19236</v>
      </c>
      <c r="V2214" s="73">
        <f t="shared" si="488"/>
        <v>106397.29736821717</v>
      </c>
      <c r="W2214" s="73">
        <f t="shared" si="489"/>
        <v>109589.56904479355</v>
      </c>
    </row>
    <row r="2215" spans="2:23" ht="15">
      <c r="B2215" t="s">
        <v>3782</v>
      </c>
      <c r="C2215" t="s">
        <v>1582</v>
      </c>
      <c r="D2215" t="s">
        <v>446</v>
      </c>
      <c r="E2215" s="54">
        <v>87</v>
      </c>
      <c r="F2215" s="45" t="s">
        <v>407</v>
      </c>
      <c r="G2215" s="45" t="s">
        <v>408</v>
      </c>
      <c r="H2215" s="45" t="s">
        <v>412</v>
      </c>
      <c r="I2215" s="53">
        <v>55791.6</v>
      </c>
      <c r="J2215" s="58">
        <f t="shared" si="476"/>
        <v>57911.6808</v>
      </c>
      <c r="K2215" s="58">
        <f t="shared" si="477"/>
        <v>59822.766266399994</v>
      </c>
      <c r="L2215" s="74">
        <f t="shared" si="478"/>
        <v>4430.2435812</v>
      </c>
      <c r="M2215" s="74">
        <f t="shared" si="479"/>
        <v>85.709287584</v>
      </c>
      <c r="N2215" s="74">
        <f t="shared" si="480"/>
        <v>384.0022598277695</v>
      </c>
      <c r="O2215" s="74">
        <f t="shared" si="481"/>
        <v>7456.128903000001</v>
      </c>
      <c r="P2215" s="39">
        <f t="shared" si="482"/>
        <v>19044</v>
      </c>
      <c r="Q2215" s="73">
        <f t="shared" si="483"/>
        <v>4576.4416193796</v>
      </c>
      <c r="R2215" s="73">
        <f t="shared" si="484"/>
        <v>88.537694074272</v>
      </c>
      <c r="S2215" s="73">
        <f t="shared" si="485"/>
        <v>384.0022598277695</v>
      </c>
      <c r="T2215" s="73">
        <f t="shared" si="486"/>
        <v>7806.8709977652</v>
      </c>
      <c r="U2215" s="73">
        <f t="shared" si="487"/>
        <v>19236</v>
      </c>
      <c r="V2215" s="73">
        <f t="shared" si="488"/>
        <v>89311.76483161177</v>
      </c>
      <c r="W2215" s="73">
        <f t="shared" si="489"/>
        <v>91914.61883744683</v>
      </c>
    </row>
    <row r="2216" spans="2:23" ht="15">
      <c r="B2216" t="s">
        <v>3783</v>
      </c>
      <c r="C2216" t="s">
        <v>3784</v>
      </c>
      <c r="D2216" t="s">
        <v>3567</v>
      </c>
      <c r="E2216" s="54">
        <v>40</v>
      </c>
      <c r="F2216" s="45" t="s">
        <v>407</v>
      </c>
      <c r="G2216" s="45" t="s">
        <v>408</v>
      </c>
      <c r="H2216" s="45" t="s">
        <v>785</v>
      </c>
      <c r="I2216" s="53">
        <v>77079.07</v>
      </c>
      <c r="J2216" s="58">
        <f t="shared" si="476"/>
        <v>80008.07466000001</v>
      </c>
      <c r="K2216" s="58">
        <f t="shared" si="477"/>
        <v>82648.34112378</v>
      </c>
      <c r="L2216" s="74">
        <f t="shared" si="478"/>
        <v>6120.617711490001</v>
      </c>
      <c r="M2216" s="74">
        <f t="shared" si="479"/>
        <v>118.41195049680002</v>
      </c>
      <c r="N2216" s="74">
        <f t="shared" si="480"/>
        <v>384.0022598277695</v>
      </c>
      <c r="O2216" s="74">
        <f t="shared" si="481"/>
        <v>10301.039612475002</v>
      </c>
      <c r="P2216" s="39">
        <f t="shared" si="482"/>
        <v>19044</v>
      </c>
      <c r="Q2216" s="73">
        <f t="shared" si="483"/>
        <v>6322.59809596917</v>
      </c>
      <c r="R2216" s="73">
        <f t="shared" si="484"/>
        <v>122.31954486319441</v>
      </c>
      <c r="S2216" s="73">
        <f t="shared" si="485"/>
        <v>384.0022598277695</v>
      </c>
      <c r="T2216" s="73">
        <f t="shared" si="486"/>
        <v>10785.60851665329</v>
      </c>
      <c r="U2216" s="73">
        <f t="shared" si="487"/>
        <v>19236</v>
      </c>
      <c r="V2216" s="73">
        <f t="shared" si="488"/>
        <v>115976.14619428958</v>
      </c>
      <c r="W2216" s="73">
        <f t="shared" si="489"/>
        <v>119498.86954109343</v>
      </c>
    </row>
    <row r="2217" spans="2:23" ht="15">
      <c r="B2217" t="s">
        <v>3785</v>
      </c>
      <c r="C2217" t="s">
        <v>3786</v>
      </c>
      <c r="D2217" t="s">
        <v>3567</v>
      </c>
      <c r="E2217" s="54">
        <v>40</v>
      </c>
      <c r="F2217" s="45" t="s">
        <v>407</v>
      </c>
      <c r="G2217" s="45" t="s">
        <v>408</v>
      </c>
      <c r="H2217" s="45" t="s">
        <v>785</v>
      </c>
      <c r="I2217" s="53">
        <v>59169.76</v>
      </c>
      <c r="J2217" s="58">
        <f t="shared" si="476"/>
        <v>61418.210880000006</v>
      </c>
      <c r="K2217" s="58">
        <f t="shared" si="477"/>
        <v>63445.01183904</v>
      </c>
      <c r="L2217" s="74">
        <f t="shared" si="478"/>
        <v>4698.493132320001</v>
      </c>
      <c r="M2217" s="74">
        <f t="shared" si="479"/>
        <v>90.8989521024</v>
      </c>
      <c r="N2217" s="74">
        <f t="shared" si="480"/>
        <v>384.0022598277695</v>
      </c>
      <c r="O2217" s="74">
        <f t="shared" si="481"/>
        <v>7907.594650800001</v>
      </c>
      <c r="P2217" s="39">
        <f t="shared" si="482"/>
        <v>19044</v>
      </c>
      <c r="Q2217" s="73">
        <f t="shared" si="483"/>
        <v>4853.54340568656</v>
      </c>
      <c r="R2217" s="73">
        <f t="shared" si="484"/>
        <v>93.8986175217792</v>
      </c>
      <c r="S2217" s="73">
        <f t="shared" si="485"/>
        <v>384.0022598277695</v>
      </c>
      <c r="T2217" s="73">
        <f t="shared" si="486"/>
        <v>8279.57404499472</v>
      </c>
      <c r="U2217" s="73">
        <f t="shared" si="487"/>
        <v>19236</v>
      </c>
      <c r="V2217" s="73">
        <f t="shared" si="488"/>
        <v>93543.19987505018</v>
      </c>
      <c r="W2217" s="73">
        <f t="shared" si="489"/>
        <v>96292.03016707083</v>
      </c>
    </row>
    <row r="2218" spans="2:23" ht="15">
      <c r="B2218" t="s">
        <v>3787</v>
      </c>
      <c r="C2218" t="s">
        <v>3571</v>
      </c>
      <c r="D2218" t="s">
        <v>3567</v>
      </c>
      <c r="E2218" s="54">
        <v>40</v>
      </c>
      <c r="F2218" s="45" t="s">
        <v>407</v>
      </c>
      <c r="G2218" s="45" t="s">
        <v>408</v>
      </c>
      <c r="H2218" s="45" t="s">
        <v>785</v>
      </c>
      <c r="I2218" s="53">
        <v>67646</v>
      </c>
      <c r="J2218" s="58">
        <f t="shared" si="476"/>
        <v>70216.548</v>
      </c>
      <c r="K2218" s="58">
        <f t="shared" si="477"/>
        <v>72533.69408399999</v>
      </c>
      <c r="L2218" s="74">
        <f t="shared" si="478"/>
        <v>5371.565922</v>
      </c>
      <c r="M2218" s="74">
        <f t="shared" si="479"/>
        <v>103.92049103999999</v>
      </c>
      <c r="N2218" s="74">
        <f t="shared" si="480"/>
        <v>384.0022598277695</v>
      </c>
      <c r="O2218" s="74">
        <f t="shared" si="481"/>
        <v>9040.380555</v>
      </c>
      <c r="P2218" s="39">
        <f t="shared" si="482"/>
        <v>19044</v>
      </c>
      <c r="Q2218" s="73">
        <f t="shared" si="483"/>
        <v>5548.827597425999</v>
      </c>
      <c r="R2218" s="73">
        <f t="shared" si="484"/>
        <v>107.34986724431998</v>
      </c>
      <c r="S2218" s="73">
        <f t="shared" si="485"/>
        <v>384.0022598277695</v>
      </c>
      <c r="T2218" s="73">
        <f t="shared" si="486"/>
        <v>9465.647077962</v>
      </c>
      <c r="U2218" s="73">
        <f t="shared" si="487"/>
        <v>19236</v>
      </c>
      <c r="V2218" s="73">
        <f t="shared" si="488"/>
        <v>104160.41722786776</v>
      </c>
      <c r="W2218" s="73">
        <f t="shared" si="489"/>
        <v>107275.52088646007</v>
      </c>
    </row>
    <row r="2219" spans="2:23" ht="15">
      <c r="B2219" t="s">
        <v>3788</v>
      </c>
      <c r="C2219" t="s">
        <v>1117</v>
      </c>
      <c r="D2219" t="s">
        <v>474</v>
      </c>
      <c r="E2219" s="54">
        <v>35</v>
      </c>
      <c r="F2219" s="45" t="s">
        <v>407</v>
      </c>
      <c r="G2219" s="45" t="s">
        <v>408</v>
      </c>
      <c r="H2219" s="45" t="s">
        <v>412</v>
      </c>
      <c r="I2219" s="53">
        <v>93933.73</v>
      </c>
      <c r="J2219" s="58">
        <f t="shared" si="476"/>
        <v>97503.21174</v>
      </c>
      <c r="K2219" s="58">
        <f t="shared" si="477"/>
        <v>100720.81772741998</v>
      </c>
      <c r="L2219" s="74">
        <f t="shared" si="478"/>
        <v>7458.9956981099995</v>
      </c>
      <c r="M2219" s="74">
        <f t="shared" si="479"/>
        <v>144.3047533752</v>
      </c>
      <c r="N2219" s="74">
        <f t="shared" si="480"/>
        <v>384.0022598277695</v>
      </c>
      <c r="O2219" s="74">
        <f t="shared" si="481"/>
        <v>12553.538511525001</v>
      </c>
      <c r="P2219" s="39">
        <f t="shared" si="482"/>
        <v>19044</v>
      </c>
      <c r="Q2219" s="73">
        <f t="shared" si="483"/>
        <v>7705.142556147629</v>
      </c>
      <c r="R2219" s="73">
        <f t="shared" si="484"/>
        <v>149.06681023658157</v>
      </c>
      <c r="S2219" s="73">
        <f t="shared" si="485"/>
        <v>384.0022598277695</v>
      </c>
      <c r="T2219" s="73">
        <f t="shared" si="486"/>
        <v>13144.066713428309</v>
      </c>
      <c r="U2219" s="73">
        <f t="shared" si="487"/>
        <v>19236</v>
      </c>
      <c r="V2219" s="73">
        <f t="shared" si="488"/>
        <v>137088.05296283797</v>
      </c>
      <c r="W2219" s="73">
        <f t="shared" si="489"/>
        <v>141339.09606706028</v>
      </c>
    </row>
    <row r="2220" spans="2:23" ht="15">
      <c r="B2220" t="s">
        <v>3789</v>
      </c>
      <c r="C2220" t="s">
        <v>2996</v>
      </c>
      <c r="D2220" t="s">
        <v>3790</v>
      </c>
      <c r="E2220" s="54">
        <v>40</v>
      </c>
      <c r="F2220" s="45" t="s">
        <v>407</v>
      </c>
      <c r="G2220" s="45" t="s">
        <v>408</v>
      </c>
      <c r="H2220" s="45" t="s">
        <v>785</v>
      </c>
      <c r="I2220" s="53">
        <v>72023.38</v>
      </c>
      <c r="J2220" s="58">
        <f t="shared" si="476"/>
        <v>74760.26844000001</v>
      </c>
      <c r="K2220" s="58">
        <f t="shared" si="477"/>
        <v>77227.35729852002</v>
      </c>
      <c r="L2220" s="74">
        <f t="shared" si="478"/>
        <v>5719.160535660001</v>
      </c>
      <c r="M2220" s="74">
        <f t="shared" si="479"/>
        <v>110.64519729120002</v>
      </c>
      <c r="N2220" s="74">
        <f t="shared" si="480"/>
        <v>384.0022598277695</v>
      </c>
      <c r="O2220" s="74">
        <f t="shared" si="481"/>
        <v>9625.384561650002</v>
      </c>
      <c r="P2220" s="39">
        <f t="shared" si="482"/>
        <v>19044</v>
      </c>
      <c r="Q2220" s="73">
        <f t="shared" si="483"/>
        <v>5907.892833336781</v>
      </c>
      <c r="R2220" s="73">
        <f t="shared" si="484"/>
        <v>114.29648880180962</v>
      </c>
      <c r="S2220" s="73">
        <f t="shared" si="485"/>
        <v>384.0022598277695</v>
      </c>
      <c r="T2220" s="73">
        <f t="shared" si="486"/>
        <v>10078.170127456862</v>
      </c>
      <c r="U2220" s="73">
        <f t="shared" si="487"/>
        <v>19236</v>
      </c>
      <c r="V2220" s="73">
        <f t="shared" si="488"/>
        <v>109643.46099442898</v>
      </c>
      <c r="W2220" s="73">
        <f t="shared" si="489"/>
        <v>112947.71900794323</v>
      </c>
    </row>
    <row r="2221" spans="2:23" ht="15">
      <c r="B2221" t="s">
        <v>3791</v>
      </c>
      <c r="C2221" t="s">
        <v>2998</v>
      </c>
      <c r="D2221" t="s">
        <v>3790</v>
      </c>
      <c r="E2221" s="54">
        <v>40</v>
      </c>
      <c r="F2221" s="45" t="s">
        <v>407</v>
      </c>
      <c r="G2221" s="45" t="s">
        <v>408</v>
      </c>
      <c r="H2221" s="45" t="s">
        <v>785</v>
      </c>
      <c r="I2221" s="53">
        <v>77356.06</v>
      </c>
      <c r="J2221" s="58">
        <f t="shared" si="476"/>
        <v>80295.59028</v>
      </c>
      <c r="K2221" s="58">
        <f t="shared" si="477"/>
        <v>82945.34475924</v>
      </c>
      <c r="L2221" s="74">
        <f t="shared" si="478"/>
        <v>6142.61265642</v>
      </c>
      <c r="M2221" s="74">
        <f t="shared" si="479"/>
        <v>118.83747361440001</v>
      </c>
      <c r="N2221" s="74">
        <f t="shared" si="480"/>
        <v>384.0022598277695</v>
      </c>
      <c r="O2221" s="74">
        <f t="shared" si="481"/>
        <v>10338.057248550002</v>
      </c>
      <c r="P2221" s="39">
        <f t="shared" si="482"/>
        <v>19044</v>
      </c>
      <c r="Q2221" s="73">
        <f t="shared" si="483"/>
        <v>6345.3188740818605</v>
      </c>
      <c r="R2221" s="73">
        <f t="shared" si="484"/>
        <v>122.75911024367521</v>
      </c>
      <c r="S2221" s="73">
        <f t="shared" si="485"/>
        <v>384.0022598277695</v>
      </c>
      <c r="T2221" s="73">
        <f t="shared" si="486"/>
        <v>10824.36749108082</v>
      </c>
      <c r="U2221" s="73">
        <f t="shared" si="487"/>
        <v>19236</v>
      </c>
      <c r="V2221" s="73">
        <f t="shared" si="488"/>
        <v>116323.09991841218</v>
      </c>
      <c r="W2221" s="73">
        <f t="shared" si="489"/>
        <v>119857.79249447412</v>
      </c>
    </row>
    <row r="2222" spans="2:23" ht="15">
      <c r="B2222" t="s">
        <v>3792</v>
      </c>
      <c r="C2222" t="s">
        <v>1119</v>
      </c>
      <c r="D2222" t="s">
        <v>483</v>
      </c>
      <c r="E2222" s="54">
        <v>40</v>
      </c>
      <c r="F2222" s="45" t="s">
        <v>407</v>
      </c>
      <c r="G2222" s="45" t="s">
        <v>408</v>
      </c>
      <c r="H2222" s="45" t="s">
        <v>761</v>
      </c>
      <c r="I2222" s="53">
        <v>92395</v>
      </c>
      <c r="J2222" s="58">
        <f t="shared" si="476"/>
        <v>95906.01000000001</v>
      </c>
      <c r="K2222" s="58">
        <f t="shared" si="477"/>
        <v>99070.90833</v>
      </c>
      <c r="L2222" s="74">
        <f t="shared" si="478"/>
        <v>7336.809765000001</v>
      </c>
      <c r="M2222" s="74">
        <f t="shared" si="479"/>
        <v>141.94089480000002</v>
      </c>
      <c r="N2222" s="74">
        <f t="shared" si="480"/>
        <v>384.0022598277695</v>
      </c>
      <c r="O2222" s="74">
        <f t="shared" si="481"/>
        <v>12347.898787500002</v>
      </c>
      <c r="P2222" s="39">
        <f t="shared" si="482"/>
        <v>19044</v>
      </c>
      <c r="Q2222" s="73">
        <f t="shared" si="483"/>
        <v>7578.924487245</v>
      </c>
      <c r="R2222" s="73">
        <f t="shared" si="484"/>
        <v>146.6249443284</v>
      </c>
      <c r="S2222" s="73">
        <f t="shared" si="485"/>
        <v>384.0022598277695</v>
      </c>
      <c r="T2222" s="73">
        <f t="shared" si="486"/>
        <v>12928.753537065002</v>
      </c>
      <c r="U2222" s="73">
        <f t="shared" si="487"/>
        <v>19236</v>
      </c>
      <c r="V2222" s="73">
        <f t="shared" si="488"/>
        <v>135160.6617071278</v>
      </c>
      <c r="W2222" s="73">
        <f t="shared" si="489"/>
        <v>139345.21355846617</v>
      </c>
    </row>
    <row r="2223" spans="2:23" ht="15">
      <c r="B2223" t="s">
        <v>3793</v>
      </c>
      <c r="C2223" t="s">
        <v>876</v>
      </c>
      <c r="D2223" t="s">
        <v>483</v>
      </c>
      <c r="E2223" s="54">
        <v>40</v>
      </c>
      <c r="F2223" s="45" t="s">
        <v>407</v>
      </c>
      <c r="G2223" s="45" t="s">
        <v>408</v>
      </c>
      <c r="H2223" s="45" t="s">
        <v>761</v>
      </c>
      <c r="I2223" s="53">
        <v>105273.54</v>
      </c>
      <c r="J2223" s="58">
        <f t="shared" si="476"/>
        <v>109273.93452</v>
      </c>
      <c r="K2223" s="58">
        <f t="shared" si="477"/>
        <v>112879.97435915998</v>
      </c>
      <c r="L2223" s="74">
        <f t="shared" si="478"/>
        <v>8359.45599078</v>
      </c>
      <c r="M2223" s="74">
        <f t="shared" si="479"/>
        <v>161.72542308959999</v>
      </c>
      <c r="N2223" s="74">
        <f t="shared" si="480"/>
        <v>384.0022598277695</v>
      </c>
      <c r="O2223" s="74">
        <f t="shared" si="481"/>
        <v>14069.01906945</v>
      </c>
      <c r="P2223" s="39">
        <f t="shared" si="482"/>
        <v>19044</v>
      </c>
      <c r="Q2223" s="73">
        <f t="shared" si="483"/>
        <v>8635.318038475738</v>
      </c>
      <c r="R2223" s="73">
        <f t="shared" si="484"/>
        <v>167.06236205155676</v>
      </c>
      <c r="S2223" s="73">
        <f t="shared" si="485"/>
        <v>384.0022598277695</v>
      </c>
      <c r="T2223" s="73">
        <f t="shared" si="486"/>
        <v>14730.836653870378</v>
      </c>
      <c r="U2223" s="73">
        <f t="shared" si="487"/>
        <v>19236</v>
      </c>
      <c r="V2223" s="73">
        <f t="shared" si="488"/>
        <v>151292.13726314736</v>
      </c>
      <c r="W2223" s="73">
        <f t="shared" si="489"/>
        <v>156033.19367338542</v>
      </c>
    </row>
    <row r="2224" spans="2:23" ht="15">
      <c r="B2224" t="s">
        <v>3794</v>
      </c>
      <c r="C2224" t="s">
        <v>1425</v>
      </c>
      <c r="D2224" t="s">
        <v>1426</v>
      </c>
      <c r="E2224" s="54">
        <v>40</v>
      </c>
      <c r="F2224" s="45" t="s">
        <v>407</v>
      </c>
      <c r="G2224" s="45" t="s">
        <v>492</v>
      </c>
      <c r="H2224" s="45" t="s">
        <v>761</v>
      </c>
      <c r="I2224" s="53">
        <v>85982.51</v>
      </c>
      <c r="J2224" s="58">
        <f t="shared" si="476"/>
        <v>89249.84538</v>
      </c>
      <c r="K2224" s="58">
        <f t="shared" si="477"/>
        <v>92195.09027753999</v>
      </c>
      <c r="L2224" s="74">
        <f t="shared" si="478"/>
        <v>6827.613171569999</v>
      </c>
      <c r="M2224" s="74">
        <f t="shared" si="479"/>
        <v>132.08977116239998</v>
      </c>
      <c r="N2224" s="74">
        <f t="shared" si="480"/>
        <v>384.0022598277695</v>
      </c>
      <c r="O2224" s="74">
        <f t="shared" si="481"/>
        <v>11490.917592675</v>
      </c>
      <c r="P2224" s="39">
        <f t="shared" si="482"/>
        <v>19044</v>
      </c>
      <c r="Q2224" s="73">
        <f t="shared" si="483"/>
        <v>7052.924406231809</v>
      </c>
      <c r="R2224" s="73">
        <f t="shared" si="484"/>
        <v>136.44873361075918</v>
      </c>
      <c r="S2224" s="73">
        <f t="shared" si="485"/>
        <v>384.0022598277695</v>
      </c>
      <c r="T2224" s="73">
        <f t="shared" si="486"/>
        <v>12031.45928121897</v>
      </c>
      <c r="U2224" s="73">
        <f t="shared" si="487"/>
        <v>19236</v>
      </c>
      <c r="V2224" s="73">
        <f t="shared" si="488"/>
        <v>127128.46817523518</v>
      </c>
      <c r="W2224" s="73">
        <f t="shared" si="489"/>
        <v>131035.9249584293</v>
      </c>
    </row>
    <row r="2225" spans="2:23" ht="15">
      <c r="B2225" t="s">
        <v>3795</v>
      </c>
      <c r="C2225" t="s">
        <v>776</v>
      </c>
      <c r="D2225" t="s">
        <v>417</v>
      </c>
      <c r="E2225" s="54">
        <v>40</v>
      </c>
      <c r="F2225" s="45" t="s">
        <v>407</v>
      </c>
      <c r="G2225" s="45" t="s">
        <v>408</v>
      </c>
      <c r="H2225" s="45" t="s">
        <v>412</v>
      </c>
      <c r="I2225" s="53">
        <v>125571.61</v>
      </c>
      <c r="J2225" s="58">
        <f t="shared" si="476"/>
        <v>130343.33118000001</v>
      </c>
      <c r="K2225" s="58">
        <f t="shared" si="477"/>
        <v>134644.66110894</v>
      </c>
      <c r="L2225" s="74">
        <f t="shared" si="478"/>
        <v>9850.77830211</v>
      </c>
      <c r="M2225" s="74">
        <f t="shared" si="479"/>
        <v>192.9081301464</v>
      </c>
      <c r="N2225" s="74">
        <f t="shared" si="480"/>
        <v>384.0022598277695</v>
      </c>
      <c r="O2225" s="74">
        <f t="shared" si="481"/>
        <v>16781.703889425</v>
      </c>
      <c r="P2225" s="39">
        <f t="shared" si="482"/>
        <v>19044</v>
      </c>
      <c r="Q2225" s="73">
        <f t="shared" si="483"/>
        <v>9913.14758607963</v>
      </c>
      <c r="R2225" s="73">
        <f t="shared" si="484"/>
        <v>199.2740984412312</v>
      </c>
      <c r="S2225" s="73">
        <f t="shared" si="485"/>
        <v>384.0022598277695</v>
      </c>
      <c r="T2225" s="73">
        <f t="shared" si="486"/>
        <v>17571.12827471667</v>
      </c>
      <c r="U2225" s="73">
        <f t="shared" si="487"/>
        <v>19236</v>
      </c>
      <c r="V2225" s="73">
        <f t="shared" si="488"/>
        <v>176596.72376150917</v>
      </c>
      <c r="W2225" s="73">
        <f t="shared" si="489"/>
        <v>181948.21332800528</v>
      </c>
    </row>
    <row r="2226" spans="2:23" ht="15">
      <c r="B2226" t="s">
        <v>3796</v>
      </c>
      <c r="C2226" t="s">
        <v>2041</v>
      </c>
      <c r="D2226" t="s">
        <v>1797</v>
      </c>
      <c r="E2226" s="54">
        <v>40</v>
      </c>
      <c r="F2226" s="45" t="s">
        <v>407</v>
      </c>
      <c r="G2226" s="45" t="s">
        <v>408</v>
      </c>
      <c r="H2226" s="45" t="s">
        <v>412</v>
      </c>
      <c r="I2226" s="53">
        <v>97969.68</v>
      </c>
      <c r="J2226" s="58">
        <f t="shared" si="476"/>
        <v>101692.52784</v>
      </c>
      <c r="K2226" s="58">
        <f t="shared" si="477"/>
        <v>105048.38125872</v>
      </c>
      <c r="L2226" s="74">
        <f t="shared" si="478"/>
        <v>7779.478379759999</v>
      </c>
      <c r="M2226" s="74">
        <f t="shared" si="479"/>
        <v>150.5049412032</v>
      </c>
      <c r="N2226" s="74">
        <f t="shared" si="480"/>
        <v>384.0022598277695</v>
      </c>
      <c r="O2226" s="74">
        <f t="shared" si="481"/>
        <v>13092.9129594</v>
      </c>
      <c r="P2226" s="39">
        <f t="shared" si="482"/>
        <v>19044</v>
      </c>
      <c r="Q2226" s="73">
        <f t="shared" si="483"/>
        <v>8036.2011662920795</v>
      </c>
      <c r="R2226" s="73">
        <f t="shared" si="484"/>
        <v>155.4716042629056</v>
      </c>
      <c r="S2226" s="73">
        <f t="shared" si="485"/>
        <v>384.0022598277695</v>
      </c>
      <c r="T2226" s="73">
        <f t="shared" si="486"/>
        <v>13708.81375426296</v>
      </c>
      <c r="U2226" s="73">
        <f t="shared" si="487"/>
        <v>19236</v>
      </c>
      <c r="V2226" s="73">
        <f t="shared" si="488"/>
        <v>142143.42638019097</v>
      </c>
      <c r="W2226" s="73">
        <f t="shared" si="489"/>
        <v>146568.8700433657</v>
      </c>
    </row>
    <row r="2227" spans="2:23" ht="15">
      <c r="B2227" t="s">
        <v>3797</v>
      </c>
      <c r="C2227" t="s">
        <v>1769</v>
      </c>
      <c r="D2227" t="s">
        <v>511</v>
      </c>
      <c r="E2227" s="54">
        <v>35</v>
      </c>
      <c r="F2227" s="45" t="s">
        <v>407</v>
      </c>
      <c r="G2227" s="45" t="s">
        <v>408</v>
      </c>
      <c r="H2227" s="45" t="s">
        <v>412</v>
      </c>
      <c r="I2227" s="53">
        <v>129621.31</v>
      </c>
      <c r="J2227" s="58">
        <f t="shared" si="476"/>
        <v>134546.91978</v>
      </c>
      <c r="K2227" s="58">
        <f t="shared" si="477"/>
        <v>138986.96813273997</v>
      </c>
      <c r="L2227" s="74">
        <f t="shared" si="478"/>
        <v>9911.73033681</v>
      </c>
      <c r="M2227" s="74">
        <f t="shared" si="479"/>
        <v>199.1294412744</v>
      </c>
      <c r="N2227" s="74">
        <f t="shared" si="480"/>
        <v>384.0022598277695</v>
      </c>
      <c r="O2227" s="74">
        <f t="shared" si="481"/>
        <v>17322.915921675</v>
      </c>
      <c r="P2227" s="39">
        <f t="shared" si="482"/>
        <v>19044</v>
      </c>
      <c r="Q2227" s="73">
        <f t="shared" si="483"/>
        <v>9976.11103792473</v>
      </c>
      <c r="R2227" s="73">
        <f t="shared" si="484"/>
        <v>205.70071283645515</v>
      </c>
      <c r="S2227" s="73">
        <f t="shared" si="485"/>
        <v>384.0022598277695</v>
      </c>
      <c r="T2227" s="73">
        <f t="shared" si="486"/>
        <v>18137.799341322567</v>
      </c>
      <c r="U2227" s="73">
        <f t="shared" si="487"/>
        <v>19236</v>
      </c>
      <c r="V2227" s="73">
        <f t="shared" si="488"/>
        <v>181408.69773958717</v>
      </c>
      <c r="W2227" s="73">
        <f t="shared" si="489"/>
        <v>186926.58148465148</v>
      </c>
    </row>
    <row r="2228" spans="2:23" ht="15">
      <c r="B2228" t="s">
        <v>3798</v>
      </c>
      <c r="C2228" t="s">
        <v>3799</v>
      </c>
      <c r="D2228" t="s">
        <v>3665</v>
      </c>
      <c r="E2228" s="54">
        <v>40</v>
      </c>
      <c r="F2228" s="45" t="s">
        <v>407</v>
      </c>
      <c r="G2228" s="45" t="s">
        <v>408</v>
      </c>
      <c r="H2228" s="45" t="s">
        <v>412</v>
      </c>
      <c r="I2228" s="53">
        <v>76125.58</v>
      </c>
      <c r="J2228" s="58">
        <f t="shared" si="476"/>
        <v>79018.35204</v>
      </c>
      <c r="K2228" s="58">
        <f t="shared" si="477"/>
        <v>81625.95765731999</v>
      </c>
      <c r="L2228" s="74">
        <f t="shared" si="478"/>
        <v>6044.90393106</v>
      </c>
      <c r="M2228" s="74">
        <f t="shared" si="479"/>
        <v>116.9471610192</v>
      </c>
      <c r="N2228" s="74">
        <f t="shared" si="480"/>
        <v>384.0022598277695</v>
      </c>
      <c r="O2228" s="74">
        <f t="shared" si="481"/>
        <v>10173.61282515</v>
      </c>
      <c r="P2228" s="39">
        <f t="shared" si="482"/>
        <v>19044</v>
      </c>
      <c r="Q2228" s="73">
        <f t="shared" si="483"/>
        <v>6244.385760784979</v>
      </c>
      <c r="R2228" s="73">
        <f t="shared" si="484"/>
        <v>120.80641733283358</v>
      </c>
      <c r="S2228" s="73">
        <f t="shared" si="485"/>
        <v>384.0022598277695</v>
      </c>
      <c r="T2228" s="73">
        <f t="shared" si="486"/>
        <v>10652.18747428026</v>
      </c>
      <c r="U2228" s="73">
        <f t="shared" si="487"/>
        <v>19236</v>
      </c>
      <c r="V2228" s="73">
        <f t="shared" si="488"/>
        <v>114781.81821705696</v>
      </c>
      <c r="W2228" s="73">
        <f t="shared" si="489"/>
        <v>118263.33956954583</v>
      </c>
    </row>
    <row r="2229" spans="2:23" ht="15">
      <c r="B2229" t="s">
        <v>3800</v>
      </c>
      <c r="C2229" t="s">
        <v>3801</v>
      </c>
      <c r="D2229" t="s">
        <v>546</v>
      </c>
      <c r="E2229" s="54">
        <v>40</v>
      </c>
      <c r="F2229" s="45" t="s">
        <v>407</v>
      </c>
      <c r="G2229" s="45" t="s">
        <v>408</v>
      </c>
      <c r="H2229" s="45" t="s">
        <v>412</v>
      </c>
      <c r="I2229" s="53">
        <v>68682.02</v>
      </c>
      <c r="J2229" s="58">
        <f t="shared" si="476"/>
        <v>71291.93676000001</v>
      </c>
      <c r="K2229" s="58">
        <f t="shared" si="477"/>
        <v>73644.57067308</v>
      </c>
      <c r="L2229" s="74">
        <f t="shared" si="478"/>
        <v>5453.833162140001</v>
      </c>
      <c r="M2229" s="74">
        <f t="shared" si="479"/>
        <v>105.51206640480001</v>
      </c>
      <c r="N2229" s="74">
        <f t="shared" si="480"/>
        <v>384.0022598277695</v>
      </c>
      <c r="O2229" s="74">
        <f t="shared" si="481"/>
        <v>9178.836857850001</v>
      </c>
      <c r="P2229" s="39">
        <f t="shared" si="482"/>
        <v>19044</v>
      </c>
      <c r="Q2229" s="73">
        <f t="shared" si="483"/>
        <v>5633.80965649062</v>
      </c>
      <c r="R2229" s="73">
        <f t="shared" si="484"/>
        <v>108.9939645961584</v>
      </c>
      <c r="S2229" s="73">
        <f t="shared" si="485"/>
        <v>384.0022598277695</v>
      </c>
      <c r="T2229" s="73">
        <f t="shared" si="486"/>
        <v>9610.61647283694</v>
      </c>
      <c r="U2229" s="73">
        <f t="shared" si="487"/>
        <v>19236</v>
      </c>
      <c r="V2229" s="73">
        <f t="shared" si="488"/>
        <v>105458.12110622259</v>
      </c>
      <c r="W2229" s="73">
        <f t="shared" si="489"/>
        <v>108617.9930268315</v>
      </c>
    </row>
    <row r="2230" spans="2:23" ht="15">
      <c r="B2230" t="s">
        <v>3802</v>
      </c>
      <c r="C2230" t="s">
        <v>3803</v>
      </c>
      <c r="D2230" t="s">
        <v>3665</v>
      </c>
      <c r="E2230" s="54">
        <v>40</v>
      </c>
      <c r="F2230" s="45" t="s">
        <v>407</v>
      </c>
      <c r="G2230" s="45" t="s">
        <v>408</v>
      </c>
      <c r="H2230" s="45" t="s">
        <v>412</v>
      </c>
      <c r="I2230" s="53">
        <v>81664.38</v>
      </c>
      <c r="J2230" s="58">
        <f t="shared" si="476"/>
        <v>84767.62644000001</v>
      </c>
      <c r="K2230" s="58">
        <f t="shared" si="477"/>
        <v>87564.95811252</v>
      </c>
      <c r="L2230" s="74">
        <f t="shared" si="478"/>
        <v>6484.72342266</v>
      </c>
      <c r="M2230" s="74">
        <f t="shared" si="479"/>
        <v>125.45608713120001</v>
      </c>
      <c r="N2230" s="74">
        <f t="shared" si="480"/>
        <v>384.0022598277695</v>
      </c>
      <c r="O2230" s="74">
        <f t="shared" si="481"/>
        <v>10913.831904150002</v>
      </c>
      <c r="P2230" s="39">
        <f t="shared" si="482"/>
        <v>19044</v>
      </c>
      <c r="Q2230" s="73">
        <f t="shared" si="483"/>
        <v>6698.719295607781</v>
      </c>
      <c r="R2230" s="73">
        <f t="shared" si="484"/>
        <v>129.5961380065296</v>
      </c>
      <c r="S2230" s="73">
        <f t="shared" si="485"/>
        <v>384.0022598277695</v>
      </c>
      <c r="T2230" s="73">
        <f t="shared" si="486"/>
        <v>11427.227033683861</v>
      </c>
      <c r="U2230" s="73">
        <f t="shared" si="487"/>
        <v>19236</v>
      </c>
      <c r="V2230" s="73">
        <f t="shared" si="488"/>
        <v>121719.64011376898</v>
      </c>
      <c r="W2230" s="73">
        <f t="shared" si="489"/>
        <v>125440.50283964595</v>
      </c>
    </row>
    <row r="2231" spans="2:23" ht="15">
      <c r="B2231" t="s">
        <v>3804</v>
      </c>
      <c r="C2231" t="s">
        <v>3805</v>
      </c>
      <c r="D2231" t="s">
        <v>546</v>
      </c>
      <c r="E2231" s="54">
        <v>40</v>
      </c>
      <c r="F2231" s="45" t="s">
        <v>407</v>
      </c>
      <c r="G2231" s="45" t="s">
        <v>408</v>
      </c>
      <c r="H2231" s="45" t="s">
        <v>412</v>
      </c>
      <c r="I2231" s="53">
        <v>77328.99</v>
      </c>
      <c r="J2231" s="58">
        <f t="shared" si="476"/>
        <v>80267.49162000002</v>
      </c>
      <c r="K2231" s="58">
        <f t="shared" si="477"/>
        <v>82916.31884346002</v>
      </c>
      <c r="L2231" s="74">
        <f t="shared" si="478"/>
        <v>6140.463108930001</v>
      </c>
      <c r="M2231" s="74">
        <f t="shared" si="479"/>
        <v>118.79588759760001</v>
      </c>
      <c r="N2231" s="74">
        <f t="shared" si="480"/>
        <v>384.0022598277695</v>
      </c>
      <c r="O2231" s="74">
        <f t="shared" si="481"/>
        <v>10334.439546075002</v>
      </c>
      <c r="P2231" s="39">
        <f t="shared" si="482"/>
        <v>19044</v>
      </c>
      <c r="Q2231" s="73">
        <f t="shared" si="483"/>
        <v>6343.098391524691</v>
      </c>
      <c r="R2231" s="73">
        <f t="shared" si="484"/>
        <v>122.71615188832082</v>
      </c>
      <c r="S2231" s="73">
        <f t="shared" si="485"/>
        <v>384.0022598277695</v>
      </c>
      <c r="T2231" s="73">
        <f t="shared" si="486"/>
        <v>10820.579609071532</v>
      </c>
      <c r="U2231" s="73">
        <f t="shared" si="487"/>
        <v>19236</v>
      </c>
      <c r="V2231" s="73">
        <f t="shared" si="488"/>
        <v>116289.19242243038</v>
      </c>
      <c r="W2231" s="73">
        <f t="shared" si="489"/>
        <v>119822.71525577233</v>
      </c>
    </row>
    <row r="2232" spans="2:23" ht="15">
      <c r="B2232" t="s">
        <v>3806</v>
      </c>
      <c r="C2232" t="s">
        <v>603</v>
      </c>
      <c r="D2232" t="s">
        <v>417</v>
      </c>
      <c r="E2232" s="54">
        <v>40</v>
      </c>
      <c r="F2232" s="45" t="s">
        <v>407</v>
      </c>
      <c r="G2232" s="45" t="s">
        <v>408</v>
      </c>
      <c r="H2232" s="45" t="s">
        <v>412</v>
      </c>
      <c r="I2232" s="53">
        <v>62529.99</v>
      </c>
      <c r="J2232" s="58">
        <f t="shared" si="476"/>
        <v>64906.12962</v>
      </c>
      <c r="K2232" s="58">
        <f t="shared" si="477"/>
        <v>67048.03189746</v>
      </c>
      <c r="L2232" s="74">
        <f t="shared" si="478"/>
        <v>4965.31891593</v>
      </c>
      <c r="M2232" s="74">
        <f t="shared" si="479"/>
        <v>96.0610718376</v>
      </c>
      <c r="N2232" s="74">
        <f t="shared" si="480"/>
        <v>384.0022598277695</v>
      </c>
      <c r="O2232" s="74">
        <f t="shared" si="481"/>
        <v>8356.664188575</v>
      </c>
      <c r="P2232" s="39">
        <f t="shared" si="482"/>
        <v>19044</v>
      </c>
      <c r="Q2232" s="73">
        <f t="shared" si="483"/>
        <v>5129.17444015569</v>
      </c>
      <c r="R2232" s="73">
        <f t="shared" si="484"/>
        <v>99.2310872082408</v>
      </c>
      <c r="S2232" s="73">
        <f t="shared" si="485"/>
        <v>384.0022598277695</v>
      </c>
      <c r="T2232" s="73">
        <f t="shared" si="486"/>
        <v>8749.76816261853</v>
      </c>
      <c r="U2232" s="73">
        <f t="shared" si="487"/>
        <v>19236</v>
      </c>
      <c r="V2232" s="73">
        <f t="shared" si="488"/>
        <v>97752.17605617037</v>
      </c>
      <c r="W2232" s="73">
        <f t="shared" si="489"/>
        <v>100646.20784727023</v>
      </c>
    </row>
    <row r="2233" spans="2:23" ht="15">
      <c r="B2233" t="s">
        <v>3807</v>
      </c>
      <c r="C2233" t="s">
        <v>609</v>
      </c>
      <c r="D2233" t="s">
        <v>797</v>
      </c>
      <c r="E2233" s="54">
        <v>40</v>
      </c>
      <c r="F2233" s="45" t="s">
        <v>407</v>
      </c>
      <c r="G2233" s="45" t="s">
        <v>408</v>
      </c>
      <c r="H2233" s="45" t="s">
        <v>412</v>
      </c>
      <c r="I2233" s="53">
        <v>60849.79</v>
      </c>
      <c r="J2233" s="58">
        <f t="shared" si="476"/>
        <v>63162.08202</v>
      </c>
      <c r="K2233" s="58">
        <f t="shared" si="477"/>
        <v>65246.43072665999</v>
      </c>
      <c r="L2233" s="74">
        <f t="shared" si="478"/>
        <v>4831.89927453</v>
      </c>
      <c r="M2233" s="74">
        <f t="shared" si="479"/>
        <v>93.4798813896</v>
      </c>
      <c r="N2233" s="74">
        <f t="shared" si="480"/>
        <v>384.0022598277695</v>
      </c>
      <c r="O2233" s="74">
        <f t="shared" si="481"/>
        <v>8132.118060075</v>
      </c>
      <c r="P2233" s="39">
        <f t="shared" si="482"/>
        <v>19044</v>
      </c>
      <c r="Q2233" s="73">
        <f t="shared" si="483"/>
        <v>4991.351950589489</v>
      </c>
      <c r="R2233" s="73">
        <f t="shared" si="484"/>
        <v>96.56471747545679</v>
      </c>
      <c r="S2233" s="73">
        <f t="shared" si="485"/>
        <v>384.0022598277695</v>
      </c>
      <c r="T2233" s="73">
        <f t="shared" si="486"/>
        <v>8514.65920982913</v>
      </c>
      <c r="U2233" s="73">
        <f t="shared" si="487"/>
        <v>19236</v>
      </c>
      <c r="V2233" s="73">
        <f t="shared" si="488"/>
        <v>95647.58149582238</v>
      </c>
      <c r="W2233" s="73">
        <f t="shared" si="489"/>
        <v>98469.00886438185</v>
      </c>
    </row>
    <row r="2234" spans="2:23" ht="15">
      <c r="B2234" t="s">
        <v>3808</v>
      </c>
      <c r="C2234" t="s">
        <v>3141</v>
      </c>
      <c r="D2234" t="s">
        <v>511</v>
      </c>
      <c r="E2234" s="54">
        <v>35</v>
      </c>
      <c r="F2234" s="45" t="s">
        <v>407</v>
      </c>
      <c r="G2234" s="45" t="s">
        <v>408</v>
      </c>
      <c r="H2234" s="45" t="s">
        <v>412</v>
      </c>
      <c r="I2234" s="53">
        <v>75729.27</v>
      </c>
      <c r="J2234" s="58">
        <f t="shared" si="476"/>
        <v>78606.98226</v>
      </c>
      <c r="K2234" s="58">
        <f t="shared" si="477"/>
        <v>81201.01267458</v>
      </c>
      <c r="L2234" s="74">
        <f t="shared" si="478"/>
        <v>6013.434142890001</v>
      </c>
      <c r="M2234" s="74">
        <f t="shared" si="479"/>
        <v>116.33833374480001</v>
      </c>
      <c r="N2234" s="74">
        <f t="shared" si="480"/>
        <v>384.0022598277695</v>
      </c>
      <c r="O2234" s="74">
        <f t="shared" si="481"/>
        <v>10120.648965975</v>
      </c>
      <c r="P2234" s="39">
        <f t="shared" si="482"/>
        <v>19044</v>
      </c>
      <c r="Q2234" s="73">
        <f t="shared" si="483"/>
        <v>6211.87746960537</v>
      </c>
      <c r="R2234" s="73">
        <f t="shared" si="484"/>
        <v>120.17749875837839</v>
      </c>
      <c r="S2234" s="73">
        <f t="shared" si="485"/>
        <v>384.0022598277695</v>
      </c>
      <c r="T2234" s="73">
        <f t="shared" si="486"/>
        <v>10596.73215403269</v>
      </c>
      <c r="U2234" s="73">
        <f t="shared" si="487"/>
        <v>19236</v>
      </c>
      <c r="V2234" s="73">
        <f t="shared" si="488"/>
        <v>114285.40596243757</v>
      </c>
      <c r="W2234" s="73">
        <f t="shared" si="489"/>
        <v>117749.8020568042</v>
      </c>
    </row>
    <row r="2235" spans="2:23" ht="15">
      <c r="B2235" t="s">
        <v>3809</v>
      </c>
      <c r="C2235" t="s">
        <v>848</v>
      </c>
      <c r="D2235" t="s">
        <v>417</v>
      </c>
      <c r="E2235" s="54">
        <v>40</v>
      </c>
      <c r="F2235" s="45" t="s">
        <v>407</v>
      </c>
      <c r="G2235" s="45" t="s">
        <v>408</v>
      </c>
      <c r="H2235" s="45" t="s">
        <v>412</v>
      </c>
      <c r="I2235" s="53">
        <v>84063.24</v>
      </c>
      <c r="J2235" s="58">
        <f t="shared" si="476"/>
        <v>87257.64312000001</v>
      </c>
      <c r="K2235" s="58">
        <f t="shared" si="477"/>
        <v>90137.14534296001</v>
      </c>
      <c r="L2235" s="74">
        <f t="shared" si="478"/>
        <v>6675.209698680001</v>
      </c>
      <c r="M2235" s="74">
        <f t="shared" si="479"/>
        <v>129.1413118176</v>
      </c>
      <c r="N2235" s="74">
        <f t="shared" si="480"/>
        <v>384.0022598277695</v>
      </c>
      <c r="O2235" s="74">
        <f t="shared" si="481"/>
        <v>11234.421551700001</v>
      </c>
      <c r="P2235" s="39">
        <f t="shared" si="482"/>
        <v>19044</v>
      </c>
      <c r="Q2235" s="73">
        <f t="shared" si="483"/>
        <v>6895.491618736441</v>
      </c>
      <c r="R2235" s="73">
        <f t="shared" si="484"/>
        <v>133.4029751075808</v>
      </c>
      <c r="S2235" s="73">
        <f t="shared" si="485"/>
        <v>384.0022598277695</v>
      </c>
      <c r="T2235" s="73">
        <f t="shared" si="486"/>
        <v>11762.897467256282</v>
      </c>
      <c r="U2235" s="73">
        <f t="shared" si="487"/>
        <v>19236</v>
      </c>
      <c r="V2235" s="73">
        <f t="shared" si="488"/>
        <v>124724.41794202538</v>
      </c>
      <c r="W2235" s="73">
        <f t="shared" si="489"/>
        <v>128548.93966388807</v>
      </c>
    </row>
    <row r="2236" spans="2:23" ht="15">
      <c r="B2236" t="s">
        <v>3810</v>
      </c>
      <c r="C2236" t="s">
        <v>3805</v>
      </c>
      <c r="D2236" t="s">
        <v>546</v>
      </c>
      <c r="E2236" s="54">
        <v>40</v>
      </c>
      <c r="F2236" s="45" t="s">
        <v>407</v>
      </c>
      <c r="G2236" s="45" t="s">
        <v>408</v>
      </c>
      <c r="H2236" s="45" t="s">
        <v>412</v>
      </c>
      <c r="I2236" s="53">
        <v>77328.99</v>
      </c>
      <c r="J2236" s="58">
        <f t="shared" si="476"/>
        <v>80267.49162000002</v>
      </c>
      <c r="K2236" s="58">
        <f t="shared" si="477"/>
        <v>82916.31884346002</v>
      </c>
      <c r="L2236" s="74">
        <f t="shared" si="478"/>
        <v>6140.463108930001</v>
      </c>
      <c r="M2236" s="74">
        <f t="shared" si="479"/>
        <v>118.79588759760001</v>
      </c>
      <c r="N2236" s="74">
        <f t="shared" si="480"/>
        <v>384.0022598277695</v>
      </c>
      <c r="O2236" s="74">
        <f t="shared" si="481"/>
        <v>10334.439546075002</v>
      </c>
      <c r="P2236" s="39">
        <f t="shared" si="482"/>
        <v>19044</v>
      </c>
      <c r="Q2236" s="73">
        <f t="shared" si="483"/>
        <v>6343.098391524691</v>
      </c>
      <c r="R2236" s="73">
        <f t="shared" si="484"/>
        <v>122.71615188832082</v>
      </c>
      <c r="S2236" s="73">
        <f t="shared" si="485"/>
        <v>384.0022598277695</v>
      </c>
      <c r="T2236" s="73">
        <f t="shared" si="486"/>
        <v>10820.579609071532</v>
      </c>
      <c r="U2236" s="73">
        <f t="shared" si="487"/>
        <v>19236</v>
      </c>
      <c r="V2236" s="73">
        <f t="shared" si="488"/>
        <v>116289.19242243038</v>
      </c>
      <c r="W2236" s="73">
        <f t="shared" si="489"/>
        <v>119822.71525577233</v>
      </c>
    </row>
    <row r="2237" spans="2:23" ht="15">
      <c r="B2237" t="s">
        <v>3811</v>
      </c>
      <c r="C2237" t="s">
        <v>3812</v>
      </c>
      <c r="D2237" t="s">
        <v>797</v>
      </c>
      <c r="E2237" s="54">
        <v>40</v>
      </c>
      <c r="F2237" s="45" t="s">
        <v>407</v>
      </c>
      <c r="G2237" s="45" t="s">
        <v>408</v>
      </c>
      <c r="H2237" s="45" t="s">
        <v>412</v>
      </c>
      <c r="I2237" s="53">
        <v>87800.16</v>
      </c>
      <c r="J2237" s="58">
        <f t="shared" si="476"/>
        <v>91136.56608</v>
      </c>
      <c r="K2237" s="58">
        <f t="shared" si="477"/>
        <v>94144.07276064</v>
      </c>
      <c r="L2237" s="74">
        <f t="shared" si="478"/>
        <v>6971.94730512</v>
      </c>
      <c r="M2237" s="74">
        <f t="shared" si="479"/>
        <v>134.8821177984</v>
      </c>
      <c r="N2237" s="74">
        <f t="shared" si="480"/>
        <v>384.0022598277695</v>
      </c>
      <c r="O2237" s="74">
        <f t="shared" si="481"/>
        <v>11733.832882800001</v>
      </c>
      <c r="P2237" s="39">
        <f t="shared" si="482"/>
        <v>19044</v>
      </c>
      <c r="Q2237" s="73">
        <f t="shared" si="483"/>
        <v>7202.02156618896</v>
      </c>
      <c r="R2237" s="73">
        <f t="shared" si="484"/>
        <v>139.3332276857472</v>
      </c>
      <c r="S2237" s="73">
        <f t="shared" si="485"/>
        <v>384.0022598277695</v>
      </c>
      <c r="T2237" s="73">
        <f t="shared" si="486"/>
        <v>12285.80149526352</v>
      </c>
      <c r="U2237" s="73">
        <f t="shared" si="487"/>
        <v>19236</v>
      </c>
      <c r="V2237" s="73">
        <f t="shared" si="488"/>
        <v>129405.23064554617</v>
      </c>
      <c r="W2237" s="73">
        <f t="shared" si="489"/>
        <v>133391.231309606</v>
      </c>
    </row>
    <row r="2238" spans="2:23" ht="15">
      <c r="B2238" t="s">
        <v>3813</v>
      </c>
      <c r="C2238" t="s">
        <v>3803</v>
      </c>
      <c r="D2238" t="s">
        <v>3665</v>
      </c>
      <c r="E2238" s="54">
        <v>40</v>
      </c>
      <c r="F2238" s="45" t="s">
        <v>407</v>
      </c>
      <c r="G2238" s="45" t="s">
        <v>408</v>
      </c>
      <c r="H2238" s="45" t="s">
        <v>412</v>
      </c>
      <c r="I2238" s="53">
        <v>81664.38</v>
      </c>
      <c r="J2238" s="58">
        <f t="shared" si="476"/>
        <v>84767.62644000001</v>
      </c>
      <c r="K2238" s="58">
        <f t="shared" si="477"/>
        <v>87564.95811252</v>
      </c>
      <c r="L2238" s="74">
        <f t="shared" si="478"/>
        <v>6484.72342266</v>
      </c>
      <c r="M2238" s="74">
        <f t="shared" si="479"/>
        <v>125.45608713120001</v>
      </c>
      <c r="N2238" s="74">
        <f t="shared" si="480"/>
        <v>384.0022598277695</v>
      </c>
      <c r="O2238" s="74">
        <f t="shared" si="481"/>
        <v>10913.831904150002</v>
      </c>
      <c r="P2238" s="39">
        <f t="shared" si="482"/>
        <v>19044</v>
      </c>
      <c r="Q2238" s="73">
        <f t="shared" si="483"/>
        <v>6698.719295607781</v>
      </c>
      <c r="R2238" s="73">
        <f t="shared" si="484"/>
        <v>129.5961380065296</v>
      </c>
      <c r="S2238" s="73">
        <f t="shared" si="485"/>
        <v>384.0022598277695</v>
      </c>
      <c r="T2238" s="73">
        <f t="shared" si="486"/>
        <v>11427.227033683861</v>
      </c>
      <c r="U2238" s="73">
        <f t="shared" si="487"/>
        <v>19236</v>
      </c>
      <c r="V2238" s="73">
        <f t="shared" si="488"/>
        <v>121719.64011376898</v>
      </c>
      <c r="W2238" s="73">
        <f t="shared" si="489"/>
        <v>125440.50283964595</v>
      </c>
    </row>
    <row r="2239" spans="2:23" ht="15">
      <c r="B2239" t="s">
        <v>3814</v>
      </c>
      <c r="C2239" t="s">
        <v>3815</v>
      </c>
      <c r="D2239" t="s">
        <v>722</v>
      </c>
      <c r="E2239" s="54">
        <v>40</v>
      </c>
      <c r="F2239" s="45" t="s">
        <v>407</v>
      </c>
      <c r="G2239" s="45" t="s">
        <v>408</v>
      </c>
      <c r="H2239" s="45" t="s">
        <v>412</v>
      </c>
      <c r="I2239" s="53">
        <v>81664.38</v>
      </c>
      <c r="J2239" s="58">
        <f t="shared" si="476"/>
        <v>84767.62644000001</v>
      </c>
      <c r="K2239" s="58">
        <f t="shared" si="477"/>
        <v>87564.95811252</v>
      </c>
      <c r="L2239" s="74">
        <f t="shared" si="478"/>
        <v>6484.72342266</v>
      </c>
      <c r="M2239" s="74">
        <f t="shared" si="479"/>
        <v>125.45608713120001</v>
      </c>
      <c r="N2239" s="74">
        <f t="shared" si="480"/>
        <v>384.0022598277695</v>
      </c>
      <c r="O2239" s="74">
        <f t="shared" si="481"/>
        <v>10913.831904150002</v>
      </c>
      <c r="P2239" s="39">
        <f t="shared" si="482"/>
        <v>19044</v>
      </c>
      <c r="Q2239" s="73">
        <f t="shared" si="483"/>
        <v>6698.719295607781</v>
      </c>
      <c r="R2239" s="73">
        <f t="shared" si="484"/>
        <v>129.5961380065296</v>
      </c>
      <c r="S2239" s="73">
        <f t="shared" si="485"/>
        <v>384.0022598277695</v>
      </c>
      <c r="T2239" s="73">
        <f t="shared" si="486"/>
        <v>11427.227033683861</v>
      </c>
      <c r="U2239" s="73">
        <f t="shared" si="487"/>
        <v>19236</v>
      </c>
      <c r="V2239" s="73">
        <f t="shared" si="488"/>
        <v>121719.64011376898</v>
      </c>
      <c r="W2239" s="73">
        <f t="shared" si="489"/>
        <v>125440.50283964595</v>
      </c>
    </row>
    <row r="2240" spans="2:23" ht="15">
      <c r="B2240" t="s">
        <v>3816</v>
      </c>
      <c r="C2240" t="s">
        <v>3801</v>
      </c>
      <c r="D2240" t="s">
        <v>546</v>
      </c>
      <c r="E2240" s="54">
        <v>40</v>
      </c>
      <c r="F2240" s="45" t="s">
        <v>407</v>
      </c>
      <c r="G2240" s="45" t="s">
        <v>408</v>
      </c>
      <c r="H2240" s="45" t="s">
        <v>412</v>
      </c>
      <c r="I2240" s="53">
        <v>68682.02</v>
      </c>
      <c r="J2240" s="58">
        <f t="shared" si="476"/>
        <v>71291.93676000001</v>
      </c>
      <c r="K2240" s="58">
        <f t="shared" si="477"/>
        <v>73644.57067308</v>
      </c>
      <c r="L2240" s="74">
        <f t="shared" si="478"/>
        <v>5453.833162140001</v>
      </c>
      <c r="M2240" s="74">
        <f t="shared" si="479"/>
        <v>105.51206640480001</v>
      </c>
      <c r="N2240" s="74">
        <f t="shared" si="480"/>
        <v>384.0022598277695</v>
      </c>
      <c r="O2240" s="74">
        <f t="shared" si="481"/>
        <v>9178.836857850001</v>
      </c>
      <c r="P2240" s="39">
        <f t="shared" si="482"/>
        <v>19044</v>
      </c>
      <c r="Q2240" s="73">
        <f t="shared" si="483"/>
        <v>5633.80965649062</v>
      </c>
      <c r="R2240" s="73">
        <f t="shared" si="484"/>
        <v>108.9939645961584</v>
      </c>
      <c r="S2240" s="73">
        <f t="shared" si="485"/>
        <v>384.0022598277695</v>
      </c>
      <c r="T2240" s="73">
        <f t="shared" si="486"/>
        <v>9610.61647283694</v>
      </c>
      <c r="U2240" s="73">
        <f t="shared" si="487"/>
        <v>19236</v>
      </c>
      <c r="V2240" s="73">
        <f t="shared" si="488"/>
        <v>105458.12110622259</v>
      </c>
      <c r="W2240" s="73">
        <f t="shared" si="489"/>
        <v>108617.9930268315</v>
      </c>
    </row>
    <row r="2241" spans="2:23" ht="15">
      <c r="B2241" t="s">
        <v>3817</v>
      </c>
      <c r="C2241" t="s">
        <v>425</v>
      </c>
      <c r="D2241" t="s">
        <v>417</v>
      </c>
      <c r="E2241" s="54">
        <v>40</v>
      </c>
      <c r="F2241" s="45" t="s">
        <v>407</v>
      </c>
      <c r="G2241" s="45" t="s">
        <v>408</v>
      </c>
      <c r="H2241" s="45" t="s">
        <v>761</v>
      </c>
      <c r="I2241" s="53">
        <v>73627.46</v>
      </c>
      <c r="J2241" s="58">
        <f t="shared" si="476"/>
        <v>76425.30348</v>
      </c>
      <c r="K2241" s="58">
        <f t="shared" si="477"/>
        <v>78947.33849483999</v>
      </c>
      <c r="L2241" s="74">
        <f t="shared" si="478"/>
        <v>5846.53571622</v>
      </c>
      <c r="M2241" s="74">
        <f t="shared" si="479"/>
        <v>113.1094491504</v>
      </c>
      <c r="N2241" s="74">
        <f t="shared" si="480"/>
        <v>384.0022598277695</v>
      </c>
      <c r="O2241" s="74">
        <f t="shared" si="481"/>
        <v>9839.75782305</v>
      </c>
      <c r="P2241" s="39">
        <f t="shared" si="482"/>
        <v>19044</v>
      </c>
      <c r="Q2241" s="73">
        <f t="shared" si="483"/>
        <v>6039.471394855259</v>
      </c>
      <c r="R2241" s="73">
        <f t="shared" si="484"/>
        <v>116.84206097236319</v>
      </c>
      <c r="S2241" s="73">
        <f t="shared" si="485"/>
        <v>384.0022598277695</v>
      </c>
      <c r="T2241" s="73">
        <f t="shared" si="486"/>
        <v>10302.627673576619</v>
      </c>
      <c r="U2241" s="73">
        <f t="shared" si="487"/>
        <v>19236</v>
      </c>
      <c r="V2241" s="73">
        <f t="shared" si="488"/>
        <v>111652.70872824817</v>
      </c>
      <c r="W2241" s="73">
        <f t="shared" si="489"/>
        <v>115026.281884072</v>
      </c>
    </row>
    <row r="2242" spans="2:23" ht="15">
      <c r="B2242" t="s">
        <v>3818</v>
      </c>
      <c r="C2242" t="s">
        <v>440</v>
      </c>
      <c r="D2242" t="s">
        <v>797</v>
      </c>
      <c r="E2242" s="54">
        <v>40</v>
      </c>
      <c r="F2242" s="45" t="s">
        <v>407</v>
      </c>
      <c r="G2242" s="45" t="s">
        <v>408</v>
      </c>
      <c r="H2242" s="45" t="s">
        <v>412</v>
      </c>
      <c r="I2242" s="53">
        <v>74623.49</v>
      </c>
      <c r="J2242" s="58">
        <f t="shared" si="476"/>
        <v>77459.18262</v>
      </c>
      <c r="K2242" s="58">
        <f t="shared" si="477"/>
        <v>80015.33564646001</v>
      </c>
      <c r="L2242" s="74">
        <f t="shared" si="478"/>
        <v>5925.62747043</v>
      </c>
      <c r="M2242" s="74">
        <f t="shared" si="479"/>
        <v>114.6395902776</v>
      </c>
      <c r="N2242" s="74">
        <f t="shared" si="480"/>
        <v>384.0022598277695</v>
      </c>
      <c r="O2242" s="74">
        <f t="shared" si="481"/>
        <v>9972.869762325001</v>
      </c>
      <c r="P2242" s="39">
        <f t="shared" si="482"/>
        <v>19044</v>
      </c>
      <c r="Q2242" s="73">
        <f t="shared" si="483"/>
        <v>6121.17317695419</v>
      </c>
      <c r="R2242" s="73">
        <f t="shared" si="484"/>
        <v>118.42269675676081</v>
      </c>
      <c r="S2242" s="73">
        <f t="shared" si="485"/>
        <v>384.0022598277695</v>
      </c>
      <c r="T2242" s="73">
        <f t="shared" si="486"/>
        <v>10442.00130186303</v>
      </c>
      <c r="U2242" s="73">
        <f t="shared" si="487"/>
        <v>19236</v>
      </c>
      <c r="V2242" s="73">
        <f t="shared" si="488"/>
        <v>112900.32170286038</v>
      </c>
      <c r="W2242" s="73">
        <f t="shared" si="489"/>
        <v>116316.93508186177</v>
      </c>
    </row>
    <row r="2243" spans="2:23" ht="15">
      <c r="B2243" t="s">
        <v>3819</v>
      </c>
      <c r="C2243" t="s">
        <v>3799</v>
      </c>
      <c r="D2243" t="s">
        <v>3665</v>
      </c>
      <c r="E2243" s="54">
        <v>40</v>
      </c>
      <c r="F2243" s="45" t="s">
        <v>407</v>
      </c>
      <c r="G2243" s="45" t="s">
        <v>408</v>
      </c>
      <c r="H2243" s="45" t="s">
        <v>412</v>
      </c>
      <c r="I2243" s="53">
        <v>76125.58</v>
      </c>
      <c r="J2243" s="58">
        <f t="shared" si="476"/>
        <v>79018.35204</v>
      </c>
      <c r="K2243" s="58">
        <f t="shared" si="477"/>
        <v>81625.95765731999</v>
      </c>
      <c r="L2243" s="74">
        <f t="shared" si="478"/>
        <v>6044.90393106</v>
      </c>
      <c r="M2243" s="74">
        <f t="shared" si="479"/>
        <v>116.9471610192</v>
      </c>
      <c r="N2243" s="74">
        <f t="shared" si="480"/>
        <v>384.0022598277695</v>
      </c>
      <c r="O2243" s="74">
        <f t="shared" si="481"/>
        <v>10173.61282515</v>
      </c>
      <c r="P2243" s="39">
        <f t="shared" si="482"/>
        <v>19044</v>
      </c>
      <c r="Q2243" s="73">
        <f t="shared" si="483"/>
        <v>6244.385760784979</v>
      </c>
      <c r="R2243" s="73">
        <f t="shared" si="484"/>
        <v>120.80641733283358</v>
      </c>
      <c r="S2243" s="73">
        <f t="shared" si="485"/>
        <v>384.0022598277695</v>
      </c>
      <c r="T2243" s="73">
        <f t="shared" si="486"/>
        <v>10652.18747428026</v>
      </c>
      <c r="U2243" s="73">
        <f t="shared" si="487"/>
        <v>19236</v>
      </c>
      <c r="V2243" s="73">
        <f t="shared" si="488"/>
        <v>114781.81821705696</v>
      </c>
      <c r="W2243" s="73">
        <f t="shared" si="489"/>
        <v>118263.33956954583</v>
      </c>
    </row>
    <row r="2244" spans="2:23" ht="15">
      <c r="B2244" t="s">
        <v>3820</v>
      </c>
      <c r="C2244" t="s">
        <v>2828</v>
      </c>
      <c r="D2244" t="s">
        <v>722</v>
      </c>
      <c r="E2244" s="54">
        <v>40</v>
      </c>
      <c r="F2244" s="45" t="s">
        <v>407</v>
      </c>
      <c r="G2244" s="45" t="s">
        <v>408</v>
      </c>
      <c r="H2244" s="45" t="s">
        <v>412</v>
      </c>
      <c r="I2244" s="53">
        <v>114400</v>
      </c>
      <c r="J2244" s="58">
        <f t="shared" si="476"/>
        <v>118747.2</v>
      </c>
      <c r="K2244" s="58">
        <f t="shared" si="477"/>
        <v>122665.85759999999</v>
      </c>
      <c r="L2244" s="74">
        <f t="shared" si="478"/>
        <v>9084.1608</v>
      </c>
      <c r="M2244" s="74">
        <f t="shared" si="479"/>
        <v>175.745856</v>
      </c>
      <c r="N2244" s="74">
        <f t="shared" si="480"/>
        <v>384.0022598277695</v>
      </c>
      <c r="O2244" s="74">
        <f t="shared" si="481"/>
        <v>15288.702</v>
      </c>
      <c r="P2244" s="39">
        <f t="shared" si="482"/>
        <v>19044</v>
      </c>
      <c r="Q2244" s="73">
        <f t="shared" si="483"/>
        <v>9383.938106399999</v>
      </c>
      <c r="R2244" s="73">
        <f t="shared" si="484"/>
        <v>181.545469248</v>
      </c>
      <c r="S2244" s="73">
        <f t="shared" si="485"/>
        <v>384.0022598277695</v>
      </c>
      <c r="T2244" s="73">
        <f t="shared" si="486"/>
        <v>16007.8944168</v>
      </c>
      <c r="U2244" s="73">
        <f t="shared" si="487"/>
        <v>19236</v>
      </c>
      <c r="V2244" s="73">
        <f t="shared" si="488"/>
        <v>162723.81091582775</v>
      </c>
      <c r="W2244" s="73">
        <f t="shared" si="489"/>
        <v>167859.23785227575</v>
      </c>
    </row>
    <row r="2245" spans="2:23" ht="15">
      <c r="B2245" t="s">
        <v>3821</v>
      </c>
      <c r="C2245" t="s">
        <v>1918</v>
      </c>
      <c r="D2245" t="s">
        <v>1888</v>
      </c>
      <c r="E2245" s="54">
        <v>40</v>
      </c>
      <c r="F2245" s="45" t="s">
        <v>407</v>
      </c>
      <c r="G2245" s="45" t="s">
        <v>408</v>
      </c>
      <c r="H2245" s="45" t="s">
        <v>761</v>
      </c>
      <c r="I2245" s="53">
        <v>88375.25</v>
      </c>
      <c r="J2245" s="58">
        <f t="shared" si="476"/>
        <v>91733.5095</v>
      </c>
      <c r="K2245" s="58">
        <f t="shared" si="477"/>
        <v>94760.7153135</v>
      </c>
      <c r="L2245" s="74">
        <f t="shared" si="478"/>
        <v>7017.61347675</v>
      </c>
      <c r="M2245" s="74">
        <f t="shared" si="479"/>
        <v>135.76559406</v>
      </c>
      <c r="N2245" s="74">
        <f t="shared" si="480"/>
        <v>384.0022598277695</v>
      </c>
      <c r="O2245" s="74">
        <f t="shared" si="481"/>
        <v>11810.689348125</v>
      </c>
      <c r="P2245" s="39">
        <f t="shared" si="482"/>
        <v>19044</v>
      </c>
      <c r="Q2245" s="73">
        <f t="shared" si="483"/>
        <v>7249.19472148275</v>
      </c>
      <c r="R2245" s="73">
        <f t="shared" si="484"/>
        <v>140.24585866398</v>
      </c>
      <c r="S2245" s="73">
        <f t="shared" si="485"/>
        <v>384.0022598277695</v>
      </c>
      <c r="T2245" s="73">
        <f t="shared" si="486"/>
        <v>12366.27334841175</v>
      </c>
      <c r="U2245" s="73">
        <f t="shared" si="487"/>
        <v>19236</v>
      </c>
      <c r="V2245" s="73">
        <f t="shared" si="488"/>
        <v>130125.58017876277</v>
      </c>
      <c r="W2245" s="73">
        <f t="shared" si="489"/>
        <v>134136.43150188625</v>
      </c>
    </row>
    <row r="2246" spans="2:23" ht="15">
      <c r="B2246" t="s">
        <v>3822</v>
      </c>
      <c r="C2246" t="s">
        <v>3823</v>
      </c>
      <c r="D2246" t="s">
        <v>2048</v>
      </c>
      <c r="E2246" s="54">
        <v>40</v>
      </c>
      <c r="F2246" s="45" t="s">
        <v>407</v>
      </c>
      <c r="G2246" s="45" t="s">
        <v>408</v>
      </c>
      <c r="H2246" s="45" t="s">
        <v>785</v>
      </c>
      <c r="I2246" s="53">
        <v>64370.7</v>
      </c>
      <c r="J2246" s="58">
        <f t="shared" si="476"/>
        <v>66816.78659999999</v>
      </c>
      <c r="K2246" s="58">
        <f t="shared" si="477"/>
        <v>69021.74055779999</v>
      </c>
      <c r="L2246" s="74">
        <f t="shared" si="478"/>
        <v>5111.4841749</v>
      </c>
      <c r="M2246" s="74">
        <f t="shared" si="479"/>
        <v>98.88884416799999</v>
      </c>
      <c r="N2246" s="74">
        <f t="shared" si="480"/>
        <v>384.0022598277695</v>
      </c>
      <c r="O2246" s="74">
        <f t="shared" si="481"/>
        <v>8602.661274749998</v>
      </c>
      <c r="P2246" s="39">
        <f t="shared" si="482"/>
        <v>19044</v>
      </c>
      <c r="Q2246" s="73">
        <f t="shared" si="483"/>
        <v>5280.163152671699</v>
      </c>
      <c r="R2246" s="73">
        <f t="shared" si="484"/>
        <v>102.15217602554398</v>
      </c>
      <c r="S2246" s="73">
        <f t="shared" si="485"/>
        <v>384.0022598277695</v>
      </c>
      <c r="T2246" s="73">
        <f t="shared" si="486"/>
        <v>9007.3371427929</v>
      </c>
      <c r="U2246" s="73">
        <f t="shared" si="487"/>
        <v>19236</v>
      </c>
      <c r="V2246" s="73">
        <f t="shared" si="488"/>
        <v>100057.82315364576</v>
      </c>
      <c r="W2246" s="73">
        <f t="shared" si="489"/>
        <v>103031.3952891179</v>
      </c>
    </row>
    <row r="2247" spans="2:23" ht="15">
      <c r="B2247" t="s">
        <v>3824</v>
      </c>
      <c r="C2247" t="s">
        <v>3825</v>
      </c>
      <c r="D2247" t="s">
        <v>2045</v>
      </c>
      <c r="E2247" s="54">
        <v>40</v>
      </c>
      <c r="F2247" s="45" t="s">
        <v>407</v>
      </c>
      <c r="G2247" s="45" t="s">
        <v>408</v>
      </c>
      <c r="H2247" s="45" t="s">
        <v>785</v>
      </c>
      <c r="I2247" s="53">
        <v>83803.2</v>
      </c>
      <c r="J2247" s="58">
        <f t="shared" si="476"/>
        <v>86987.7216</v>
      </c>
      <c r="K2247" s="58">
        <f t="shared" si="477"/>
        <v>89858.31641279999</v>
      </c>
      <c r="L2247" s="74">
        <f t="shared" si="478"/>
        <v>6654.5607024</v>
      </c>
      <c r="M2247" s="74">
        <f t="shared" si="479"/>
        <v>128.741827968</v>
      </c>
      <c r="N2247" s="74">
        <f t="shared" si="480"/>
        <v>384.0022598277695</v>
      </c>
      <c r="O2247" s="74">
        <f t="shared" si="481"/>
        <v>11199.669156000002</v>
      </c>
      <c r="P2247" s="39">
        <f t="shared" si="482"/>
        <v>19044</v>
      </c>
      <c r="Q2247" s="73">
        <f t="shared" si="483"/>
        <v>6874.161205579199</v>
      </c>
      <c r="R2247" s="73">
        <f t="shared" si="484"/>
        <v>132.99030829094397</v>
      </c>
      <c r="S2247" s="73">
        <f t="shared" si="485"/>
        <v>384.0022598277695</v>
      </c>
      <c r="T2247" s="73">
        <f t="shared" si="486"/>
        <v>11726.5102918704</v>
      </c>
      <c r="U2247" s="73">
        <f t="shared" si="487"/>
        <v>19236</v>
      </c>
      <c r="V2247" s="73">
        <f t="shared" si="488"/>
        <v>124398.69554619578</v>
      </c>
      <c r="W2247" s="73">
        <f t="shared" si="489"/>
        <v>128211.9804783683</v>
      </c>
    </row>
    <row r="2248" spans="2:23" ht="15">
      <c r="B2248" t="s">
        <v>3826</v>
      </c>
      <c r="C2248" t="s">
        <v>3827</v>
      </c>
      <c r="D2248" t="s">
        <v>518</v>
      </c>
      <c r="E2248" s="54">
        <v>40</v>
      </c>
      <c r="F2248" s="45" t="s">
        <v>407</v>
      </c>
      <c r="G2248" s="45" t="s">
        <v>408</v>
      </c>
      <c r="H2248" s="45" t="s">
        <v>412</v>
      </c>
      <c r="I2248" s="53">
        <v>113823.66</v>
      </c>
      <c r="J2248" s="58">
        <f t="shared" si="476"/>
        <v>118148.95908</v>
      </c>
      <c r="K2248" s="58">
        <f t="shared" si="477"/>
        <v>122047.87472964</v>
      </c>
      <c r="L2248" s="74">
        <f t="shared" si="478"/>
        <v>9038.39536962</v>
      </c>
      <c r="M2248" s="74">
        <f t="shared" si="479"/>
        <v>174.8604594384</v>
      </c>
      <c r="N2248" s="74">
        <f t="shared" si="480"/>
        <v>384.0022598277695</v>
      </c>
      <c r="O2248" s="74">
        <f t="shared" si="481"/>
        <v>15211.67848155</v>
      </c>
      <c r="P2248" s="39">
        <f t="shared" si="482"/>
        <v>19044</v>
      </c>
      <c r="Q2248" s="73">
        <f t="shared" si="483"/>
        <v>9336.66241681746</v>
      </c>
      <c r="R2248" s="73">
        <f t="shared" si="484"/>
        <v>180.63085459986718</v>
      </c>
      <c r="S2248" s="73">
        <f t="shared" si="485"/>
        <v>384.0022598277695</v>
      </c>
      <c r="T2248" s="73">
        <f t="shared" si="486"/>
        <v>15927.24765221802</v>
      </c>
      <c r="U2248" s="73">
        <f t="shared" si="487"/>
        <v>19236</v>
      </c>
      <c r="V2248" s="73">
        <f t="shared" si="488"/>
        <v>162001.89565043617</v>
      </c>
      <c r="W2248" s="73">
        <f t="shared" si="489"/>
        <v>167112.41791310313</v>
      </c>
    </row>
    <row r="2249" spans="2:23" ht="15">
      <c r="B2249" t="s">
        <v>3828</v>
      </c>
      <c r="C2249" t="s">
        <v>922</v>
      </c>
      <c r="D2249" t="s">
        <v>417</v>
      </c>
      <c r="E2249" s="54">
        <v>40</v>
      </c>
      <c r="F2249" s="45" t="s">
        <v>407</v>
      </c>
      <c r="G2249" s="45" t="s">
        <v>408</v>
      </c>
      <c r="H2249" s="45" t="s">
        <v>412</v>
      </c>
      <c r="I2249" s="53">
        <v>149716</v>
      </c>
      <c r="J2249" s="58">
        <f t="shared" si="476"/>
        <v>155405.208</v>
      </c>
      <c r="K2249" s="58">
        <f t="shared" si="477"/>
        <v>160533.579864</v>
      </c>
      <c r="L2249" s="74">
        <f t="shared" si="478"/>
        <v>10214.175516000001</v>
      </c>
      <c r="M2249" s="74">
        <f t="shared" si="479"/>
        <v>229.99970784</v>
      </c>
      <c r="N2249" s="74">
        <f t="shared" si="480"/>
        <v>384.0022598277695</v>
      </c>
      <c r="O2249" s="74">
        <f t="shared" si="481"/>
        <v>20008.420530000003</v>
      </c>
      <c r="P2249" s="39">
        <f t="shared" si="482"/>
        <v>19044</v>
      </c>
      <c r="Q2249" s="73">
        <f t="shared" si="483"/>
        <v>10288.536908028</v>
      </c>
      <c r="R2249" s="73">
        <f t="shared" si="484"/>
        <v>237.58969819872</v>
      </c>
      <c r="S2249" s="73">
        <f t="shared" si="485"/>
        <v>384.0022598277695</v>
      </c>
      <c r="T2249" s="73">
        <f t="shared" si="486"/>
        <v>20949.632172252</v>
      </c>
      <c r="U2249" s="73">
        <f t="shared" si="487"/>
        <v>19236</v>
      </c>
      <c r="V2249" s="73">
        <f t="shared" si="488"/>
        <v>205285.80601366778</v>
      </c>
      <c r="W2249" s="73">
        <f t="shared" si="489"/>
        <v>211629.3409023065</v>
      </c>
    </row>
    <row r="2250" spans="2:23" ht="15">
      <c r="B2250" t="s">
        <v>3829</v>
      </c>
      <c r="C2250" t="s">
        <v>922</v>
      </c>
      <c r="D2250" t="s">
        <v>417</v>
      </c>
      <c r="E2250" s="54">
        <v>40</v>
      </c>
      <c r="F2250" s="45" t="s">
        <v>407</v>
      </c>
      <c r="G2250" s="45" t="s">
        <v>408</v>
      </c>
      <c r="H2250" s="45" t="s">
        <v>412</v>
      </c>
      <c r="I2250" s="53">
        <v>149716</v>
      </c>
      <c r="J2250" s="58">
        <f aca="true" t="shared" si="490" ref="J2250:J2313">I2250*(1+$F$1)</f>
        <v>155405.208</v>
      </c>
      <c r="K2250" s="58">
        <f aca="true" t="shared" si="491" ref="K2250:K2313">J2250*(1+$F$2)</f>
        <v>160533.579864</v>
      </c>
      <c r="L2250" s="74">
        <f aca="true" t="shared" si="492" ref="L2250:L2313">IF(J2250-$L$2&lt;0,J2250*$I$3,($L$2*$I$3)+(J2250-$L$2)*$I$4)</f>
        <v>10214.175516000001</v>
      </c>
      <c r="M2250" s="74">
        <f aca="true" t="shared" si="493" ref="M2250:M2313">J2250*0.00148</f>
        <v>229.99970784</v>
      </c>
      <c r="N2250" s="74">
        <f aca="true" t="shared" si="494" ref="N2250:N2313">2080*0.184616471071043</f>
        <v>384.0022598277695</v>
      </c>
      <c r="O2250" s="74">
        <f aca="true" t="shared" si="495" ref="O2250:O2313">J2250*0.12875</f>
        <v>20008.420530000003</v>
      </c>
      <c r="P2250" s="39">
        <f aca="true" t="shared" si="496" ref="P2250:P2313">1587*12</f>
        <v>19044</v>
      </c>
      <c r="Q2250" s="73">
        <f aca="true" t="shared" si="497" ref="Q2250:Q2313">IF(K2250-$L$2&lt;0,K2250*$I$3,($L$2*$I$3)+(K2250-$L$2)*$I$4)</f>
        <v>10288.536908028</v>
      </c>
      <c r="R2250" s="73">
        <f aca="true" t="shared" si="498" ref="R2250:R2313">K2250*0.00148</f>
        <v>237.58969819872</v>
      </c>
      <c r="S2250" s="73">
        <f aca="true" t="shared" si="499" ref="S2250:S2313">2080*0.184616471071043</f>
        <v>384.0022598277695</v>
      </c>
      <c r="T2250" s="73">
        <f aca="true" t="shared" si="500" ref="T2250:T2313">K2250*0.1305</f>
        <v>20949.632172252</v>
      </c>
      <c r="U2250" s="73">
        <f aca="true" t="shared" si="501" ref="U2250:U2313">1603*12</f>
        <v>19236</v>
      </c>
      <c r="V2250" s="73">
        <f aca="true" t="shared" si="502" ref="V2250:V2313">J2250+SUM(L2250:P2250)</f>
        <v>205285.80601366778</v>
      </c>
      <c r="W2250" s="73">
        <f aca="true" t="shared" si="503" ref="W2250:W2313">K2250+SUM(Q2250:U2250)</f>
        <v>211629.3409023065</v>
      </c>
    </row>
    <row r="2251" spans="2:23" ht="15">
      <c r="B2251" t="s">
        <v>3830</v>
      </c>
      <c r="C2251" t="s">
        <v>922</v>
      </c>
      <c r="D2251" t="s">
        <v>417</v>
      </c>
      <c r="E2251" s="54">
        <v>40</v>
      </c>
      <c r="F2251" s="45" t="s">
        <v>407</v>
      </c>
      <c r="G2251" s="45" t="s">
        <v>408</v>
      </c>
      <c r="H2251" s="45" t="s">
        <v>412</v>
      </c>
      <c r="I2251" s="53">
        <v>149716</v>
      </c>
      <c r="J2251" s="58">
        <f t="shared" si="490"/>
        <v>155405.208</v>
      </c>
      <c r="K2251" s="58">
        <f t="shared" si="491"/>
        <v>160533.579864</v>
      </c>
      <c r="L2251" s="74">
        <f t="shared" si="492"/>
        <v>10214.175516000001</v>
      </c>
      <c r="M2251" s="74">
        <f t="shared" si="493"/>
        <v>229.99970784</v>
      </c>
      <c r="N2251" s="74">
        <f t="shared" si="494"/>
        <v>384.0022598277695</v>
      </c>
      <c r="O2251" s="74">
        <f t="shared" si="495"/>
        <v>20008.420530000003</v>
      </c>
      <c r="P2251" s="39">
        <f t="shared" si="496"/>
        <v>19044</v>
      </c>
      <c r="Q2251" s="73">
        <f t="shared" si="497"/>
        <v>10288.536908028</v>
      </c>
      <c r="R2251" s="73">
        <f t="shared" si="498"/>
        <v>237.58969819872</v>
      </c>
      <c r="S2251" s="73">
        <f t="shared" si="499"/>
        <v>384.0022598277695</v>
      </c>
      <c r="T2251" s="73">
        <f t="shared" si="500"/>
        <v>20949.632172252</v>
      </c>
      <c r="U2251" s="73">
        <f t="shared" si="501"/>
        <v>19236</v>
      </c>
      <c r="V2251" s="73">
        <f t="shared" si="502"/>
        <v>205285.80601366778</v>
      </c>
      <c r="W2251" s="73">
        <f t="shared" si="503"/>
        <v>211629.3409023065</v>
      </c>
    </row>
    <row r="2252" spans="2:23" ht="15">
      <c r="B2252" t="s">
        <v>3831</v>
      </c>
      <c r="C2252" t="s">
        <v>1434</v>
      </c>
      <c r="D2252" t="s">
        <v>458</v>
      </c>
      <c r="E2252" s="54">
        <v>40</v>
      </c>
      <c r="F2252" s="45" t="s">
        <v>407</v>
      </c>
      <c r="G2252" s="45" t="s">
        <v>408</v>
      </c>
      <c r="H2252" s="45" t="s">
        <v>412</v>
      </c>
      <c r="I2252" s="53">
        <v>180396.84</v>
      </c>
      <c r="J2252" s="58">
        <f t="shared" si="490"/>
        <v>187251.91992000001</v>
      </c>
      <c r="K2252" s="58">
        <f t="shared" si="491"/>
        <v>193431.23327736</v>
      </c>
      <c r="L2252" s="74">
        <f t="shared" si="492"/>
        <v>10675.952838840001</v>
      </c>
      <c r="M2252" s="74">
        <f t="shared" si="493"/>
        <v>277.1328414816</v>
      </c>
      <c r="N2252" s="74">
        <f t="shared" si="494"/>
        <v>384.0022598277695</v>
      </c>
      <c r="O2252" s="74">
        <f t="shared" si="495"/>
        <v>24108.684689700003</v>
      </c>
      <c r="P2252" s="39">
        <f t="shared" si="496"/>
        <v>19044</v>
      </c>
      <c r="Q2252" s="73">
        <f t="shared" si="497"/>
        <v>10765.55288252172</v>
      </c>
      <c r="R2252" s="73">
        <f t="shared" si="498"/>
        <v>286.2782252504928</v>
      </c>
      <c r="S2252" s="73">
        <f t="shared" si="499"/>
        <v>384.0022598277695</v>
      </c>
      <c r="T2252" s="73">
        <f t="shared" si="500"/>
        <v>25242.775942695484</v>
      </c>
      <c r="U2252" s="73">
        <f t="shared" si="501"/>
        <v>19236</v>
      </c>
      <c r="V2252" s="73">
        <f t="shared" si="502"/>
        <v>241741.6925498494</v>
      </c>
      <c r="W2252" s="73">
        <f t="shared" si="503"/>
        <v>249345.84258765547</v>
      </c>
    </row>
    <row r="2253" spans="2:23" ht="15">
      <c r="B2253" t="s">
        <v>3832</v>
      </c>
      <c r="C2253" t="s">
        <v>751</v>
      </c>
      <c r="D2253" t="s">
        <v>417</v>
      </c>
      <c r="E2253" s="54">
        <v>40</v>
      </c>
      <c r="F2253" s="45" t="s">
        <v>407</v>
      </c>
      <c r="G2253" s="45" t="s">
        <v>408</v>
      </c>
      <c r="H2253" s="45" t="s">
        <v>761</v>
      </c>
      <c r="I2253" s="53">
        <v>115410.28</v>
      </c>
      <c r="J2253" s="58">
        <f t="shared" si="490"/>
        <v>119795.87064000001</v>
      </c>
      <c r="K2253" s="58">
        <f t="shared" si="491"/>
        <v>123749.13437112</v>
      </c>
      <c r="L2253" s="74">
        <f t="shared" si="492"/>
        <v>9164.384103960001</v>
      </c>
      <c r="M2253" s="74">
        <f t="shared" si="493"/>
        <v>177.29788854720002</v>
      </c>
      <c r="N2253" s="74">
        <f t="shared" si="494"/>
        <v>384.0022598277695</v>
      </c>
      <c r="O2253" s="74">
        <f t="shared" si="495"/>
        <v>15423.718344900002</v>
      </c>
      <c r="P2253" s="39">
        <f t="shared" si="496"/>
        <v>19044</v>
      </c>
      <c r="Q2253" s="73">
        <f t="shared" si="497"/>
        <v>9466.80877939068</v>
      </c>
      <c r="R2253" s="73">
        <f t="shared" si="498"/>
        <v>183.1487188692576</v>
      </c>
      <c r="S2253" s="73">
        <f t="shared" si="499"/>
        <v>384.0022598277695</v>
      </c>
      <c r="T2253" s="73">
        <f t="shared" si="500"/>
        <v>16149.26203543116</v>
      </c>
      <c r="U2253" s="73">
        <f t="shared" si="501"/>
        <v>19236</v>
      </c>
      <c r="V2253" s="73">
        <f t="shared" si="502"/>
        <v>163989.27323723497</v>
      </c>
      <c r="W2253" s="73">
        <f t="shared" si="503"/>
        <v>169168.35616463888</v>
      </c>
    </row>
    <row r="2254" spans="2:23" ht="15">
      <c r="B2254" t="s">
        <v>3833</v>
      </c>
      <c r="C2254" t="s">
        <v>753</v>
      </c>
      <c r="D2254" t="s">
        <v>661</v>
      </c>
      <c r="E2254" s="54">
        <v>40</v>
      </c>
      <c r="F2254" s="45" t="s">
        <v>407</v>
      </c>
      <c r="G2254" s="45" t="s">
        <v>408</v>
      </c>
      <c r="H2254" s="45" t="s">
        <v>412</v>
      </c>
      <c r="I2254" s="53">
        <v>122356.38</v>
      </c>
      <c r="J2254" s="58">
        <f t="shared" si="490"/>
        <v>127005.92244000001</v>
      </c>
      <c r="K2254" s="58">
        <f t="shared" si="491"/>
        <v>131197.11788052</v>
      </c>
      <c r="L2254" s="74">
        <f t="shared" si="492"/>
        <v>9715.95306666</v>
      </c>
      <c r="M2254" s="74">
        <f t="shared" si="493"/>
        <v>187.9687652112</v>
      </c>
      <c r="N2254" s="74">
        <f t="shared" si="494"/>
        <v>384.0022598277695</v>
      </c>
      <c r="O2254" s="74">
        <f t="shared" si="495"/>
        <v>16352.012514150001</v>
      </c>
      <c r="P2254" s="39">
        <f t="shared" si="496"/>
        <v>19044</v>
      </c>
      <c r="Q2254" s="73">
        <f t="shared" si="497"/>
        <v>9863.15820926754</v>
      </c>
      <c r="R2254" s="73">
        <f t="shared" si="498"/>
        <v>194.1717344631696</v>
      </c>
      <c r="S2254" s="73">
        <f t="shared" si="499"/>
        <v>384.0022598277695</v>
      </c>
      <c r="T2254" s="73">
        <f t="shared" si="500"/>
        <v>17121.22388340786</v>
      </c>
      <c r="U2254" s="73">
        <f t="shared" si="501"/>
        <v>19236</v>
      </c>
      <c r="V2254" s="73">
        <f t="shared" si="502"/>
        <v>172689.85904584898</v>
      </c>
      <c r="W2254" s="73">
        <f t="shared" si="503"/>
        <v>177995.67396748633</v>
      </c>
    </row>
    <row r="2255" spans="2:23" ht="15">
      <c r="B2255" t="s">
        <v>3834</v>
      </c>
      <c r="C2255" t="s">
        <v>3835</v>
      </c>
      <c r="D2255" t="s">
        <v>501</v>
      </c>
      <c r="E2255" s="54">
        <v>40</v>
      </c>
      <c r="F2255" s="45" t="s">
        <v>407</v>
      </c>
      <c r="G2255" s="45" t="s">
        <v>408</v>
      </c>
      <c r="H2255" s="45" t="s">
        <v>412</v>
      </c>
      <c r="I2255" s="53">
        <v>124065.62</v>
      </c>
      <c r="J2255" s="58">
        <f t="shared" si="490"/>
        <v>128780.11356</v>
      </c>
      <c r="K2255" s="58">
        <f t="shared" si="491"/>
        <v>133029.85730747998</v>
      </c>
      <c r="L2255" s="74">
        <f t="shared" si="492"/>
        <v>9828.11164662</v>
      </c>
      <c r="M2255" s="74">
        <f t="shared" si="493"/>
        <v>190.5945680688</v>
      </c>
      <c r="N2255" s="74">
        <f t="shared" si="494"/>
        <v>384.0022598277695</v>
      </c>
      <c r="O2255" s="74">
        <f t="shared" si="495"/>
        <v>16580.43962085</v>
      </c>
      <c r="P2255" s="39">
        <f t="shared" si="496"/>
        <v>19044</v>
      </c>
      <c r="Q2255" s="73">
        <f t="shared" si="497"/>
        <v>9889.73293095846</v>
      </c>
      <c r="R2255" s="73">
        <f t="shared" si="498"/>
        <v>196.88418881507036</v>
      </c>
      <c r="S2255" s="73">
        <f t="shared" si="499"/>
        <v>384.0022598277695</v>
      </c>
      <c r="T2255" s="73">
        <f t="shared" si="500"/>
        <v>17360.396378626137</v>
      </c>
      <c r="U2255" s="73">
        <f t="shared" si="501"/>
        <v>19236</v>
      </c>
      <c r="V2255" s="73">
        <f t="shared" si="502"/>
        <v>174807.26165536657</v>
      </c>
      <c r="W2255" s="73">
        <f t="shared" si="503"/>
        <v>180096.87306570742</v>
      </c>
    </row>
    <row r="2256" spans="2:23" ht="15">
      <c r="B2256" t="s">
        <v>3836</v>
      </c>
      <c r="C2256" t="s">
        <v>1067</v>
      </c>
      <c r="D2256" t="s">
        <v>483</v>
      </c>
      <c r="E2256" s="54">
        <v>40</v>
      </c>
      <c r="F2256" s="45" t="s">
        <v>407</v>
      </c>
      <c r="G2256" s="45" t="s">
        <v>408</v>
      </c>
      <c r="H2256" s="45" t="s">
        <v>412</v>
      </c>
      <c r="I2256" s="53">
        <v>118514.54</v>
      </c>
      <c r="J2256" s="58">
        <f t="shared" si="490"/>
        <v>123018.09251999999</v>
      </c>
      <c r="K2256" s="58">
        <f t="shared" si="491"/>
        <v>127077.68957315998</v>
      </c>
      <c r="L2256" s="74">
        <f t="shared" si="492"/>
        <v>9410.88407778</v>
      </c>
      <c r="M2256" s="74">
        <f t="shared" si="493"/>
        <v>182.0667769296</v>
      </c>
      <c r="N2256" s="74">
        <f t="shared" si="494"/>
        <v>384.0022598277695</v>
      </c>
      <c r="O2256" s="74">
        <f t="shared" si="495"/>
        <v>15838.579411949999</v>
      </c>
      <c r="P2256" s="39">
        <f t="shared" si="496"/>
        <v>19044</v>
      </c>
      <c r="Q2256" s="73">
        <f t="shared" si="497"/>
        <v>9721.443252346739</v>
      </c>
      <c r="R2256" s="73">
        <f t="shared" si="498"/>
        <v>188.07498056827677</v>
      </c>
      <c r="S2256" s="73">
        <f t="shared" si="499"/>
        <v>384.0022598277695</v>
      </c>
      <c r="T2256" s="73">
        <f t="shared" si="500"/>
        <v>16583.638489297377</v>
      </c>
      <c r="U2256" s="73">
        <f t="shared" si="501"/>
        <v>19236</v>
      </c>
      <c r="V2256" s="73">
        <f t="shared" si="502"/>
        <v>167877.62504648737</v>
      </c>
      <c r="W2256" s="73">
        <f t="shared" si="503"/>
        <v>173190.84855520015</v>
      </c>
    </row>
    <row r="2257" spans="2:23" ht="15">
      <c r="B2257" t="s">
        <v>3837</v>
      </c>
      <c r="C2257" t="s">
        <v>751</v>
      </c>
      <c r="D2257" t="s">
        <v>417</v>
      </c>
      <c r="E2257" s="54">
        <v>40</v>
      </c>
      <c r="F2257" s="45" t="s">
        <v>407</v>
      </c>
      <c r="G2257" s="45" t="s">
        <v>408</v>
      </c>
      <c r="H2257" s="45" t="s">
        <v>412</v>
      </c>
      <c r="I2257" s="53">
        <v>115410.28</v>
      </c>
      <c r="J2257" s="58">
        <f t="shared" si="490"/>
        <v>119795.87064000001</v>
      </c>
      <c r="K2257" s="58">
        <f t="shared" si="491"/>
        <v>123749.13437112</v>
      </c>
      <c r="L2257" s="74">
        <f t="shared" si="492"/>
        <v>9164.384103960001</v>
      </c>
      <c r="M2257" s="74">
        <f t="shared" si="493"/>
        <v>177.29788854720002</v>
      </c>
      <c r="N2257" s="74">
        <f t="shared" si="494"/>
        <v>384.0022598277695</v>
      </c>
      <c r="O2257" s="74">
        <f t="shared" si="495"/>
        <v>15423.718344900002</v>
      </c>
      <c r="P2257" s="39">
        <f t="shared" si="496"/>
        <v>19044</v>
      </c>
      <c r="Q2257" s="73">
        <f t="shared" si="497"/>
        <v>9466.80877939068</v>
      </c>
      <c r="R2257" s="73">
        <f t="shared" si="498"/>
        <v>183.1487188692576</v>
      </c>
      <c r="S2257" s="73">
        <f t="shared" si="499"/>
        <v>384.0022598277695</v>
      </c>
      <c r="T2257" s="73">
        <f t="shared" si="500"/>
        <v>16149.26203543116</v>
      </c>
      <c r="U2257" s="73">
        <f t="shared" si="501"/>
        <v>19236</v>
      </c>
      <c r="V2257" s="73">
        <f t="shared" si="502"/>
        <v>163989.27323723497</v>
      </c>
      <c r="W2257" s="73">
        <f t="shared" si="503"/>
        <v>169168.35616463888</v>
      </c>
    </row>
    <row r="2258" spans="2:23" ht="15">
      <c r="B2258" t="s">
        <v>3838</v>
      </c>
      <c r="C2258" t="s">
        <v>809</v>
      </c>
      <c r="D2258" t="s">
        <v>417</v>
      </c>
      <c r="E2258" s="54">
        <v>40</v>
      </c>
      <c r="F2258" s="45" t="s">
        <v>407</v>
      </c>
      <c r="G2258" s="45" t="s">
        <v>408</v>
      </c>
      <c r="H2258" s="45" t="s">
        <v>761</v>
      </c>
      <c r="I2258" s="53">
        <v>120165.43</v>
      </c>
      <c r="J2258" s="58">
        <f t="shared" si="490"/>
        <v>124731.71634</v>
      </c>
      <c r="K2258" s="58">
        <f t="shared" si="491"/>
        <v>128847.86297922</v>
      </c>
      <c r="L2258" s="74">
        <f t="shared" si="492"/>
        <v>9541.97630001</v>
      </c>
      <c r="M2258" s="74">
        <f t="shared" si="493"/>
        <v>184.6029401832</v>
      </c>
      <c r="N2258" s="74">
        <f t="shared" si="494"/>
        <v>384.0022598277695</v>
      </c>
      <c r="O2258" s="74">
        <f t="shared" si="495"/>
        <v>16059.208478775001</v>
      </c>
      <c r="P2258" s="39">
        <f t="shared" si="496"/>
        <v>19044</v>
      </c>
      <c r="Q2258" s="73">
        <f t="shared" si="497"/>
        <v>9829.09401319869</v>
      </c>
      <c r="R2258" s="73">
        <f t="shared" si="498"/>
        <v>190.69483720924558</v>
      </c>
      <c r="S2258" s="73">
        <f t="shared" si="499"/>
        <v>384.0022598277695</v>
      </c>
      <c r="T2258" s="73">
        <f t="shared" si="500"/>
        <v>16814.64611878821</v>
      </c>
      <c r="U2258" s="73">
        <f t="shared" si="501"/>
        <v>19236</v>
      </c>
      <c r="V2258" s="73">
        <f t="shared" si="502"/>
        <v>169945.50631879596</v>
      </c>
      <c r="W2258" s="73">
        <f t="shared" si="503"/>
        <v>175302.3002082439</v>
      </c>
    </row>
    <row r="2259" spans="2:23" ht="15">
      <c r="B2259" t="s">
        <v>3839</v>
      </c>
      <c r="C2259" t="s">
        <v>3840</v>
      </c>
      <c r="D2259" t="s">
        <v>501</v>
      </c>
      <c r="E2259" s="54">
        <v>40</v>
      </c>
      <c r="F2259" s="45" t="s">
        <v>407</v>
      </c>
      <c r="G2259" s="45" t="s">
        <v>408</v>
      </c>
      <c r="H2259" s="45" t="s">
        <v>412</v>
      </c>
      <c r="I2259" s="53">
        <v>132108.6</v>
      </c>
      <c r="J2259" s="58">
        <f t="shared" si="490"/>
        <v>137128.7268</v>
      </c>
      <c r="K2259" s="58">
        <f t="shared" si="491"/>
        <v>141653.9747844</v>
      </c>
      <c r="L2259" s="74">
        <f t="shared" si="492"/>
        <v>9949.1665386</v>
      </c>
      <c r="M2259" s="74">
        <f t="shared" si="493"/>
        <v>202.950515664</v>
      </c>
      <c r="N2259" s="74">
        <f t="shared" si="494"/>
        <v>384.0022598277695</v>
      </c>
      <c r="O2259" s="74">
        <f t="shared" si="495"/>
        <v>17655.323575500002</v>
      </c>
      <c r="P2259" s="39">
        <f t="shared" si="496"/>
        <v>19044</v>
      </c>
      <c r="Q2259" s="73">
        <f t="shared" si="497"/>
        <v>10014.7826343738</v>
      </c>
      <c r="R2259" s="73">
        <f t="shared" si="498"/>
        <v>209.64788268091198</v>
      </c>
      <c r="S2259" s="73">
        <f t="shared" si="499"/>
        <v>384.0022598277695</v>
      </c>
      <c r="T2259" s="73">
        <f t="shared" si="500"/>
        <v>18485.8437093642</v>
      </c>
      <c r="U2259" s="73">
        <f t="shared" si="501"/>
        <v>19236</v>
      </c>
      <c r="V2259" s="73">
        <f t="shared" si="502"/>
        <v>184364.16968959177</v>
      </c>
      <c r="W2259" s="73">
        <f t="shared" si="503"/>
        <v>189984.25127064667</v>
      </c>
    </row>
    <row r="2260" spans="2:23" ht="15">
      <c r="B2260" t="s">
        <v>3841</v>
      </c>
      <c r="C2260" t="s">
        <v>924</v>
      </c>
      <c r="D2260" t="s">
        <v>417</v>
      </c>
      <c r="E2260" s="54">
        <v>40</v>
      </c>
      <c r="F2260" s="45" t="s">
        <v>407</v>
      </c>
      <c r="G2260" s="45" t="s">
        <v>408</v>
      </c>
      <c r="H2260" s="45" t="s">
        <v>761</v>
      </c>
      <c r="I2260" s="53">
        <v>129194.36</v>
      </c>
      <c r="J2260" s="58">
        <f t="shared" si="490"/>
        <v>134103.74568</v>
      </c>
      <c r="K2260" s="58">
        <f t="shared" si="491"/>
        <v>138529.16928744</v>
      </c>
      <c r="L2260" s="74">
        <f t="shared" si="492"/>
        <v>9905.30431236</v>
      </c>
      <c r="M2260" s="74">
        <f t="shared" si="493"/>
        <v>198.4735436064</v>
      </c>
      <c r="N2260" s="74">
        <f t="shared" si="494"/>
        <v>384.0022598277695</v>
      </c>
      <c r="O2260" s="74">
        <f t="shared" si="495"/>
        <v>17265.857256299998</v>
      </c>
      <c r="P2260" s="39">
        <f t="shared" si="496"/>
        <v>19044</v>
      </c>
      <c r="Q2260" s="73">
        <f t="shared" si="497"/>
        <v>9969.472954667881</v>
      </c>
      <c r="R2260" s="73">
        <f t="shared" si="498"/>
        <v>205.02317054541118</v>
      </c>
      <c r="S2260" s="73">
        <f t="shared" si="499"/>
        <v>384.0022598277695</v>
      </c>
      <c r="T2260" s="73">
        <f t="shared" si="500"/>
        <v>18078.05659201092</v>
      </c>
      <c r="U2260" s="73">
        <f t="shared" si="501"/>
        <v>19236</v>
      </c>
      <c r="V2260" s="73">
        <f t="shared" si="502"/>
        <v>180901.38305209417</v>
      </c>
      <c r="W2260" s="73">
        <f t="shared" si="503"/>
        <v>186401.72426449196</v>
      </c>
    </row>
    <row r="2261" spans="2:23" ht="15">
      <c r="B2261" t="s">
        <v>3842</v>
      </c>
      <c r="C2261" t="s">
        <v>1643</v>
      </c>
      <c r="D2261" t="s">
        <v>420</v>
      </c>
      <c r="E2261" s="54">
        <v>40</v>
      </c>
      <c r="F2261" s="45" t="s">
        <v>407</v>
      </c>
      <c r="G2261" s="45" t="s">
        <v>408</v>
      </c>
      <c r="H2261" s="45" t="s">
        <v>412</v>
      </c>
      <c r="I2261" s="53">
        <v>116555.55</v>
      </c>
      <c r="J2261" s="58">
        <f t="shared" si="490"/>
        <v>120984.6609</v>
      </c>
      <c r="K2261" s="58">
        <f t="shared" si="491"/>
        <v>124977.15470969999</v>
      </c>
      <c r="L2261" s="74">
        <f t="shared" si="492"/>
        <v>9255.32655885</v>
      </c>
      <c r="M2261" s="74">
        <f t="shared" si="493"/>
        <v>179.057298132</v>
      </c>
      <c r="N2261" s="74">
        <f t="shared" si="494"/>
        <v>384.0022598277695</v>
      </c>
      <c r="O2261" s="74">
        <f t="shared" si="495"/>
        <v>15576.775090875</v>
      </c>
      <c r="P2261" s="39">
        <f t="shared" si="496"/>
        <v>19044</v>
      </c>
      <c r="Q2261" s="73">
        <f t="shared" si="497"/>
        <v>9560.752335292049</v>
      </c>
      <c r="R2261" s="73">
        <f t="shared" si="498"/>
        <v>184.96618897035597</v>
      </c>
      <c r="S2261" s="73">
        <f t="shared" si="499"/>
        <v>384.0022598277695</v>
      </c>
      <c r="T2261" s="73">
        <f t="shared" si="500"/>
        <v>16309.518689615848</v>
      </c>
      <c r="U2261" s="73">
        <f t="shared" si="501"/>
        <v>19236</v>
      </c>
      <c r="V2261" s="73">
        <f t="shared" si="502"/>
        <v>165423.82210768477</v>
      </c>
      <c r="W2261" s="73">
        <f t="shared" si="503"/>
        <v>170652.39418340602</v>
      </c>
    </row>
    <row r="2262" spans="2:23" ht="15">
      <c r="B2262" t="s">
        <v>3843</v>
      </c>
      <c r="C2262" t="s">
        <v>3044</v>
      </c>
      <c r="D2262" t="s">
        <v>518</v>
      </c>
      <c r="E2262" s="54">
        <v>40</v>
      </c>
      <c r="F2262" s="45" t="s">
        <v>407</v>
      </c>
      <c r="G2262" s="45" t="s">
        <v>408</v>
      </c>
      <c r="H2262" s="45" t="s">
        <v>412</v>
      </c>
      <c r="I2262" s="53">
        <v>132659.97</v>
      </c>
      <c r="J2262" s="58">
        <f t="shared" si="490"/>
        <v>137701.04886</v>
      </c>
      <c r="K2262" s="58">
        <f t="shared" si="491"/>
        <v>142245.18347238</v>
      </c>
      <c r="L2262" s="74">
        <f t="shared" si="492"/>
        <v>9957.465208470001</v>
      </c>
      <c r="M2262" s="74">
        <f t="shared" si="493"/>
        <v>203.7975523128</v>
      </c>
      <c r="N2262" s="74">
        <f t="shared" si="494"/>
        <v>384.0022598277695</v>
      </c>
      <c r="O2262" s="74">
        <f t="shared" si="495"/>
        <v>17729.010040725003</v>
      </c>
      <c r="P2262" s="39">
        <f t="shared" si="496"/>
        <v>19044</v>
      </c>
      <c r="Q2262" s="73">
        <f t="shared" si="497"/>
        <v>10023.35516034951</v>
      </c>
      <c r="R2262" s="73">
        <f t="shared" si="498"/>
        <v>210.5228715391224</v>
      </c>
      <c r="S2262" s="73">
        <f t="shared" si="499"/>
        <v>384.0022598277695</v>
      </c>
      <c r="T2262" s="73">
        <f t="shared" si="500"/>
        <v>18562.996443145592</v>
      </c>
      <c r="U2262" s="73">
        <f t="shared" si="501"/>
        <v>19236</v>
      </c>
      <c r="V2262" s="73">
        <f t="shared" si="502"/>
        <v>185019.32392133557</v>
      </c>
      <c r="W2262" s="73">
        <f t="shared" si="503"/>
        <v>190662.060207242</v>
      </c>
    </row>
    <row r="2263" spans="2:23" ht="15">
      <c r="B2263" t="s">
        <v>3844</v>
      </c>
      <c r="C2263" t="s">
        <v>1639</v>
      </c>
      <c r="D2263" t="s">
        <v>661</v>
      </c>
      <c r="E2263" s="54">
        <v>40</v>
      </c>
      <c r="F2263" s="45" t="s">
        <v>407</v>
      </c>
      <c r="G2263" s="45" t="s">
        <v>408</v>
      </c>
      <c r="H2263" s="45" t="s">
        <v>412</v>
      </c>
      <c r="I2263" s="53">
        <v>133927.98</v>
      </c>
      <c r="J2263" s="58">
        <f t="shared" si="490"/>
        <v>139017.24324</v>
      </c>
      <c r="K2263" s="58">
        <f t="shared" si="491"/>
        <v>143604.81226692</v>
      </c>
      <c r="L2263" s="74">
        <f t="shared" si="492"/>
        <v>9976.550026980001</v>
      </c>
      <c r="M2263" s="74">
        <f t="shared" si="493"/>
        <v>205.74551999520003</v>
      </c>
      <c r="N2263" s="74">
        <f t="shared" si="494"/>
        <v>384.0022598277695</v>
      </c>
      <c r="O2263" s="74">
        <f t="shared" si="495"/>
        <v>17898.470067150003</v>
      </c>
      <c r="P2263" s="39">
        <f t="shared" si="496"/>
        <v>19044</v>
      </c>
      <c r="Q2263" s="73">
        <f t="shared" si="497"/>
        <v>10043.06977787034</v>
      </c>
      <c r="R2263" s="73">
        <f t="shared" si="498"/>
        <v>212.5351221550416</v>
      </c>
      <c r="S2263" s="73">
        <f t="shared" si="499"/>
        <v>384.0022598277695</v>
      </c>
      <c r="T2263" s="73">
        <f t="shared" si="500"/>
        <v>18740.42800083306</v>
      </c>
      <c r="U2263" s="73">
        <f t="shared" si="501"/>
        <v>19236</v>
      </c>
      <c r="V2263" s="73">
        <f t="shared" si="502"/>
        <v>186526.011113953</v>
      </c>
      <c r="W2263" s="73">
        <f t="shared" si="503"/>
        <v>192220.8474276062</v>
      </c>
    </row>
    <row r="2264" spans="2:23" ht="15">
      <c r="B2264" t="s">
        <v>3845</v>
      </c>
      <c r="C2264" t="s">
        <v>1249</v>
      </c>
      <c r="D2264" t="s">
        <v>417</v>
      </c>
      <c r="E2264" s="54">
        <v>40</v>
      </c>
      <c r="F2264" s="45" t="s">
        <v>407</v>
      </c>
      <c r="G2264" s="45" t="s">
        <v>408</v>
      </c>
      <c r="H2264" s="45" t="s">
        <v>412</v>
      </c>
      <c r="I2264" s="53">
        <v>138919.32</v>
      </c>
      <c r="J2264" s="58">
        <f t="shared" si="490"/>
        <v>144198.25416</v>
      </c>
      <c r="K2264" s="58">
        <f t="shared" si="491"/>
        <v>148956.79654728</v>
      </c>
      <c r="L2264" s="74">
        <f t="shared" si="492"/>
        <v>10051.67468532</v>
      </c>
      <c r="M2264" s="74">
        <f t="shared" si="493"/>
        <v>213.41341615680003</v>
      </c>
      <c r="N2264" s="74">
        <f t="shared" si="494"/>
        <v>384.0022598277695</v>
      </c>
      <c r="O2264" s="74">
        <f t="shared" si="495"/>
        <v>18565.5252231</v>
      </c>
      <c r="P2264" s="39">
        <f t="shared" si="496"/>
        <v>19044</v>
      </c>
      <c r="Q2264" s="73">
        <f t="shared" si="497"/>
        <v>10120.67354993556</v>
      </c>
      <c r="R2264" s="73">
        <f t="shared" si="498"/>
        <v>220.45605888997443</v>
      </c>
      <c r="S2264" s="73">
        <f t="shared" si="499"/>
        <v>384.0022598277695</v>
      </c>
      <c r="T2264" s="73">
        <f t="shared" si="500"/>
        <v>19438.861949420043</v>
      </c>
      <c r="U2264" s="73">
        <f t="shared" si="501"/>
        <v>19236</v>
      </c>
      <c r="V2264" s="73">
        <f t="shared" si="502"/>
        <v>192456.86974440457</v>
      </c>
      <c r="W2264" s="73">
        <f t="shared" si="503"/>
        <v>198356.79036535334</v>
      </c>
    </row>
    <row r="2265" spans="2:23" ht="15">
      <c r="B2265" t="s">
        <v>3846</v>
      </c>
      <c r="C2265" t="s">
        <v>904</v>
      </c>
      <c r="D2265" t="s">
        <v>417</v>
      </c>
      <c r="E2265" s="54">
        <v>40</v>
      </c>
      <c r="F2265" s="45" t="s">
        <v>407</v>
      </c>
      <c r="G2265" s="45" t="s">
        <v>408</v>
      </c>
      <c r="H2265" s="45" t="s">
        <v>761</v>
      </c>
      <c r="I2265" s="53">
        <v>150816.89</v>
      </c>
      <c r="J2265" s="58">
        <f t="shared" si="490"/>
        <v>156547.93182000003</v>
      </c>
      <c r="K2265" s="58">
        <f t="shared" si="491"/>
        <v>161714.01357006002</v>
      </c>
      <c r="L2265" s="74">
        <f t="shared" si="492"/>
        <v>10230.745011390001</v>
      </c>
      <c r="M2265" s="74">
        <f t="shared" si="493"/>
        <v>231.69093909360004</v>
      </c>
      <c r="N2265" s="74">
        <f t="shared" si="494"/>
        <v>384.0022598277695</v>
      </c>
      <c r="O2265" s="74">
        <f t="shared" si="495"/>
        <v>20155.546221825003</v>
      </c>
      <c r="P2265" s="39">
        <f t="shared" si="496"/>
        <v>19044</v>
      </c>
      <c r="Q2265" s="73">
        <f t="shared" si="497"/>
        <v>10305.65319676587</v>
      </c>
      <c r="R2265" s="73">
        <f t="shared" si="498"/>
        <v>239.33674008368882</v>
      </c>
      <c r="S2265" s="73">
        <f t="shared" si="499"/>
        <v>384.0022598277695</v>
      </c>
      <c r="T2265" s="73">
        <f t="shared" si="500"/>
        <v>21103.678770892835</v>
      </c>
      <c r="U2265" s="73">
        <f t="shared" si="501"/>
        <v>19236</v>
      </c>
      <c r="V2265" s="73">
        <f t="shared" si="502"/>
        <v>206593.9162521364</v>
      </c>
      <c r="W2265" s="73">
        <f t="shared" si="503"/>
        <v>212982.68453763018</v>
      </c>
    </row>
    <row r="2266" spans="2:23" ht="15">
      <c r="B2266" t="s">
        <v>3847</v>
      </c>
      <c r="C2266" t="s">
        <v>1111</v>
      </c>
      <c r="D2266" t="s">
        <v>458</v>
      </c>
      <c r="E2266" s="54">
        <v>35</v>
      </c>
      <c r="F2266" s="45" t="s">
        <v>407</v>
      </c>
      <c r="G2266" s="45" t="s">
        <v>408</v>
      </c>
      <c r="H2266" s="45" t="s">
        <v>412</v>
      </c>
      <c r="I2266" s="53">
        <v>140069.54</v>
      </c>
      <c r="J2266" s="58">
        <f t="shared" si="490"/>
        <v>145392.18252</v>
      </c>
      <c r="K2266" s="58">
        <f t="shared" si="491"/>
        <v>150190.12454316</v>
      </c>
      <c r="L2266" s="74">
        <f t="shared" si="492"/>
        <v>10068.986646540001</v>
      </c>
      <c r="M2266" s="74">
        <f t="shared" si="493"/>
        <v>215.1804301296</v>
      </c>
      <c r="N2266" s="74">
        <f t="shared" si="494"/>
        <v>384.0022598277695</v>
      </c>
      <c r="O2266" s="74">
        <f t="shared" si="495"/>
        <v>18719.24349945</v>
      </c>
      <c r="P2266" s="39">
        <f t="shared" si="496"/>
        <v>19044</v>
      </c>
      <c r="Q2266" s="73">
        <f t="shared" si="497"/>
        <v>10138.55680587582</v>
      </c>
      <c r="R2266" s="73">
        <f t="shared" si="498"/>
        <v>222.28138432387678</v>
      </c>
      <c r="S2266" s="73">
        <f t="shared" si="499"/>
        <v>384.0022598277695</v>
      </c>
      <c r="T2266" s="73">
        <f t="shared" si="500"/>
        <v>19599.81125288238</v>
      </c>
      <c r="U2266" s="73">
        <f t="shared" si="501"/>
        <v>19236</v>
      </c>
      <c r="V2266" s="73">
        <f t="shared" si="502"/>
        <v>193823.5953559474</v>
      </c>
      <c r="W2266" s="73">
        <f t="shared" si="503"/>
        <v>199770.77624606984</v>
      </c>
    </row>
    <row r="2267" spans="2:23" ht="15">
      <c r="B2267" t="s">
        <v>3848</v>
      </c>
      <c r="C2267" t="s">
        <v>1155</v>
      </c>
      <c r="D2267" t="s">
        <v>1153</v>
      </c>
      <c r="E2267" s="54">
        <v>35</v>
      </c>
      <c r="F2267" s="45" t="s">
        <v>407</v>
      </c>
      <c r="G2267" s="45" t="s">
        <v>408</v>
      </c>
      <c r="H2267" s="45" t="s">
        <v>412</v>
      </c>
      <c r="I2267" s="53">
        <v>79721.54</v>
      </c>
      <c r="J2267" s="58">
        <f t="shared" si="490"/>
        <v>82750.95852</v>
      </c>
      <c r="K2267" s="58">
        <f t="shared" si="491"/>
        <v>85481.74015115999</v>
      </c>
      <c r="L2267" s="74">
        <f t="shared" si="492"/>
        <v>6330.44832678</v>
      </c>
      <c r="M2267" s="74">
        <f t="shared" si="493"/>
        <v>122.4714186096</v>
      </c>
      <c r="N2267" s="74">
        <f t="shared" si="494"/>
        <v>384.0022598277695</v>
      </c>
      <c r="O2267" s="74">
        <f t="shared" si="495"/>
        <v>10654.18590945</v>
      </c>
      <c r="P2267" s="39">
        <f t="shared" si="496"/>
        <v>19044</v>
      </c>
      <c r="Q2267" s="73">
        <f t="shared" si="497"/>
        <v>6539.3531215637395</v>
      </c>
      <c r="R2267" s="73">
        <f t="shared" si="498"/>
        <v>126.51297542371678</v>
      </c>
      <c r="S2267" s="73">
        <f t="shared" si="499"/>
        <v>384.0022598277695</v>
      </c>
      <c r="T2267" s="73">
        <f t="shared" si="500"/>
        <v>11155.367089726378</v>
      </c>
      <c r="U2267" s="73">
        <f t="shared" si="501"/>
        <v>19236</v>
      </c>
      <c r="V2267" s="73">
        <f t="shared" si="502"/>
        <v>119286.06643466737</v>
      </c>
      <c r="W2267" s="73">
        <f t="shared" si="503"/>
        <v>122922.97559770159</v>
      </c>
    </row>
    <row r="2268" spans="2:23" ht="15">
      <c r="B2268" t="s">
        <v>3849</v>
      </c>
      <c r="C2268" t="s">
        <v>3850</v>
      </c>
      <c r="D2268" t="s">
        <v>455</v>
      </c>
      <c r="E2268" s="54">
        <v>40</v>
      </c>
      <c r="F2268" s="45" t="s">
        <v>407</v>
      </c>
      <c r="G2268" s="45" t="s">
        <v>408</v>
      </c>
      <c r="H2268" s="45" t="s">
        <v>412</v>
      </c>
      <c r="I2268" s="53">
        <v>74392.03</v>
      </c>
      <c r="J2268" s="58">
        <f t="shared" si="490"/>
        <v>77218.92714</v>
      </c>
      <c r="K2268" s="58">
        <f t="shared" si="491"/>
        <v>79767.15173561999</v>
      </c>
      <c r="L2268" s="74">
        <f t="shared" si="492"/>
        <v>5907.24792621</v>
      </c>
      <c r="M2268" s="74">
        <f t="shared" si="493"/>
        <v>114.2840121672</v>
      </c>
      <c r="N2268" s="74">
        <f t="shared" si="494"/>
        <v>384.0022598277695</v>
      </c>
      <c r="O2268" s="74">
        <f t="shared" si="495"/>
        <v>9941.936869275</v>
      </c>
      <c r="P2268" s="39">
        <f t="shared" si="496"/>
        <v>19044</v>
      </c>
      <c r="Q2268" s="73">
        <f t="shared" si="497"/>
        <v>6102.187107774929</v>
      </c>
      <c r="R2268" s="73">
        <f t="shared" si="498"/>
        <v>118.05538456871759</v>
      </c>
      <c r="S2268" s="73">
        <f t="shared" si="499"/>
        <v>384.0022598277695</v>
      </c>
      <c r="T2268" s="73">
        <f t="shared" si="500"/>
        <v>10409.61330149841</v>
      </c>
      <c r="U2268" s="73">
        <f t="shared" si="501"/>
        <v>19236</v>
      </c>
      <c r="V2268" s="73">
        <f t="shared" si="502"/>
        <v>112610.39820747997</v>
      </c>
      <c r="W2268" s="73">
        <f t="shared" si="503"/>
        <v>116017.00978928982</v>
      </c>
    </row>
    <row r="2269" spans="2:23" ht="15">
      <c r="B2269" t="s">
        <v>3851</v>
      </c>
      <c r="C2269" t="s">
        <v>3852</v>
      </c>
      <c r="D2269" t="s">
        <v>417</v>
      </c>
      <c r="E2269" s="54">
        <v>40</v>
      </c>
      <c r="F2269" s="45" t="s">
        <v>407</v>
      </c>
      <c r="G2269" s="45" t="s">
        <v>408</v>
      </c>
      <c r="H2269" s="45" t="s">
        <v>412</v>
      </c>
      <c r="I2269" s="53">
        <v>236023.22</v>
      </c>
      <c r="J2269" s="58">
        <f t="shared" si="490"/>
        <v>244992.10236000002</v>
      </c>
      <c r="K2269" s="58">
        <f t="shared" si="491"/>
        <v>253076.84173788</v>
      </c>
      <c r="L2269" s="74">
        <f t="shared" si="492"/>
        <v>11513.185484220001</v>
      </c>
      <c r="M2269" s="74">
        <f t="shared" si="493"/>
        <v>362.5883114928</v>
      </c>
      <c r="N2269" s="74">
        <f t="shared" si="494"/>
        <v>384.0022598277695</v>
      </c>
      <c r="O2269" s="74">
        <f t="shared" si="495"/>
        <v>31542.733178850005</v>
      </c>
      <c r="P2269" s="39">
        <f t="shared" si="496"/>
        <v>19044</v>
      </c>
      <c r="Q2269" s="73">
        <f t="shared" si="497"/>
        <v>11630.41420519926</v>
      </c>
      <c r="R2269" s="73">
        <f t="shared" si="498"/>
        <v>374.55372577206236</v>
      </c>
      <c r="S2269" s="73">
        <f t="shared" si="499"/>
        <v>384.0022598277695</v>
      </c>
      <c r="T2269" s="73">
        <f t="shared" si="500"/>
        <v>33026.52784679334</v>
      </c>
      <c r="U2269" s="73">
        <f t="shared" si="501"/>
        <v>19236</v>
      </c>
      <c r="V2269" s="73">
        <f t="shared" si="502"/>
        <v>307838.6115943906</v>
      </c>
      <c r="W2269" s="73">
        <f t="shared" si="503"/>
        <v>317728.3397754724</v>
      </c>
    </row>
    <row r="2270" spans="2:23" ht="15">
      <c r="B2270" t="s">
        <v>3853</v>
      </c>
      <c r="C2270" t="s">
        <v>892</v>
      </c>
      <c r="D2270" t="s">
        <v>417</v>
      </c>
      <c r="E2270" s="54">
        <v>40</v>
      </c>
      <c r="F2270" s="45" t="s">
        <v>407</v>
      </c>
      <c r="G2270" s="45" t="s">
        <v>408</v>
      </c>
      <c r="H2270" s="45" t="s">
        <v>412</v>
      </c>
      <c r="I2270" s="53">
        <v>213379.05</v>
      </c>
      <c r="J2270" s="58">
        <f t="shared" si="490"/>
        <v>221487.4539</v>
      </c>
      <c r="K2270" s="58">
        <f t="shared" si="491"/>
        <v>228796.5398787</v>
      </c>
      <c r="L2270" s="74">
        <f t="shared" si="492"/>
        <v>11172.368081550001</v>
      </c>
      <c r="M2270" s="74">
        <f t="shared" si="493"/>
        <v>327.801431772</v>
      </c>
      <c r="N2270" s="74">
        <f t="shared" si="494"/>
        <v>384.0022598277695</v>
      </c>
      <c r="O2270" s="74">
        <f t="shared" si="495"/>
        <v>28516.509689625</v>
      </c>
      <c r="P2270" s="39">
        <f t="shared" si="496"/>
        <v>19044</v>
      </c>
      <c r="Q2270" s="73">
        <f t="shared" si="497"/>
        <v>11278.34982824115</v>
      </c>
      <c r="R2270" s="73">
        <f t="shared" si="498"/>
        <v>338.61887902047596</v>
      </c>
      <c r="S2270" s="73">
        <f t="shared" si="499"/>
        <v>384.0022598277695</v>
      </c>
      <c r="T2270" s="73">
        <f t="shared" si="500"/>
        <v>29857.94845417035</v>
      </c>
      <c r="U2270" s="73">
        <f t="shared" si="501"/>
        <v>19236</v>
      </c>
      <c r="V2270" s="73">
        <f t="shared" si="502"/>
        <v>280932.1353627748</v>
      </c>
      <c r="W2270" s="73">
        <f t="shared" si="503"/>
        <v>289891.4592999597</v>
      </c>
    </row>
    <row r="2271" spans="2:23" ht="15">
      <c r="B2271" t="s">
        <v>3854</v>
      </c>
      <c r="C2271" t="s">
        <v>1253</v>
      </c>
      <c r="D2271" t="s">
        <v>458</v>
      </c>
      <c r="E2271" s="54">
        <v>35</v>
      </c>
      <c r="F2271" s="45" t="s">
        <v>407</v>
      </c>
      <c r="G2271" s="45" t="s">
        <v>408</v>
      </c>
      <c r="H2271" s="45" t="s">
        <v>412</v>
      </c>
      <c r="I2271" s="53">
        <v>125592.34</v>
      </c>
      <c r="J2271" s="58">
        <f t="shared" si="490"/>
        <v>130364.84892</v>
      </c>
      <c r="K2271" s="58">
        <f t="shared" si="491"/>
        <v>134666.88893436</v>
      </c>
      <c r="L2271" s="74">
        <f t="shared" si="492"/>
        <v>9851.090309340001</v>
      </c>
      <c r="M2271" s="74">
        <f t="shared" si="493"/>
        <v>192.9399764016</v>
      </c>
      <c r="N2271" s="74">
        <f t="shared" si="494"/>
        <v>384.0022598277695</v>
      </c>
      <c r="O2271" s="74">
        <f t="shared" si="495"/>
        <v>16784.47429845</v>
      </c>
      <c r="P2271" s="39">
        <f t="shared" si="496"/>
        <v>19044</v>
      </c>
      <c r="Q2271" s="73">
        <f t="shared" si="497"/>
        <v>9913.46988954822</v>
      </c>
      <c r="R2271" s="73">
        <f t="shared" si="498"/>
        <v>199.3069956228528</v>
      </c>
      <c r="S2271" s="73">
        <f t="shared" si="499"/>
        <v>384.0022598277695</v>
      </c>
      <c r="T2271" s="73">
        <f t="shared" si="500"/>
        <v>17574.029005933982</v>
      </c>
      <c r="U2271" s="73">
        <f t="shared" si="501"/>
        <v>19236</v>
      </c>
      <c r="V2271" s="73">
        <f t="shared" si="502"/>
        <v>176621.35576401936</v>
      </c>
      <c r="W2271" s="73">
        <f t="shared" si="503"/>
        <v>181973.69708529284</v>
      </c>
    </row>
    <row r="2272" spans="2:23" ht="15">
      <c r="B2272" t="s">
        <v>3855</v>
      </c>
      <c r="C2272" t="s">
        <v>427</v>
      </c>
      <c r="D2272" t="s">
        <v>417</v>
      </c>
      <c r="E2272" s="54">
        <v>40</v>
      </c>
      <c r="F2272" s="45" t="s">
        <v>407</v>
      </c>
      <c r="G2272" s="45" t="s">
        <v>408</v>
      </c>
      <c r="H2272" s="45" t="s">
        <v>412</v>
      </c>
      <c r="I2272" s="53">
        <v>94300.96</v>
      </c>
      <c r="J2272" s="58">
        <f t="shared" si="490"/>
        <v>97884.39648000001</v>
      </c>
      <c r="K2272" s="58">
        <f t="shared" si="491"/>
        <v>101114.58156384001</v>
      </c>
      <c r="L2272" s="74">
        <f t="shared" si="492"/>
        <v>7488.15633072</v>
      </c>
      <c r="M2272" s="74">
        <f t="shared" si="493"/>
        <v>144.86890679040002</v>
      </c>
      <c r="N2272" s="74">
        <f t="shared" si="494"/>
        <v>384.0022598277695</v>
      </c>
      <c r="O2272" s="74">
        <f t="shared" si="495"/>
        <v>12602.616046800002</v>
      </c>
      <c r="P2272" s="39">
        <f t="shared" si="496"/>
        <v>19044</v>
      </c>
      <c r="Q2272" s="73">
        <f t="shared" si="497"/>
        <v>7735.265489633761</v>
      </c>
      <c r="R2272" s="73">
        <f t="shared" si="498"/>
        <v>149.64958071448322</v>
      </c>
      <c r="S2272" s="73">
        <f t="shared" si="499"/>
        <v>384.0022598277695</v>
      </c>
      <c r="T2272" s="73">
        <f t="shared" si="500"/>
        <v>13195.452894081121</v>
      </c>
      <c r="U2272" s="73">
        <f t="shared" si="501"/>
        <v>19236</v>
      </c>
      <c r="V2272" s="73">
        <f t="shared" si="502"/>
        <v>137548.04002413817</v>
      </c>
      <c r="W2272" s="73">
        <f t="shared" si="503"/>
        <v>141814.95178809715</v>
      </c>
    </row>
    <row r="2273" spans="2:23" ht="15">
      <c r="B2273" t="s">
        <v>3856</v>
      </c>
      <c r="C2273" t="s">
        <v>809</v>
      </c>
      <c r="D2273" t="s">
        <v>417</v>
      </c>
      <c r="E2273" s="54">
        <v>40</v>
      </c>
      <c r="F2273" s="45" t="s">
        <v>407</v>
      </c>
      <c r="G2273" s="45" t="s">
        <v>408</v>
      </c>
      <c r="H2273" s="45" t="s">
        <v>412</v>
      </c>
      <c r="I2273" s="53">
        <v>120165.43</v>
      </c>
      <c r="J2273" s="58">
        <f t="shared" si="490"/>
        <v>124731.71634</v>
      </c>
      <c r="K2273" s="58">
        <f t="shared" si="491"/>
        <v>128847.86297922</v>
      </c>
      <c r="L2273" s="74">
        <f t="shared" si="492"/>
        <v>9541.97630001</v>
      </c>
      <c r="M2273" s="74">
        <f t="shared" si="493"/>
        <v>184.6029401832</v>
      </c>
      <c r="N2273" s="74">
        <f t="shared" si="494"/>
        <v>384.0022598277695</v>
      </c>
      <c r="O2273" s="74">
        <f t="shared" si="495"/>
        <v>16059.208478775001</v>
      </c>
      <c r="P2273" s="39">
        <f t="shared" si="496"/>
        <v>19044</v>
      </c>
      <c r="Q2273" s="73">
        <f t="shared" si="497"/>
        <v>9829.09401319869</v>
      </c>
      <c r="R2273" s="73">
        <f t="shared" si="498"/>
        <v>190.69483720924558</v>
      </c>
      <c r="S2273" s="73">
        <f t="shared" si="499"/>
        <v>384.0022598277695</v>
      </c>
      <c r="T2273" s="73">
        <f t="shared" si="500"/>
        <v>16814.64611878821</v>
      </c>
      <c r="U2273" s="73">
        <f t="shared" si="501"/>
        <v>19236</v>
      </c>
      <c r="V2273" s="73">
        <f t="shared" si="502"/>
        <v>169945.50631879596</v>
      </c>
      <c r="W2273" s="73">
        <f t="shared" si="503"/>
        <v>175302.3002082439</v>
      </c>
    </row>
    <row r="2274" spans="2:23" ht="15">
      <c r="B2274" t="s">
        <v>3857</v>
      </c>
      <c r="C2274" t="s">
        <v>922</v>
      </c>
      <c r="D2274" t="s">
        <v>417</v>
      </c>
      <c r="E2274" s="54">
        <v>40</v>
      </c>
      <c r="F2274" s="45" t="s">
        <v>407</v>
      </c>
      <c r="G2274" s="45" t="s">
        <v>408</v>
      </c>
      <c r="H2274" s="45" t="s">
        <v>412</v>
      </c>
      <c r="I2274" s="53">
        <v>149716</v>
      </c>
      <c r="J2274" s="58">
        <f t="shared" si="490"/>
        <v>155405.208</v>
      </c>
      <c r="K2274" s="58">
        <f t="shared" si="491"/>
        <v>160533.579864</v>
      </c>
      <c r="L2274" s="74">
        <f t="shared" si="492"/>
        <v>10214.175516000001</v>
      </c>
      <c r="M2274" s="74">
        <f t="shared" si="493"/>
        <v>229.99970784</v>
      </c>
      <c r="N2274" s="74">
        <f t="shared" si="494"/>
        <v>384.0022598277695</v>
      </c>
      <c r="O2274" s="74">
        <f t="shared" si="495"/>
        <v>20008.420530000003</v>
      </c>
      <c r="P2274" s="39">
        <f t="shared" si="496"/>
        <v>19044</v>
      </c>
      <c r="Q2274" s="73">
        <f t="shared" si="497"/>
        <v>10288.536908028</v>
      </c>
      <c r="R2274" s="73">
        <f t="shared" si="498"/>
        <v>237.58969819872</v>
      </c>
      <c r="S2274" s="73">
        <f t="shared" si="499"/>
        <v>384.0022598277695</v>
      </c>
      <c r="T2274" s="73">
        <f t="shared" si="500"/>
        <v>20949.632172252</v>
      </c>
      <c r="U2274" s="73">
        <f t="shared" si="501"/>
        <v>19236</v>
      </c>
      <c r="V2274" s="73">
        <f t="shared" si="502"/>
        <v>205285.80601366778</v>
      </c>
      <c r="W2274" s="73">
        <f t="shared" si="503"/>
        <v>211629.3409023065</v>
      </c>
    </row>
    <row r="2275" spans="2:23" ht="15">
      <c r="B2275" t="s">
        <v>3858</v>
      </c>
      <c r="C2275" t="s">
        <v>2504</v>
      </c>
      <c r="D2275" t="s">
        <v>1204</v>
      </c>
      <c r="E2275" s="54">
        <v>40</v>
      </c>
      <c r="F2275" s="45" t="s">
        <v>407</v>
      </c>
      <c r="G2275" s="45" t="s">
        <v>408</v>
      </c>
      <c r="H2275" s="45" t="s">
        <v>412</v>
      </c>
      <c r="I2275" s="53">
        <v>147227.41</v>
      </c>
      <c r="J2275" s="58">
        <f t="shared" si="490"/>
        <v>152822.05158</v>
      </c>
      <c r="K2275" s="58">
        <f t="shared" si="491"/>
        <v>157865.17928214</v>
      </c>
      <c r="L2275" s="74">
        <f t="shared" si="492"/>
        <v>10176.71974791</v>
      </c>
      <c r="M2275" s="74">
        <f t="shared" si="493"/>
        <v>226.1766363384</v>
      </c>
      <c r="N2275" s="74">
        <f t="shared" si="494"/>
        <v>384.0022598277695</v>
      </c>
      <c r="O2275" s="74">
        <f t="shared" si="495"/>
        <v>19675.839140925</v>
      </c>
      <c r="P2275" s="39">
        <f t="shared" si="496"/>
        <v>19044</v>
      </c>
      <c r="Q2275" s="73">
        <f t="shared" si="497"/>
        <v>10249.84509959103</v>
      </c>
      <c r="R2275" s="73">
        <f t="shared" si="498"/>
        <v>233.64046533756718</v>
      </c>
      <c r="S2275" s="73">
        <f t="shared" si="499"/>
        <v>384.0022598277695</v>
      </c>
      <c r="T2275" s="73">
        <f t="shared" si="500"/>
        <v>20601.40589631927</v>
      </c>
      <c r="U2275" s="73">
        <f t="shared" si="501"/>
        <v>19236</v>
      </c>
      <c r="V2275" s="73">
        <f t="shared" si="502"/>
        <v>202328.78936500117</v>
      </c>
      <c r="W2275" s="73">
        <f t="shared" si="503"/>
        <v>208570.07300321563</v>
      </c>
    </row>
    <row r="2276" spans="2:23" ht="15">
      <c r="B2276" t="s">
        <v>3859</v>
      </c>
      <c r="C2276" t="s">
        <v>897</v>
      </c>
      <c r="D2276" t="s">
        <v>417</v>
      </c>
      <c r="E2276" s="54">
        <v>40</v>
      </c>
      <c r="F2276" s="45" t="s">
        <v>407</v>
      </c>
      <c r="G2276" s="45" t="s">
        <v>408</v>
      </c>
      <c r="H2276" s="45" t="s">
        <v>412</v>
      </c>
      <c r="I2276" s="53">
        <v>128977.22</v>
      </c>
      <c r="J2276" s="58">
        <f t="shared" si="490"/>
        <v>133878.35436</v>
      </c>
      <c r="K2276" s="58">
        <f t="shared" si="491"/>
        <v>138296.34005387998</v>
      </c>
      <c r="L2276" s="74">
        <f t="shared" si="492"/>
        <v>9902.03613822</v>
      </c>
      <c r="M2276" s="74">
        <f t="shared" si="493"/>
        <v>198.1399644528</v>
      </c>
      <c r="N2276" s="74">
        <f t="shared" si="494"/>
        <v>384.0022598277695</v>
      </c>
      <c r="O2276" s="74">
        <f t="shared" si="495"/>
        <v>17236.83812385</v>
      </c>
      <c r="P2276" s="39">
        <f t="shared" si="496"/>
        <v>19044</v>
      </c>
      <c r="Q2276" s="73">
        <f t="shared" si="497"/>
        <v>9966.09693078126</v>
      </c>
      <c r="R2276" s="73">
        <f t="shared" si="498"/>
        <v>204.67858327974236</v>
      </c>
      <c r="S2276" s="73">
        <f t="shared" si="499"/>
        <v>384.0022598277695</v>
      </c>
      <c r="T2276" s="73">
        <f t="shared" si="500"/>
        <v>18047.672377031337</v>
      </c>
      <c r="U2276" s="73">
        <f t="shared" si="501"/>
        <v>19236</v>
      </c>
      <c r="V2276" s="73">
        <f t="shared" si="502"/>
        <v>180643.37084635056</v>
      </c>
      <c r="W2276" s="73">
        <f t="shared" si="503"/>
        <v>186134.79020480008</v>
      </c>
    </row>
    <row r="2277" spans="2:23" ht="15">
      <c r="B2277" t="s">
        <v>3860</v>
      </c>
      <c r="C2277" t="s">
        <v>3861</v>
      </c>
      <c r="D2277" t="s">
        <v>518</v>
      </c>
      <c r="E2277" s="54">
        <v>40</v>
      </c>
      <c r="F2277" s="45" t="s">
        <v>407</v>
      </c>
      <c r="G2277" s="45" t="s">
        <v>408</v>
      </c>
      <c r="H2277" s="45" t="s">
        <v>412</v>
      </c>
      <c r="I2277" s="53">
        <v>130308.33</v>
      </c>
      <c r="J2277" s="58">
        <f t="shared" si="490"/>
        <v>135260.04654</v>
      </c>
      <c r="K2277" s="58">
        <f t="shared" si="491"/>
        <v>139723.62807582</v>
      </c>
      <c r="L2277" s="74">
        <f t="shared" si="492"/>
        <v>9922.07067483</v>
      </c>
      <c r="M2277" s="74">
        <f t="shared" si="493"/>
        <v>200.18486887920002</v>
      </c>
      <c r="N2277" s="74">
        <f t="shared" si="494"/>
        <v>384.0022598277695</v>
      </c>
      <c r="O2277" s="74">
        <f t="shared" si="495"/>
        <v>17414.730992025</v>
      </c>
      <c r="P2277" s="39">
        <f t="shared" si="496"/>
        <v>19044</v>
      </c>
      <c r="Q2277" s="73">
        <f t="shared" si="497"/>
        <v>9986.79260709939</v>
      </c>
      <c r="R2277" s="73">
        <f t="shared" si="498"/>
        <v>206.79096955221357</v>
      </c>
      <c r="S2277" s="73">
        <f t="shared" si="499"/>
        <v>384.0022598277695</v>
      </c>
      <c r="T2277" s="73">
        <f t="shared" si="500"/>
        <v>18233.933463894507</v>
      </c>
      <c r="U2277" s="73">
        <f t="shared" si="501"/>
        <v>19236</v>
      </c>
      <c r="V2277" s="73">
        <f t="shared" si="502"/>
        <v>182225.035335562</v>
      </c>
      <c r="W2277" s="73">
        <f t="shared" si="503"/>
        <v>187771.14737619387</v>
      </c>
    </row>
    <row r="2278" spans="2:23" ht="15">
      <c r="B2278" t="s">
        <v>3862</v>
      </c>
      <c r="C2278" t="s">
        <v>1200</v>
      </c>
      <c r="D2278" t="s">
        <v>417</v>
      </c>
      <c r="E2278" s="54">
        <v>40</v>
      </c>
      <c r="F2278" s="45" t="s">
        <v>407</v>
      </c>
      <c r="G2278" s="45" t="s">
        <v>408</v>
      </c>
      <c r="H2278" s="45" t="s">
        <v>412</v>
      </c>
      <c r="I2278" s="53">
        <v>147649.28</v>
      </c>
      <c r="J2278" s="58">
        <f t="shared" si="490"/>
        <v>153259.95264</v>
      </c>
      <c r="K2278" s="58">
        <f t="shared" si="491"/>
        <v>158317.53107712</v>
      </c>
      <c r="L2278" s="74">
        <f t="shared" si="492"/>
        <v>10183.06931328</v>
      </c>
      <c r="M2278" s="74">
        <f t="shared" si="493"/>
        <v>226.8247299072</v>
      </c>
      <c r="N2278" s="74">
        <f t="shared" si="494"/>
        <v>384.0022598277695</v>
      </c>
      <c r="O2278" s="74">
        <f t="shared" si="495"/>
        <v>19732.2189024</v>
      </c>
      <c r="P2278" s="39">
        <f t="shared" si="496"/>
        <v>19044</v>
      </c>
      <c r="Q2278" s="73">
        <f t="shared" si="497"/>
        <v>10256.40420061824</v>
      </c>
      <c r="R2278" s="73">
        <f t="shared" si="498"/>
        <v>234.30994599413756</v>
      </c>
      <c r="S2278" s="73">
        <f t="shared" si="499"/>
        <v>384.0022598277695</v>
      </c>
      <c r="T2278" s="73">
        <f t="shared" si="500"/>
        <v>20660.43780556416</v>
      </c>
      <c r="U2278" s="73">
        <f t="shared" si="501"/>
        <v>19236</v>
      </c>
      <c r="V2278" s="73">
        <f t="shared" si="502"/>
        <v>202830.06784541497</v>
      </c>
      <c r="W2278" s="73">
        <f t="shared" si="503"/>
        <v>209088.6852891243</v>
      </c>
    </row>
    <row r="2279" spans="2:23" ht="15">
      <c r="B2279" t="s">
        <v>3863</v>
      </c>
      <c r="C2279" t="s">
        <v>3011</v>
      </c>
      <c r="D2279" t="s">
        <v>3012</v>
      </c>
      <c r="E2279" s="54">
        <v>40</v>
      </c>
      <c r="F2279" s="45" t="s">
        <v>407</v>
      </c>
      <c r="G2279" s="45" t="s">
        <v>408</v>
      </c>
      <c r="H2279" s="45" t="s">
        <v>412</v>
      </c>
      <c r="I2279" s="53">
        <v>148771.62</v>
      </c>
      <c r="J2279" s="58">
        <f t="shared" si="490"/>
        <v>154424.94156</v>
      </c>
      <c r="K2279" s="58">
        <f t="shared" si="491"/>
        <v>159520.96463148</v>
      </c>
      <c r="L2279" s="74">
        <f t="shared" si="492"/>
        <v>10199.96165262</v>
      </c>
      <c r="M2279" s="74">
        <f t="shared" si="493"/>
        <v>228.5489135088</v>
      </c>
      <c r="N2279" s="74">
        <f t="shared" si="494"/>
        <v>384.0022598277695</v>
      </c>
      <c r="O2279" s="74">
        <f t="shared" si="495"/>
        <v>19882.211225850002</v>
      </c>
      <c r="P2279" s="39">
        <f t="shared" si="496"/>
        <v>19044</v>
      </c>
      <c r="Q2279" s="73">
        <f t="shared" si="497"/>
        <v>10273.85398715646</v>
      </c>
      <c r="R2279" s="73">
        <f t="shared" si="498"/>
        <v>236.0910276545904</v>
      </c>
      <c r="S2279" s="73">
        <f t="shared" si="499"/>
        <v>384.0022598277695</v>
      </c>
      <c r="T2279" s="73">
        <f t="shared" si="500"/>
        <v>20817.48588440814</v>
      </c>
      <c r="U2279" s="73">
        <f t="shared" si="501"/>
        <v>19236</v>
      </c>
      <c r="V2279" s="73">
        <f t="shared" si="502"/>
        <v>204163.6656118066</v>
      </c>
      <c r="W2279" s="73">
        <f t="shared" si="503"/>
        <v>210468.39779052694</v>
      </c>
    </row>
    <row r="2280" spans="2:23" ht="15">
      <c r="B2280" t="s">
        <v>3864</v>
      </c>
      <c r="C2280" t="s">
        <v>3337</v>
      </c>
      <c r="D2280" t="s">
        <v>449</v>
      </c>
      <c r="E2280" s="54">
        <v>40</v>
      </c>
      <c r="F2280" s="45" t="s">
        <v>450</v>
      </c>
      <c r="G2280" s="45" t="s">
        <v>408</v>
      </c>
      <c r="H2280" s="45" t="s">
        <v>785</v>
      </c>
      <c r="I2280" s="53">
        <v>77002.03</v>
      </c>
      <c r="J2280" s="58">
        <f t="shared" si="490"/>
        <v>79928.10714000001</v>
      </c>
      <c r="K2280" s="58">
        <f t="shared" si="491"/>
        <v>82565.73467562</v>
      </c>
      <c r="L2280" s="74">
        <f t="shared" si="492"/>
        <v>6114.5001962100005</v>
      </c>
      <c r="M2280" s="74">
        <f t="shared" si="493"/>
        <v>118.29359856720001</v>
      </c>
      <c r="N2280" s="74">
        <f t="shared" si="494"/>
        <v>384.0022598277695</v>
      </c>
      <c r="O2280" s="74">
        <f t="shared" si="495"/>
        <v>10290.743794275002</v>
      </c>
      <c r="P2280" s="39">
        <f t="shared" si="496"/>
        <v>19044</v>
      </c>
      <c r="Q2280" s="73">
        <f t="shared" si="497"/>
        <v>6316.27870268493</v>
      </c>
      <c r="R2280" s="73">
        <f t="shared" si="498"/>
        <v>122.19728731991759</v>
      </c>
      <c r="S2280" s="73">
        <f t="shared" si="499"/>
        <v>384.0022598277695</v>
      </c>
      <c r="T2280" s="73">
        <f t="shared" si="500"/>
        <v>10774.82837516841</v>
      </c>
      <c r="U2280" s="73">
        <f t="shared" si="501"/>
        <v>19236</v>
      </c>
      <c r="V2280" s="73">
        <f t="shared" si="502"/>
        <v>115879.64698887998</v>
      </c>
      <c r="W2280" s="73">
        <f t="shared" si="503"/>
        <v>119399.04130062103</v>
      </c>
    </row>
    <row r="2281" spans="2:23" ht="15">
      <c r="B2281" t="s">
        <v>3865</v>
      </c>
      <c r="C2281" t="s">
        <v>3866</v>
      </c>
      <c r="D2281" t="s">
        <v>449</v>
      </c>
      <c r="E2281" s="54">
        <v>40</v>
      </c>
      <c r="F2281" s="45" t="s">
        <v>450</v>
      </c>
      <c r="G2281" s="45" t="s">
        <v>408</v>
      </c>
      <c r="H2281" s="45" t="s">
        <v>785</v>
      </c>
      <c r="I2281" s="53">
        <v>82471.16</v>
      </c>
      <c r="J2281" s="58">
        <f t="shared" si="490"/>
        <v>85605.06408000001</v>
      </c>
      <c r="K2281" s="58">
        <f t="shared" si="491"/>
        <v>88430.03119464</v>
      </c>
      <c r="L2281" s="74">
        <f t="shared" si="492"/>
        <v>6548.7874021200005</v>
      </c>
      <c r="M2281" s="74">
        <f t="shared" si="493"/>
        <v>126.69549483840001</v>
      </c>
      <c r="N2281" s="74">
        <f t="shared" si="494"/>
        <v>384.0022598277695</v>
      </c>
      <c r="O2281" s="74">
        <f t="shared" si="495"/>
        <v>11021.652000300002</v>
      </c>
      <c r="P2281" s="39">
        <f t="shared" si="496"/>
        <v>19044</v>
      </c>
      <c r="Q2281" s="73">
        <f t="shared" si="497"/>
        <v>6764.89738638996</v>
      </c>
      <c r="R2281" s="73">
        <f t="shared" si="498"/>
        <v>130.8764461680672</v>
      </c>
      <c r="S2281" s="73">
        <f t="shared" si="499"/>
        <v>384.0022598277695</v>
      </c>
      <c r="T2281" s="73">
        <f t="shared" si="500"/>
        <v>11540.11907090052</v>
      </c>
      <c r="U2281" s="73">
        <f t="shared" si="501"/>
        <v>19236</v>
      </c>
      <c r="V2281" s="73">
        <f t="shared" si="502"/>
        <v>122730.20123708618</v>
      </c>
      <c r="W2281" s="73">
        <f t="shared" si="503"/>
        <v>126485.92635792632</v>
      </c>
    </row>
    <row r="2282" spans="2:23" ht="15">
      <c r="B2282" t="s">
        <v>3867</v>
      </c>
      <c r="C2282" t="s">
        <v>3868</v>
      </c>
      <c r="D2282" t="s">
        <v>449</v>
      </c>
      <c r="E2282" s="54">
        <v>40</v>
      </c>
      <c r="F2282" s="45" t="s">
        <v>450</v>
      </c>
      <c r="G2282" s="45" t="s">
        <v>408</v>
      </c>
      <c r="H2282" s="45" t="s">
        <v>785</v>
      </c>
      <c r="I2282" s="53">
        <v>83905.88</v>
      </c>
      <c r="J2282" s="58">
        <f t="shared" si="490"/>
        <v>87094.30344</v>
      </c>
      <c r="K2282" s="58">
        <f t="shared" si="491"/>
        <v>89968.41545351999</v>
      </c>
      <c r="L2282" s="74">
        <f t="shared" si="492"/>
        <v>6662.71421316</v>
      </c>
      <c r="M2282" s="74">
        <f t="shared" si="493"/>
        <v>128.8995690912</v>
      </c>
      <c r="N2282" s="74">
        <f t="shared" si="494"/>
        <v>384.0022598277695</v>
      </c>
      <c r="O2282" s="74">
        <f t="shared" si="495"/>
        <v>11213.3915679</v>
      </c>
      <c r="P2282" s="39">
        <f t="shared" si="496"/>
        <v>19044</v>
      </c>
      <c r="Q2282" s="73">
        <f t="shared" si="497"/>
        <v>6882.58378219428</v>
      </c>
      <c r="R2282" s="73">
        <f t="shared" si="498"/>
        <v>133.15325487120958</v>
      </c>
      <c r="S2282" s="73">
        <f t="shared" si="499"/>
        <v>384.0022598277695</v>
      </c>
      <c r="T2282" s="73">
        <f t="shared" si="500"/>
        <v>11740.87821668436</v>
      </c>
      <c r="U2282" s="73">
        <f t="shared" si="501"/>
        <v>19236</v>
      </c>
      <c r="V2282" s="73">
        <f t="shared" si="502"/>
        <v>124527.31104997898</v>
      </c>
      <c r="W2282" s="73">
        <f t="shared" si="503"/>
        <v>128345.0329670976</v>
      </c>
    </row>
    <row r="2283" spans="2:23" ht="15">
      <c r="B2283" t="s">
        <v>3869</v>
      </c>
      <c r="C2283" t="s">
        <v>3390</v>
      </c>
      <c r="D2283" t="s">
        <v>449</v>
      </c>
      <c r="E2283" s="54">
        <v>40</v>
      </c>
      <c r="F2283" s="45" t="s">
        <v>450</v>
      </c>
      <c r="G2283" s="45" t="s">
        <v>408</v>
      </c>
      <c r="H2283" s="45" t="s">
        <v>785</v>
      </c>
      <c r="I2283" s="53">
        <v>67985.47</v>
      </c>
      <c r="J2283" s="58">
        <f t="shared" si="490"/>
        <v>70568.91786</v>
      </c>
      <c r="K2283" s="58">
        <f t="shared" si="491"/>
        <v>72897.69214937999</v>
      </c>
      <c r="L2283" s="74">
        <f t="shared" si="492"/>
        <v>5398.52221629</v>
      </c>
      <c r="M2283" s="74">
        <f t="shared" si="493"/>
        <v>104.4419984328</v>
      </c>
      <c r="N2283" s="74">
        <f t="shared" si="494"/>
        <v>384.0022598277695</v>
      </c>
      <c r="O2283" s="74">
        <f t="shared" si="495"/>
        <v>9085.748174475</v>
      </c>
      <c r="P2283" s="39">
        <f t="shared" si="496"/>
        <v>19044</v>
      </c>
      <c r="Q2283" s="73">
        <f t="shared" si="497"/>
        <v>5576.673449427569</v>
      </c>
      <c r="R2283" s="73">
        <f t="shared" si="498"/>
        <v>107.88858438108238</v>
      </c>
      <c r="S2283" s="73">
        <f t="shared" si="499"/>
        <v>384.0022598277695</v>
      </c>
      <c r="T2283" s="73">
        <f t="shared" si="500"/>
        <v>9513.148825494089</v>
      </c>
      <c r="U2283" s="73">
        <f t="shared" si="501"/>
        <v>19236</v>
      </c>
      <c r="V2283" s="73">
        <f t="shared" si="502"/>
        <v>104585.63250902557</v>
      </c>
      <c r="W2283" s="73">
        <f t="shared" si="503"/>
        <v>107715.4052685105</v>
      </c>
    </row>
    <row r="2284" spans="2:23" ht="15">
      <c r="B2284" t="s">
        <v>3870</v>
      </c>
      <c r="C2284" t="s">
        <v>3433</v>
      </c>
      <c r="D2284" t="s">
        <v>449</v>
      </c>
      <c r="E2284" s="54">
        <v>40</v>
      </c>
      <c r="F2284" s="45" t="s">
        <v>450</v>
      </c>
      <c r="G2284" s="45" t="s">
        <v>408</v>
      </c>
      <c r="H2284" s="45" t="s">
        <v>785</v>
      </c>
      <c r="I2284" s="53">
        <v>89299.6</v>
      </c>
      <c r="J2284" s="58">
        <f t="shared" si="490"/>
        <v>92692.9848</v>
      </c>
      <c r="K2284" s="58">
        <f t="shared" si="491"/>
        <v>95751.8532984</v>
      </c>
      <c r="L2284" s="74">
        <f t="shared" si="492"/>
        <v>7091.0133372</v>
      </c>
      <c r="M2284" s="74">
        <f t="shared" si="493"/>
        <v>137.185617504</v>
      </c>
      <c r="N2284" s="74">
        <f t="shared" si="494"/>
        <v>384.0022598277695</v>
      </c>
      <c r="O2284" s="74">
        <f t="shared" si="495"/>
        <v>11934.221793</v>
      </c>
      <c r="P2284" s="39">
        <f t="shared" si="496"/>
        <v>19044</v>
      </c>
      <c r="Q2284" s="73">
        <f t="shared" si="497"/>
        <v>7325.0167773276</v>
      </c>
      <c r="R2284" s="73">
        <f t="shared" si="498"/>
        <v>141.712742881632</v>
      </c>
      <c r="S2284" s="73">
        <f t="shared" si="499"/>
        <v>384.0022598277695</v>
      </c>
      <c r="T2284" s="73">
        <f t="shared" si="500"/>
        <v>12495.616855441202</v>
      </c>
      <c r="U2284" s="73">
        <f t="shared" si="501"/>
        <v>19236</v>
      </c>
      <c r="V2284" s="73">
        <f t="shared" si="502"/>
        <v>131283.40780753177</v>
      </c>
      <c r="W2284" s="73">
        <f t="shared" si="503"/>
        <v>135334.2019338782</v>
      </c>
    </row>
    <row r="2285" spans="2:23" ht="15">
      <c r="B2285" t="s">
        <v>3871</v>
      </c>
      <c r="C2285" t="s">
        <v>3872</v>
      </c>
      <c r="D2285" t="s">
        <v>417</v>
      </c>
      <c r="E2285" s="54">
        <v>40</v>
      </c>
      <c r="F2285" s="45" t="s">
        <v>407</v>
      </c>
      <c r="G2285" s="45" t="s">
        <v>408</v>
      </c>
      <c r="H2285" s="45" t="s">
        <v>785</v>
      </c>
      <c r="I2285" s="53">
        <v>36452.21</v>
      </c>
      <c r="J2285" s="58">
        <f t="shared" si="490"/>
        <v>37837.39398</v>
      </c>
      <c r="K2285" s="58">
        <f t="shared" si="491"/>
        <v>39086.02798134</v>
      </c>
      <c r="L2285" s="74">
        <f t="shared" si="492"/>
        <v>2894.56063947</v>
      </c>
      <c r="M2285" s="74">
        <f t="shared" si="493"/>
        <v>55.999343090400004</v>
      </c>
      <c r="N2285" s="74">
        <f t="shared" si="494"/>
        <v>384.0022598277695</v>
      </c>
      <c r="O2285" s="74">
        <f t="shared" si="495"/>
        <v>4871.5644749250005</v>
      </c>
      <c r="P2285" s="39">
        <f t="shared" si="496"/>
        <v>19044</v>
      </c>
      <c r="Q2285" s="73">
        <f t="shared" si="497"/>
        <v>2990.08114057251</v>
      </c>
      <c r="R2285" s="73">
        <f t="shared" si="498"/>
        <v>57.847321412383195</v>
      </c>
      <c r="S2285" s="73">
        <f t="shared" si="499"/>
        <v>384.0022598277695</v>
      </c>
      <c r="T2285" s="73">
        <f t="shared" si="500"/>
        <v>5100.72665156487</v>
      </c>
      <c r="U2285" s="73">
        <f t="shared" si="501"/>
        <v>19236</v>
      </c>
      <c r="V2285" s="73">
        <f t="shared" si="502"/>
        <v>65087.52069731317</v>
      </c>
      <c r="W2285" s="73">
        <f t="shared" si="503"/>
        <v>66854.68535471753</v>
      </c>
    </row>
    <row r="2286" spans="2:23" ht="15">
      <c r="B2286" t="s">
        <v>3873</v>
      </c>
      <c r="C2286" t="s">
        <v>967</v>
      </c>
      <c r="D2286" t="s">
        <v>474</v>
      </c>
      <c r="E2286" s="54">
        <v>40</v>
      </c>
      <c r="F2286" s="45" t="s">
        <v>407</v>
      </c>
      <c r="G2286" s="45" t="s">
        <v>408</v>
      </c>
      <c r="H2286" s="45" t="s">
        <v>412</v>
      </c>
      <c r="I2286" s="53">
        <v>62065.65</v>
      </c>
      <c r="J2286" s="58">
        <f t="shared" si="490"/>
        <v>64424.144700000004</v>
      </c>
      <c r="K2286" s="58">
        <f t="shared" si="491"/>
        <v>66550.1414751</v>
      </c>
      <c r="L2286" s="74">
        <f t="shared" si="492"/>
        <v>4928.44706955</v>
      </c>
      <c r="M2286" s="74">
        <f t="shared" si="493"/>
        <v>95.347734156</v>
      </c>
      <c r="N2286" s="74">
        <f t="shared" si="494"/>
        <v>384.0022598277695</v>
      </c>
      <c r="O2286" s="74">
        <f t="shared" si="495"/>
        <v>8294.608630125002</v>
      </c>
      <c r="P2286" s="39">
        <f t="shared" si="496"/>
        <v>19044</v>
      </c>
      <c r="Q2286" s="73">
        <f t="shared" si="497"/>
        <v>5091.08582284515</v>
      </c>
      <c r="R2286" s="73">
        <f t="shared" si="498"/>
        <v>98.49420938314799</v>
      </c>
      <c r="S2286" s="73">
        <f t="shared" si="499"/>
        <v>384.0022598277695</v>
      </c>
      <c r="T2286" s="73">
        <f t="shared" si="500"/>
        <v>8684.79346250055</v>
      </c>
      <c r="U2286" s="73">
        <f t="shared" si="501"/>
        <v>19236</v>
      </c>
      <c r="V2286" s="73">
        <f t="shared" si="502"/>
        <v>97170.55039365878</v>
      </c>
      <c r="W2286" s="73">
        <f t="shared" si="503"/>
        <v>100044.51722965662</v>
      </c>
    </row>
    <row r="2287" spans="2:23" ht="15">
      <c r="B2287" t="s">
        <v>3874</v>
      </c>
      <c r="C2287" t="s">
        <v>3875</v>
      </c>
      <c r="D2287" t="s">
        <v>417</v>
      </c>
      <c r="E2287" s="54">
        <v>40</v>
      </c>
      <c r="F2287" s="45" t="s">
        <v>407</v>
      </c>
      <c r="G2287" s="45" t="s">
        <v>408</v>
      </c>
      <c r="H2287" s="45" t="s">
        <v>412</v>
      </c>
      <c r="I2287" s="53">
        <v>130662.27</v>
      </c>
      <c r="J2287" s="58">
        <f t="shared" si="490"/>
        <v>135627.43626000002</v>
      </c>
      <c r="K2287" s="58">
        <f t="shared" si="491"/>
        <v>140103.14165658</v>
      </c>
      <c r="L2287" s="74">
        <f t="shared" si="492"/>
        <v>9927.39782577</v>
      </c>
      <c r="M2287" s="74">
        <f t="shared" si="493"/>
        <v>200.72860566480003</v>
      </c>
      <c r="N2287" s="74">
        <f t="shared" si="494"/>
        <v>384.0022598277695</v>
      </c>
      <c r="O2287" s="74">
        <f t="shared" si="495"/>
        <v>17462.032418475002</v>
      </c>
      <c r="P2287" s="39">
        <f t="shared" si="496"/>
        <v>19044</v>
      </c>
      <c r="Q2287" s="73">
        <f t="shared" si="497"/>
        <v>9992.295554020411</v>
      </c>
      <c r="R2287" s="73">
        <f t="shared" si="498"/>
        <v>207.3526496517384</v>
      </c>
      <c r="S2287" s="73">
        <f t="shared" si="499"/>
        <v>384.0022598277695</v>
      </c>
      <c r="T2287" s="73">
        <f t="shared" si="500"/>
        <v>18283.45998618369</v>
      </c>
      <c r="U2287" s="73">
        <f t="shared" si="501"/>
        <v>19236</v>
      </c>
      <c r="V2287" s="73">
        <f t="shared" si="502"/>
        <v>182645.59736973757</v>
      </c>
      <c r="W2287" s="73">
        <f t="shared" si="503"/>
        <v>188206.25210626362</v>
      </c>
    </row>
    <row r="2288" spans="2:23" ht="15">
      <c r="B2288" t="s">
        <v>3876</v>
      </c>
      <c r="C2288" t="s">
        <v>3877</v>
      </c>
      <c r="D2288" t="s">
        <v>3878</v>
      </c>
      <c r="E2288" s="54">
        <v>40</v>
      </c>
      <c r="F2288" s="45" t="s">
        <v>3879</v>
      </c>
      <c r="G2288" s="45" t="s">
        <v>3879</v>
      </c>
      <c r="H2288" s="45" t="s">
        <v>412</v>
      </c>
      <c r="I2288" s="53">
        <v>86285.5</v>
      </c>
      <c r="J2288" s="58">
        <f t="shared" si="490"/>
        <v>89564.349</v>
      </c>
      <c r="K2288" s="58">
        <f t="shared" si="491"/>
        <v>92519.972517</v>
      </c>
      <c r="L2288" s="74">
        <f t="shared" si="492"/>
        <v>6851.6726985</v>
      </c>
      <c r="M2288" s="74">
        <f t="shared" si="493"/>
        <v>132.55523652</v>
      </c>
      <c r="N2288" s="74">
        <f t="shared" si="494"/>
        <v>384.0022598277695</v>
      </c>
      <c r="O2288" s="74">
        <f t="shared" si="495"/>
        <v>11531.409933750001</v>
      </c>
      <c r="P2288" s="39">
        <f t="shared" si="496"/>
        <v>19044</v>
      </c>
      <c r="Q2288" s="73">
        <f t="shared" si="497"/>
        <v>7077.7778975505</v>
      </c>
      <c r="R2288" s="73">
        <f t="shared" si="498"/>
        <v>136.92955932516</v>
      </c>
      <c r="S2288" s="73">
        <f t="shared" si="499"/>
        <v>384.0022598277695</v>
      </c>
      <c r="T2288" s="73">
        <f t="shared" si="500"/>
        <v>12073.8564134685</v>
      </c>
      <c r="U2288" s="73">
        <f t="shared" si="501"/>
        <v>19236</v>
      </c>
      <c r="V2288" s="73">
        <f t="shared" si="502"/>
        <v>127507.98912859778</v>
      </c>
      <c r="W2288" s="73">
        <f t="shared" si="503"/>
        <v>131428.53864717192</v>
      </c>
    </row>
    <row r="2289" spans="2:23" ht="15">
      <c r="B2289" t="s">
        <v>3880</v>
      </c>
      <c r="C2289" t="s">
        <v>3881</v>
      </c>
      <c r="D2289" t="s">
        <v>2756</v>
      </c>
      <c r="E2289" s="54">
        <v>40</v>
      </c>
      <c r="F2289" s="45" t="s">
        <v>407</v>
      </c>
      <c r="G2289" s="45" t="s">
        <v>408</v>
      </c>
      <c r="H2289" s="45" t="s">
        <v>412</v>
      </c>
      <c r="I2289" s="53">
        <v>154366.3</v>
      </c>
      <c r="J2289" s="58">
        <f t="shared" si="490"/>
        <v>160232.2194</v>
      </c>
      <c r="K2289" s="58">
        <f t="shared" si="491"/>
        <v>165519.8826402</v>
      </c>
      <c r="L2289" s="74">
        <f t="shared" si="492"/>
        <v>10284.167181300001</v>
      </c>
      <c r="M2289" s="74">
        <f t="shared" si="493"/>
        <v>237.143684712</v>
      </c>
      <c r="N2289" s="74">
        <f t="shared" si="494"/>
        <v>384.0022598277695</v>
      </c>
      <c r="O2289" s="74">
        <f t="shared" si="495"/>
        <v>20629.89824775</v>
      </c>
      <c r="P2289" s="39">
        <f t="shared" si="496"/>
        <v>19044</v>
      </c>
      <c r="Q2289" s="73">
        <f t="shared" si="497"/>
        <v>10360.8382982829</v>
      </c>
      <c r="R2289" s="73">
        <f t="shared" si="498"/>
        <v>244.96942630749598</v>
      </c>
      <c r="S2289" s="73">
        <f t="shared" si="499"/>
        <v>384.0022598277695</v>
      </c>
      <c r="T2289" s="73">
        <f t="shared" si="500"/>
        <v>21600.3446845461</v>
      </c>
      <c r="U2289" s="73">
        <f t="shared" si="501"/>
        <v>19236</v>
      </c>
      <c r="V2289" s="73">
        <f t="shared" si="502"/>
        <v>210811.43077358976</v>
      </c>
      <c r="W2289" s="73">
        <f t="shared" si="503"/>
        <v>217346.03730916427</v>
      </c>
    </row>
    <row r="2290" spans="2:23" ht="15">
      <c r="B2290" t="s">
        <v>3882</v>
      </c>
      <c r="C2290" t="s">
        <v>464</v>
      </c>
      <c r="D2290" t="s">
        <v>417</v>
      </c>
      <c r="E2290" s="54">
        <v>40</v>
      </c>
      <c r="F2290" s="45" t="s">
        <v>407</v>
      </c>
      <c r="G2290" s="45" t="s">
        <v>408</v>
      </c>
      <c r="H2290" s="45" t="s">
        <v>761</v>
      </c>
      <c r="I2290" s="53">
        <v>86498.28</v>
      </c>
      <c r="J2290" s="58">
        <f t="shared" si="490"/>
        <v>89785.21464</v>
      </c>
      <c r="K2290" s="58">
        <f t="shared" si="491"/>
        <v>92748.12672312</v>
      </c>
      <c r="L2290" s="74">
        <f t="shared" si="492"/>
        <v>6868.56891996</v>
      </c>
      <c r="M2290" s="74">
        <f t="shared" si="493"/>
        <v>132.8821176672</v>
      </c>
      <c r="N2290" s="74">
        <f t="shared" si="494"/>
        <v>384.0022598277695</v>
      </c>
      <c r="O2290" s="74">
        <f t="shared" si="495"/>
        <v>11559.846384900002</v>
      </c>
      <c r="P2290" s="39">
        <f t="shared" si="496"/>
        <v>19044</v>
      </c>
      <c r="Q2290" s="73">
        <f t="shared" si="497"/>
        <v>7095.23169431868</v>
      </c>
      <c r="R2290" s="73">
        <f t="shared" si="498"/>
        <v>137.2672275502176</v>
      </c>
      <c r="S2290" s="73">
        <f t="shared" si="499"/>
        <v>384.0022598277695</v>
      </c>
      <c r="T2290" s="73">
        <f t="shared" si="500"/>
        <v>12103.63053736716</v>
      </c>
      <c r="U2290" s="73">
        <f t="shared" si="501"/>
        <v>19236</v>
      </c>
      <c r="V2290" s="73">
        <f t="shared" si="502"/>
        <v>127774.51432235498</v>
      </c>
      <c r="W2290" s="73">
        <f t="shared" si="503"/>
        <v>131704.25844218384</v>
      </c>
    </row>
    <row r="2291" spans="2:23" ht="15">
      <c r="B2291" t="s">
        <v>3883</v>
      </c>
      <c r="C2291" t="s">
        <v>3884</v>
      </c>
      <c r="D2291" t="s">
        <v>749</v>
      </c>
      <c r="E2291" s="54">
        <v>40</v>
      </c>
      <c r="F2291" s="45" t="s">
        <v>407</v>
      </c>
      <c r="G2291" s="45" t="s">
        <v>408</v>
      </c>
      <c r="H2291" s="45" t="s">
        <v>412</v>
      </c>
      <c r="I2291" s="53">
        <v>83624.21</v>
      </c>
      <c r="J2291" s="58">
        <f t="shared" si="490"/>
        <v>86801.92998000002</v>
      </c>
      <c r="K2291" s="58">
        <f t="shared" si="491"/>
        <v>89666.39366934</v>
      </c>
      <c r="L2291" s="74">
        <f t="shared" si="492"/>
        <v>6640.3476434700015</v>
      </c>
      <c r="M2291" s="74">
        <f t="shared" si="493"/>
        <v>128.46685637040002</v>
      </c>
      <c r="N2291" s="74">
        <f t="shared" si="494"/>
        <v>384.0022598277695</v>
      </c>
      <c r="O2291" s="74">
        <f t="shared" si="495"/>
        <v>11175.748484925003</v>
      </c>
      <c r="P2291" s="39">
        <f t="shared" si="496"/>
        <v>19044</v>
      </c>
      <c r="Q2291" s="73">
        <f t="shared" si="497"/>
        <v>6859.47911570451</v>
      </c>
      <c r="R2291" s="73">
        <f t="shared" si="498"/>
        <v>132.7062626306232</v>
      </c>
      <c r="S2291" s="73">
        <f t="shared" si="499"/>
        <v>384.0022598277695</v>
      </c>
      <c r="T2291" s="73">
        <f t="shared" si="500"/>
        <v>11701.46437384887</v>
      </c>
      <c r="U2291" s="73">
        <f t="shared" si="501"/>
        <v>19236</v>
      </c>
      <c r="V2291" s="73">
        <f t="shared" si="502"/>
        <v>124174.49522459319</v>
      </c>
      <c r="W2291" s="73">
        <f t="shared" si="503"/>
        <v>127980.04568135177</v>
      </c>
    </row>
    <row r="2292" spans="2:23" ht="15">
      <c r="B2292" t="s">
        <v>3885</v>
      </c>
      <c r="C2292" t="s">
        <v>2807</v>
      </c>
      <c r="D2292" t="s">
        <v>851</v>
      </c>
      <c r="E2292" s="54">
        <v>40</v>
      </c>
      <c r="F2292" s="45" t="s">
        <v>407</v>
      </c>
      <c r="G2292" s="45" t="s">
        <v>408</v>
      </c>
      <c r="H2292" s="45" t="s">
        <v>412</v>
      </c>
      <c r="I2292" s="53">
        <v>91625.61</v>
      </c>
      <c r="J2292" s="58">
        <f t="shared" si="490"/>
        <v>95107.38318</v>
      </c>
      <c r="K2292" s="58">
        <f t="shared" si="491"/>
        <v>98245.92682493999</v>
      </c>
      <c r="L2292" s="74">
        <f t="shared" si="492"/>
        <v>7275.71481327</v>
      </c>
      <c r="M2292" s="74">
        <f t="shared" si="493"/>
        <v>140.7589271064</v>
      </c>
      <c r="N2292" s="74">
        <f t="shared" si="494"/>
        <v>384.0022598277695</v>
      </c>
      <c r="O2292" s="74">
        <f t="shared" si="495"/>
        <v>12245.075584425002</v>
      </c>
      <c r="P2292" s="39">
        <f t="shared" si="496"/>
        <v>19044</v>
      </c>
      <c r="Q2292" s="73">
        <f t="shared" si="497"/>
        <v>7515.8134021079095</v>
      </c>
      <c r="R2292" s="73">
        <f t="shared" si="498"/>
        <v>145.40397170091117</v>
      </c>
      <c r="S2292" s="73">
        <f t="shared" si="499"/>
        <v>384.0022598277695</v>
      </c>
      <c r="T2292" s="73">
        <f t="shared" si="500"/>
        <v>12821.09345065467</v>
      </c>
      <c r="U2292" s="73">
        <f t="shared" si="501"/>
        <v>19236</v>
      </c>
      <c r="V2292" s="73">
        <f t="shared" si="502"/>
        <v>134196.93476462917</v>
      </c>
      <c r="W2292" s="73">
        <f t="shared" si="503"/>
        <v>138348.23990923126</v>
      </c>
    </row>
    <row r="2293" spans="2:23" ht="15">
      <c r="B2293" t="s">
        <v>3886</v>
      </c>
      <c r="C2293" t="s">
        <v>3887</v>
      </c>
      <c r="D2293" t="s">
        <v>746</v>
      </c>
      <c r="E2293" s="54">
        <v>40</v>
      </c>
      <c r="F2293" s="45" t="s">
        <v>407</v>
      </c>
      <c r="G2293" s="45" t="s">
        <v>408</v>
      </c>
      <c r="H2293" s="45" t="s">
        <v>761</v>
      </c>
      <c r="I2293" s="53">
        <v>81513.01</v>
      </c>
      <c r="J2293" s="58">
        <f t="shared" si="490"/>
        <v>84610.50438</v>
      </c>
      <c r="K2293" s="58">
        <f t="shared" si="491"/>
        <v>87402.65102454</v>
      </c>
      <c r="L2293" s="74">
        <f t="shared" si="492"/>
        <v>6472.7035850699995</v>
      </c>
      <c r="M2293" s="74">
        <f t="shared" si="493"/>
        <v>125.2235464824</v>
      </c>
      <c r="N2293" s="74">
        <f t="shared" si="494"/>
        <v>384.0022598277695</v>
      </c>
      <c r="O2293" s="74">
        <f t="shared" si="495"/>
        <v>10893.602438925</v>
      </c>
      <c r="P2293" s="39">
        <f t="shared" si="496"/>
        <v>19044</v>
      </c>
      <c r="Q2293" s="73">
        <f t="shared" si="497"/>
        <v>6686.30280337731</v>
      </c>
      <c r="R2293" s="73">
        <f t="shared" si="498"/>
        <v>129.3559235163192</v>
      </c>
      <c r="S2293" s="73">
        <f t="shared" si="499"/>
        <v>384.0022598277695</v>
      </c>
      <c r="T2293" s="73">
        <f t="shared" si="500"/>
        <v>11406.04595870247</v>
      </c>
      <c r="U2293" s="73">
        <f t="shared" si="501"/>
        <v>19236</v>
      </c>
      <c r="V2293" s="73">
        <f t="shared" si="502"/>
        <v>121530.03621030517</v>
      </c>
      <c r="W2293" s="73">
        <f t="shared" si="503"/>
        <v>125244.35796996386</v>
      </c>
    </row>
    <row r="2294" spans="2:23" ht="15">
      <c r="B2294" t="s">
        <v>3888</v>
      </c>
      <c r="C2294" t="s">
        <v>2807</v>
      </c>
      <c r="D2294" t="s">
        <v>3889</v>
      </c>
      <c r="E2294" s="54">
        <v>40</v>
      </c>
      <c r="F2294" s="45" t="s">
        <v>407</v>
      </c>
      <c r="G2294" s="45" t="s">
        <v>408</v>
      </c>
      <c r="H2294" s="45" t="s">
        <v>412</v>
      </c>
      <c r="I2294" s="53">
        <v>91625.61</v>
      </c>
      <c r="J2294" s="58">
        <f t="shared" si="490"/>
        <v>95107.38318</v>
      </c>
      <c r="K2294" s="58">
        <f t="shared" si="491"/>
        <v>98245.92682493999</v>
      </c>
      <c r="L2294" s="74">
        <f t="shared" si="492"/>
        <v>7275.71481327</v>
      </c>
      <c r="M2294" s="74">
        <f t="shared" si="493"/>
        <v>140.7589271064</v>
      </c>
      <c r="N2294" s="74">
        <f t="shared" si="494"/>
        <v>384.0022598277695</v>
      </c>
      <c r="O2294" s="74">
        <f t="shared" si="495"/>
        <v>12245.075584425002</v>
      </c>
      <c r="P2294" s="39">
        <f t="shared" si="496"/>
        <v>19044</v>
      </c>
      <c r="Q2294" s="73">
        <f t="shared" si="497"/>
        <v>7515.8134021079095</v>
      </c>
      <c r="R2294" s="73">
        <f t="shared" si="498"/>
        <v>145.40397170091117</v>
      </c>
      <c r="S2294" s="73">
        <f t="shared" si="499"/>
        <v>384.0022598277695</v>
      </c>
      <c r="T2294" s="73">
        <f t="shared" si="500"/>
        <v>12821.09345065467</v>
      </c>
      <c r="U2294" s="73">
        <f t="shared" si="501"/>
        <v>19236</v>
      </c>
      <c r="V2294" s="73">
        <f t="shared" si="502"/>
        <v>134196.93476462917</v>
      </c>
      <c r="W2294" s="73">
        <f t="shared" si="503"/>
        <v>138348.23990923126</v>
      </c>
    </row>
    <row r="2295" spans="2:23" ht="15">
      <c r="B2295" t="s">
        <v>3890</v>
      </c>
      <c r="C2295" t="s">
        <v>1887</v>
      </c>
      <c r="D2295" t="s">
        <v>1888</v>
      </c>
      <c r="E2295" s="54">
        <v>40</v>
      </c>
      <c r="F2295" s="45" t="s">
        <v>407</v>
      </c>
      <c r="G2295" s="45" t="s">
        <v>408</v>
      </c>
      <c r="H2295" s="45" t="s">
        <v>412</v>
      </c>
      <c r="I2295" s="53">
        <v>94373.73</v>
      </c>
      <c r="J2295" s="58">
        <f t="shared" si="490"/>
        <v>97959.93174</v>
      </c>
      <c r="K2295" s="58">
        <f t="shared" si="491"/>
        <v>101192.60948741999</v>
      </c>
      <c r="L2295" s="74">
        <f t="shared" si="492"/>
        <v>7493.93477811</v>
      </c>
      <c r="M2295" s="74">
        <f t="shared" si="493"/>
        <v>144.9806989752</v>
      </c>
      <c r="N2295" s="74">
        <f t="shared" si="494"/>
        <v>384.0022598277695</v>
      </c>
      <c r="O2295" s="74">
        <f t="shared" si="495"/>
        <v>12612.341211525001</v>
      </c>
      <c r="P2295" s="39">
        <f t="shared" si="496"/>
        <v>19044</v>
      </c>
      <c r="Q2295" s="73">
        <f t="shared" si="497"/>
        <v>7741.234625787629</v>
      </c>
      <c r="R2295" s="73">
        <f t="shared" si="498"/>
        <v>149.76506204138158</v>
      </c>
      <c r="S2295" s="73">
        <f t="shared" si="499"/>
        <v>384.0022598277695</v>
      </c>
      <c r="T2295" s="73">
        <f t="shared" si="500"/>
        <v>13205.635538108309</v>
      </c>
      <c r="U2295" s="73">
        <f t="shared" si="501"/>
        <v>19236</v>
      </c>
      <c r="V2295" s="73">
        <f t="shared" si="502"/>
        <v>137639.19068843796</v>
      </c>
      <c r="W2295" s="73">
        <f t="shared" si="503"/>
        <v>141909.24697318507</v>
      </c>
    </row>
    <row r="2296" spans="2:23" ht="15">
      <c r="B2296" t="s">
        <v>3891</v>
      </c>
      <c r="C2296" t="s">
        <v>1887</v>
      </c>
      <c r="D2296" t="s">
        <v>1890</v>
      </c>
      <c r="E2296" s="54">
        <v>40</v>
      </c>
      <c r="F2296" s="45" t="s">
        <v>407</v>
      </c>
      <c r="G2296" s="45" t="s">
        <v>408</v>
      </c>
      <c r="H2296" s="45" t="s">
        <v>412</v>
      </c>
      <c r="I2296" s="53">
        <v>94373.73</v>
      </c>
      <c r="J2296" s="58">
        <f t="shared" si="490"/>
        <v>97959.93174</v>
      </c>
      <c r="K2296" s="58">
        <f t="shared" si="491"/>
        <v>101192.60948741999</v>
      </c>
      <c r="L2296" s="74">
        <f t="shared" si="492"/>
        <v>7493.93477811</v>
      </c>
      <c r="M2296" s="74">
        <f t="shared" si="493"/>
        <v>144.9806989752</v>
      </c>
      <c r="N2296" s="74">
        <f t="shared" si="494"/>
        <v>384.0022598277695</v>
      </c>
      <c r="O2296" s="74">
        <f t="shared" si="495"/>
        <v>12612.341211525001</v>
      </c>
      <c r="P2296" s="39">
        <f t="shared" si="496"/>
        <v>19044</v>
      </c>
      <c r="Q2296" s="73">
        <f t="shared" si="497"/>
        <v>7741.234625787629</v>
      </c>
      <c r="R2296" s="73">
        <f t="shared" si="498"/>
        <v>149.76506204138158</v>
      </c>
      <c r="S2296" s="73">
        <f t="shared" si="499"/>
        <v>384.0022598277695</v>
      </c>
      <c r="T2296" s="73">
        <f t="shared" si="500"/>
        <v>13205.635538108309</v>
      </c>
      <c r="U2296" s="73">
        <f t="shared" si="501"/>
        <v>19236</v>
      </c>
      <c r="V2296" s="73">
        <f t="shared" si="502"/>
        <v>137639.19068843796</v>
      </c>
      <c r="W2296" s="73">
        <f t="shared" si="503"/>
        <v>141909.24697318507</v>
      </c>
    </row>
    <row r="2297" spans="2:23" ht="15">
      <c r="B2297" t="s">
        <v>3892</v>
      </c>
      <c r="C2297" t="s">
        <v>3141</v>
      </c>
      <c r="D2297" t="s">
        <v>511</v>
      </c>
      <c r="E2297" s="54">
        <v>35</v>
      </c>
      <c r="F2297" s="45" t="s">
        <v>407</v>
      </c>
      <c r="G2297" s="45" t="s">
        <v>408</v>
      </c>
      <c r="H2297" s="45" t="s">
        <v>412</v>
      </c>
      <c r="I2297" s="53">
        <v>75729.27</v>
      </c>
      <c r="J2297" s="58">
        <f t="shared" si="490"/>
        <v>78606.98226</v>
      </c>
      <c r="K2297" s="58">
        <f t="shared" si="491"/>
        <v>81201.01267458</v>
      </c>
      <c r="L2297" s="74">
        <f t="shared" si="492"/>
        <v>6013.434142890001</v>
      </c>
      <c r="M2297" s="74">
        <f t="shared" si="493"/>
        <v>116.33833374480001</v>
      </c>
      <c r="N2297" s="74">
        <f t="shared" si="494"/>
        <v>384.0022598277695</v>
      </c>
      <c r="O2297" s="74">
        <f t="shared" si="495"/>
        <v>10120.648965975</v>
      </c>
      <c r="P2297" s="39">
        <f t="shared" si="496"/>
        <v>19044</v>
      </c>
      <c r="Q2297" s="73">
        <f t="shared" si="497"/>
        <v>6211.87746960537</v>
      </c>
      <c r="R2297" s="73">
        <f t="shared" si="498"/>
        <v>120.17749875837839</v>
      </c>
      <c r="S2297" s="73">
        <f t="shared" si="499"/>
        <v>384.0022598277695</v>
      </c>
      <c r="T2297" s="73">
        <f t="shared" si="500"/>
        <v>10596.73215403269</v>
      </c>
      <c r="U2297" s="73">
        <f t="shared" si="501"/>
        <v>19236</v>
      </c>
      <c r="V2297" s="73">
        <f t="shared" si="502"/>
        <v>114285.40596243757</v>
      </c>
      <c r="W2297" s="73">
        <f t="shared" si="503"/>
        <v>117749.8020568042</v>
      </c>
    </row>
    <row r="2298" spans="2:23" ht="15">
      <c r="B2298" t="s">
        <v>3893</v>
      </c>
      <c r="C2298" t="s">
        <v>3141</v>
      </c>
      <c r="D2298" t="s">
        <v>511</v>
      </c>
      <c r="E2298" s="54">
        <v>35</v>
      </c>
      <c r="F2298" s="45" t="s">
        <v>407</v>
      </c>
      <c r="G2298" s="45" t="s">
        <v>408</v>
      </c>
      <c r="H2298" s="45" t="s">
        <v>412</v>
      </c>
      <c r="I2298" s="53">
        <v>75729.27</v>
      </c>
      <c r="J2298" s="58">
        <f t="shared" si="490"/>
        <v>78606.98226</v>
      </c>
      <c r="K2298" s="58">
        <f t="shared" si="491"/>
        <v>81201.01267458</v>
      </c>
      <c r="L2298" s="74">
        <f t="shared" si="492"/>
        <v>6013.434142890001</v>
      </c>
      <c r="M2298" s="74">
        <f t="shared" si="493"/>
        <v>116.33833374480001</v>
      </c>
      <c r="N2298" s="74">
        <f t="shared" si="494"/>
        <v>384.0022598277695</v>
      </c>
      <c r="O2298" s="74">
        <f t="shared" si="495"/>
        <v>10120.648965975</v>
      </c>
      <c r="P2298" s="39">
        <f t="shared" si="496"/>
        <v>19044</v>
      </c>
      <c r="Q2298" s="73">
        <f t="shared" si="497"/>
        <v>6211.87746960537</v>
      </c>
      <c r="R2298" s="73">
        <f t="shared" si="498"/>
        <v>120.17749875837839</v>
      </c>
      <c r="S2298" s="73">
        <f t="shared" si="499"/>
        <v>384.0022598277695</v>
      </c>
      <c r="T2298" s="73">
        <f t="shared" si="500"/>
        <v>10596.73215403269</v>
      </c>
      <c r="U2298" s="73">
        <f t="shared" si="501"/>
        <v>19236</v>
      </c>
      <c r="V2298" s="73">
        <f t="shared" si="502"/>
        <v>114285.40596243757</v>
      </c>
      <c r="W2298" s="73">
        <f t="shared" si="503"/>
        <v>117749.8020568042</v>
      </c>
    </row>
    <row r="2299" spans="2:23" ht="15">
      <c r="B2299" t="s">
        <v>3894</v>
      </c>
      <c r="C2299" t="s">
        <v>1080</v>
      </c>
      <c r="D2299" t="s">
        <v>417</v>
      </c>
      <c r="E2299" s="54">
        <v>40</v>
      </c>
      <c r="F2299" s="45" t="s">
        <v>407</v>
      </c>
      <c r="G2299" s="45" t="s">
        <v>408</v>
      </c>
      <c r="H2299" s="45" t="s">
        <v>761</v>
      </c>
      <c r="I2299" s="53">
        <v>104903.46</v>
      </c>
      <c r="J2299" s="58">
        <f t="shared" si="490"/>
        <v>108889.79148000001</v>
      </c>
      <c r="K2299" s="58">
        <f t="shared" si="491"/>
        <v>112483.15459884</v>
      </c>
      <c r="L2299" s="74">
        <f t="shared" si="492"/>
        <v>8330.06904822</v>
      </c>
      <c r="M2299" s="74">
        <f t="shared" si="493"/>
        <v>161.1568913904</v>
      </c>
      <c r="N2299" s="74">
        <f t="shared" si="494"/>
        <v>384.0022598277695</v>
      </c>
      <c r="O2299" s="74">
        <f t="shared" si="495"/>
        <v>14019.560653050003</v>
      </c>
      <c r="P2299" s="39">
        <f t="shared" si="496"/>
        <v>19044</v>
      </c>
      <c r="Q2299" s="73">
        <f t="shared" si="497"/>
        <v>8604.96132681126</v>
      </c>
      <c r="R2299" s="73">
        <f t="shared" si="498"/>
        <v>166.4750688062832</v>
      </c>
      <c r="S2299" s="73">
        <f t="shared" si="499"/>
        <v>384.0022598277695</v>
      </c>
      <c r="T2299" s="73">
        <f t="shared" si="500"/>
        <v>14679.051675148621</v>
      </c>
      <c r="U2299" s="73">
        <f t="shared" si="501"/>
        <v>19236</v>
      </c>
      <c r="V2299" s="73">
        <f t="shared" si="502"/>
        <v>150828.58033248817</v>
      </c>
      <c r="W2299" s="73">
        <f t="shared" si="503"/>
        <v>155553.64492943394</v>
      </c>
    </row>
    <row r="2300" spans="2:23" ht="15">
      <c r="B2300" t="s">
        <v>3895</v>
      </c>
      <c r="C2300" t="s">
        <v>3896</v>
      </c>
      <c r="D2300" t="s">
        <v>749</v>
      </c>
      <c r="E2300" s="54">
        <v>40</v>
      </c>
      <c r="F2300" s="45" t="s">
        <v>407</v>
      </c>
      <c r="G2300" s="45" t="s">
        <v>408</v>
      </c>
      <c r="H2300" s="45" t="s">
        <v>412</v>
      </c>
      <c r="I2300" s="53">
        <v>96412.38</v>
      </c>
      <c r="J2300" s="58">
        <f t="shared" si="490"/>
        <v>100076.05044</v>
      </c>
      <c r="K2300" s="58">
        <f t="shared" si="491"/>
        <v>103378.56010452</v>
      </c>
      <c r="L2300" s="74">
        <f t="shared" si="492"/>
        <v>7655.817858660001</v>
      </c>
      <c r="M2300" s="74">
        <f t="shared" si="493"/>
        <v>148.1125546512</v>
      </c>
      <c r="N2300" s="74">
        <f t="shared" si="494"/>
        <v>384.0022598277695</v>
      </c>
      <c r="O2300" s="74">
        <f t="shared" si="495"/>
        <v>12884.79149415</v>
      </c>
      <c r="P2300" s="39">
        <f t="shared" si="496"/>
        <v>19044</v>
      </c>
      <c r="Q2300" s="73">
        <f t="shared" si="497"/>
        <v>7908.45984799578</v>
      </c>
      <c r="R2300" s="73">
        <f t="shared" si="498"/>
        <v>153.0002689546896</v>
      </c>
      <c r="S2300" s="73">
        <f t="shared" si="499"/>
        <v>384.0022598277695</v>
      </c>
      <c r="T2300" s="73">
        <f t="shared" si="500"/>
        <v>13490.902093639861</v>
      </c>
      <c r="U2300" s="73">
        <f t="shared" si="501"/>
        <v>19236</v>
      </c>
      <c r="V2300" s="73">
        <f t="shared" si="502"/>
        <v>140192.77460728897</v>
      </c>
      <c r="W2300" s="73">
        <f t="shared" si="503"/>
        <v>144550.9245749381</v>
      </c>
    </row>
    <row r="2301" spans="2:23" ht="15">
      <c r="B2301" t="s">
        <v>3897</v>
      </c>
      <c r="C2301" t="s">
        <v>3592</v>
      </c>
      <c r="D2301" t="s">
        <v>851</v>
      </c>
      <c r="E2301" s="54">
        <v>40</v>
      </c>
      <c r="F2301" s="45" t="s">
        <v>407</v>
      </c>
      <c r="G2301" s="45" t="s">
        <v>408</v>
      </c>
      <c r="H2301" s="45" t="s">
        <v>412</v>
      </c>
      <c r="I2301" s="53">
        <v>103759.69</v>
      </c>
      <c r="J2301" s="58">
        <f t="shared" si="490"/>
        <v>107702.55822</v>
      </c>
      <c r="K2301" s="58">
        <f t="shared" si="491"/>
        <v>111256.74264126</v>
      </c>
      <c r="L2301" s="74">
        <f t="shared" si="492"/>
        <v>8239.24570383</v>
      </c>
      <c r="M2301" s="74">
        <f t="shared" si="493"/>
        <v>159.3997861656</v>
      </c>
      <c r="N2301" s="74">
        <f t="shared" si="494"/>
        <v>384.0022598277695</v>
      </c>
      <c r="O2301" s="74">
        <f t="shared" si="495"/>
        <v>13866.704370825</v>
      </c>
      <c r="P2301" s="39">
        <f t="shared" si="496"/>
        <v>19044</v>
      </c>
      <c r="Q2301" s="73">
        <f t="shared" si="497"/>
        <v>8511.14081205639</v>
      </c>
      <c r="R2301" s="73">
        <f t="shared" si="498"/>
        <v>164.6599791090648</v>
      </c>
      <c r="S2301" s="73">
        <f t="shared" si="499"/>
        <v>384.0022598277695</v>
      </c>
      <c r="T2301" s="73">
        <f t="shared" si="500"/>
        <v>14519.00491468443</v>
      </c>
      <c r="U2301" s="73">
        <f t="shared" si="501"/>
        <v>19236</v>
      </c>
      <c r="V2301" s="73">
        <f t="shared" si="502"/>
        <v>149395.91034064838</v>
      </c>
      <c r="W2301" s="73">
        <f t="shared" si="503"/>
        <v>154071.55060693767</v>
      </c>
    </row>
    <row r="2302" spans="2:23" ht="15">
      <c r="B2302" t="s">
        <v>3898</v>
      </c>
      <c r="C2302" t="s">
        <v>3899</v>
      </c>
      <c r="D2302" t="s">
        <v>1888</v>
      </c>
      <c r="E2302" s="54">
        <v>40</v>
      </c>
      <c r="F2302" s="45" t="s">
        <v>407</v>
      </c>
      <c r="G2302" s="45" t="s">
        <v>408</v>
      </c>
      <c r="H2302" s="45" t="s">
        <v>412</v>
      </c>
      <c r="I2302" s="53">
        <v>110116.88</v>
      </c>
      <c r="J2302" s="58">
        <f t="shared" si="490"/>
        <v>114301.32144000001</v>
      </c>
      <c r="K2302" s="58">
        <f t="shared" si="491"/>
        <v>118073.26504752</v>
      </c>
      <c r="L2302" s="74">
        <f t="shared" si="492"/>
        <v>8744.051090160001</v>
      </c>
      <c r="M2302" s="74">
        <f t="shared" si="493"/>
        <v>169.16595573120003</v>
      </c>
      <c r="N2302" s="74">
        <f t="shared" si="494"/>
        <v>384.0022598277695</v>
      </c>
      <c r="O2302" s="74">
        <f t="shared" si="495"/>
        <v>14716.295135400002</v>
      </c>
      <c r="P2302" s="39">
        <f t="shared" si="496"/>
        <v>19044</v>
      </c>
      <c r="Q2302" s="73">
        <f t="shared" si="497"/>
        <v>9032.60477613528</v>
      </c>
      <c r="R2302" s="73">
        <f t="shared" si="498"/>
        <v>174.7484322703296</v>
      </c>
      <c r="S2302" s="73">
        <f t="shared" si="499"/>
        <v>384.0022598277695</v>
      </c>
      <c r="T2302" s="73">
        <f t="shared" si="500"/>
        <v>15408.56108870136</v>
      </c>
      <c r="U2302" s="73">
        <f t="shared" si="501"/>
        <v>19236</v>
      </c>
      <c r="V2302" s="73">
        <f t="shared" si="502"/>
        <v>157358.83588111898</v>
      </c>
      <c r="W2302" s="73">
        <f t="shared" si="503"/>
        <v>162309.18160445476</v>
      </c>
    </row>
    <row r="2303" spans="2:23" ht="15">
      <c r="B2303" t="s">
        <v>3900</v>
      </c>
      <c r="C2303" t="s">
        <v>3899</v>
      </c>
      <c r="D2303" t="s">
        <v>1890</v>
      </c>
      <c r="E2303" s="54">
        <v>40</v>
      </c>
      <c r="F2303" s="45" t="s">
        <v>407</v>
      </c>
      <c r="G2303" s="45" t="s">
        <v>408</v>
      </c>
      <c r="H2303" s="45" t="s">
        <v>412</v>
      </c>
      <c r="I2303" s="53">
        <v>110116.88</v>
      </c>
      <c r="J2303" s="58">
        <f t="shared" si="490"/>
        <v>114301.32144000001</v>
      </c>
      <c r="K2303" s="58">
        <f t="shared" si="491"/>
        <v>118073.26504752</v>
      </c>
      <c r="L2303" s="74">
        <f t="shared" si="492"/>
        <v>8744.051090160001</v>
      </c>
      <c r="M2303" s="74">
        <f t="shared" si="493"/>
        <v>169.16595573120003</v>
      </c>
      <c r="N2303" s="74">
        <f t="shared" si="494"/>
        <v>384.0022598277695</v>
      </c>
      <c r="O2303" s="74">
        <f t="shared" si="495"/>
        <v>14716.295135400002</v>
      </c>
      <c r="P2303" s="39">
        <f t="shared" si="496"/>
        <v>19044</v>
      </c>
      <c r="Q2303" s="73">
        <f t="shared" si="497"/>
        <v>9032.60477613528</v>
      </c>
      <c r="R2303" s="73">
        <f t="shared" si="498"/>
        <v>174.7484322703296</v>
      </c>
      <c r="S2303" s="73">
        <f t="shared" si="499"/>
        <v>384.0022598277695</v>
      </c>
      <c r="T2303" s="73">
        <f t="shared" si="500"/>
        <v>15408.56108870136</v>
      </c>
      <c r="U2303" s="73">
        <f t="shared" si="501"/>
        <v>19236</v>
      </c>
      <c r="V2303" s="73">
        <f t="shared" si="502"/>
        <v>157358.83588111898</v>
      </c>
      <c r="W2303" s="73">
        <f t="shared" si="503"/>
        <v>162309.18160445476</v>
      </c>
    </row>
    <row r="2304" spans="2:23" ht="15">
      <c r="B2304" t="s">
        <v>3901</v>
      </c>
      <c r="C2304" t="s">
        <v>3902</v>
      </c>
      <c r="D2304" t="s">
        <v>746</v>
      </c>
      <c r="E2304" s="54">
        <v>40</v>
      </c>
      <c r="F2304" s="45" t="s">
        <v>407</v>
      </c>
      <c r="G2304" s="45" t="s">
        <v>408</v>
      </c>
      <c r="H2304" s="45" t="s">
        <v>761</v>
      </c>
      <c r="I2304" s="53">
        <v>103180.47</v>
      </c>
      <c r="J2304" s="58">
        <f t="shared" si="490"/>
        <v>107101.32786</v>
      </c>
      <c r="K2304" s="58">
        <f t="shared" si="491"/>
        <v>110635.67167938</v>
      </c>
      <c r="L2304" s="74">
        <f t="shared" si="492"/>
        <v>8193.25158129</v>
      </c>
      <c r="M2304" s="74">
        <f t="shared" si="493"/>
        <v>158.5099652328</v>
      </c>
      <c r="N2304" s="74">
        <f t="shared" si="494"/>
        <v>384.0022598277695</v>
      </c>
      <c r="O2304" s="74">
        <f t="shared" si="495"/>
        <v>13789.295961975002</v>
      </c>
      <c r="P2304" s="39">
        <f t="shared" si="496"/>
        <v>19044</v>
      </c>
      <c r="Q2304" s="73">
        <f t="shared" si="497"/>
        <v>8463.62888347257</v>
      </c>
      <c r="R2304" s="73">
        <f t="shared" si="498"/>
        <v>163.7407940854824</v>
      </c>
      <c r="S2304" s="73">
        <f t="shared" si="499"/>
        <v>384.0022598277695</v>
      </c>
      <c r="T2304" s="73">
        <f t="shared" si="500"/>
        <v>14437.95515415909</v>
      </c>
      <c r="U2304" s="73">
        <f t="shared" si="501"/>
        <v>19236</v>
      </c>
      <c r="V2304" s="73">
        <f t="shared" si="502"/>
        <v>148670.38762832558</v>
      </c>
      <c r="W2304" s="73">
        <f t="shared" si="503"/>
        <v>153320.99877092493</v>
      </c>
    </row>
    <row r="2305" spans="2:23" ht="15">
      <c r="B2305" t="s">
        <v>3903</v>
      </c>
      <c r="C2305" t="s">
        <v>3904</v>
      </c>
      <c r="D2305" t="s">
        <v>1513</v>
      </c>
      <c r="E2305" s="54">
        <v>40</v>
      </c>
      <c r="F2305" s="45" t="s">
        <v>407</v>
      </c>
      <c r="G2305" s="45" t="s">
        <v>408</v>
      </c>
      <c r="H2305" s="45" t="s">
        <v>412</v>
      </c>
      <c r="I2305" s="53">
        <v>96412.38</v>
      </c>
      <c r="J2305" s="58">
        <f t="shared" si="490"/>
        <v>100076.05044</v>
      </c>
      <c r="K2305" s="58">
        <f t="shared" si="491"/>
        <v>103378.56010452</v>
      </c>
      <c r="L2305" s="74">
        <f t="shared" si="492"/>
        <v>7655.817858660001</v>
      </c>
      <c r="M2305" s="74">
        <f t="shared" si="493"/>
        <v>148.1125546512</v>
      </c>
      <c r="N2305" s="74">
        <f t="shared" si="494"/>
        <v>384.0022598277695</v>
      </c>
      <c r="O2305" s="74">
        <f t="shared" si="495"/>
        <v>12884.79149415</v>
      </c>
      <c r="P2305" s="39">
        <f t="shared" si="496"/>
        <v>19044</v>
      </c>
      <c r="Q2305" s="73">
        <f t="shared" si="497"/>
        <v>7908.45984799578</v>
      </c>
      <c r="R2305" s="73">
        <f t="shared" si="498"/>
        <v>153.0002689546896</v>
      </c>
      <c r="S2305" s="73">
        <f t="shared" si="499"/>
        <v>384.0022598277695</v>
      </c>
      <c r="T2305" s="73">
        <f t="shared" si="500"/>
        <v>13490.902093639861</v>
      </c>
      <c r="U2305" s="73">
        <f t="shared" si="501"/>
        <v>19236</v>
      </c>
      <c r="V2305" s="73">
        <f t="shared" si="502"/>
        <v>140192.77460728897</v>
      </c>
      <c r="W2305" s="73">
        <f t="shared" si="503"/>
        <v>144550.9245749381</v>
      </c>
    </row>
    <row r="2306" spans="2:23" ht="15">
      <c r="B2306" t="s">
        <v>3905</v>
      </c>
      <c r="C2306" t="s">
        <v>751</v>
      </c>
      <c r="D2306" t="s">
        <v>417</v>
      </c>
      <c r="E2306" s="54">
        <v>40</v>
      </c>
      <c r="F2306" s="45" t="s">
        <v>407</v>
      </c>
      <c r="G2306" s="45" t="s">
        <v>408</v>
      </c>
      <c r="H2306" s="45" t="s">
        <v>761</v>
      </c>
      <c r="I2306" s="53">
        <v>115410.28</v>
      </c>
      <c r="J2306" s="58">
        <f t="shared" si="490"/>
        <v>119795.87064000001</v>
      </c>
      <c r="K2306" s="58">
        <f t="shared" si="491"/>
        <v>123749.13437112</v>
      </c>
      <c r="L2306" s="74">
        <f t="shared" si="492"/>
        <v>9164.384103960001</v>
      </c>
      <c r="M2306" s="74">
        <f t="shared" si="493"/>
        <v>177.29788854720002</v>
      </c>
      <c r="N2306" s="74">
        <f t="shared" si="494"/>
        <v>384.0022598277695</v>
      </c>
      <c r="O2306" s="74">
        <f t="shared" si="495"/>
        <v>15423.718344900002</v>
      </c>
      <c r="P2306" s="39">
        <f t="shared" si="496"/>
        <v>19044</v>
      </c>
      <c r="Q2306" s="73">
        <f t="shared" si="497"/>
        <v>9466.80877939068</v>
      </c>
      <c r="R2306" s="73">
        <f t="shared" si="498"/>
        <v>183.1487188692576</v>
      </c>
      <c r="S2306" s="73">
        <f t="shared" si="499"/>
        <v>384.0022598277695</v>
      </c>
      <c r="T2306" s="73">
        <f t="shared" si="500"/>
        <v>16149.26203543116</v>
      </c>
      <c r="U2306" s="73">
        <f t="shared" si="501"/>
        <v>19236</v>
      </c>
      <c r="V2306" s="73">
        <f t="shared" si="502"/>
        <v>163989.27323723497</v>
      </c>
      <c r="W2306" s="73">
        <f t="shared" si="503"/>
        <v>169168.35616463888</v>
      </c>
    </row>
    <row r="2307" spans="2:23" ht="15">
      <c r="B2307" t="s">
        <v>3906</v>
      </c>
      <c r="C2307" t="s">
        <v>3051</v>
      </c>
      <c r="D2307" t="s">
        <v>851</v>
      </c>
      <c r="E2307" s="54">
        <v>40</v>
      </c>
      <c r="F2307" s="45" t="s">
        <v>407</v>
      </c>
      <c r="G2307" s="45" t="s">
        <v>408</v>
      </c>
      <c r="H2307" s="45" t="s">
        <v>412</v>
      </c>
      <c r="I2307" s="53">
        <v>116039.71</v>
      </c>
      <c r="J2307" s="58">
        <f t="shared" si="490"/>
        <v>120449.21898</v>
      </c>
      <c r="K2307" s="58">
        <f t="shared" si="491"/>
        <v>124424.04320634</v>
      </c>
      <c r="L2307" s="74">
        <f t="shared" si="492"/>
        <v>9214.36525197</v>
      </c>
      <c r="M2307" s="74">
        <f t="shared" si="493"/>
        <v>178.2648440904</v>
      </c>
      <c r="N2307" s="74">
        <f t="shared" si="494"/>
        <v>384.0022598277695</v>
      </c>
      <c r="O2307" s="74">
        <f t="shared" si="495"/>
        <v>15507.836943675002</v>
      </c>
      <c r="P2307" s="39">
        <f t="shared" si="496"/>
        <v>19044</v>
      </c>
      <c r="Q2307" s="73">
        <f t="shared" si="497"/>
        <v>9518.43930528501</v>
      </c>
      <c r="R2307" s="73">
        <f t="shared" si="498"/>
        <v>184.1475839453832</v>
      </c>
      <c r="S2307" s="73">
        <f t="shared" si="499"/>
        <v>384.0022598277695</v>
      </c>
      <c r="T2307" s="73">
        <f t="shared" si="500"/>
        <v>16237.337638427369</v>
      </c>
      <c r="U2307" s="73">
        <f t="shared" si="501"/>
        <v>19236</v>
      </c>
      <c r="V2307" s="73">
        <f t="shared" si="502"/>
        <v>164777.68827956318</v>
      </c>
      <c r="W2307" s="73">
        <f t="shared" si="503"/>
        <v>169983.96999382554</v>
      </c>
    </row>
    <row r="2308" spans="2:23" ht="15">
      <c r="B2308" t="s">
        <v>3907</v>
      </c>
      <c r="C2308" t="s">
        <v>1420</v>
      </c>
      <c r="D2308" t="s">
        <v>749</v>
      </c>
      <c r="E2308" s="54">
        <v>40</v>
      </c>
      <c r="F2308" s="45" t="s">
        <v>407</v>
      </c>
      <c r="G2308" s="45" t="s">
        <v>408</v>
      </c>
      <c r="H2308" s="45" t="s">
        <v>412</v>
      </c>
      <c r="I2308" s="53">
        <v>110610.41</v>
      </c>
      <c r="J2308" s="58">
        <f t="shared" si="490"/>
        <v>114813.60558</v>
      </c>
      <c r="K2308" s="58">
        <f t="shared" si="491"/>
        <v>118602.45456413999</v>
      </c>
      <c r="L2308" s="74">
        <f t="shared" si="492"/>
        <v>8783.24082687</v>
      </c>
      <c r="M2308" s="74">
        <f t="shared" si="493"/>
        <v>169.9241362584</v>
      </c>
      <c r="N2308" s="74">
        <f t="shared" si="494"/>
        <v>384.0022598277695</v>
      </c>
      <c r="O2308" s="74">
        <f t="shared" si="495"/>
        <v>14782.251718425001</v>
      </c>
      <c r="P2308" s="39">
        <f t="shared" si="496"/>
        <v>19044</v>
      </c>
      <c r="Q2308" s="73">
        <f t="shared" si="497"/>
        <v>9073.08777415671</v>
      </c>
      <c r="R2308" s="73">
        <f t="shared" si="498"/>
        <v>175.5316327549272</v>
      </c>
      <c r="S2308" s="73">
        <f t="shared" si="499"/>
        <v>384.0022598277695</v>
      </c>
      <c r="T2308" s="73">
        <f t="shared" si="500"/>
        <v>15477.62032062027</v>
      </c>
      <c r="U2308" s="73">
        <f t="shared" si="501"/>
        <v>19236</v>
      </c>
      <c r="V2308" s="73">
        <f t="shared" si="502"/>
        <v>157977.0245213812</v>
      </c>
      <c r="W2308" s="73">
        <f t="shared" si="503"/>
        <v>162948.69655149966</v>
      </c>
    </row>
    <row r="2309" spans="2:23" ht="15">
      <c r="B2309" t="s">
        <v>3908</v>
      </c>
      <c r="C2309" t="s">
        <v>3909</v>
      </c>
      <c r="D2309" t="s">
        <v>746</v>
      </c>
      <c r="E2309" s="54">
        <v>40</v>
      </c>
      <c r="F2309" s="45" t="s">
        <v>407</v>
      </c>
      <c r="G2309" s="45" t="s">
        <v>408</v>
      </c>
      <c r="H2309" s="45" t="s">
        <v>412</v>
      </c>
      <c r="I2309" s="53">
        <v>116631.95</v>
      </c>
      <c r="J2309" s="58">
        <f t="shared" si="490"/>
        <v>121063.9641</v>
      </c>
      <c r="K2309" s="58">
        <f t="shared" si="491"/>
        <v>125059.07491529999</v>
      </c>
      <c r="L2309" s="74">
        <f t="shared" si="492"/>
        <v>9261.39325365</v>
      </c>
      <c r="M2309" s="74">
        <f t="shared" si="493"/>
        <v>179.174666868</v>
      </c>
      <c r="N2309" s="74">
        <f t="shared" si="494"/>
        <v>384.0022598277695</v>
      </c>
      <c r="O2309" s="74">
        <f t="shared" si="495"/>
        <v>15586.985377875</v>
      </c>
      <c r="P2309" s="39">
        <f t="shared" si="496"/>
        <v>19044</v>
      </c>
      <c r="Q2309" s="73">
        <f t="shared" si="497"/>
        <v>9567.01923102045</v>
      </c>
      <c r="R2309" s="73">
        <f t="shared" si="498"/>
        <v>185.08743087464399</v>
      </c>
      <c r="S2309" s="73">
        <f t="shared" si="499"/>
        <v>384.0022598277695</v>
      </c>
      <c r="T2309" s="73">
        <f t="shared" si="500"/>
        <v>16320.209276446649</v>
      </c>
      <c r="U2309" s="73">
        <f t="shared" si="501"/>
        <v>19236</v>
      </c>
      <c r="V2309" s="73">
        <f t="shared" si="502"/>
        <v>165519.51965822076</v>
      </c>
      <c r="W2309" s="73">
        <f t="shared" si="503"/>
        <v>170751.3931134695</v>
      </c>
    </row>
    <row r="2310" spans="2:23" ht="15">
      <c r="B2310" t="s">
        <v>3910</v>
      </c>
      <c r="C2310" t="s">
        <v>3141</v>
      </c>
      <c r="D2310" t="s">
        <v>511</v>
      </c>
      <c r="E2310" s="54">
        <v>35</v>
      </c>
      <c r="F2310" s="45" t="s">
        <v>407</v>
      </c>
      <c r="G2310" s="45" t="s">
        <v>408</v>
      </c>
      <c r="H2310" s="45" t="s">
        <v>412</v>
      </c>
      <c r="I2310" s="53">
        <v>75729.27</v>
      </c>
      <c r="J2310" s="58">
        <f t="shared" si="490"/>
        <v>78606.98226</v>
      </c>
      <c r="K2310" s="58">
        <f t="shared" si="491"/>
        <v>81201.01267458</v>
      </c>
      <c r="L2310" s="74">
        <f t="shared" si="492"/>
        <v>6013.434142890001</v>
      </c>
      <c r="M2310" s="74">
        <f t="shared" si="493"/>
        <v>116.33833374480001</v>
      </c>
      <c r="N2310" s="74">
        <f t="shared" si="494"/>
        <v>384.0022598277695</v>
      </c>
      <c r="O2310" s="74">
        <f t="shared" si="495"/>
        <v>10120.648965975</v>
      </c>
      <c r="P2310" s="39">
        <f t="shared" si="496"/>
        <v>19044</v>
      </c>
      <c r="Q2310" s="73">
        <f t="shared" si="497"/>
        <v>6211.87746960537</v>
      </c>
      <c r="R2310" s="73">
        <f t="shared" si="498"/>
        <v>120.17749875837839</v>
      </c>
      <c r="S2310" s="73">
        <f t="shared" si="499"/>
        <v>384.0022598277695</v>
      </c>
      <c r="T2310" s="73">
        <f t="shared" si="500"/>
        <v>10596.73215403269</v>
      </c>
      <c r="U2310" s="73">
        <f t="shared" si="501"/>
        <v>19236</v>
      </c>
      <c r="V2310" s="73">
        <f t="shared" si="502"/>
        <v>114285.40596243757</v>
      </c>
      <c r="W2310" s="73">
        <f t="shared" si="503"/>
        <v>117749.8020568042</v>
      </c>
    </row>
    <row r="2311" spans="2:23" ht="15">
      <c r="B2311" t="s">
        <v>3911</v>
      </c>
      <c r="C2311" t="s">
        <v>3141</v>
      </c>
      <c r="D2311" t="s">
        <v>511</v>
      </c>
      <c r="E2311" s="54">
        <v>35</v>
      </c>
      <c r="F2311" s="45" t="s">
        <v>407</v>
      </c>
      <c r="G2311" s="45" t="s">
        <v>408</v>
      </c>
      <c r="H2311" s="45" t="s">
        <v>412</v>
      </c>
      <c r="I2311" s="53">
        <v>75729.27</v>
      </c>
      <c r="J2311" s="58">
        <f t="shared" si="490"/>
        <v>78606.98226</v>
      </c>
      <c r="K2311" s="58">
        <f t="shared" si="491"/>
        <v>81201.01267458</v>
      </c>
      <c r="L2311" s="74">
        <f t="shared" si="492"/>
        <v>6013.434142890001</v>
      </c>
      <c r="M2311" s="74">
        <f t="shared" si="493"/>
        <v>116.33833374480001</v>
      </c>
      <c r="N2311" s="74">
        <f t="shared" si="494"/>
        <v>384.0022598277695</v>
      </c>
      <c r="O2311" s="74">
        <f t="shared" si="495"/>
        <v>10120.648965975</v>
      </c>
      <c r="P2311" s="39">
        <f t="shared" si="496"/>
        <v>19044</v>
      </c>
      <c r="Q2311" s="73">
        <f t="shared" si="497"/>
        <v>6211.87746960537</v>
      </c>
      <c r="R2311" s="73">
        <f t="shared" si="498"/>
        <v>120.17749875837839</v>
      </c>
      <c r="S2311" s="73">
        <f t="shared" si="499"/>
        <v>384.0022598277695</v>
      </c>
      <c r="T2311" s="73">
        <f t="shared" si="500"/>
        <v>10596.73215403269</v>
      </c>
      <c r="U2311" s="73">
        <f t="shared" si="501"/>
        <v>19236</v>
      </c>
      <c r="V2311" s="73">
        <f t="shared" si="502"/>
        <v>114285.40596243757</v>
      </c>
      <c r="W2311" s="73">
        <f t="shared" si="503"/>
        <v>117749.8020568042</v>
      </c>
    </row>
    <row r="2312" spans="2:23" ht="15">
      <c r="B2312" t="s">
        <v>3912</v>
      </c>
      <c r="C2312" t="s">
        <v>3141</v>
      </c>
      <c r="D2312" t="s">
        <v>511</v>
      </c>
      <c r="E2312" s="54">
        <v>35</v>
      </c>
      <c r="F2312" s="45" t="s">
        <v>407</v>
      </c>
      <c r="G2312" s="45" t="s">
        <v>408</v>
      </c>
      <c r="H2312" s="45" t="s">
        <v>412</v>
      </c>
      <c r="I2312" s="53">
        <v>75729.27</v>
      </c>
      <c r="J2312" s="58">
        <f t="shared" si="490"/>
        <v>78606.98226</v>
      </c>
      <c r="K2312" s="58">
        <f t="shared" si="491"/>
        <v>81201.01267458</v>
      </c>
      <c r="L2312" s="74">
        <f t="shared" si="492"/>
        <v>6013.434142890001</v>
      </c>
      <c r="M2312" s="74">
        <f t="shared" si="493"/>
        <v>116.33833374480001</v>
      </c>
      <c r="N2312" s="74">
        <f t="shared" si="494"/>
        <v>384.0022598277695</v>
      </c>
      <c r="O2312" s="74">
        <f t="shared" si="495"/>
        <v>10120.648965975</v>
      </c>
      <c r="P2312" s="39">
        <f t="shared" si="496"/>
        <v>19044</v>
      </c>
      <c r="Q2312" s="73">
        <f t="shared" si="497"/>
        <v>6211.87746960537</v>
      </c>
      <c r="R2312" s="73">
        <f t="shared" si="498"/>
        <v>120.17749875837839</v>
      </c>
      <c r="S2312" s="73">
        <f t="shared" si="499"/>
        <v>384.0022598277695</v>
      </c>
      <c r="T2312" s="73">
        <f t="shared" si="500"/>
        <v>10596.73215403269</v>
      </c>
      <c r="U2312" s="73">
        <f t="shared" si="501"/>
        <v>19236</v>
      </c>
      <c r="V2312" s="73">
        <f t="shared" si="502"/>
        <v>114285.40596243757</v>
      </c>
      <c r="W2312" s="73">
        <f t="shared" si="503"/>
        <v>117749.8020568042</v>
      </c>
    </row>
    <row r="2313" spans="2:23" ht="15">
      <c r="B2313" t="s">
        <v>3913</v>
      </c>
      <c r="C2313" t="s">
        <v>1756</v>
      </c>
      <c r="D2313" t="s">
        <v>511</v>
      </c>
      <c r="E2313" s="54">
        <v>35</v>
      </c>
      <c r="F2313" s="45" t="s">
        <v>407</v>
      </c>
      <c r="G2313" s="45" t="s">
        <v>408</v>
      </c>
      <c r="H2313" s="45" t="s">
        <v>412</v>
      </c>
      <c r="I2313" s="53">
        <v>88390.87</v>
      </c>
      <c r="J2313" s="58">
        <f t="shared" si="490"/>
        <v>91749.72306</v>
      </c>
      <c r="K2313" s="58">
        <f t="shared" si="491"/>
        <v>94777.46392098</v>
      </c>
      <c r="L2313" s="74">
        <f t="shared" si="492"/>
        <v>7018.85381409</v>
      </c>
      <c r="M2313" s="74">
        <f t="shared" si="493"/>
        <v>135.7895901288</v>
      </c>
      <c r="N2313" s="74">
        <f t="shared" si="494"/>
        <v>384.0022598277695</v>
      </c>
      <c r="O2313" s="74">
        <f t="shared" si="495"/>
        <v>11812.776843975002</v>
      </c>
      <c r="P2313" s="39">
        <f t="shared" si="496"/>
        <v>19044</v>
      </c>
      <c r="Q2313" s="73">
        <f t="shared" si="497"/>
        <v>7250.475989954969</v>
      </c>
      <c r="R2313" s="73">
        <f t="shared" si="498"/>
        <v>140.27064660305038</v>
      </c>
      <c r="S2313" s="73">
        <f t="shared" si="499"/>
        <v>384.0022598277695</v>
      </c>
      <c r="T2313" s="73">
        <f t="shared" si="500"/>
        <v>12368.45904168789</v>
      </c>
      <c r="U2313" s="73">
        <f t="shared" si="501"/>
        <v>19236</v>
      </c>
      <c r="V2313" s="73">
        <f t="shared" si="502"/>
        <v>130145.14556802157</v>
      </c>
      <c r="W2313" s="73">
        <f t="shared" si="503"/>
        <v>134156.67185905366</v>
      </c>
    </row>
    <row r="2314" spans="2:23" ht="15">
      <c r="B2314" t="s">
        <v>3914</v>
      </c>
      <c r="C2314" t="s">
        <v>3915</v>
      </c>
      <c r="D2314" t="s">
        <v>511</v>
      </c>
      <c r="E2314" s="54">
        <v>35</v>
      </c>
      <c r="F2314" s="45" t="s">
        <v>407</v>
      </c>
      <c r="G2314" s="45" t="s">
        <v>408</v>
      </c>
      <c r="H2314" s="45" t="s">
        <v>412</v>
      </c>
      <c r="I2314" s="53">
        <v>124713.13</v>
      </c>
      <c r="J2314" s="58">
        <f aca="true" t="shared" si="504" ref="J2314:J2377">I2314*(1+$F$1)</f>
        <v>129452.22894000002</v>
      </c>
      <c r="K2314" s="58">
        <f aca="true" t="shared" si="505" ref="K2314:K2377">J2314*(1+$F$2)</f>
        <v>133724.15249502</v>
      </c>
      <c r="L2314" s="74">
        <f aca="true" t="shared" si="506" ref="L2314:L2377">IF(J2314-$L$2&lt;0,J2314*$I$3,($L$2*$I$3)+(J2314-$L$2)*$I$4)</f>
        <v>9837.85731963</v>
      </c>
      <c r="M2314" s="74">
        <f aca="true" t="shared" si="507" ref="M2314:M2377">J2314*0.00148</f>
        <v>191.5892988312</v>
      </c>
      <c r="N2314" s="74">
        <f aca="true" t="shared" si="508" ref="N2314:N2377">2080*0.184616471071043</f>
        <v>384.0022598277695</v>
      </c>
      <c r="O2314" s="74">
        <f aca="true" t="shared" si="509" ref="O2314:O2377">J2314*0.12875</f>
        <v>16666.974476025003</v>
      </c>
      <c r="P2314" s="39">
        <f aca="true" t="shared" si="510" ref="P2314:P2377">1587*12</f>
        <v>19044</v>
      </c>
      <c r="Q2314" s="73">
        <f aca="true" t="shared" si="511" ref="Q2314:Q2377">IF(K2314-$L$2&lt;0,K2314*$I$3,($L$2*$I$3)+(K2314-$L$2)*$I$4)</f>
        <v>9899.800211177791</v>
      </c>
      <c r="R2314" s="73">
        <f aca="true" t="shared" si="512" ref="R2314:R2377">K2314*0.00148</f>
        <v>197.9117456926296</v>
      </c>
      <c r="S2314" s="73">
        <f aca="true" t="shared" si="513" ref="S2314:S2377">2080*0.184616471071043</f>
        <v>384.0022598277695</v>
      </c>
      <c r="T2314" s="73">
        <f aca="true" t="shared" si="514" ref="T2314:T2377">K2314*0.1305</f>
        <v>17451.001900600113</v>
      </c>
      <c r="U2314" s="73">
        <f aca="true" t="shared" si="515" ref="U2314:U2377">1603*12</f>
        <v>19236</v>
      </c>
      <c r="V2314" s="73">
        <f aca="true" t="shared" si="516" ref="V2314:V2377">J2314+SUM(L2314:P2314)</f>
        <v>175576.652294314</v>
      </c>
      <c r="W2314" s="73">
        <f aca="true" t="shared" si="517" ref="W2314:W2377">K2314+SUM(Q2314:U2314)</f>
        <v>180892.8686123183</v>
      </c>
    </row>
    <row r="2315" spans="2:23" ht="15">
      <c r="B2315" t="s">
        <v>3916</v>
      </c>
      <c r="C2315" t="s">
        <v>1756</v>
      </c>
      <c r="D2315" t="s">
        <v>511</v>
      </c>
      <c r="E2315" s="54">
        <v>35</v>
      </c>
      <c r="F2315" s="45" t="s">
        <v>407</v>
      </c>
      <c r="G2315" s="45" t="s">
        <v>408</v>
      </c>
      <c r="H2315" s="45" t="s">
        <v>412</v>
      </c>
      <c r="I2315" s="53">
        <v>88390.87</v>
      </c>
      <c r="J2315" s="58">
        <f t="shared" si="504"/>
        <v>91749.72306</v>
      </c>
      <c r="K2315" s="58">
        <f t="shared" si="505"/>
        <v>94777.46392098</v>
      </c>
      <c r="L2315" s="74">
        <f t="shared" si="506"/>
        <v>7018.85381409</v>
      </c>
      <c r="M2315" s="74">
        <f t="shared" si="507"/>
        <v>135.7895901288</v>
      </c>
      <c r="N2315" s="74">
        <f t="shared" si="508"/>
        <v>384.0022598277695</v>
      </c>
      <c r="O2315" s="74">
        <f t="shared" si="509"/>
        <v>11812.776843975002</v>
      </c>
      <c r="P2315" s="39">
        <f t="shared" si="510"/>
        <v>19044</v>
      </c>
      <c r="Q2315" s="73">
        <f t="shared" si="511"/>
        <v>7250.475989954969</v>
      </c>
      <c r="R2315" s="73">
        <f t="shared" si="512"/>
        <v>140.27064660305038</v>
      </c>
      <c r="S2315" s="73">
        <f t="shared" si="513"/>
        <v>384.0022598277695</v>
      </c>
      <c r="T2315" s="73">
        <f t="shared" si="514"/>
        <v>12368.45904168789</v>
      </c>
      <c r="U2315" s="73">
        <f t="shared" si="515"/>
        <v>19236</v>
      </c>
      <c r="V2315" s="73">
        <f t="shared" si="516"/>
        <v>130145.14556802157</v>
      </c>
      <c r="W2315" s="73">
        <f t="shared" si="517"/>
        <v>134156.67185905366</v>
      </c>
    </row>
    <row r="2316" spans="2:23" ht="15">
      <c r="B2316" t="s">
        <v>3917</v>
      </c>
      <c r="C2316" t="s">
        <v>1756</v>
      </c>
      <c r="D2316" t="s">
        <v>511</v>
      </c>
      <c r="E2316" s="54">
        <v>35</v>
      </c>
      <c r="F2316" s="45" t="s">
        <v>407</v>
      </c>
      <c r="G2316" s="45" t="s">
        <v>408</v>
      </c>
      <c r="H2316" s="45" t="s">
        <v>412</v>
      </c>
      <c r="I2316" s="53">
        <v>88390.87</v>
      </c>
      <c r="J2316" s="58">
        <f t="shared" si="504"/>
        <v>91749.72306</v>
      </c>
      <c r="K2316" s="58">
        <f t="shared" si="505"/>
        <v>94777.46392098</v>
      </c>
      <c r="L2316" s="74">
        <f t="shared" si="506"/>
        <v>7018.85381409</v>
      </c>
      <c r="M2316" s="74">
        <f t="shared" si="507"/>
        <v>135.7895901288</v>
      </c>
      <c r="N2316" s="74">
        <f t="shared" si="508"/>
        <v>384.0022598277695</v>
      </c>
      <c r="O2316" s="74">
        <f t="shared" si="509"/>
        <v>11812.776843975002</v>
      </c>
      <c r="P2316" s="39">
        <f t="shared" si="510"/>
        <v>19044</v>
      </c>
      <c r="Q2316" s="73">
        <f t="shared" si="511"/>
        <v>7250.475989954969</v>
      </c>
      <c r="R2316" s="73">
        <f t="shared" si="512"/>
        <v>140.27064660305038</v>
      </c>
      <c r="S2316" s="73">
        <f t="shared" si="513"/>
        <v>384.0022598277695</v>
      </c>
      <c r="T2316" s="73">
        <f t="shared" si="514"/>
        <v>12368.45904168789</v>
      </c>
      <c r="U2316" s="73">
        <f t="shared" si="515"/>
        <v>19236</v>
      </c>
      <c r="V2316" s="73">
        <f t="shared" si="516"/>
        <v>130145.14556802157</v>
      </c>
      <c r="W2316" s="73">
        <f t="shared" si="517"/>
        <v>134156.67185905366</v>
      </c>
    </row>
    <row r="2317" spans="2:23" ht="15">
      <c r="B2317" t="s">
        <v>3918</v>
      </c>
      <c r="C2317" t="s">
        <v>1756</v>
      </c>
      <c r="D2317" t="s">
        <v>511</v>
      </c>
      <c r="E2317" s="54">
        <v>35</v>
      </c>
      <c r="F2317" s="45" t="s">
        <v>407</v>
      </c>
      <c r="G2317" s="45" t="s">
        <v>408</v>
      </c>
      <c r="H2317" s="45" t="s">
        <v>412</v>
      </c>
      <c r="I2317" s="53">
        <v>88390.87</v>
      </c>
      <c r="J2317" s="58">
        <f t="shared" si="504"/>
        <v>91749.72306</v>
      </c>
      <c r="K2317" s="58">
        <f t="shared" si="505"/>
        <v>94777.46392098</v>
      </c>
      <c r="L2317" s="74">
        <f t="shared" si="506"/>
        <v>7018.85381409</v>
      </c>
      <c r="M2317" s="74">
        <f t="shared" si="507"/>
        <v>135.7895901288</v>
      </c>
      <c r="N2317" s="74">
        <f t="shared" si="508"/>
        <v>384.0022598277695</v>
      </c>
      <c r="O2317" s="74">
        <f t="shared" si="509"/>
        <v>11812.776843975002</v>
      </c>
      <c r="P2317" s="39">
        <f t="shared" si="510"/>
        <v>19044</v>
      </c>
      <c r="Q2317" s="73">
        <f t="shared" si="511"/>
        <v>7250.475989954969</v>
      </c>
      <c r="R2317" s="73">
        <f t="shared" si="512"/>
        <v>140.27064660305038</v>
      </c>
      <c r="S2317" s="73">
        <f t="shared" si="513"/>
        <v>384.0022598277695</v>
      </c>
      <c r="T2317" s="73">
        <f t="shared" si="514"/>
        <v>12368.45904168789</v>
      </c>
      <c r="U2317" s="73">
        <f t="shared" si="515"/>
        <v>19236</v>
      </c>
      <c r="V2317" s="73">
        <f t="shared" si="516"/>
        <v>130145.14556802157</v>
      </c>
      <c r="W2317" s="73">
        <f t="shared" si="517"/>
        <v>134156.67185905366</v>
      </c>
    </row>
    <row r="2318" spans="2:23" ht="15">
      <c r="B2318" t="s">
        <v>3919</v>
      </c>
      <c r="C2318" t="s">
        <v>1756</v>
      </c>
      <c r="D2318" t="s">
        <v>511</v>
      </c>
      <c r="E2318" s="54">
        <v>35</v>
      </c>
      <c r="F2318" s="45" t="s">
        <v>407</v>
      </c>
      <c r="G2318" s="45" t="s">
        <v>408</v>
      </c>
      <c r="H2318" s="45" t="s">
        <v>412</v>
      </c>
      <c r="I2318" s="53">
        <v>88390.87</v>
      </c>
      <c r="J2318" s="58">
        <f t="shared" si="504"/>
        <v>91749.72306</v>
      </c>
      <c r="K2318" s="58">
        <f t="shared" si="505"/>
        <v>94777.46392098</v>
      </c>
      <c r="L2318" s="74">
        <f t="shared" si="506"/>
        <v>7018.85381409</v>
      </c>
      <c r="M2318" s="74">
        <f t="shared" si="507"/>
        <v>135.7895901288</v>
      </c>
      <c r="N2318" s="74">
        <f t="shared" si="508"/>
        <v>384.0022598277695</v>
      </c>
      <c r="O2318" s="74">
        <f t="shared" si="509"/>
        <v>11812.776843975002</v>
      </c>
      <c r="P2318" s="39">
        <f t="shared" si="510"/>
        <v>19044</v>
      </c>
      <c r="Q2318" s="73">
        <f t="shared" si="511"/>
        <v>7250.475989954969</v>
      </c>
      <c r="R2318" s="73">
        <f t="shared" si="512"/>
        <v>140.27064660305038</v>
      </c>
      <c r="S2318" s="73">
        <f t="shared" si="513"/>
        <v>384.0022598277695</v>
      </c>
      <c r="T2318" s="73">
        <f t="shared" si="514"/>
        <v>12368.45904168789</v>
      </c>
      <c r="U2318" s="73">
        <f t="shared" si="515"/>
        <v>19236</v>
      </c>
      <c r="V2318" s="73">
        <f t="shared" si="516"/>
        <v>130145.14556802157</v>
      </c>
      <c r="W2318" s="73">
        <f t="shared" si="517"/>
        <v>134156.67185905366</v>
      </c>
    </row>
    <row r="2319" spans="2:23" ht="15">
      <c r="B2319" t="s">
        <v>3920</v>
      </c>
      <c r="C2319" t="s">
        <v>3141</v>
      </c>
      <c r="D2319" t="s">
        <v>511</v>
      </c>
      <c r="E2319" s="54">
        <v>35</v>
      </c>
      <c r="F2319" s="45" t="s">
        <v>407</v>
      </c>
      <c r="G2319" s="45" t="s">
        <v>408</v>
      </c>
      <c r="H2319" s="45" t="s">
        <v>412</v>
      </c>
      <c r="I2319" s="53">
        <v>75729.27</v>
      </c>
      <c r="J2319" s="58">
        <f t="shared" si="504"/>
        <v>78606.98226</v>
      </c>
      <c r="K2319" s="58">
        <f t="shared" si="505"/>
        <v>81201.01267458</v>
      </c>
      <c r="L2319" s="74">
        <f t="shared" si="506"/>
        <v>6013.434142890001</v>
      </c>
      <c r="M2319" s="74">
        <f t="shared" si="507"/>
        <v>116.33833374480001</v>
      </c>
      <c r="N2319" s="74">
        <f t="shared" si="508"/>
        <v>384.0022598277695</v>
      </c>
      <c r="O2319" s="74">
        <f t="shared" si="509"/>
        <v>10120.648965975</v>
      </c>
      <c r="P2319" s="39">
        <f t="shared" si="510"/>
        <v>19044</v>
      </c>
      <c r="Q2319" s="73">
        <f t="shared" si="511"/>
        <v>6211.87746960537</v>
      </c>
      <c r="R2319" s="73">
        <f t="shared" si="512"/>
        <v>120.17749875837839</v>
      </c>
      <c r="S2319" s="73">
        <f t="shared" si="513"/>
        <v>384.0022598277695</v>
      </c>
      <c r="T2319" s="73">
        <f t="shared" si="514"/>
        <v>10596.73215403269</v>
      </c>
      <c r="U2319" s="73">
        <f t="shared" si="515"/>
        <v>19236</v>
      </c>
      <c r="V2319" s="73">
        <f t="shared" si="516"/>
        <v>114285.40596243757</v>
      </c>
      <c r="W2319" s="73">
        <f t="shared" si="517"/>
        <v>117749.8020568042</v>
      </c>
    </row>
    <row r="2320" spans="2:23" ht="15">
      <c r="B2320" t="s">
        <v>3921</v>
      </c>
      <c r="C2320" t="s">
        <v>751</v>
      </c>
      <c r="D2320" t="s">
        <v>474</v>
      </c>
      <c r="E2320" s="54">
        <v>35</v>
      </c>
      <c r="F2320" s="45" t="s">
        <v>407</v>
      </c>
      <c r="G2320" s="45" t="s">
        <v>408</v>
      </c>
      <c r="H2320" s="45" t="s">
        <v>412</v>
      </c>
      <c r="I2320" s="53">
        <v>115410.28</v>
      </c>
      <c r="J2320" s="58">
        <f t="shared" si="504"/>
        <v>119795.87064000001</v>
      </c>
      <c r="K2320" s="58">
        <f t="shared" si="505"/>
        <v>123749.13437112</v>
      </c>
      <c r="L2320" s="74">
        <f t="shared" si="506"/>
        <v>9164.384103960001</v>
      </c>
      <c r="M2320" s="74">
        <f t="shared" si="507"/>
        <v>177.29788854720002</v>
      </c>
      <c r="N2320" s="74">
        <f t="shared" si="508"/>
        <v>384.0022598277695</v>
      </c>
      <c r="O2320" s="74">
        <f t="shared" si="509"/>
        <v>15423.718344900002</v>
      </c>
      <c r="P2320" s="39">
        <f t="shared" si="510"/>
        <v>19044</v>
      </c>
      <c r="Q2320" s="73">
        <f t="shared" si="511"/>
        <v>9466.80877939068</v>
      </c>
      <c r="R2320" s="73">
        <f t="shared" si="512"/>
        <v>183.1487188692576</v>
      </c>
      <c r="S2320" s="73">
        <f t="shared" si="513"/>
        <v>384.0022598277695</v>
      </c>
      <c r="T2320" s="73">
        <f t="shared" si="514"/>
        <v>16149.26203543116</v>
      </c>
      <c r="U2320" s="73">
        <f t="shared" si="515"/>
        <v>19236</v>
      </c>
      <c r="V2320" s="73">
        <f t="shared" si="516"/>
        <v>163989.27323723497</v>
      </c>
      <c r="W2320" s="73">
        <f t="shared" si="517"/>
        <v>169168.35616463888</v>
      </c>
    </row>
    <row r="2321" spans="2:23" ht="15">
      <c r="B2321" t="s">
        <v>3922</v>
      </c>
      <c r="C2321" t="s">
        <v>781</v>
      </c>
      <c r="D2321" t="s">
        <v>474</v>
      </c>
      <c r="E2321" s="54">
        <v>35</v>
      </c>
      <c r="F2321" s="45" t="s">
        <v>407</v>
      </c>
      <c r="G2321" s="45" t="s">
        <v>408</v>
      </c>
      <c r="H2321" s="45" t="s">
        <v>412</v>
      </c>
      <c r="I2321" s="53">
        <v>137350.06</v>
      </c>
      <c r="J2321" s="58">
        <f t="shared" si="504"/>
        <v>142569.36228</v>
      </c>
      <c r="K2321" s="58">
        <f t="shared" si="505"/>
        <v>147274.15123524</v>
      </c>
      <c r="L2321" s="74">
        <f t="shared" si="506"/>
        <v>10028.05575306</v>
      </c>
      <c r="M2321" s="74">
        <f t="shared" si="507"/>
        <v>211.0026561744</v>
      </c>
      <c r="N2321" s="74">
        <f t="shared" si="508"/>
        <v>384.0022598277695</v>
      </c>
      <c r="O2321" s="74">
        <f t="shared" si="509"/>
        <v>18355.80539355</v>
      </c>
      <c r="P2321" s="39">
        <f t="shared" si="510"/>
        <v>19044</v>
      </c>
      <c r="Q2321" s="73">
        <f t="shared" si="511"/>
        <v>10096.27519291098</v>
      </c>
      <c r="R2321" s="73">
        <f t="shared" si="512"/>
        <v>217.96574382815518</v>
      </c>
      <c r="S2321" s="73">
        <f t="shared" si="513"/>
        <v>384.0022598277695</v>
      </c>
      <c r="T2321" s="73">
        <f t="shared" si="514"/>
        <v>19219.27673619882</v>
      </c>
      <c r="U2321" s="73">
        <f t="shared" si="515"/>
        <v>19236</v>
      </c>
      <c r="V2321" s="73">
        <f t="shared" si="516"/>
        <v>190592.22834261216</v>
      </c>
      <c r="W2321" s="73">
        <f t="shared" si="517"/>
        <v>196427.6711680057</v>
      </c>
    </row>
    <row r="2322" spans="2:23" ht="15">
      <c r="B2322" t="s">
        <v>3923</v>
      </c>
      <c r="C2322" t="s">
        <v>924</v>
      </c>
      <c r="D2322" t="s">
        <v>417</v>
      </c>
      <c r="E2322" s="54">
        <v>40</v>
      </c>
      <c r="F2322" s="45" t="s">
        <v>407</v>
      </c>
      <c r="G2322" s="45" t="s">
        <v>408</v>
      </c>
      <c r="H2322" s="45" t="s">
        <v>412</v>
      </c>
      <c r="I2322" s="53">
        <v>129194.36</v>
      </c>
      <c r="J2322" s="58">
        <f t="shared" si="504"/>
        <v>134103.74568</v>
      </c>
      <c r="K2322" s="58">
        <f t="shared" si="505"/>
        <v>138529.16928744</v>
      </c>
      <c r="L2322" s="74">
        <f t="shared" si="506"/>
        <v>9905.30431236</v>
      </c>
      <c r="M2322" s="74">
        <f t="shared" si="507"/>
        <v>198.4735436064</v>
      </c>
      <c r="N2322" s="74">
        <f t="shared" si="508"/>
        <v>384.0022598277695</v>
      </c>
      <c r="O2322" s="74">
        <f t="shared" si="509"/>
        <v>17265.857256299998</v>
      </c>
      <c r="P2322" s="39">
        <f t="shared" si="510"/>
        <v>19044</v>
      </c>
      <c r="Q2322" s="73">
        <f t="shared" si="511"/>
        <v>9969.472954667881</v>
      </c>
      <c r="R2322" s="73">
        <f t="shared" si="512"/>
        <v>205.02317054541118</v>
      </c>
      <c r="S2322" s="73">
        <f t="shared" si="513"/>
        <v>384.0022598277695</v>
      </c>
      <c r="T2322" s="73">
        <f t="shared" si="514"/>
        <v>18078.05659201092</v>
      </c>
      <c r="U2322" s="73">
        <f t="shared" si="515"/>
        <v>19236</v>
      </c>
      <c r="V2322" s="73">
        <f t="shared" si="516"/>
        <v>180901.38305209417</v>
      </c>
      <c r="W2322" s="73">
        <f t="shared" si="517"/>
        <v>186401.72426449196</v>
      </c>
    </row>
    <row r="2323" spans="2:23" ht="15">
      <c r="B2323" t="s">
        <v>3924</v>
      </c>
      <c r="C2323" t="s">
        <v>1610</v>
      </c>
      <c r="D2323" t="s">
        <v>801</v>
      </c>
      <c r="E2323" s="54">
        <v>40</v>
      </c>
      <c r="F2323" s="45" t="s">
        <v>407</v>
      </c>
      <c r="G2323" s="45" t="s">
        <v>408</v>
      </c>
      <c r="H2323" s="45" t="s">
        <v>412</v>
      </c>
      <c r="I2323" s="53">
        <v>132400.43</v>
      </c>
      <c r="J2323" s="58">
        <f t="shared" si="504"/>
        <v>137431.64634</v>
      </c>
      <c r="K2323" s="58">
        <f t="shared" si="505"/>
        <v>141966.89066921998</v>
      </c>
      <c r="L2323" s="74">
        <f t="shared" si="506"/>
        <v>9953.558871930001</v>
      </c>
      <c r="M2323" s="74">
        <f t="shared" si="507"/>
        <v>203.3988365832</v>
      </c>
      <c r="N2323" s="74">
        <f t="shared" si="508"/>
        <v>384.0022598277695</v>
      </c>
      <c r="O2323" s="74">
        <f t="shared" si="509"/>
        <v>17694.324466275</v>
      </c>
      <c r="P2323" s="39">
        <f t="shared" si="510"/>
        <v>19044</v>
      </c>
      <c r="Q2323" s="73">
        <f t="shared" si="511"/>
        <v>10019.31991470369</v>
      </c>
      <c r="R2323" s="73">
        <f t="shared" si="512"/>
        <v>210.11099819044557</v>
      </c>
      <c r="S2323" s="73">
        <f t="shared" si="513"/>
        <v>384.0022598277695</v>
      </c>
      <c r="T2323" s="73">
        <f t="shared" si="514"/>
        <v>18526.67923233321</v>
      </c>
      <c r="U2323" s="73">
        <f t="shared" si="515"/>
        <v>19236</v>
      </c>
      <c r="V2323" s="73">
        <f t="shared" si="516"/>
        <v>184710.93077461596</v>
      </c>
      <c r="W2323" s="73">
        <f t="shared" si="517"/>
        <v>190343.0030742751</v>
      </c>
    </row>
    <row r="2324" spans="2:23" ht="15">
      <c r="B2324" t="s">
        <v>3925</v>
      </c>
      <c r="C2324" t="s">
        <v>1639</v>
      </c>
      <c r="D2324" t="s">
        <v>661</v>
      </c>
      <c r="E2324" s="54">
        <v>40</v>
      </c>
      <c r="F2324" s="45" t="s">
        <v>407</v>
      </c>
      <c r="G2324" s="45" t="s">
        <v>408</v>
      </c>
      <c r="H2324" s="45" t="s">
        <v>412</v>
      </c>
      <c r="I2324" s="53">
        <v>133927.98</v>
      </c>
      <c r="J2324" s="58">
        <f t="shared" si="504"/>
        <v>139017.24324</v>
      </c>
      <c r="K2324" s="58">
        <f t="shared" si="505"/>
        <v>143604.81226692</v>
      </c>
      <c r="L2324" s="74">
        <f t="shared" si="506"/>
        <v>9976.550026980001</v>
      </c>
      <c r="M2324" s="74">
        <f t="shared" si="507"/>
        <v>205.74551999520003</v>
      </c>
      <c r="N2324" s="74">
        <f t="shared" si="508"/>
        <v>384.0022598277695</v>
      </c>
      <c r="O2324" s="74">
        <f t="shared" si="509"/>
        <v>17898.470067150003</v>
      </c>
      <c r="P2324" s="39">
        <f t="shared" si="510"/>
        <v>19044</v>
      </c>
      <c r="Q2324" s="73">
        <f t="shared" si="511"/>
        <v>10043.06977787034</v>
      </c>
      <c r="R2324" s="73">
        <f t="shared" si="512"/>
        <v>212.5351221550416</v>
      </c>
      <c r="S2324" s="73">
        <f t="shared" si="513"/>
        <v>384.0022598277695</v>
      </c>
      <c r="T2324" s="73">
        <f t="shared" si="514"/>
        <v>18740.42800083306</v>
      </c>
      <c r="U2324" s="73">
        <f t="shared" si="515"/>
        <v>19236</v>
      </c>
      <c r="V2324" s="73">
        <f t="shared" si="516"/>
        <v>186526.011113953</v>
      </c>
      <c r="W2324" s="73">
        <f t="shared" si="517"/>
        <v>192220.8474276062</v>
      </c>
    </row>
    <row r="2325" spans="2:23" ht="15">
      <c r="B2325" t="s">
        <v>3926</v>
      </c>
      <c r="C2325" t="s">
        <v>1641</v>
      </c>
      <c r="D2325" t="s">
        <v>807</v>
      </c>
      <c r="E2325" s="54">
        <v>40</v>
      </c>
      <c r="F2325" s="45" t="s">
        <v>407</v>
      </c>
      <c r="G2325" s="45" t="s">
        <v>408</v>
      </c>
      <c r="H2325" s="45" t="s">
        <v>412</v>
      </c>
      <c r="I2325" s="53">
        <v>116555.55</v>
      </c>
      <c r="J2325" s="58">
        <f t="shared" si="504"/>
        <v>120984.6609</v>
      </c>
      <c r="K2325" s="58">
        <f t="shared" si="505"/>
        <v>124977.15470969999</v>
      </c>
      <c r="L2325" s="74">
        <f t="shared" si="506"/>
        <v>9255.32655885</v>
      </c>
      <c r="M2325" s="74">
        <f t="shared" si="507"/>
        <v>179.057298132</v>
      </c>
      <c r="N2325" s="74">
        <f t="shared" si="508"/>
        <v>384.0022598277695</v>
      </c>
      <c r="O2325" s="74">
        <f t="shared" si="509"/>
        <v>15576.775090875</v>
      </c>
      <c r="P2325" s="39">
        <f t="shared" si="510"/>
        <v>19044</v>
      </c>
      <c r="Q2325" s="73">
        <f t="shared" si="511"/>
        <v>9560.752335292049</v>
      </c>
      <c r="R2325" s="73">
        <f t="shared" si="512"/>
        <v>184.96618897035597</v>
      </c>
      <c r="S2325" s="73">
        <f t="shared" si="513"/>
        <v>384.0022598277695</v>
      </c>
      <c r="T2325" s="73">
        <f t="shared" si="514"/>
        <v>16309.518689615848</v>
      </c>
      <c r="U2325" s="73">
        <f t="shared" si="515"/>
        <v>19236</v>
      </c>
      <c r="V2325" s="73">
        <f t="shared" si="516"/>
        <v>165423.82210768477</v>
      </c>
      <c r="W2325" s="73">
        <f t="shared" si="517"/>
        <v>170652.39418340602</v>
      </c>
    </row>
    <row r="2326" spans="2:23" ht="15">
      <c r="B2326" t="s">
        <v>3927</v>
      </c>
      <c r="C2326" t="s">
        <v>1643</v>
      </c>
      <c r="D2326" t="s">
        <v>420</v>
      </c>
      <c r="E2326" s="54">
        <v>40</v>
      </c>
      <c r="F2326" s="45" t="s">
        <v>407</v>
      </c>
      <c r="G2326" s="45" t="s">
        <v>408</v>
      </c>
      <c r="H2326" s="45" t="s">
        <v>412</v>
      </c>
      <c r="I2326" s="53">
        <v>116555.55</v>
      </c>
      <c r="J2326" s="58">
        <f t="shared" si="504"/>
        <v>120984.6609</v>
      </c>
      <c r="K2326" s="58">
        <f t="shared" si="505"/>
        <v>124977.15470969999</v>
      </c>
      <c r="L2326" s="74">
        <f t="shared" si="506"/>
        <v>9255.32655885</v>
      </c>
      <c r="M2326" s="74">
        <f t="shared" si="507"/>
        <v>179.057298132</v>
      </c>
      <c r="N2326" s="74">
        <f t="shared" si="508"/>
        <v>384.0022598277695</v>
      </c>
      <c r="O2326" s="74">
        <f t="shared" si="509"/>
        <v>15576.775090875</v>
      </c>
      <c r="P2326" s="39">
        <f t="shared" si="510"/>
        <v>19044</v>
      </c>
      <c r="Q2326" s="73">
        <f t="shared" si="511"/>
        <v>9560.752335292049</v>
      </c>
      <c r="R2326" s="73">
        <f t="shared" si="512"/>
        <v>184.96618897035597</v>
      </c>
      <c r="S2326" s="73">
        <f t="shared" si="513"/>
        <v>384.0022598277695</v>
      </c>
      <c r="T2326" s="73">
        <f t="shared" si="514"/>
        <v>16309.518689615848</v>
      </c>
      <c r="U2326" s="73">
        <f t="shared" si="515"/>
        <v>19236</v>
      </c>
      <c r="V2326" s="73">
        <f t="shared" si="516"/>
        <v>165423.82210768477</v>
      </c>
      <c r="W2326" s="73">
        <f t="shared" si="517"/>
        <v>170652.39418340602</v>
      </c>
    </row>
    <row r="2327" spans="2:23" ht="15">
      <c r="B2327" t="s">
        <v>3928</v>
      </c>
      <c r="C2327" t="s">
        <v>3929</v>
      </c>
      <c r="D2327" t="s">
        <v>446</v>
      </c>
      <c r="E2327" s="54">
        <v>86.67</v>
      </c>
      <c r="F2327" s="45" t="s">
        <v>407</v>
      </c>
      <c r="G2327" s="45" t="s">
        <v>408</v>
      </c>
      <c r="H2327" s="45" t="s">
        <v>412</v>
      </c>
      <c r="I2327" s="53">
        <v>117565.11</v>
      </c>
      <c r="J2327" s="58">
        <f t="shared" si="504"/>
        <v>122032.58418</v>
      </c>
      <c r="K2327" s="58">
        <f t="shared" si="505"/>
        <v>126059.65945794</v>
      </c>
      <c r="L2327" s="74">
        <f t="shared" si="506"/>
        <v>9335.49268977</v>
      </c>
      <c r="M2327" s="74">
        <f t="shared" si="507"/>
        <v>180.6082245864</v>
      </c>
      <c r="N2327" s="74">
        <f t="shared" si="508"/>
        <v>384.0022598277695</v>
      </c>
      <c r="O2327" s="74">
        <f t="shared" si="509"/>
        <v>15711.695213175</v>
      </c>
      <c r="P2327" s="39">
        <f t="shared" si="510"/>
        <v>19044</v>
      </c>
      <c r="Q2327" s="73">
        <f t="shared" si="511"/>
        <v>9643.56394853241</v>
      </c>
      <c r="R2327" s="73">
        <f t="shared" si="512"/>
        <v>186.5682959977512</v>
      </c>
      <c r="S2327" s="73">
        <f t="shared" si="513"/>
        <v>384.0022598277695</v>
      </c>
      <c r="T2327" s="73">
        <f t="shared" si="514"/>
        <v>16450.78555926117</v>
      </c>
      <c r="U2327" s="73">
        <f t="shared" si="515"/>
        <v>19236</v>
      </c>
      <c r="V2327" s="73">
        <f t="shared" si="516"/>
        <v>166688.3825673592</v>
      </c>
      <c r="W2327" s="73">
        <f t="shared" si="517"/>
        <v>171960.5795215591</v>
      </c>
    </row>
    <row r="2328" spans="2:23" ht="15">
      <c r="B2328" t="s">
        <v>3930</v>
      </c>
      <c r="C2328" t="s">
        <v>1019</v>
      </c>
      <c r="D2328" t="s">
        <v>417</v>
      </c>
      <c r="E2328" s="54">
        <v>40</v>
      </c>
      <c r="F2328" s="45" t="s">
        <v>407</v>
      </c>
      <c r="G2328" s="45" t="s">
        <v>408</v>
      </c>
      <c r="H2328" s="45" t="s">
        <v>412</v>
      </c>
      <c r="I2328" s="53">
        <v>99089.25</v>
      </c>
      <c r="J2328" s="58">
        <f t="shared" si="504"/>
        <v>102854.6415</v>
      </c>
      <c r="K2328" s="58">
        <f t="shared" si="505"/>
        <v>106248.84466949999</v>
      </c>
      <c r="L2328" s="74">
        <f t="shared" si="506"/>
        <v>7868.38007475</v>
      </c>
      <c r="M2328" s="74">
        <f t="shared" si="507"/>
        <v>152.22486942</v>
      </c>
      <c r="N2328" s="74">
        <f t="shared" si="508"/>
        <v>384.0022598277695</v>
      </c>
      <c r="O2328" s="74">
        <f t="shared" si="509"/>
        <v>13242.535093125</v>
      </c>
      <c r="P2328" s="39">
        <f t="shared" si="510"/>
        <v>19044</v>
      </c>
      <c r="Q2328" s="73">
        <f t="shared" si="511"/>
        <v>8128.036617216749</v>
      </c>
      <c r="R2328" s="73">
        <f t="shared" si="512"/>
        <v>157.24829011085998</v>
      </c>
      <c r="S2328" s="73">
        <f t="shared" si="513"/>
        <v>384.0022598277695</v>
      </c>
      <c r="T2328" s="73">
        <f t="shared" si="514"/>
        <v>13865.474229369749</v>
      </c>
      <c r="U2328" s="73">
        <f t="shared" si="515"/>
        <v>19236</v>
      </c>
      <c r="V2328" s="73">
        <f t="shared" si="516"/>
        <v>143545.78379712277</v>
      </c>
      <c r="W2328" s="73">
        <f t="shared" si="517"/>
        <v>148019.60606602512</v>
      </c>
    </row>
    <row r="2329" spans="2:23" ht="15">
      <c r="B2329" t="s">
        <v>3931</v>
      </c>
      <c r="C2329" t="s">
        <v>1625</v>
      </c>
      <c r="D2329" t="s">
        <v>801</v>
      </c>
      <c r="E2329" s="54">
        <v>40</v>
      </c>
      <c r="F2329" s="45" t="s">
        <v>407</v>
      </c>
      <c r="G2329" s="45" t="s">
        <v>408</v>
      </c>
      <c r="H2329" s="45" t="s">
        <v>412</v>
      </c>
      <c r="I2329" s="53">
        <v>99135.44</v>
      </c>
      <c r="J2329" s="58">
        <f t="shared" si="504"/>
        <v>102902.58672</v>
      </c>
      <c r="K2329" s="58">
        <f t="shared" si="505"/>
        <v>106298.37208176</v>
      </c>
      <c r="L2329" s="74">
        <f t="shared" si="506"/>
        <v>7872.047884080001</v>
      </c>
      <c r="M2329" s="74">
        <f t="shared" si="507"/>
        <v>152.2958283456</v>
      </c>
      <c r="N2329" s="74">
        <f t="shared" si="508"/>
        <v>384.0022598277695</v>
      </c>
      <c r="O2329" s="74">
        <f t="shared" si="509"/>
        <v>13248.708040200001</v>
      </c>
      <c r="P2329" s="39">
        <f t="shared" si="510"/>
        <v>19044</v>
      </c>
      <c r="Q2329" s="73">
        <f t="shared" si="511"/>
        <v>8131.82546425464</v>
      </c>
      <c r="R2329" s="73">
        <f t="shared" si="512"/>
        <v>157.3215906810048</v>
      </c>
      <c r="S2329" s="73">
        <f t="shared" si="513"/>
        <v>384.0022598277695</v>
      </c>
      <c r="T2329" s="73">
        <f t="shared" si="514"/>
        <v>13871.93755666968</v>
      </c>
      <c r="U2329" s="73">
        <f t="shared" si="515"/>
        <v>19236</v>
      </c>
      <c r="V2329" s="73">
        <f t="shared" si="516"/>
        <v>143603.64073245338</v>
      </c>
      <c r="W2329" s="73">
        <f t="shared" si="517"/>
        <v>148079.4589531931</v>
      </c>
    </row>
    <row r="2330" spans="2:23" ht="15">
      <c r="B2330" t="s">
        <v>3932</v>
      </c>
      <c r="C2330" t="s">
        <v>1025</v>
      </c>
      <c r="D2330" t="s">
        <v>661</v>
      </c>
      <c r="E2330" s="54">
        <v>40</v>
      </c>
      <c r="F2330" s="45" t="s">
        <v>407</v>
      </c>
      <c r="G2330" s="45" t="s">
        <v>408</v>
      </c>
      <c r="H2330" s="45" t="s">
        <v>412</v>
      </c>
      <c r="I2330" s="53">
        <v>104333.72</v>
      </c>
      <c r="J2330" s="58">
        <f t="shared" si="504"/>
        <v>108298.40136</v>
      </c>
      <c r="K2330" s="58">
        <f t="shared" si="505"/>
        <v>111872.24860487999</v>
      </c>
      <c r="L2330" s="74">
        <f t="shared" si="506"/>
        <v>8284.82770404</v>
      </c>
      <c r="M2330" s="74">
        <f t="shared" si="507"/>
        <v>160.2816340128</v>
      </c>
      <c r="N2330" s="74">
        <f t="shared" si="508"/>
        <v>384.0022598277695</v>
      </c>
      <c r="O2330" s="74">
        <f t="shared" si="509"/>
        <v>13943.419175100002</v>
      </c>
      <c r="P2330" s="39">
        <f t="shared" si="510"/>
        <v>19044</v>
      </c>
      <c r="Q2330" s="73">
        <f t="shared" si="511"/>
        <v>8558.22701827332</v>
      </c>
      <c r="R2330" s="73">
        <f t="shared" si="512"/>
        <v>165.5709279352224</v>
      </c>
      <c r="S2330" s="73">
        <f t="shared" si="513"/>
        <v>384.0022598277695</v>
      </c>
      <c r="T2330" s="73">
        <f t="shared" si="514"/>
        <v>14599.32844293684</v>
      </c>
      <c r="U2330" s="73">
        <f t="shared" si="515"/>
        <v>19236</v>
      </c>
      <c r="V2330" s="73">
        <f t="shared" si="516"/>
        <v>150114.93213298058</v>
      </c>
      <c r="W2330" s="73">
        <f t="shared" si="517"/>
        <v>154815.37725385313</v>
      </c>
    </row>
    <row r="2331" spans="2:23" ht="15">
      <c r="B2331" t="s">
        <v>3933</v>
      </c>
      <c r="C2331" t="s">
        <v>1023</v>
      </c>
      <c r="D2331" t="s">
        <v>420</v>
      </c>
      <c r="E2331" s="54">
        <v>40</v>
      </c>
      <c r="F2331" s="45" t="s">
        <v>407</v>
      </c>
      <c r="G2331" s="45" t="s">
        <v>408</v>
      </c>
      <c r="H2331" s="45" t="s">
        <v>412</v>
      </c>
      <c r="I2331" s="53">
        <v>98150.69</v>
      </c>
      <c r="J2331" s="58">
        <f t="shared" si="504"/>
        <v>101880.41622</v>
      </c>
      <c r="K2331" s="58">
        <f t="shared" si="505"/>
        <v>105242.46995525999</v>
      </c>
      <c r="L2331" s="74">
        <f t="shared" si="506"/>
        <v>7793.85184083</v>
      </c>
      <c r="M2331" s="74">
        <f t="shared" si="507"/>
        <v>150.7830160056</v>
      </c>
      <c r="N2331" s="74">
        <f t="shared" si="508"/>
        <v>384.0022598277695</v>
      </c>
      <c r="O2331" s="74">
        <f t="shared" si="509"/>
        <v>13117.103588325</v>
      </c>
      <c r="P2331" s="39">
        <f t="shared" si="510"/>
        <v>19044</v>
      </c>
      <c r="Q2331" s="73">
        <f t="shared" si="511"/>
        <v>8051.048951577389</v>
      </c>
      <c r="R2331" s="73">
        <f t="shared" si="512"/>
        <v>155.75885553378478</v>
      </c>
      <c r="S2331" s="73">
        <f t="shared" si="513"/>
        <v>384.0022598277695</v>
      </c>
      <c r="T2331" s="73">
        <f t="shared" si="514"/>
        <v>13734.14232916143</v>
      </c>
      <c r="U2331" s="73">
        <f t="shared" si="515"/>
        <v>19236</v>
      </c>
      <c r="V2331" s="73">
        <f t="shared" si="516"/>
        <v>142370.15692498838</v>
      </c>
      <c r="W2331" s="73">
        <f t="shared" si="517"/>
        <v>146803.42235136038</v>
      </c>
    </row>
    <row r="2332" spans="2:23" ht="15">
      <c r="B2332" t="s">
        <v>3934</v>
      </c>
      <c r="C2332" t="s">
        <v>1027</v>
      </c>
      <c r="D2332" t="s">
        <v>807</v>
      </c>
      <c r="E2332" s="54">
        <v>40</v>
      </c>
      <c r="F2332" s="45" t="s">
        <v>407</v>
      </c>
      <c r="G2332" s="45" t="s">
        <v>408</v>
      </c>
      <c r="H2332" s="45" t="s">
        <v>412</v>
      </c>
      <c r="I2332" s="53">
        <v>101754.03</v>
      </c>
      <c r="J2332" s="58">
        <f t="shared" si="504"/>
        <v>105620.68314000001</v>
      </c>
      <c r="K2332" s="58">
        <f t="shared" si="505"/>
        <v>109106.16568362</v>
      </c>
      <c r="L2332" s="74">
        <f t="shared" si="506"/>
        <v>8079.98226021</v>
      </c>
      <c r="M2332" s="74">
        <f t="shared" si="507"/>
        <v>156.31861104720002</v>
      </c>
      <c r="N2332" s="74">
        <f t="shared" si="508"/>
        <v>384.0022598277695</v>
      </c>
      <c r="O2332" s="74">
        <f t="shared" si="509"/>
        <v>13598.662954275002</v>
      </c>
      <c r="P2332" s="39">
        <f t="shared" si="510"/>
        <v>19044</v>
      </c>
      <c r="Q2332" s="73">
        <f t="shared" si="511"/>
        <v>8346.62167479693</v>
      </c>
      <c r="R2332" s="73">
        <f t="shared" si="512"/>
        <v>161.4771252117576</v>
      </c>
      <c r="S2332" s="73">
        <f t="shared" si="513"/>
        <v>384.0022598277695</v>
      </c>
      <c r="T2332" s="73">
        <f t="shared" si="514"/>
        <v>14238.35462171241</v>
      </c>
      <c r="U2332" s="73">
        <f t="shared" si="515"/>
        <v>19236</v>
      </c>
      <c r="V2332" s="73">
        <f t="shared" si="516"/>
        <v>146883.64922536</v>
      </c>
      <c r="W2332" s="73">
        <f t="shared" si="517"/>
        <v>151472.62136516886</v>
      </c>
    </row>
    <row r="2333" spans="2:23" ht="15">
      <c r="B2333" t="s">
        <v>3935</v>
      </c>
      <c r="C2333" t="s">
        <v>1033</v>
      </c>
      <c r="D2333" t="s">
        <v>446</v>
      </c>
      <c r="E2333" s="54">
        <v>86.67</v>
      </c>
      <c r="F2333" s="45" t="s">
        <v>407</v>
      </c>
      <c r="G2333" s="45" t="s">
        <v>408</v>
      </c>
      <c r="H2333" s="45" t="s">
        <v>412</v>
      </c>
      <c r="I2333" s="53">
        <v>87397.26</v>
      </c>
      <c r="J2333" s="58">
        <f t="shared" si="504"/>
        <v>90718.35588</v>
      </c>
      <c r="K2333" s="58">
        <f t="shared" si="505"/>
        <v>93712.06162404</v>
      </c>
      <c r="L2333" s="74">
        <f t="shared" si="506"/>
        <v>6939.9542248200005</v>
      </c>
      <c r="M2333" s="74">
        <f t="shared" si="507"/>
        <v>134.2631667024</v>
      </c>
      <c r="N2333" s="74">
        <f t="shared" si="508"/>
        <v>384.0022598277695</v>
      </c>
      <c r="O2333" s="74">
        <f t="shared" si="509"/>
        <v>11679.98831955</v>
      </c>
      <c r="P2333" s="39">
        <f t="shared" si="510"/>
        <v>19044</v>
      </c>
      <c r="Q2333" s="73">
        <f t="shared" si="511"/>
        <v>7168.972714239059</v>
      </c>
      <c r="R2333" s="73">
        <f t="shared" si="512"/>
        <v>138.6938512035792</v>
      </c>
      <c r="S2333" s="73">
        <f t="shared" si="513"/>
        <v>384.0022598277695</v>
      </c>
      <c r="T2333" s="73">
        <f t="shared" si="514"/>
        <v>12229.42404193722</v>
      </c>
      <c r="U2333" s="73">
        <f t="shared" si="515"/>
        <v>19236</v>
      </c>
      <c r="V2333" s="73">
        <f t="shared" si="516"/>
        <v>128900.56385090017</v>
      </c>
      <c r="W2333" s="73">
        <f t="shared" si="517"/>
        <v>132869.1544912476</v>
      </c>
    </row>
    <row r="2334" spans="2:23" ht="15">
      <c r="B2334" t="s">
        <v>3936</v>
      </c>
      <c r="C2334" t="s">
        <v>1621</v>
      </c>
      <c r="D2334" t="s">
        <v>511</v>
      </c>
      <c r="E2334" s="54">
        <v>35</v>
      </c>
      <c r="F2334" s="45" t="s">
        <v>407</v>
      </c>
      <c r="G2334" s="45" t="s">
        <v>408</v>
      </c>
      <c r="H2334" s="45" t="s">
        <v>412</v>
      </c>
      <c r="I2334" s="53">
        <v>115605.13</v>
      </c>
      <c r="J2334" s="58">
        <f t="shared" si="504"/>
        <v>119998.12494000001</v>
      </c>
      <c r="K2334" s="58">
        <f t="shared" si="505"/>
        <v>123958.06306302</v>
      </c>
      <c r="L2334" s="74">
        <f t="shared" si="506"/>
        <v>9179.856557910001</v>
      </c>
      <c r="M2334" s="74">
        <f t="shared" si="507"/>
        <v>177.59722491120002</v>
      </c>
      <c r="N2334" s="74">
        <f t="shared" si="508"/>
        <v>384.0022598277695</v>
      </c>
      <c r="O2334" s="74">
        <f t="shared" si="509"/>
        <v>15449.758586025002</v>
      </c>
      <c r="P2334" s="39">
        <f t="shared" si="510"/>
        <v>19044</v>
      </c>
      <c r="Q2334" s="73">
        <f t="shared" si="511"/>
        <v>9482.79182432103</v>
      </c>
      <c r="R2334" s="73">
        <f t="shared" si="512"/>
        <v>183.4579333332696</v>
      </c>
      <c r="S2334" s="73">
        <f t="shared" si="513"/>
        <v>384.0022598277695</v>
      </c>
      <c r="T2334" s="73">
        <f t="shared" si="514"/>
        <v>16176.527229724112</v>
      </c>
      <c r="U2334" s="73">
        <f t="shared" si="515"/>
        <v>19236</v>
      </c>
      <c r="V2334" s="73">
        <f t="shared" si="516"/>
        <v>164233.33956867398</v>
      </c>
      <c r="W2334" s="73">
        <f t="shared" si="517"/>
        <v>169420.84231022617</v>
      </c>
    </row>
    <row r="2335" spans="2:23" ht="15">
      <c r="B2335" t="s">
        <v>3937</v>
      </c>
      <c r="C2335" t="s">
        <v>779</v>
      </c>
      <c r="D2335" t="s">
        <v>417</v>
      </c>
      <c r="E2335" s="54">
        <v>40</v>
      </c>
      <c r="F2335" s="45" t="s">
        <v>407</v>
      </c>
      <c r="G2335" s="45" t="s">
        <v>408</v>
      </c>
      <c r="H2335" s="45" t="s">
        <v>412</v>
      </c>
      <c r="I2335" s="53">
        <v>112070.13</v>
      </c>
      <c r="J2335" s="58">
        <f t="shared" si="504"/>
        <v>116328.79494</v>
      </c>
      <c r="K2335" s="58">
        <f t="shared" si="505"/>
        <v>120167.64517301999</v>
      </c>
      <c r="L2335" s="74">
        <f t="shared" si="506"/>
        <v>8899.15281291</v>
      </c>
      <c r="M2335" s="74">
        <f t="shared" si="507"/>
        <v>172.1666165112</v>
      </c>
      <c r="N2335" s="74">
        <f t="shared" si="508"/>
        <v>384.0022598277695</v>
      </c>
      <c r="O2335" s="74">
        <f t="shared" si="509"/>
        <v>14977.332348525002</v>
      </c>
      <c r="P2335" s="39">
        <f t="shared" si="510"/>
        <v>19044</v>
      </c>
      <c r="Q2335" s="73">
        <f t="shared" si="511"/>
        <v>9192.82485573603</v>
      </c>
      <c r="R2335" s="73">
        <f t="shared" si="512"/>
        <v>177.84811485606957</v>
      </c>
      <c r="S2335" s="73">
        <f t="shared" si="513"/>
        <v>384.0022598277695</v>
      </c>
      <c r="T2335" s="73">
        <f t="shared" si="514"/>
        <v>15681.877695079109</v>
      </c>
      <c r="U2335" s="73">
        <f t="shared" si="515"/>
        <v>19236</v>
      </c>
      <c r="V2335" s="73">
        <f t="shared" si="516"/>
        <v>159805.44897777398</v>
      </c>
      <c r="W2335" s="73">
        <f t="shared" si="517"/>
        <v>164840.19809851897</v>
      </c>
    </row>
    <row r="2336" spans="2:23" ht="15">
      <c r="B2336" t="s">
        <v>3938</v>
      </c>
      <c r="C2336" t="s">
        <v>1612</v>
      </c>
      <c r="D2336" t="s">
        <v>801</v>
      </c>
      <c r="E2336" s="54">
        <v>40</v>
      </c>
      <c r="F2336" s="45" t="s">
        <v>407</v>
      </c>
      <c r="G2336" s="45" t="s">
        <v>408</v>
      </c>
      <c r="H2336" s="45" t="s">
        <v>412</v>
      </c>
      <c r="I2336" s="53">
        <v>117716.96</v>
      </c>
      <c r="J2336" s="58">
        <f t="shared" si="504"/>
        <v>122190.20448000001</v>
      </c>
      <c r="K2336" s="58">
        <f t="shared" si="505"/>
        <v>126222.48122784</v>
      </c>
      <c r="L2336" s="74">
        <f t="shared" si="506"/>
        <v>9347.550642720002</v>
      </c>
      <c r="M2336" s="74">
        <f t="shared" si="507"/>
        <v>180.84150263040002</v>
      </c>
      <c r="N2336" s="74">
        <f t="shared" si="508"/>
        <v>384.0022598277695</v>
      </c>
      <c r="O2336" s="74">
        <f t="shared" si="509"/>
        <v>15731.988826800003</v>
      </c>
      <c r="P2336" s="39">
        <f t="shared" si="510"/>
        <v>19044</v>
      </c>
      <c r="Q2336" s="73">
        <f t="shared" si="511"/>
        <v>9656.01981392976</v>
      </c>
      <c r="R2336" s="73">
        <f t="shared" si="512"/>
        <v>186.80927221720322</v>
      </c>
      <c r="S2336" s="73">
        <f t="shared" si="513"/>
        <v>384.0022598277695</v>
      </c>
      <c r="T2336" s="73">
        <f t="shared" si="514"/>
        <v>16472.033800233123</v>
      </c>
      <c r="U2336" s="73">
        <f t="shared" si="515"/>
        <v>19236</v>
      </c>
      <c r="V2336" s="73">
        <f t="shared" si="516"/>
        <v>166878.58771197818</v>
      </c>
      <c r="W2336" s="73">
        <f t="shared" si="517"/>
        <v>172157.34637404786</v>
      </c>
    </row>
    <row r="2337" spans="2:23" ht="15">
      <c r="B2337" t="s">
        <v>3939</v>
      </c>
      <c r="C2337" t="s">
        <v>1046</v>
      </c>
      <c r="D2337" t="s">
        <v>661</v>
      </c>
      <c r="E2337" s="54">
        <v>40</v>
      </c>
      <c r="F2337" s="45" t="s">
        <v>407</v>
      </c>
      <c r="G2337" s="45" t="s">
        <v>408</v>
      </c>
      <c r="H2337" s="45" t="s">
        <v>412</v>
      </c>
      <c r="I2337" s="53">
        <v>115515.76</v>
      </c>
      <c r="J2337" s="58">
        <f t="shared" si="504"/>
        <v>119905.35888</v>
      </c>
      <c r="K2337" s="58">
        <f t="shared" si="505"/>
        <v>123862.23572304</v>
      </c>
      <c r="L2337" s="74">
        <f t="shared" si="506"/>
        <v>9172.75995432</v>
      </c>
      <c r="M2337" s="74">
        <f t="shared" si="507"/>
        <v>177.4599311424</v>
      </c>
      <c r="N2337" s="74">
        <f t="shared" si="508"/>
        <v>384.0022598277695</v>
      </c>
      <c r="O2337" s="74">
        <f t="shared" si="509"/>
        <v>15437.8149558</v>
      </c>
      <c r="P2337" s="39">
        <f t="shared" si="510"/>
        <v>19044</v>
      </c>
      <c r="Q2337" s="73">
        <f t="shared" si="511"/>
        <v>9475.46103281256</v>
      </c>
      <c r="R2337" s="73">
        <f t="shared" si="512"/>
        <v>183.31610887009919</v>
      </c>
      <c r="S2337" s="73">
        <f t="shared" si="513"/>
        <v>384.0022598277695</v>
      </c>
      <c r="T2337" s="73">
        <f t="shared" si="514"/>
        <v>16164.02176185672</v>
      </c>
      <c r="U2337" s="73">
        <f t="shared" si="515"/>
        <v>19236</v>
      </c>
      <c r="V2337" s="73">
        <f t="shared" si="516"/>
        <v>164121.39598109017</v>
      </c>
      <c r="W2337" s="73">
        <f t="shared" si="517"/>
        <v>169305.03688640715</v>
      </c>
    </row>
    <row r="2338" spans="2:23" ht="15">
      <c r="B2338" t="s">
        <v>3940</v>
      </c>
      <c r="C2338" t="s">
        <v>1044</v>
      </c>
      <c r="D2338" t="s">
        <v>807</v>
      </c>
      <c r="E2338" s="54">
        <v>40</v>
      </c>
      <c r="F2338" s="45" t="s">
        <v>407</v>
      </c>
      <c r="G2338" s="45" t="s">
        <v>408</v>
      </c>
      <c r="H2338" s="45" t="s">
        <v>412</v>
      </c>
      <c r="I2338" s="53">
        <v>121668.35</v>
      </c>
      <c r="J2338" s="58">
        <f t="shared" si="504"/>
        <v>126291.74730000002</v>
      </c>
      <c r="K2338" s="58">
        <f t="shared" si="505"/>
        <v>130459.37496090001</v>
      </c>
      <c r="L2338" s="74">
        <f t="shared" si="506"/>
        <v>9661.318668450001</v>
      </c>
      <c r="M2338" s="74">
        <f t="shared" si="507"/>
        <v>186.91178600400002</v>
      </c>
      <c r="N2338" s="74">
        <f t="shared" si="508"/>
        <v>384.0022598277695</v>
      </c>
      <c r="O2338" s="74">
        <f t="shared" si="509"/>
        <v>16260.062464875002</v>
      </c>
      <c r="P2338" s="39">
        <f t="shared" si="510"/>
        <v>19044</v>
      </c>
      <c r="Q2338" s="73">
        <f t="shared" si="511"/>
        <v>9852.46093693305</v>
      </c>
      <c r="R2338" s="73">
        <f t="shared" si="512"/>
        <v>193.07987494213202</v>
      </c>
      <c r="S2338" s="73">
        <f t="shared" si="513"/>
        <v>384.0022598277695</v>
      </c>
      <c r="T2338" s="73">
        <f t="shared" si="514"/>
        <v>17024.94843239745</v>
      </c>
      <c r="U2338" s="73">
        <f t="shared" si="515"/>
        <v>19236</v>
      </c>
      <c r="V2338" s="73">
        <f t="shared" si="516"/>
        <v>171828.0424791568</v>
      </c>
      <c r="W2338" s="73">
        <f t="shared" si="517"/>
        <v>177149.8664650004</v>
      </c>
    </row>
    <row r="2339" spans="2:23" ht="15">
      <c r="B2339" t="s">
        <v>3941</v>
      </c>
      <c r="C2339" t="s">
        <v>1042</v>
      </c>
      <c r="D2339" t="s">
        <v>420</v>
      </c>
      <c r="E2339" s="54">
        <v>40</v>
      </c>
      <c r="F2339" s="45" t="s">
        <v>407</v>
      </c>
      <c r="G2339" s="45" t="s">
        <v>408</v>
      </c>
      <c r="H2339" s="45" t="s">
        <v>412</v>
      </c>
      <c r="I2339" s="53">
        <v>112559.71</v>
      </c>
      <c r="J2339" s="58">
        <f t="shared" si="504"/>
        <v>116836.97898000001</v>
      </c>
      <c r="K2339" s="58">
        <f t="shared" si="505"/>
        <v>120692.59928634</v>
      </c>
      <c r="L2339" s="74">
        <f t="shared" si="506"/>
        <v>8938.028891970001</v>
      </c>
      <c r="M2339" s="74">
        <f t="shared" si="507"/>
        <v>172.91872889040002</v>
      </c>
      <c r="N2339" s="74">
        <f t="shared" si="508"/>
        <v>384.0022598277695</v>
      </c>
      <c r="O2339" s="74">
        <f t="shared" si="509"/>
        <v>15042.761043675002</v>
      </c>
      <c r="P2339" s="39">
        <f t="shared" si="510"/>
        <v>19044</v>
      </c>
      <c r="Q2339" s="73">
        <f t="shared" si="511"/>
        <v>9232.98384540501</v>
      </c>
      <c r="R2339" s="73">
        <f t="shared" si="512"/>
        <v>178.6250469437832</v>
      </c>
      <c r="S2339" s="73">
        <f t="shared" si="513"/>
        <v>384.0022598277695</v>
      </c>
      <c r="T2339" s="73">
        <f t="shared" si="514"/>
        <v>15750.384206867371</v>
      </c>
      <c r="U2339" s="73">
        <f t="shared" si="515"/>
        <v>19236</v>
      </c>
      <c r="V2339" s="73">
        <f t="shared" si="516"/>
        <v>160418.6899043632</v>
      </c>
      <c r="W2339" s="73">
        <f t="shared" si="517"/>
        <v>165474.59464538394</v>
      </c>
    </row>
    <row r="2340" spans="2:23" ht="15">
      <c r="B2340" t="s">
        <v>3942</v>
      </c>
      <c r="C2340" t="s">
        <v>1048</v>
      </c>
      <c r="D2340" t="s">
        <v>446</v>
      </c>
      <c r="E2340" s="54">
        <v>86.67</v>
      </c>
      <c r="F2340" s="45" t="s">
        <v>407</v>
      </c>
      <c r="G2340" s="45" t="s">
        <v>408</v>
      </c>
      <c r="H2340" s="45" t="s">
        <v>412</v>
      </c>
      <c r="I2340" s="53">
        <v>112193.79</v>
      </c>
      <c r="J2340" s="58">
        <f t="shared" si="504"/>
        <v>116457.15402</v>
      </c>
      <c r="K2340" s="58">
        <f t="shared" si="505"/>
        <v>120300.24010266</v>
      </c>
      <c r="L2340" s="74">
        <f t="shared" si="506"/>
        <v>8908.97228253</v>
      </c>
      <c r="M2340" s="74">
        <f t="shared" si="507"/>
        <v>172.3565879496</v>
      </c>
      <c r="N2340" s="74">
        <f t="shared" si="508"/>
        <v>384.0022598277695</v>
      </c>
      <c r="O2340" s="74">
        <f t="shared" si="509"/>
        <v>14993.858580075</v>
      </c>
      <c r="P2340" s="39">
        <f t="shared" si="510"/>
        <v>19044</v>
      </c>
      <c r="Q2340" s="73">
        <f t="shared" si="511"/>
        <v>9202.96836785349</v>
      </c>
      <c r="R2340" s="73">
        <f t="shared" si="512"/>
        <v>178.0443553519368</v>
      </c>
      <c r="S2340" s="73">
        <f t="shared" si="513"/>
        <v>384.0022598277695</v>
      </c>
      <c r="T2340" s="73">
        <f t="shared" si="514"/>
        <v>15699.18133339713</v>
      </c>
      <c r="U2340" s="73">
        <f t="shared" si="515"/>
        <v>19236</v>
      </c>
      <c r="V2340" s="73">
        <f t="shared" si="516"/>
        <v>159960.3437303824</v>
      </c>
      <c r="W2340" s="73">
        <f t="shared" si="517"/>
        <v>165000.4364190903</v>
      </c>
    </row>
    <row r="2341" spans="2:23" ht="15">
      <c r="B2341" t="s">
        <v>3943</v>
      </c>
      <c r="C2341" t="s">
        <v>1785</v>
      </c>
      <c r="D2341" t="s">
        <v>474</v>
      </c>
      <c r="E2341" s="54">
        <v>35</v>
      </c>
      <c r="F2341" s="45" t="s">
        <v>407</v>
      </c>
      <c r="G2341" s="45" t="s">
        <v>408</v>
      </c>
      <c r="H2341" s="45" t="s">
        <v>412</v>
      </c>
      <c r="I2341" s="53">
        <v>165269.24</v>
      </c>
      <c r="J2341" s="58">
        <f t="shared" si="504"/>
        <v>171549.47112</v>
      </c>
      <c r="K2341" s="58">
        <f t="shared" si="505"/>
        <v>177210.60366696</v>
      </c>
      <c r="L2341" s="74">
        <f t="shared" si="506"/>
        <v>10448.26733124</v>
      </c>
      <c r="M2341" s="74">
        <f t="shared" si="507"/>
        <v>253.89321725759999</v>
      </c>
      <c r="N2341" s="74">
        <f t="shared" si="508"/>
        <v>384.0022598277695</v>
      </c>
      <c r="O2341" s="74">
        <f t="shared" si="509"/>
        <v>22086.9944067</v>
      </c>
      <c r="P2341" s="39">
        <f t="shared" si="510"/>
        <v>19044</v>
      </c>
      <c r="Q2341" s="73">
        <f t="shared" si="511"/>
        <v>10530.35375317092</v>
      </c>
      <c r="R2341" s="73">
        <f t="shared" si="512"/>
        <v>262.2716934271008</v>
      </c>
      <c r="S2341" s="73">
        <f t="shared" si="513"/>
        <v>384.0022598277695</v>
      </c>
      <c r="T2341" s="73">
        <f t="shared" si="514"/>
        <v>23125.98377853828</v>
      </c>
      <c r="U2341" s="73">
        <f t="shared" si="515"/>
        <v>19236</v>
      </c>
      <c r="V2341" s="73">
        <f t="shared" si="516"/>
        <v>223766.62833502537</v>
      </c>
      <c r="W2341" s="73">
        <f t="shared" si="517"/>
        <v>230749.21515192406</v>
      </c>
    </row>
    <row r="2342" spans="2:23" ht="15">
      <c r="B2342" t="s">
        <v>3944</v>
      </c>
      <c r="C2342" t="s">
        <v>1503</v>
      </c>
      <c r="D2342" t="s">
        <v>511</v>
      </c>
      <c r="E2342" s="54">
        <v>40</v>
      </c>
      <c r="F2342" s="45" t="s">
        <v>407</v>
      </c>
      <c r="G2342" s="45" t="s">
        <v>408</v>
      </c>
      <c r="H2342" s="45" t="s">
        <v>412</v>
      </c>
      <c r="I2342" s="53">
        <v>48313.17</v>
      </c>
      <c r="J2342" s="58">
        <f t="shared" si="504"/>
        <v>50149.07046</v>
      </c>
      <c r="K2342" s="58">
        <f t="shared" si="505"/>
        <v>51803.98978518</v>
      </c>
      <c r="L2342" s="74">
        <f t="shared" si="506"/>
        <v>3836.4038901900003</v>
      </c>
      <c r="M2342" s="74">
        <f t="shared" si="507"/>
        <v>74.22062428080001</v>
      </c>
      <c r="N2342" s="74">
        <f t="shared" si="508"/>
        <v>384.0022598277695</v>
      </c>
      <c r="O2342" s="74">
        <f t="shared" si="509"/>
        <v>6456.692821725001</v>
      </c>
      <c r="P2342" s="39">
        <f t="shared" si="510"/>
        <v>19044</v>
      </c>
      <c r="Q2342" s="73">
        <f t="shared" si="511"/>
        <v>3963.00521856627</v>
      </c>
      <c r="R2342" s="73">
        <f t="shared" si="512"/>
        <v>76.66990488206639</v>
      </c>
      <c r="S2342" s="73">
        <f t="shared" si="513"/>
        <v>384.0022598277695</v>
      </c>
      <c r="T2342" s="73">
        <f t="shared" si="514"/>
        <v>6760.42066696599</v>
      </c>
      <c r="U2342" s="73">
        <f t="shared" si="515"/>
        <v>19236</v>
      </c>
      <c r="V2342" s="73">
        <f t="shared" si="516"/>
        <v>79944.39005602358</v>
      </c>
      <c r="W2342" s="73">
        <f t="shared" si="517"/>
        <v>82224.08783542209</v>
      </c>
    </row>
    <row r="2343" spans="2:23" ht="15">
      <c r="B2343" t="s">
        <v>3945</v>
      </c>
      <c r="C2343" t="s">
        <v>3482</v>
      </c>
      <c r="D2343" t="s">
        <v>511</v>
      </c>
      <c r="E2343" s="54">
        <v>40</v>
      </c>
      <c r="F2343" s="45" t="s">
        <v>407</v>
      </c>
      <c r="G2343" s="45" t="s">
        <v>408</v>
      </c>
      <c r="H2343" s="45" t="s">
        <v>412</v>
      </c>
      <c r="I2343" s="53">
        <v>43929.7</v>
      </c>
      <c r="J2343" s="58">
        <f t="shared" si="504"/>
        <v>45599.0286</v>
      </c>
      <c r="K2343" s="58">
        <f t="shared" si="505"/>
        <v>47103.796543799996</v>
      </c>
      <c r="L2343" s="74">
        <f t="shared" si="506"/>
        <v>3488.3256878999996</v>
      </c>
      <c r="M2343" s="74">
        <f t="shared" si="507"/>
        <v>67.48656232799999</v>
      </c>
      <c r="N2343" s="74">
        <f t="shared" si="508"/>
        <v>384.0022598277695</v>
      </c>
      <c r="O2343" s="74">
        <f t="shared" si="509"/>
        <v>5870.87493225</v>
      </c>
      <c r="P2343" s="39">
        <f t="shared" si="510"/>
        <v>19044</v>
      </c>
      <c r="Q2343" s="73">
        <f t="shared" si="511"/>
        <v>3603.4404356006994</v>
      </c>
      <c r="R2343" s="73">
        <f t="shared" si="512"/>
        <v>69.71361888482399</v>
      </c>
      <c r="S2343" s="73">
        <f t="shared" si="513"/>
        <v>384.0022598277695</v>
      </c>
      <c r="T2343" s="73">
        <f t="shared" si="514"/>
        <v>6147.0454489659</v>
      </c>
      <c r="U2343" s="73">
        <f t="shared" si="515"/>
        <v>19236</v>
      </c>
      <c r="V2343" s="73">
        <f t="shared" si="516"/>
        <v>74453.71804230576</v>
      </c>
      <c r="W2343" s="73">
        <f t="shared" si="517"/>
        <v>76543.9983070792</v>
      </c>
    </row>
    <row r="2344" spans="2:23" ht="15">
      <c r="B2344" t="s">
        <v>3946</v>
      </c>
      <c r="C2344" t="s">
        <v>1503</v>
      </c>
      <c r="D2344" t="s">
        <v>511</v>
      </c>
      <c r="E2344" s="54">
        <v>35</v>
      </c>
      <c r="F2344" s="45" t="s">
        <v>407</v>
      </c>
      <c r="G2344" s="45" t="s">
        <v>408</v>
      </c>
      <c r="H2344" s="45" t="s">
        <v>412</v>
      </c>
      <c r="I2344" s="53">
        <v>48313.17</v>
      </c>
      <c r="J2344" s="58">
        <f t="shared" si="504"/>
        <v>50149.07046</v>
      </c>
      <c r="K2344" s="58">
        <f t="shared" si="505"/>
        <v>51803.98978518</v>
      </c>
      <c r="L2344" s="74">
        <f t="shared" si="506"/>
        <v>3836.4038901900003</v>
      </c>
      <c r="M2344" s="74">
        <f t="shared" si="507"/>
        <v>74.22062428080001</v>
      </c>
      <c r="N2344" s="74">
        <f t="shared" si="508"/>
        <v>384.0022598277695</v>
      </c>
      <c r="O2344" s="74">
        <f t="shared" si="509"/>
        <v>6456.692821725001</v>
      </c>
      <c r="P2344" s="39">
        <f t="shared" si="510"/>
        <v>19044</v>
      </c>
      <c r="Q2344" s="73">
        <f t="shared" si="511"/>
        <v>3963.00521856627</v>
      </c>
      <c r="R2344" s="73">
        <f t="shared" si="512"/>
        <v>76.66990488206639</v>
      </c>
      <c r="S2344" s="73">
        <f t="shared" si="513"/>
        <v>384.0022598277695</v>
      </c>
      <c r="T2344" s="73">
        <f t="shared" si="514"/>
        <v>6760.42066696599</v>
      </c>
      <c r="U2344" s="73">
        <f t="shared" si="515"/>
        <v>19236</v>
      </c>
      <c r="V2344" s="73">
        <f t="shared" si="516"/>
        <v>79944.39005602358</v>
      </c>
      <c r="W2344" s="73">
        <f t="shared" si="517"/>
        <v>82224.08783542209</v>
      </c>
    </row>
    <row r="2345" spans="2:23" ht="15">
      <c r="B2345" t="s">
        <v>3947</v>
      </c>
      <c r="C2345" t="s">
        <v>3482</v>
      </c>
      <c r="D2345" t="s">
        <v>511</v>
      </c>
      <c r="E2345" s="54">
        <v>35</v>
      </c>
      <c r="F2345" s="45" t="s">
        <v>407</v>
      </c>
      <c r="G2345" s="45" t="s">
        <v>408</v>
      </c>
      <c r="H2345" s="45" t="s">
        <v>412</v>
      </c>
      <c r="I2345" s="53">
        <v>43929.7</v>
      </c>
      <c r="J2345" s="58">
        <f t="shared" si="504"/>
        <v>45599.0286</v>
      </c>
      <c r="K2345" s="58">
        <f t="shared" si="505"/>
        <v>47103.796543799996</v>
      </c>
      <c r="L2345" s="74">
        <f t="shared" si="506"/>
        <v>3488.3256878999996</v>
      </c>
      <c r="M2345" s="74">
        <f t="shared" si="507"/>
        <v>67.48656232799999</v>
      </c>
      <c r="N2345" s="74">
        <f t="shared" si="508"/>
        <v>384.0022598277695</v>
      </c>
      <c r="O2345" s="74">
        <f t="shared" si="509"/>
        <v>5870.87493225</v>
      </c>
      <c r="P2345" s="39">
        <f t="shared" si="510"/>
        <v>19044</v>
      </c>
      <c r="Q2345" s="73">
        <f t="shared" si="511"/>
        <v>3603.4404356006994</v>
      </c>
      <c r="R2345" s="73">
        <f t="shared" si="512"/>
        <v>69.71361888482399</v>
      </c>
      <c r="S2345" s="73">
        <f t="shared" si="513"/>
        <v>384.0022598277695</v>
      </c>
      <c r="T2345" s="73">
        <f t="shared" si="514"/>
        <v>6147.0454489659</v>
      </c>
      <c r="U2345" s="73">
        <f t="shared" si="515"/>
        <v>19236</v>
      </c>
      <c r="V2345" s="73">
        <f t="shared" si="516"/>
        <v>74453.71804230576</v>
      </c>
      <c r="W2345" s="73">
        <f t="shared" si="517"/>
        <v>76543.9983070792</v>
      </c>
    </row>
    <row r="2346" spans="2:23" ht="15">
      <c r="B2346" t="s">
        <v>3948</v>
      </c>
      <c r="C2346" t="s">
        <v>1547</v>
      </c>
      <c r="D2346" t="s">
        <v>423</v>
      </c>
      <c r="E2346" s="54">
        <v>40</v>
      </c>
      <c r="F2346" s="45" t="s">
        <v>407</v>
      </c>
      <c r="G2346" s="45" t="s">
        <v>408</v>
      </c>
      <c r="H2346" s="45" t="s">
        <v>412</v>
      </c>
      <c r="I2346" s="53">
        <v>45137.03</v>
      </c>
      <c r="J2346" s="58">
        <f t="shared" si="504"/>
        <v>46852.23714</v>
      </c>
      <c r="K2346" s="58">
        <f t="shared" si="505"/>
        <v>48398.36096561999</v>
      </c>
      <c r="L2346" s="74">
        <f t="shared" si="506"/>
        <v>3584.19614121</v>
      </c>
      <c r="M2346" s="74">
        <f t="shared" si="507"/>
        <v>69.3413109672</v>
      </c>
      <c r="N2346" s="74">
        <f t="shared" si="508"/>
        <v>384.0022598277695</v>
      </c>
      <c r="O2346" s="74">
        <f t="shared" si="509"/>
        <v>6032.225531775</v>
      </c>
      <c r="P2346" s="39">
        <f t="shared" si="510"/>
        <v>19044</v>
      </c>
      <c r="Q2346" s="73">
        <f t="shared" si="511"/>
        <v>3702.4746138699293</v>
      </c>
      <c r="R2346" s="73">
        <f t="shared" si="512"/>
        <v>71.62957422911758</v>
      </c>
      <c r="S2346" s="73">
        <f t="shared" si="513"/>
        <v>384.0022598277695</v>
      </c>
      <c r="T2346" s="73">
        <f t="shared" si="514"/>
        <v>6315.986106013409</v>
      </c>
      <c r="U2346" s="73">
        <f t="shared" si="515"/>
        <v>19236</v>
      </c>
      <c r="V2346" s="73">
        <f t="shared" si="516"/>
        <v>75966.00238377997</v>
      </c>
      <c r="W2346" s="73">
        <f t="shared" si="517"/>
        <v>78108.45351956022</v>
      </c>
    </row>
    <row r="2347" spans="2:23" ht="15">
      <c r="B2347" t="s">
        <v>3949</v>
      </c>
      <c r="C2347" t="s">
        <v>3950</v>
      </c>
      <c r="D2347" t="s">
        <v>483</v>
      </c>
      <c r="E2347" s="54">
        <v>40</v>
      </c>
      <c r="F2347" s="45" t="s">
        <v>407</v>
      </c>
      <c r="G2347" s="45" t="s">
        <v>408</v>
      </c>
      <c r="H2347" s="45" t="s">
        <v>412</v>
      </c>
      <c r="I2347" s="53">
        <v>45137.03</v>
      </c>
      <c r="J2347" s="58">
        <f t="shared" si="504"/>
        <v>46852.23714</v>
      </c>
      <c r="K2347" s="58">
        <f t="shared" si="505"/>
        <v>48398.36096561999</v>
      </c>
      <c r="L2347" s="74">
        <f t="shared" si="506"/>
        <v>3584.19614121</v>
      </c>
      <c r="M2347" s="74">
        <f t="shared" si="507"/>
        <v>69.3413109672</v>
      </c>
      <c r="N2347" s="74">
        <f t="shared" si="508"/>
        <v>384.0022598277695</v>
      </c>
      <c r="O2347" s="74">
        <f t="shared" si="509"/>
        <v>6032.225531775</v>
      </c>
      <c r="P2347" s="39">
        <f t="shared" si="510"/>
        <v>19044</v>
      </c>
      <c r="Q2347" s="73">
        <f t="shared" si="511"/>
        <v>3702.4746138699293</v>
      </c>
      <c r="R2347" s="73">
        <f t="shared" si="512"/>
        <v>71.62957422911758</v>
      </c>
      <c r="S2347" s="73">
        <f t="shared" si="513"/>
        <v>384.0022598277695</v>
      </c>
      <c r="T2347" s="73">
        <f t="shared" si="514"/>
        <v>6315.986106013409</v>
      </c>
      <c r="U2347" s="73">
        <f t="shared" si="515"/>
        <v>19236</v>
      </c>
      <c r="V2347" s="73">
        <f t="shared" si="516"/>
        <v>75966.00238377997</v>
      </c>
      <c r="W2347" s="73">
        <f t="shared" si="517"/>
        <v>78108.45351956022</v>
      </c>
    </row>
    <row r="2348" spans="2:23" ht="15">
      <c r="B2348" t="s">
        <v>3951</v>
      </c>
      <c r="C2348" t="s">
        <v>1539</v>
      </c>
      <c r="D2348" t="s">
        <v>417</v>
      </c>
      <c r="E2348" s="54">
        <v>40</v>
      </c>
      <c r="F2348" s="45" t="s">
        <v>407</v>
      </c>
      <c r="G2348" s="45" t="s">
        <v>408</v>
      </c>
      <c r="H2348" s="45" t="s">
        <v>412</v>
      </c>
      <c r="I2348" s="53">
        <v>45125.81</v>
      </c>
      <c r="J2348" s="58">
        <f t="shared" si="504"/>
        <v>46840.59078</v>
      </c>
      <c r="K2348" s="58">
        <f t="shared" si="505"/>
        <v>48386.330275739994</v>
      </c>
      <c r="L2348" s="74">
        <f t="shared" si="506"/>
        <v>3583.3051946699998</v>
      </c>
      <c r="M2348" s="74">
        <f t="shared" si="507"/>
        <v>69.3240743544</v>
      </c>
      <c r="N2348" s="74">
        <f t="shared" si="508"/>
        <v>384.0022598277695</v>
      </c>
      <c r="O2348" s="74">
        <f t="shared" si="509"/>
        <v>6030.726062925</v>
      </c>
      <c r="P2348" s="39">
        <f t="shared" si="510"/>
        <v>19044</v>
      </c>
      <c r="Q2348" s="73">
        <f t="shared" si="511"/>
        <v>3701.5542660941096</v>
      </c>
      <c r="R2348" s="73">
        <f t="shared" si="512"/>
        <v>71.61176880809519</v>
      </c>
      <c r="S2348" s="73">
        <f t="shared" si="513"/>
        <v>384.0022598277695</v>
      </c>
      <c r="T2348" s="73">
        <f t="shared" si="514"/>
        <v>6314.416100984069</v>
      </c>
      <c r="U2348" s="73">
        <f t="shared" si="515"/>
        <v>19236</v>
      </c>
      <c r="V2348" s="73">
        <f t="shared" si="516"/>
        <v>75951.94837177717</v>
      </c>
      <c r="W2348" s="73">
        <f t="shared" si="517"/>
        <v>78093.91467145404</v>
      </c>
    </row>
    <row r="2349" spans="2:23" ht="15">
      <c r="B2349" t="s">
        <v>3952</v>
      </c>
      <c r="C2349" t="s">
        <v>1541</v>
      </c>
      <c r="D2349" t="s">
        <v>486</v>
      </c>
      <c r="E2349" s="54">
        <v>40</v>
      </c>
      <c r="F2349" s="45" t="s">
        <v>407</v>
      </c>
      <c r="G2349" s="45" t="s">
        <v>408</v>
      </c>
      <c r="H2349" s="45" t="s">
        <v>412</v>
      </c>
      <c r="I2349" s="53">
        <v>44081.43</v>
      </c>
      <c r="J2349" s="58">
        <f t="shared" si="504"/>
        <v>45756.52434</v>
      </c>
      <c r="K2349" s="58">
        <f t="shared" si="505"/>
        <v>47266.48964322</v>
      </c>
      <c r="L2349" s="74">
        <f t="shared" si="506"/>
        <v>3500.3741120100003</v>
      </c>
      <c r="M2349" s="74">
        <f t="shared" si="507"/>
        <v>67.7196560232</v>
      </c>
      <c r="N2349" s="74">
        <f t="shared" si="508"/>
        <v>384.0022598277695</v>
      </c>
      <c r="O2349" s="74">
        <f t="shared" si="509"/>
        <v>5891.152508775001</v>
      </c>
      <c r="P2349" s="39">
        <f t="shared" si="510"/>
        <v>19044</v>
      </c>
      <c r="Q2349" s="73">
        <f t="shared" si="511"/>
        <v>3615.8864577063296</v>
      </c>
      <c r="R2349" s="73">
        <f t="shared" si="512"/>
        <v>69.95440467196559</v>
      </c>
      <c r="S2349" s="73">
        <f t="shared" si="513"/>
        <v>384.0022598277695</v>
      </c>
      <c r="T2349" s="73">
        <f t="shared" si="514"/>
        <v>6168.27689844021</v>
      </c>
      <c r="U2349" s="73">
        <f t="shared" si="515"/>
        <v>19236</v>
      </c>
      <c r="V2349" s="73">
        <f t="shared" si="516"/>
        <v>74643.77287663598</v>
      </c>
      <c r="W2349" s="73">
        <f t="shared" si="517"/>
        <v>76740.60966386627</v>
      </c>
    </row>
    <row r="2350" spans="2:23" ht="15">
      <c r="B2350" t="s">
        <v>3953</v>
      </c>
      <c r="C2350" t="s">
        <v>1551</v>
      </c>
      <c r="D2350" t="s">
        <v>446</v>
      </c>
      <c r="E2350" s="54">
        <v>87</v>
      </c>
      <c r="F2350" s="45" t="s">
        <v>407</v>
      </c>
      <c r="G2350" s="45" t="s">
        <v>408</v>
      </c>
      <c r="H2350" s="45" t="s">
        <v>412</v>
      </c>
      <c r="I2350" s="53">
        <v>45306.3</v>
      </c>
      <c r="J2350" s="58">
        <f t="shared" si="504"/>
        <v>47027.9394</v>
      </c>
      <c r="K2350" s="58">
        <f t="shared" si="505"/>
        <v>48579.861400199996</v>
      </c>
      <c r="L2350" s="74">
        <f t="shared" si="506"/>
        <v>3597.6373641</v>
      </c>
      <c r="M2350" s="74">
        <f t="shared" si="507"/>
        <v>69.60135031200001</v>
      </c>
      <c r="N2350" s="74">
        <f t="shared" si="508"/>
        <v>384.0022598277695</v>
      </c>
      <c r="O2350" s="74">
        <f t="shared" si="509"/>
        <v>6054.84719775</v>
      </c>
      <c r="P2350" s="39">
        <f t="shared" si="510"/>
        <v>19044</v>
      </c>
      <c r="Q2350" s="73">
        <f t="shared" si="511"/>
        <v>3716.3593971152995</v>
      </c>
      <c r="R2350" s="73">
        <f t="shared" si="512"/>
        <v>71.89819487229599</v>
      </c>
      <c r="S2350" s="73">
        <f t="shared" si="513"/>
        <v>384.0022598277695</v>
      </c>
      <c r="T2350" s="73">
        <f t="shared" si="514"/>
        <v>6339.671912726099</v>
      </c>
      <c r="U2350" s="73">
        <f t="shared" si="515"/>
        <v>19236</v>
      </c>
      <c r="V2350" s="73">
        <f t="shared" si="516"/>
        <v>76178.02757198978</v>
      </c>
      <c r="W2350" s="73">
        <f t="shared" si="517"/>
        <v>78327.79316474145</v>
      </c>
    </row>
    <row r="2351" spans="2:23" ht="15">
      <c r="B2351" t="s">
        <v>3954</v>
      </c>
      <c r="C2351" t="s">
        <v>1555</v>
      </c>
      <c r="D2351" t="s">
        <v>417</v>
      </c>
      <c r="E2351" s="54">
        <v>40</v>
      </c>
      <c r="F2351" s="45" t="s">
        <v>407</v>
      </c>
      <c r="G2351" s="45" t="s">
        <v>408</v>
      </c>
      <c r="H2351" s="45" t="s">
        <v>412</v>
      </c>
      <c r="I2351" s="53">
        <v>51598.04</v>
      </c>
      <c r="J2351" s="58">
        <f t="shared" si="504"/>
        <v>53558.76552</v>
      </c>
      <c r="K2351" s="58">
        <f t="shared" si="505"/>
        <v>55326.20478216</v>
      </c>
      <c r="L2351" s="74">
        <f t="shared" si="506"/>
        <v>4097.24556228</v>
      </c>
      <c r="M2351" s="74">
        <f t="shared" si="507"/>
        <v>79.2669729696</v>
      </c>
      <c r="N2351" s="74">
        <f t="shared" si="508"/>
        <v>384.0022598277695</v>
      </c>
      <c r="O2351" s="74">
        <f t="shared" si="509"/>
        <v>6895.6910607</v>
      </c>
      <c r="P2351" s="39">
        <f t="shared" si="510"/>
        <v>19044</v>
      </c>
      <c r="Q2351" s="73">
        <f t="shared" si="511"/>
        <v>4232.45466583524</v>
      </c>
      <c r="R2351" s="73">
        <f t="shared" si="512"/>
        <v>81.8827830775968</v>
      </c>
      <c r="S2351" s="73">
        <f t="shared" si="513"/>
        <v>384.0022598277695</v>
      </c>
      <c r="T2351" s="73">
        <f t="shared" si="514"/>
        <v>7220.06972407188</v>
      </c>
      <c r="U2351" s="73">
        <f t="shared" si="515"/>
        <v>19236</v>
      </c>
      <c r="V2351" s="73">
        <f t="shared" si="516"/>
        <v>84058.97137577737</v>
      </c>
      <c r="W2351" s="73">
        <f t="shared" si="517"/>
        <v>86480.61421497248</v>
      </c>
    </row>
    <row r="2352" spans="2:23" ht="15">
      <c r="B2352" t="s">
        <v>3955</v>
      </c>
      <c r="C2352" t="s">
        <v>3956</v>
      </c>
      <c r="D2352" t="s">
        <v>483</v>
      </c>
      <c r="E2352" s="54">
        <v>40</v>
      </c>
      <c r="F2352" s="45" t="s">
        <v>407</v>
      </c>
      <c r="G2352" s="45" t="s">
        <v>408</v>
      </c>
      <c r="H2352" s="45" t="s">
        <v>412</v>
      </c>
      <c r="I2352" s="53">
        <v>49628.82</v>
      </c>
      <c r="J2352" s="58">
        <f t="shared" si="504"/>
        <v>51514.71516</v>
      </c>
      <c r="K2352" s="58">
        <f t="shared" si="505"/>
        <v>53214.70076027999</v>
      </c>
      <c r="L2352" s="74">
        <f t="shared" si="506"/>
        <v>3940.87570974</v>
      </c>
      <c r="M2352" s="74">
        <f t="shared" si="507"/>
        <v>76.2417784368</v>
      </c>
      <c r="N2352" s="74">
        <f t="shared" si="508"/>
        <v>384.0022598277695</v>
      </c>
      <c r="O2352" s="74">
        <f t="shared" si="509"/>
        <v>6632.51957685</v>
      </c>
      <c r="P2352" s="39">
        <f t="shared" si="510"/>
        <v>19044</v>
      </c>
      <c r="Q2352" s="73">
        <f t="shared" si="511"/>
        <v>4070.924608161419</v>
      </c>
      <c r="R2352" s="73">
        <f t="shared" si="512"/>
        <v>78.75775712521438</v>
      </c>
      <c r="S2352" s="73">
        <f t="shared" si="513"/>
        <v>384.0022598277695</v>
      </c>
      <c r="T2352" s="73">
        <f t="shared" si="514"/>
        <v>6944.518449216539</v>
      </c>
      <c r="U2352" s="73">
        <f t="shared" si="515"/>
        <v>19236</v>
      </c>
      <c r="V2352" s="73">
        <f t="shared" si="516"/>
        <v>81592.35448485457</v>
      </c>
      <c r="W2352" s="73">
        <f t="shared" si="517"/>
        <v>83928.90383461093</v>
      </c>
    </row>
    <row r="2353" spans="2:23" ht="15">
      <c r="B2353" t="s">
        <v>3957</v>
      </c>
      <c r="C2353" t="s">
        <v>1566</v>
      </c>
      <c r="D2353" t="s">
        <v>423</v>
      </c>
      <c r="E2353" s="54">
        <v>40</v>
      </c>
      <c r="F2353" s="45" t="s">
        <v>407</v>
      </c>
      <c r="G2353" s="45" t="s">
        <v>408</v>
      </c>
      <c r="H2353" s="45" t="s">
        <v>412</v>
      </c>
      <c r="I2353" s="53">
        <v>53475.18</v>
      </c>
      <c r="J2353" s="58">
        <f t="shared" si="504"/>
        <v>55507.236840000005</v>
      </c>
      <c r="K2353" s="58">
        <f t="shared" si="505"/>
        <v>57338.97565572</v>
      </c>
      <c r="L2353" s="74">
        <f t="shared" si="506"/>
        <v>4246.30361826</v>
      </c>
      <c r="M2353" s="74">
        <f t="shared" si="507"/>
        <v>82.1507105232</v>
      </c>
      <c r="N2353" s="74">
        <f t="shared" si="508"/>
        <v>384.0022598277695</v>
      </c>
      <c r="O2353" s="74">
        <f t="shared" si="509"/>
        <v>7146.556743150001</v>
      </c>
      <c r="P2353" s="39">
        <f t="shared" si="510"/>
        <v>19044</v>
      </c>
      <c r="Q2353" s="73">
        <f t="shared" si="511"/>
        <v>4386.43163766258</v>
      </c>
      <c r="R2353" s="73">
        <f t="shared" si="512"/>
        <v>84.8616839704656</v>
      </c>
      <c r="S2353" s="73">
        <f t="shared" si="513"/>
        <v>384.0022598277695</v>
      </c>
      <c r="T2353" s="73">
        <f t="shared" si="514"/>
        <v>7482.736323071461</v>
      </c>
      <c r="U2353" s="73">
        <f t="shared" si="515"/>
        <v>19236</v>
      </c>
      <c r="V2353" s="73">
        <f t="shared" si="516"/>
        <v>86410.25017176097</v>
      </c>
      <c r="W2353" s="73">
        <f t="shared" si="517"/>
        <v>88913.00756025227</v>
      </c>
    </row>
    <row r="2354" spans="2:23" ht="15">
      <c r="B2354" t="s">
        <v>3958</v>
      </c>
      <c r="C2354" t="s">
        <v>1557</v>
      </c>
      <c r="D2354" t="s">
        <v>411</v>
      </c>
      <c r="E2354" s="54">
        <v>40</v>
      </c>
      <c r="F2354" s="45" t="s">
        <v>407</v>
      </c>
      <c r="G2354" s="45" t="s">
        <v>408</v>
      </c>
      <c r="H2354" s="45" t="s">
        <v>412</v>
      </c>
      <c r="I2354" s="53">
        <v>49628.82</v>
      </c>
      <c r="J2354" s="58">
        <f t="shared" si="504"/>
        <v>51514.71516</v>
      </c>
      <c r="K2354" s="58">
        <f t="shared" si="505"/>
        <v>53214.70076027999</v>
      </c>
      <c r="L2354" s="74">
        <f t="shared" si="506"/>
        <v>3940.87570974</v>
      </c>
      <c r="M2354" s="74">
        <f t="shared" si="507"/>
        <v>76.2417784368</v>
      </c>
      <c r="N2354" s="74">
        <f t="shared" si="508"/>
        <v>384.0022598277695</v>
      </c>
      <c r="O2354" s="74">
        <f t="shared" si="509"/>
        <v>6632.51957685</v>
      </c>
      <c r="P2354" s="39">
        <f t="shared" si="510"/>
        <v>19044</v>
      </c>
      <c r="Q2354" s="73">
        <f t="shared" si="511"/>
        <v>4070.924608161419</v>
      </c>
      <c r="R2354" s="73">
        <f t="shared" si="512"/>
        <v>78.75775712521438</v>
      </c>
      <c r="S2354" s="73">
        <f t="shared" si="513"/>
        <v>384.0022598277695</v>
      </c>
      <c r="T2354" s="73">
        <f t="shared" si="514"/>
        <v>6944.518449216539</v>
      </c>
      <c r="U2354" s="73">
        <f t="shared" si="515"/>
        <v>19236</v>
      </c>
      <c r="V2354" s="73">
        <f t="shared" si="516"/>
        <v>81592.35448485457</v>
      </c>
      <c r="W2354" s="73">
        <f t="shared" si="517"/>
        <v>83928.90383461093</v>
      </c>
    </row>
    <row r="2355" spans="2:23" ht="15">
      <c r="B2355" t="s">
        <v>3959</v>
      </c>
      <c r="C2355" t="s">
        <v>1559</v>
      </c>
      <c r="D2355" t="s">
        <v>486</v>
      </c>
      <c r="E2355" s="54">
        <v>40</v>
      </c>
      <c r="F2355" s="45" t="s">
        <v>407</v>
      </c>
      <c r="G2355" s="45" t="s">
        <v>408</v>
      </c>
      <c r="H2355" s="45" t="s">
        <v>412</v>
      </c>
      <c r="I2355" s="53">
        <v>52472.36</v>
      </c>
      <c r="J2355" s="58">
        <f t="shared" si="504"/>
        <v>54466.309680000006</v>
      </c>
      <c r="K2355" s="58">
        <f t="shared" si="505"/>
        <v>56263.697899440005</v>
      </c>
      <c r="L2355" s="74">
        <f t="shared" si="506"/>
        <v>4166.67269052</v>
      </c>
      <c r="M2355" s="74">
        <f t="shared" si="507"/>
        <v>80.6101383264</v>
      </c>
      <c r="N2355" s="74">
        <f t="shared" si="508"/>
        <v>384.0022598277695</v>
      </c>
      <c r="O2355" s="74">
        <f t="shared" si="509"/>
        <v>7012.537371300001</v>
      </c>
      <c r="P2355" s="39">
        <f t="shared" si="510"/>
        <v>19044</v>
      </c>
      <c r="Q2355" s="73">
        <f t="shared" si="511"/>
        <v>4304.17288930716</v>
      </c>
      <c r="R2355" s="73">
        <f t="shared" si="512"/>
        <v>83.2702728911712</v>
      </c>
      <c r="S2355" s="73">
        <f t="shared" si="513"/>
        <v>384.0022598277695</v>
      </c>
      <c r="T2355" s="73">
        <f t="shared" si="514"/>
        <v>7342.4125758769205</v>
      </c>
      <c r="U2355" s="73">
        <f t="shared" si="515"/>
        <v>19236</v>
      </c>
      <c r="V2355" s="73">
        <f t="shared" si="516"/>
        <v>85154.13213997417</v>
      </c>
      <c r="W2355" s="73">
        <f t="shared" si="517"/>
        <v>87613.55589734303</v>
      </c>
    </row>
    <row r="2356" spans="2:23" ht="15">
      <c r="B2356" t="s">
        <v>3960</v>
      </c>
      <c r="C2356" t="s">
        <v>1570</v>
      </c>
      <c r="D2356" t="s">
        <v>446</v>
      </c>
      <c r="E2356" s="54">
        <v>87</v>
      </c>
      <c r="F2356" s="45" t="s">
        <v>407</v>
      </c>
      <c r="G2356" s="45" t="s">
        <v>408</v>
      </c>
      <c r="H2356" s="45" t="s">
        <v>412</v>
      </c>
      <c r="I2356" s="53">
        <v>49814.93</v>
      </c>
      <c r="J2356" s="58">
        <f t="shared" si="504"/>
        <v>51707.89734</v>
      </c>
      <c r="K2356" s="58">
        <f t="shared" si="505"/>
        <v>53414.257952219996</v>
      </c>
      <c r="L2356" s="74">
        <f t="shared" si="506"/>
        <v>3955.6541465100004</v>
      </c>
      <c r="M2356" s="74">
        <f t="shared" si="507"/>
        <v>76.5276880632</v>
      </c>
      <c r="N2356" s="74">
        <f t="shared" si="508"/>
        <v>384.0022598277695</v>
      </c>
      <c r="O2356" s="74">
        <f t="shared" si="509"/>
        <v>6657.391782525001</v>
      </c>
      <c r="P2356" s="39">
        <f t="shared" si="510"/>
        <v>19044</v>
      </c>
      <c r="Q2356" s="73">
        <f t="shared" si="511"/>
        <v>4086.19073334483</v>
      </c>
      <c r="R2356" s="73">
        <f t="shared" si="512"/>
        <v>79.05310176928559</v>
      </c>
      <c r="S2356" s="73">
        <f t="shared" si="513"/>
        <v>384.0022598277695</v>
      </c>
      <c r="T2356" s="73">
        <f t="shared" si="514"/>
        <v>6970.560662764709</v>
      </c>
      <c r="U2356" s="73">
        <f t="shared" si="515"/>
        <v>19236</v>
      </c>
      <c r="V2356" s="73">
        <f t="shared" si="516"/>
        <v>81825.47321692598</v>
      </c>
      <c r="W2356" s="73">
        <f t="shared" si="517"/>
        <v>84170.06470992659</v>
      </c>
    </row>
    <row r="2357" spans="2:23" ht="15">
      <c r="B2357" t="s">
        <v>3961</v>
      </c>
      <c r="C2357" t="s">
        <v>1572</v>
      </c>
      <c r="D2357" t="s">
        <v>417</v>
      </c>
      <c r="E2357" s="54">
        <v>40</v>
      </c>
      <c r="F2357" s="45" t="s">
        <v>407</v>
      </c>
      <c r="G2357" s="45" t="s">
        <v>408</v>
      </c>
      <c r="H2357" s="45" t="s">
        <v>412</v>
      </c>
      <c r="I2357" s="53">
        <v>58608.82</v>
      </c>
      <c r="J2357" s="58">
        <f t="shared" si="504"/>
        <v>60835.955160000005</v>
      </c>
      <c r="K2357" s="58">
        <f t="shared" si="505"/>
        <v>62843.54168028</v>
      </c>
      <c r="L2357" s="74">
        <f t="shared" si="506"/>
        <v>4653.95056974</v>
      </c>
      <c r="M2357" s="74">
        <f t="shared" si="507"/>
        <v>90.0372136368</v>
      </c>
      <c r="N2357" s="74">
        <f t="shared" si="508"/>
        <v>384.0022598277695</v>
      </c>
      <c r="O2357" s="74">
        <f t="shared" si="509"/>
        <v>7832.629226850001</v>
      </c>
      <c r="P2357" s="39">
        <f t="shared" si="510"/>
        <v>19044</v>
      </c>
      <c r="Q2357" s="73">
        <f t="shared" si="511"/>
        <v>4807.53093854142</v>
      </c>
      <c r="R2357" s="73">
        <f t="shared" si="512"/>
        <v>93.00844168681441</v>
      </c>
      <c r="S2357" s="73">
        <f t="shared" si="513"/>
        <v>384.0022598277695</v>
      </c>
      <c r="T2357" s="73">
        <f t="shared" si="514"/>
        <v>8201.08218927654</v>
      </c>
      <c r="U2357" s="73">
        <f t="shared" si="515"/>
        <v>19236</v>
      </c>
      <c r="V2357" s="73">
        <f t="shared" si="516"/>
        <v>92840.57443005458</v>
      </c>
      <c r="W2357" s="73">
        <f t="shared" si="517"/>
        <v>95565.16550961255</v>
      </c>
    </row>
    <row r="2358" spans="2:23" ht="15">
      <c r="B2358" t="s">
        <v>3962</v>
      </c>
      <c r="C2358" t="s">
        <v>3963</v>
      </c>
      <c r="D2358" t="s">
        <v>483</v>
      </c>
      <c r="E2358" s="54">
        <v>40</v>
      </c>
      <c r="F2358" s="45" t="s">
        <v>407</v>
      </c>
      <c r="G2358" s="45" t="s">
        <v>408</v>
      </c>
      <c r="H2358" s="45" t="s">
        <v>412</v>
      </c>
      <c r="I2358" s="53">
        <v>54567.34</v>
      </c>
      <c r="J2358" s="58">
        <f t="shared" si="504"/>
        <v>56640.89892</v>
      </c>
      <c r="K2358" s="58">
        <f t="shared" si="505"/>
        <v>58510.048584359996</v>
      </c>
      <c r="L2358" s="74">
        <f t="shared" si="506"/>
        <v>4333.02876738</v>
      </c>
      <c r="M2358" s="74">
        <f t="shared" si="507"/>
        <v>83.82853040159999</v>
      </c>
      <c r="N2358" s="74">
        <f t="shared" si="508"/>
        <v>384.0022598277695</v>
      </c>
      <c r="O2358" s="74">
        <f t="shared" si="509"/>
        <v>7292.51573595</v>
      </c>
      <c r="P2358" s="39">
        <f t="shared" si="510"/>
        <v>19044</v>
      </c>
      <c r="Q2358" s="73">
        <f t="shared" si="511"/>
        <v>4476.018716703539</v>
      </c>
      <c r="R2358" s="73">
        <f t="shared" si="512"/>
        <v>86.5948719048528</v>
      </c>
      <c r="S2358" s="73">
        <f t="shared" si="513"/>
        <v>384.0022598277695</v>
      </c>
      <c r="T2358" s="73">
        <f t="shared" si="514"/>
        <v>7635.56134025898</v>
      </c>
      <c r="U2358" s="73">
        <f t="shared" si="515"/>
        <v>19236</v>
      </c>
      <c r="V2358" s="73">
        <f t="shared" si="516"/>
        <v>87778.27421355937</v>
      </c>
      <c r="W2358" s="73">
        <f t="shared" si="517"/>
        <v>90328.22577305514</v>
      </c>
    </row>
    <row r="2359" spans="2:23" ht="15">
      <c r="B2359" t="s">
        <v>3964</v>
      </c>
      <c r="C2359" t="s">
        <v>1580</v>
      </c>
      <c r="D2359" t="s">
        <v>423</v>
      </c>
      <c r="E2359" s="54">
        <v>40</v>
      </c>
      <c r="F2359" s="45" t="s">
        <v>407</v>
      </c>
      <c r="G2359" s="45" t="s">
        <v>408</v>
      </c>
      <c r="H2359" s="45" t="s">
        <v>412</v>
      </c>
      <c r="I2359" s="53">
        <v>62836.07</v>
      </c>
      <c r="J2359" s="58">
        <f t="shared" si="504"/>
        <v>65223.84066</v>
      </c>
      <c r="K2359" s="58">
        <f t="shared" si="505"/>
        <v>67376.22740178</v>
      </c>
      <c r="L2359" s="74">
        <f t="shared" si="506"/>
        <v>4989.62381049</v>
      </c>
      <c r="M2359" s="74">
        <f t="shared" si="507"/>
        <v>96.5312841768</v>
      </c>
      <c r="N2359" s="74">
        <f t="shared" si="508"/>
        <v>384.0022598277695</v>
      </c>
      <c r="O2359" s="74">
        <f t="shared" si="509"/>
        <v>8397.569484975</v>
      </c>
      <c r="P2359" s="39">
        <f t="shared" si="510"/>
        <v>19044</v>
      </c>
      <c r="Q2359" s="73">
        <f t="shared" si="511"/>
        <v>5154.28139623617</v>
      </c>
      <c r="R2359" s="73">
        <f t="shared" si="512"/>
        <v>99.71681655463439</v>
      </c>
      <c r="S2359" s="73">
        <f t="shared" si="513"/>
        <v>384.0022598277695</v>
      </c>
      <c r="T2359" s="73">
        <f t="shared" si="514"/>
        <v>8792.59767593229</v>
      </c>
      <c r="U2359" s="73">
        <f t="shared" si="515"/>
        <v>19236</v>
      </c>
      <c r="V2359" s="73">
        <f t="shared" si="516"/>
        <v>98135.56749946957</v>
      </c>
      <c r="W2359" s="73">
        <f t="shared" si="517"/>
        <v>101042.82555033086</v>
      </c>
    </row>
    <row r="2360" spans="2:23" ht="15">
      <c r="B2360" t="s">
        <v>3965</v>
      </c>
      <c r="C2360" t="s">
        <v>1574</v>
      </c>
      <c r="D2360" t="s">
        <v>486</v>
      </c>
      <c r="E2360" s="54">
        <v>40</v>
      </c>
      <c r="F2360" s="45" t="s">
        <v>407</v>
      </c>
      <c r="G2360" s="45" t="s">
        <v>408</v>
      </c>
      <c r="H2360" s="45" t="s">
        <v>412</v>
      </c>
      <c r="I2360" s="53">
        <v>57173.63</v>
      </c>
      <c r="J2360" s="58">
        <f t="shared" si="504"/>
        <v>59346.22794</v>
      </c>
      <c r="K2360" s="58">
        <f t="shared" si="505"/>
        <v>61304.65346201999</v>
      </c>
      <c r="L2360" s="74">
        <f t="shared" si="506"/>
        <v>4539.98643741</v>
      </c>
      <c r="M2360" s="74">
        <f t="shared" si="507"/>
        <v>87.8324173512</v>
      </c>
      <c r="N2360" s="74">
        <f t="shared" si="508"/>
        <v>384.0022598277695</v>
      </c>
      <c r="O2360" s="74">
        <f t="shared" si="509"/>
        <v>7640.826847275</v>
      </c>
      <c r="P2360" s="39">
        <f t="shared" si="510"/>
        <v>19044</v>
      </c>
      <c r="Q2360" s="73">
        <f t="shared" si="511"/>
        <v>4689.805989844529</v>
      </c>
      <c r="R2360" s="73">
        <f t="shared" si="512"/>
        <v>90.73088712378959</v>
      </c>
      <c r="S2360" s="73">
        <f t="shared" si="513"/>
        <v>384.0022598277695</v>
      </c>
      <c r="T2360" s="73">
        <f t="shared" si="514"/>
        <v>8000.257276793609</v>
      </c>
      <c r="U2360" s="73">
        <f t="shared" si="515"/>
        <v>19236</v>
      </c>
      <c r="V2360" s="73">
        <f t="shared" si="516"/>
        <v>91042.87590186397</v>
      </c>
      <c r="W2360" s="73">
        <f t="shared" si="517"/>
        <v>93705.44987560969</v>
      </c>
    </row>
    <row r="2361" spans="2:23" ht="15">
      <c r="B2361" t="s">
        <v>3966</v>
      </c>
      <c r="C2361" t="s">
        <v>1582</v>
      </c>
      <c r="D2361" t="s">
        <v>446</v>
      </c>
      <c r="E2361" s="54">
        <v>87</v>
      </c>
      <c r="F2361" s="45" t="s">
        <v>407</v>
      </c>
      <c r="G2361" s="45" t="s">
        <v>408</v>
      </c>
      <c r="H2361" s="45" t="s">
        <v>412</v>
      </c>
      <c r="I2361" s="53">
        <v>55791.6</v>
      </c>
      <c r="J2361" s="58">
        <f t="shared" si="504"/>
        <v>57911.6808</v>
      </c>
      <c r="K2361" s="58">
        <f t="shared" si="505"/>
        <v>59822.766266399994</v>
      </c>
      <c r="L2361" s="74">
        <f t="shared" si="506"/>
        <v>4430.2435812</v>
      </c>
      <c r="M2361" s="74">
        <f t="shared" si="507"/>
        <v>85.709287584</v>
      </c>
      <c r="N2361" s="74">
        <f t="shared" si="508"/>
        <v>384.0022598277695</v>
      </c>
      <c r="O2361" s="74">
        <f t="shared" si="509"/>
        <v>7456.128903000001</v>
      </c>
      <c r="P2361" s="39">
        <f t="shared" si="510"/>
        <v>19044</v>
      </c>
      <c r="Q2361" s="73">
        <f t="shared" si="511"/>
        <v>4576.4416193796</v>
      </c>
      <c r="R2361" s="73">
        <f t="shared" si="512"/>
        <v>88.537694074272</v>
      </c>
      <c r="S2361" s="73">
        <f t="shared" si="513"/>
        <v>384.0022598277695</v>
      </c>
      <c r="T2361" s="73">
        <f t="shared" si="514"/>
        <v>7806.8709977652</v>
      </c>
      <c r="U2361" s="73">
        <f t="shared" si="515"/>
        <v>19236</v>
      </c>
      <c r="V2361" s="73">
        <f t="shared" si="516"/>
        <v>89311.76483161177</v>
      </c>
      <c r="W2361" s="73">
        <f t="shared" si="517"/>
        <v>91914.61883744683</v>
      </c>
    </row>
    <row r="2362" spans="2:23" ht="15">
      <c r="B2362" t="s">
        <v>3967</v>
      </c>
      <c r="C2362" t="s">
        <v>954</v>
      </c>
      <c r="D2362" t="s">
        <v>423</v>
      </c>
      <c r="E2362" s="54">
        <v>40</v>
      </c>
      <c r="F2362" s="45" t="s">
        <v>407</v>
      </c>
      <c r="G2362" s="45" t="s">
        <v>408</v>
      </c>
      <c r="H2362" s="45" t="s">
        <v>412</v>
      </c>
      <c r="I2362" s="53">
        <v>67406.52</v>
      </c>
      <c r="J2362" s="58">
        <f t="shared" si="504"/>
        <v>69967.96776</v>
      </c>
      <c r="K2362" s="58">
        <f t="shared" si="505"/>
        <v>72276.91069608</v>
      </c>
      <c r="L2362" s="74">
        <f t="shared" si="506"/>
        <v>5352.54953364</v>
      </c>
      <c r="M2362" s="74">
        <f t="shared" si="507"/>
        <v>103.5525922848</v>
      </c>
      <c r="N2362" s="74">
        <f t="shared" si="508"/>
        <v>384.0022598277695</v>
      </c>
      <c r="O2362" s="74">
        <f t="shared" si="509"/>
        <v>9008.3758491</v>
      </c>
      <c r="P2362" s="39">
        <f t="shared" si="510"/>
        <v>19044</v>
      </c>
      <c r="Q2362" s="73">
        <f t="shared" si="511"/>
        <v>5529.18366825012</v>
      </c>
      <c r="R2362" s="73">
        <f t="shared" si="512"/>
        <v>106.9698278301984</v>
      </c>
      <c r="S2362" s="73">
        <f t="shared" si="513"/>
        <v>384.0022598277695</v>
      </c>
      <c r="T2362" s="73">
        <f t="shared" si="514"/>
        <v>9432.13684583844</v>
      </c>
      <c r="U2362" s="73">
        <f t="shared" si="515"/>
        <v>19236</v>
      </c>
      <c r="V2362" s="73">
        <f t="shared" si="516"/>
        <v>103860.44799485257</v>
      </c>
      <c r="W2362" s="73">
        <f t="shared" si="517"/>
        <v>106965.20329782652</v>
      </c>
    </row>
    <row r="2363" spans="2:23" ht="15">
      <c r="B2363" t="s">
        <v>3968</v>
      </c>
      <c r="C2363" t="s">
        <v>3969</v>
      </c>
      <c r="D2363" t="s">
        <v>411</v>
      </c>
      <c r="E2363" s="54">
        <v>40</v>
      </c>
      <c r="F2363" s="45" t="s">
        <v>407</v>
      </c>
      <c r="G2363" s="45" t="s">
        <v>408</v>
      </c>
      <c r="H2363" s="45" t="s">
        <v>412</v>
      </c>
      <c r="I2363" s="53">
        <v>70747.37</v>
      </c>
      <c r="J2363" s="58">
        <f t="shared" si="504"/>
        <v>73435.77006</v>
      </c>
      <c r="K2363" s="58">
        <f t="shared" si="505"/>
        <v>75859.15047197999</v>
      </c>
      <c r="L2363" s="74">
        <f t="shared" si="506"/>
        <v>5617.83640959</v>
      </c>
      <c r="M2363" s="74">
        <f t="shared" si="507"/>
        <v>108.68493968879999</v>
      </c>
      <c r="N2363" s="74">
        <f t="shared" si="508"/>
        <v>384.0022598277695</v>
      </c>
      <c r="O2363" s="74">
        <f t="shared" si="509"/>
        <v>9454.855395225</v>
      </c>
      <c r="P2363" s="39">
        <f t="shared" si="510"/>
        <v>19044</v>
      </c>
      <c r="Q2363" s="73">
        <f t="shared" si="511"/>
        <v>5803.225011106469</v>
      </c>
      <c r="R2363" s="73">
        <f t="shared" si="512"/>
        <v>112.27154269853038</v>
      </c>
      <c r="S2363" s="73">
        <f t="shared" si="513"/>
        <v>384.0022598277695</v>
      </c>
      <c r="T2363" s="73">
        <f t="shared" si="514"/>
        <v>9899.619136593388</v>
      </c>
      <c r="U2363" s="73">
        <f t="shared" si="515"/>
        <v>19236</v>
      </c>
      <c r="V2363" s="73">
        <f t="shared" si="516"/>
        <v>108045.14906433156</v>
      </c>
      <c r="W2363" s="73">
        <f t="shared" si="517"/>
        <v>111294.26842220614</v>
      </c>
    </row>
    <row r="2364" spans="2:23" ht="15">
      <c r="B2364" t="s">
        <v>3970</v>
      </c>
      <c r="C2364" t="s">
        <v>952</v>
      </c>
      <c r="D2364" t="s">
        <v>417</v>
      </c>
      <c r="E2364" s="54">
        <v>40</v>
      </c>
      <c r="F2364" s="45" t="s">
        <v>407</v>
      </c>
      <c r="G2364" s="45" t="s">
        <v>408</v>
      </c>
      <c r="H2364" s="45" t="s">
        <v>412</v>
      </c>
      <c r="I2364" s="53">
        <v>64273.15</v>
      </c>
      <c r="J2364" s="58">
        <f t="shared" si="504"/>
        <v>66715.5297</v>
      </c>
      <c r="K2364" s="58">
        <f t="shared" si="505"/>
        <v>68917.1421801</v>
      </c>
      <c r="L2364" s="74">
        <f t="shared" si="506"/>
        <v>5103.73802205</v>
      </c>
      <c r="M2364" s="74">
        <f t="shared" si="507"/>
        <v>98.738983956</v>
      </c>
      <c r="N2364" s="74">
        <f t="shared" si="508"/>
        <v>384.0022598277695</v>
      </c>
      <c r="O2364" s="74">
        <f t="shared" si="509"/>
        <v>8589.624448875</v>
      </c>
      <c r="P2364" s="39">
        <f t="shared" si="510"/>
        <v>19044</v>
      </c>
      <c r="Q2364" s="73">
        <f t="shared" si="511"/>
        <v>5272.16137677765</v>
      </c>
      <c r="R2364" s="73">
        <f t="shared" si="512"/>
        <v>101.99737042654799</v>
      </c>
      <c r="S2364" s="73">
        <f t="shared" si="513"/>
        <v>384.0022598277695</v>
      </c>
      <c r="T2364" s="73">
        <f t="shared" si="514"/>
        <v>8993.68705450305</v>
      </c>
      <c r="U2364" s="73">
        <f t="shared" si="515"/>
        <v>19236</v>
      </c>
      <c r="V2364" s="73">
        <f t="shared" si="516"/>
        <v>99935.63341470878</v>
      </c>
      <c r="W2364" s="73">
        <f t="shared" si="517"/>
        <v>102904.99024163501</v>
      </c>
    </row>
    <row r="2365" spans="2:23" ht="15">
      <c r="B2365" t="s">
        <v>3971</v>
      </c>
      <c r="C2365" t="s">
        <v>1585</v>
      </c>
      <c r="D2365" t="s">
        <v>486</v>
      </c>
      <c r="E2365" s="54">
        <v>40</v>
      </c>
      <c r="F2365" s="45" t="s">
        <v>407</v>
      </c>
      <c r="G2365" s="45" t="s">
        <v>408</v>
      </c>
      <c r="H2365" s="45" t="s">
        <v>412</v>
      </c>
      <c r="I2365" s="53">
        <v>62620.79</v>
      </c>
      <c r="J2365" s="58">
        <f t="shared" si="504"/>
        <v>65000.380020000004</v>
      </c>
      <c r="K2365" s="58">
        <f t="shared" si="505"/>
        <v>67145.39256066</v>
      </c>
      <c r="L2365" s="74">
        <f t="shared" si="506"/>
        <v>4972.52907153</v>
      </c>
      <c r="M2365" s="74">
        <f t="shared" si="507"/>
        <v>96.2005624296</v>
      </c>
      <c r="N2365" s="74">
        <f t="shared" si="508"/>
        <v>384.0022598277695</v>
      </c>
      <c r="O2365" s="74">
        <f t="shared" si="509"/>
        <v>8368.798927575</v>
      </c>
      <c r="P2365" s="39">
        <f t="shared" si="510"/>
        <v>19044</v>
      </c>
      <c r="Q2365" s="73">
        <f t="shared" si="511"/>
        <v>5136.6225308904895</v>
      </c>
      <c r="R2365" s="73">
        <f t="shared" si="512"/>
        <v>99.3751809897768</v>
      </c>
      <c r="S2365" s="73">
        <f t="shared" si="513"/>
        <v>384.0022598277695</v>
      </c>
      <c r="T2365" s="73">
        <f t="shared" si="514"/>
        <v>8762.47372916613</v>
      </c>
      <c r="U2365" s="73">
        <f t="shared" si="515"/>
        <v>19236</v>
      </c>
      <c r="V2365" s="73">
        <f t="shared" si="516"/>
        <v>97865.91084136238</v>
      </c>
      <c r="W2365" s="73">
        <f t="shared" si="517"/>
        <v>100763.86626153416</v>
      </c>
    </row>
    <row r="2366" spans="2:23" ht="15">
      <c r="B2366" t="s">
        <v>3972</v>
      </c>
      <c r="C2366" t="s">
        <v>1165</v>
      </c>
      <c r="D2366" t="s">
        <v>417</v>
      </c>
      <c r="E2366" s="54">
        <v>40</v>
      </c>
      <c r="F2366" s="45" t="s">
        <v>407</v>
      </c>
      <c r="G2366" s="45" t="s">
        <v>408</v>
      </c>
      <c r="H2366" s="45" t="s">
        <v>785</v>
      </c>
      <c r="I2366" s="53">
        <v>39140.4</v>
      </c>
      <c r="J2366" s="58">
        <f t="shared" si="504"/>
        <v>40627.7352</v>
      </c>
      <c r="K2366" s="58">
        <f t="shared" si="505"/>
        <v>41968.4504616</v>
      </c>
      <c r="L2366" s="74">
        <f t="shared" si="506"/>
        <v>3108.0217428</v>
      </c>
      <c r="M2366" s="74">
        <f t="shared" si="507"/>
        <v>60.129048096000005</v>
      </c>
      <c r="N2366" s="74">
        <f t="shared" si="508"/>
        <v>384.0022598277695</v>
      </c>
      <c r="O2366" s="74">
        <f t="shared" si="509"/>
        <v>5230.820907</v>
      </c>
      <c r="P2366" s="39">
        <f t="shared" si="510"/>
        <v>19044</v>
      </c>
      <c r="Q2366" s="73">
        <f t="shared" si="511"/>
        <v>3210.5864603123996</v>
      </c>
      <c r="R2366" s="73">
        <f t="shared" si="512"/>
        <v>62.113306683168</v>
      </c>
      <c r="S2366" s="73">
        <f t="shared" si="513"/>
        <v>384.0022598277695</v>
      </c>
      <c r="T2366" s="73">
        <f t="shared" si="514"/>
        <v>5476.8827852388</v>
      </c>
      <c r="U2366" s="73">
        <f t="shared" si="515"/>
        <v>19236</v>
      </c>
      <c r="V2366" s="73">
        <f t="shared" si="516"/>
        <v>68454.70915772377</v>
      </c>
      <c r="W2366" s="73">
        <f t="shared" si="517"/>
        <v>70338.03527366213</v>
      </c>
    </row>
    <row r="2367" spans="2:23" ht="15">
      <c r="B2367" t="s">
        <v>3973</v>
      </c>
      <c r="C2367" t="s">
        <v>1117</v>
      </c>
      <c r="D2367" t="s">
        <v>417</v>
      </c>
      <c r="E2367" s="54">
        <v>40</v>
      </c>
      <c r="F2367" s="45" t="s">
        <v>407</v>
      </c>
      <c r="G2367" s="45" t="s">
        <v>408</v>
      </c>
      <c r="H2367" s="45" t="s">
        <v>412</v>
      </c>
      <c r="I2367" s="53">
        <v>93933.73</v>
      </c>
      <c r="J2367" s="58">
        <f t="shared" si="504"/>
        <v>97503.21174</v>
      </c>
      <c r="K2367" s="58">
        <f t="shared" si="505"/>
        <v>100720.81772741998</v>
      </c>
      <c r="L2367" s="74">
        <f t="shared" si="506"/>
        <v>7458.9956981099995</v>
      </c>
      <c r="M2367" s="74">
        <f t="shared" si="507"/>
        <v>144.3047533752</v>
      </c>
      <c r="N2367" s="74">
        <f t="shared" si="508"/>
        <v>384.0022598277695</v>
      </c>
      <c r="O2367" s="74">
        <f t="shared" si="509"/>
        <v>12553.538511525001</v>
      </c>
      <c r="P2367" s="39">
        <f t="shared" si="510"/>
        <v>19044</v>
      </c>
      <c r="Q2367" s="73">
        <f t="shared" si="511"/>
        <v>7705.142556147629</v>
      </c>
      <c r="R2367" s="73">
        <f t="shared" si="512"/>
        <v>149.06681023658157</v>
      </c>
      <c r="S2367" s="73">
        <f t="shared" si="513"/>
        <v>384.0022598277695</v>
      </c>
      <c r="T2367" s="73">
        <f t="shared" si="514"/>
        <v>13144.066713428309</v>
      </c>
      <c r="U2367" s="73">
        <f t="shared" si="515"/>
        <v>19236</v>
      </c>
      <c r="V2367" s="73">
        <f t="shared" si="516"/>
        <v>137088.05296283797</v>
      </c>
      <c r="W2367" s="73">
        <f t="shared" si="517"/>
        <v>141339.09606706028</v>
      </c>
    </row>
    <row r="2368" spans="2:23" ht="15">
      <c r="B2368" t="s">
        <v>3974</v>
      </c>
      <c r="C2368" t="s">
        <v>3975</v>
      </c>
      <c r="D2368" t="s">
        <v>801</v>
      </c>
      <c r="E2368" s="54">
        <v>40</v>
      </c>
      <c r="F2368" s="45" t="s">
        <v>407</v>
      </c>
      <c r="G2368" s="45" t="s">
        <v>408</v>
      </c>
      <c r="H2368" s="45" t="s">
        <v>412</v>
      </c>
      <c r="I2368" s="53">
        <v>95735.32</v>
      </c>
      <c r="J2368" s="58">
        <f t="shared" si="504"/>
        <v>99373.26216000001</v>
      </c>
      <c r="K2368" s="58">
        <f t="shared" si="505"/>
        <v>102652.57981128001</v>
      </c>
      <c r="L2368" s="74">
        <f t="shared" si="506"/>
        <v>7602.054555240001</v>
      </c>
      <c r="M2368" s="74">
        <f t="shared" si="507"/>
        <v>147.07242799680003</v>
      </c>
      <c r="N2368" s="74">
        <f t="shared" si="508"/>
        <v>384.0022598277695</v>
      </c>
      <c r="O2368" s="74">
        <f t="shared" si="509"/>
        <v>12794.307503100003</v>
      </c>
      <c r="P2368" s="39">
        <f t="shared" si="510"/>
        <v>19044</v>
      </c>
      <c r="Q2368" s="73">
        <f t="shared" si="511"/>
        <v>7852.9223555629205</v>
      </c>
      <c r="R2368" s="73">
        <f t="shared" si="512"/>
        <v>151.9258181206944</v>
      </c>
      <c r="S2368" s="73">
        <f t="shared" si="513"/>
        <v>384.0022598277695</v>
      </c>
      <c r="T2368" s="73">
        <f t="shared" si="514"/>
        <v>13396.161665372041</v>
      </c>
      <c r="U2368" s="73">
        <f t="shared" si="515"/>
        <v>19236</v>
      </c>
      <c r="V2368" s="73">
        <f t="shared" si="516"/>
        <v>139344.6989061646</v>
      </c>
      <c r="W2368" s="73">
        <f t="shared" si="517"/>
        <v>143673.59191016344</v>
      </c>
    </row>
    <row r="2369" spans="2:23" ht="15">
      <c r="B2369" t="s">
        <v>3976</v>
      </c>
      <c r="C2369" t="s">
        <v>1596</v>
      </c>
      <c r="D2369" t="s">
        <v>661</v>
      </c>
      <c r="E2369" s="54">
        <v>40</v>
      </c>
      <c r="F2369" s="45" t="s">
        <v>407</v>
      </c>
      <c r="G2369" s="45" t="s">
        <v>408</v>
      </c>
      <c r="H2369" s="45" t="s">
        <v>412</v>
      </c>
      <c r="I2369" s="53">
        <v>93650.79</v>
      </c>
      <c r="J2369" s="58">
        <f t="shared" si="504"/>
        <v>97209.52002</v>
      </c>
      <c r="K2369" s="58">
        <f t="shared" si="505"/>
        <v>100417.43418065998</v>
      </c>
      <c r="L2369" s="74">
        <f t="shared" si="506"/>
        <v>7436.52828153</v>
      </c>
      <c r="M2369" s="74">
        <f t="shared" si="507"/>
        <v>143.8700896296</v>
      </c>
      <c r="N2369" s="74">
        <f t="shared" si="508"/>
        <v>384.0022598277695</v>
      </c>
      <c r="O2369" s="74">
        <f t="shared" si="509"/>
        <v>12515.725702575</v>
      </c>
      <c r="P2369" s="39">
        <f t="shared" si="510"/>
        <v>19044</v>
      </c>
      <c r="Q2369" s="73">
        <f t="shared" si="511"/>
        <v>7681.933714820489</v>
      </c>
      <c r="R2369" s="73">
        <f t="shared" si="512"/>
        <v>148.6178025873768</v>
      </c>
      <c r="S2369" s="73">
        <f t="shared" si="513"/>
        <v>384.0022598277695</v>
      </c>
      <c r="T2369" s="73">
        <f t="shared" si="514"/>
        <v>13104.475160576128</v>
      </c>
      <c r="U2369" s="73">
        <f t="shared" si="515"/>
        <v>19236</v>
      </c>
      <c r="V2369" s="73">
        <f t="shared" si="516"/>
        <v>136733.64635356236</v>
      </c>
      <c r="W2369" s="73">
        <f t="shared" si="517"/>
        <v>140972.46311847173</v>
      </c>
    </row>
    <row r="2370" spans="2:23" ht="15">
      <c r="B2370" t="s">
        <v>3977</v>
      </c>
      <c r="C2370" t="s">
        <v>1086</v>
      </c>
      <c r="D2370" t="s">
        <v>420</v>
      </c>
      <c r="E2370" s="54">
        <v>40</v>
      </c>
      <c r="F2370" s="45" t="s">
        <v>407</v>
      </c>
      <c r="G2370" s="45" t="s">
        <v>408</v>
      </c>
      <c r="H2370" s="45" t="s">
        <v>785</v>
      </c>
      <c r="I2370" s="53">
        <v>92473.16</v>
      </c>
      <c r="J2370" s="58">
        <f t="shared" si="504"/>
        <v>95987.14008000001</v>
      </c>
      <c r="K2370" s="58">
        <f t="shared" si="505"/>
        <v>99154.71570264001</v>
      </c>
      <c r="L2370" s="74">
        <f t="shared" si="506"/>
        <v>7343.0162161200005</v>
      </c>
      <c r="M2370" s="74">
        <f t="shared" si="507"/>
        <v>142.0609673184</v>
      </c>
      <c r="N2370" s="74">
        <f t="shared" si="508"/>
        <v>384.0022598277695</v>
      </c>
      <c r="O2370" s="74">
        <f t="shared" si="509"/>
        <v>12358.344285300002</v>
      </c>
      <c r="P2370" s="39">
        <f t="shared" si="510"/>
        <v>19044</v>
      </c>
      <c r="Q2370" s="73">
        <f t="shared" si="511"/>
        <v>7585.335751251961</v>
      </c>
      <c r="R2370" s="73">
        <f t="shared" si="512"/>
        <v>146.74897923990721</v>
      </c>
      <c r="S2370" s="73">
        <f t="shared" si="513"/>
        <v>384.0022598277695</v>
      </c>
      <c r="T2370" s="73">
        <f t="shared" si="514"/>
        <v>12939.690399194522</v>
      </c>
      <c r="U2370" s="73">
        <f t="shared" si="515"/>
        <v>19236</v>
      </c>
      <c r="V2370" s="73">
        <f t="shared" si="516"/>
        <v>135258.5638085662</v>
      </c>
      <c r="W2370" s="73">
        <f t="shared" si="517"/>
        <v>139446.49309215415</v>
      </c>
    </row>
    <row r="2371" spans="2:23" ht="15">
      <c r="B2371" t="s">
        <v>3978</v>
      </c>
      <c r="C2371" t="s">
        <v>1080</v>
      </c>
      <c r="D2371" t="s">
        <v>417</v>
      </c>
      <c r="E2371" s="54">
        <v>40</v>
      </c>
      <c r="F2371" s="45" t="s">
        <v>407</v>
      </c>
      <c r="G2371" s="45" t="s">
        <v>408</v>
      </c>
      <c r="H2371" s="45" t="s">
        <v>412</v>
      </c>
      <c r="I2371" s="53">
        <v>104903.46</v>
      </c>
      <c r="J2371" s="58">
        <f t="shared" si="504"/>
        <v>108889.79148000001</v>
      </c>
      <c r="K2371" s="58">
        <f t="shared" si="505"/>
        <v>112483.15459884</v>
      </c>
      <c r="L2371" s="74">
        <f t="shared" si="506"/>
        <v>8330.06904822</v>
      </c>
      <c r="M2371" s="74">
        <f t="shared" si="507"/>
        <v>161.1568913904</v>
      </c>
      <c r="N2371" s="74">
        <f t="shared" si="508"/>
        <v>384.0022598277695</v>
      </c>
      <c r="O2371" s="74">
        <f t="shared" si="509"/>
        <v>14019.560653050003</v>
      </c>
      <c r="P2371" s="39">
        <f t="shared" si="510"/>
        <v>19044</v>
      </c>
      <c r="Q2371" s="73">
        <f t="shared" si="511"/>
        <v>8604.96132681126</v>
      </c>
      <c r="R2371" s="73">
        <f t="shared" si="512"/>
        <v>166.4750688062832</v>
      </c>
      <c r="S2371" s="73">
        <f t="shared" si="513"/>
        <v>384.0022598277695</v>
      </c>
      <c r="T2371" s="73">
        <f t="shared" si="514"/>
        <v>14679.051675148621</v>
      </c>
      <c r="U2371" s="73">
        <f t="shared" si="515"/>
        <v>19236</v>
      </c>
      <c r="V2371" s="73">
        <f t="shared" si="516"/>
        <v>150828.58033248817</v>
      </c>
      <c r="W2371" s="73">
        <f t="shared" si="517"/>
        <v>155553.64492943394</v>
      </c>
    </row>
    <row r="2372" spans="2:23" ht="15">
      <c r="B2372" t="s">
        <v>3979</v>
      </c>
      <c r="C2372" t="s">
        <v>3980</v>
      </c>
      <c r="D2372" t="s">
        <v>801</v>
      </c>
      <c r="E2372" s="54">
        <v>40</v>
      </c>
      <c r="F2372" s="45" t="s">
        <v>407</v>
      </c>
      <c r="G2372" s="45" t="s">
        <v>408</v>
      </c>
      <c r="H2372" s="45" t="s">
        <v>412</v>
      </c>
      <c r="I2372" s="53">
        <v>110483.11</v>
      </c>
      <c r="J2372" s="58">
        <f t="shared" si="504"/>
        <v>114681.46818000001</v>
      </c>
      <c r="K2372" s="58">
        <f t="shared" si="505"/>
        <v>118465.95662994</v>
      </c>
      <c r="L2372" s="74">
        <f t="shared" si="506"/>
        <v>8773.13231577</v>
      </c>
      <c r="M2372" s="74">
        <f t="shared" si="507"/>
        <v>169.72857290640002</v>
      </c>
      <c r="N2372" s="74">
        <f t="shared" si="508"/>
        <v>384.0022598277695</v>
      </c>
      <c r="O2372" s="74">
        <f t="shared" si="509"/>
        <v>14765.239028175001</v>
      </c>
      <c r="P2372" s="39">
        <f t="shared" si="510"/>
        <v>19044</v>
      </c>
      <c r="Q2372" s="73">
        <f t="shared" si="511"/>
        <v>9062.64568219041</v>
      </c>
      <c r="R2372" s="73">
        <f t="shared" si="512"/>
        <v>175.3296158123112</v>
      </c>
      <c r="S2372" s="73">
        <f t="shared" si="513"/>
        <v>384.0022598277695</v>
      </c>
      <c r="T2372" s="73">
        <f t="shared" si="514"/>
        <v>15459.807340207171</v>
      </c>
      <c r="U2372" s="73">
        <f t="shared" si="515"/>
        <v>19236</v>
      </c>
      <c r="V2372" s="73">
        <f t="shared" si="516"/>
        <v>157817.57035667918</v>
      </c>
      <c r="W2372" s="73">
        <f t="shared" si="517"/>
        <v>162783.74152797766</v>
      </c>
    </row>
    <row r="2373" spans="2:23" ht="15">
      <c r="B2373" t="s">
        <v>3981</v>
      </c>
      <c r="C2373" t="s">
        <v>1084</v>
      </c>
      <c r="D2373" t="s">
        <v>661</v>
      </c>
      <c r="E2373" s="54">
        <v>40</v>
      </c>
      <c r="F2373" s="45" t="s">
        <v>407</v>
      </c>
      <c r="G2373" s="45" t="s">
        <v>408</v>
      </c>
      <c r="H2373" s="45" t="s">
        <v>412</v>
      </c>
      <c r="I2373" s="53">
        <v>113177.84</v>
      </c>
      <c r="J2373" s="58">
        <f t="shared" si="504"/>
        <v>117478.59792</v>
      </c>
      <c r="K2373" s="58">
        <f t="shared" si="505"/>
        <v>121355.39165135998</v>
      </c>
      <c r="L2373" s="74">
        <f t="shared" si="506"/>
        <v>8987.11274088</v>
      </c>
      <c r="M2373" s="74">
        <f t="shared" si="507"/>
        <v>173.8683249216</v>
      </c>
      <c r="N2373" s="74">
        <f t="shared" si="508"/>
        <v>384.0022598277695</v>
      </c>
      <c r="O2373" s="74">
        <f t="shared" si="509"/>
        <v>15125.3694822</v>
      </c>
      <c r="P2373" s="39">
        <f t="shared" si="510"/>
        <v>19044</v>
      </c>
      <c r="Q2373" s="73">
        <f t="shared" si="511"/>
        <v>9283.687461329038</v>
      </c>
      <c r="R2373" s="73">
        <f t="shared" si="512"/>
        <v>179.60597964401276</v>
      </c>
      <c r="S2373" s="73">
        <f t="shared" si="513"/>
        <v>384.0022598277695</v>
      </c>
      <c r="T2373" s="73">
        <f t="shared" si="514"/>
        <v>15836.87861050248</v>
      </c>
      <c r="U2373" s="73">
        <f t="shared" si="515"/>
        <v>19236</v>
      </c>
      <c r="V2373" s="73">
        <f t="shared" si="516"/>
        <v>161192.95072782936</v>
      </c>
      <c r="W2373" s="73">
        <f t="shared" si="517"/>
        <v>166275.56596266327</v>
      </c>
    </row>
    <row r="2374" spans="2:23" ht="15">
      <c r="B2374" t="s">
        <v>3982</v>
      </c>
      <c r="C2374" t="s">
        <v>1082</v>
      </c>
      <c r="D2374" t="s">
        <v>420</v>
      </c>
      <c r="E2374" s="54">
        <v>40</v>
      </c>
      <c r="F2374" s="45" t="s">
        <v>407</v>
      </c>
      <c r="G2374" s="45" t="s">
        <v>408</v>
      </c>
      <c r="H2374" s="45" t="s">
        <v>785</v>
      </c>
      <c r="I2374" s="53">
        <v>108303.51</v>
      </c>
      <c r="J2374" s="58">
        <f t="shared" si="504"/>
        <v>112419.04338</v>
      </c>
      <c r="K2374" s="58">
        <f t="shared" si="505"/>
        <v>116128.87181154</v>
      </c>
      <c r="L2374" s="74">
        <f t="shared" si="506"/>
        <v>8600.05681857</v>
      </c>
      <c r="M2374" s="74">
        <f t="shared" si="507"/>
        <v>166.3801842024</v>
      </c>
      <c r="N2374" s="74">
        <f t="shared" si="508"/>
        <v>384.0022598277695</v>
      </c>
      <c r="O2374" s="74">
        <f t="shared" si="509"/>
        <v>14473.951835175001</v>
      </c>
      <c r="P2374" s="39">
        <f t="shared" si="510"/>
        <v>19044</v>
      </c>
      <c r="Q2374" s="73">
        <f t="shared" si="511"/>
        <v>8883.85869358281</v>
      </c>
      <c r="R2374" s="73">
        <f t="shared" si="512"/>
        <v>171.8707302810792</v>
      </c>
      <c r="S2374" s="73">
        <f t="shared" si="513"/>
        <v>384.0022598277695</v>
      </c>
      <c r="T2374" s="73">
        <f t="shared" si="514"/>
        <v>15154.81777140597</v>
      </c>
      <c r="U2374" s="73">
        <f t="shared" si="515"/>
        <v>19236</v>
      </c>
      <c r="V2374" s="73">
        <f t="shared" si="516"/>
        <v>155087.43447777518</v>
      </c>
      <c r="W2374" s="73">
        <f t="shared" si="517"/>
        <v>159959.42126663763</v>
      </c>
    </row>
    <row r="2375" spans="2:23" ht="15">
      <c r="B2375" t="s">
        <v>3983</v>
      </c>
      <c r="C2375" t="s">
        <v>2440</v>
      </c>
      <c r="D2375" t="s">
        <v>458</v>
      </c>
      <c r="E2375" s="54">
        <v>35</v>
      </c>
      <c r="F2375" s="45" t="s">
        <v>407</v>
      </c>
      <c r="G2375" s="45" t="s">
        <v>408</v>
      </c>
      <c r="H2375" s="45" t="s">
        <v>412</v>
      </c>
      <c r="I2375" s="53">
        <v>94961.79</v>
      </c>
      <c r="J2375" s="58">
        <f t="shared" si="504"/>
        <v>98570.33802</v>
      </c>
      <c r="K2375" s="58">
        <f t="shared" si="505"/>
        <v>101823.15917465999</v>
      </c>
      <c r="L2375" s="74">
        <f t="shared" si="506"/>
        <v>7540.630858529999</v>
      </c>
      <c r="M2375" s="74">
        <f t="shared" si="507"/>
        <v>145.8841002696</v>
      </c>
      <c r="N2375" s="74">
        <f t="shared" si="508"/>
        <v>384.0022598277695</v>
      </c>
      <c r="O2375" s="74">
        <f t="shared" si="509"/>
        <v>12690.931020075</v>
      </c>
      <c r="P2375" s="39">
        <f t="shared" si="510"/>
        <v>19044</v>
      </c>
      <c r="Q2375" s="73">
        <f t="shared" si="511"/>
        <v>7789.471676861489</v>
      </c>
      <c r="R2375" s="73">
        <f t="shared" si="512"/>
        <v>150.69827557849678</v>
      </c>
      <c r="S2375" s="73">
        <f t="shared" si="513"/>
        <v>384.0022598277695</v>
      </c>
      <c r="T2375" s="73">
        <f t="shared" si="514"/>
        <v>13287.922272293128</v>
      </c>
      <c r="U2375" s="73">
        <f t="shared" si="515"/>
        <v>19236</v>
      </c>
      <c r="V2375" s="73">
        <f t="shared" si="516"/>
        <v>138375.78625870237</v>
      </c>
      <c r="W2375" s="73">
        <f t="shared" si="517"/>
        <v>142671.25365922088</v>
      </c>
    </row>
    <row r="2376" spans="2:23" ht="15">
      <c r="B2376" t="s">
        <v>3984</v>
      </c>
      <c r="C2376" t="s">
        <v>2915</v>
      </c>
      <c r="D2376" t="s">
        <v>455</v>
      </c>
      <c r="E2376" s="54">
        <v>40</v>
      </c>
      <c r="F2376" s="45" t="s">
        <v>407</v>
      </c>
      <c r="G2376" s="45" t="s">
        <v>408</v>
      </c>
      <c r="H2376" s="45" t="s">
        <v>412</v>
      </c>
      <c r="I2376" s="53">
        <v>86892</v>
      </c>
      <c r="J2376" s="58">
        <f t="shared" si="504"/>
        <v>90193.89600000001</v>
      </c>
      <c r="K2376" s="58">
        <f t="shared" si="505"/>
        <v>93170.294568</v>
      </c>
      <c r="L2376" s="74">
        <f t="shared" si="506"/>
        <v>6899.833044000001</v>
      </c>
      <c r="M2376" s="74">
        <f t="shared" si="507"/>
        <v>133.48696608</v>
      </c>
      <c r="N2376" s="74">
        <f t="shared" si="508"/>
        <v>384.0022598277695</v>
      </c>
      <c r="O2376" s="74">
        <f t="shared" si="509"/>
        <v>11612.46411</v>
      </c>
      <c r="P2376" s="39">
        <f t="shared" si="510"/>
        <v>19044</v>
      </c>
      <c r="Q2376" s="73">
        <f t="shared" si="511"/>
        <v>7127.527534452</v>
      </c>
      <c r="R2376" s="73">
        <f t="shared" si="512"/>
        <v>137.89203596064</v>
      </c>
      <c r="S2376" s="73">
        <f t="shared" si="513"/>
        <v>384.0022598277695</v>
      </c>
      <c r="T2376" s="73">
        <f t="shared" si="514"/>
        <v>12158.723441124</v>
      </c>
      <c r="U2376" s="73">
        <f t="shared" si="515"/>
        <v>19236</v>
      </c>
      <c r="V2376" s="73">
        <f t="shared" si="516"/>
        <v>128267.68237990778</v>
      </c>
      <c r="W2376" s="73">
        <f t="shared" si="517"/>
        <v>132214.4398393644</v>
      </c>
    </row>
    <row r="2377" spans="2:23" ht="15">
      <c r="B2377" t="s">
        <v>3985</v>
      </c>
      <c r="C2377" t="s">
        <v>3986</v>
      </c>
      <c r="D2377" t="s">
        <v>511</v>
      </c>
      <c r="E2377" s="54">
        <v>40</v>
      </c>
      <c r="F2377" s="45" t="s">
        <v>407</v>
      </c>
      <c r="G2377" s="45" t="s">
        <v>408</v>
      </c>
      <c r="H2377" s="45" t="s">
        <v>412</v>
      </c>
      <c r="I2377" s="53">
        <v>76030.5</v>
      </c>
      <c r="J2377" s="58">
        <f t="shared" si="504"/>
        <v>78919.659</v>
      </c>
      <c r="K2377" s="58">
        <f t="shared" si="505"/>
        <v>81524.007747</v>
      </c>
      <c r="L2377" s="74">
        <f t="shared" si="506"/>
        <v>6037.3539135</v>
      </c>
      <c r="M2377" s="74">
        <f t="shared" si="507"/>
        <v>116.80109532</v>
      </c>
      <c r="N2377" s="74">
        <f t="shared" si="508"/>
        <v>384.0022598277695</v>
      </c>
      <c r="O2377" s="74">
        <f t="shared" si="509"/>
        <v>10160.90609625</v>
      </c>
      <c r="P2377" s="39">
        <f t="shared" si="510"/>
        <v>19044</v>
      </c>
      <c r="Q2377" s="73">
        <f t="shared" si="511"/>
        <v>6236.5865926455</v>
      </c>
      <c r="R2377" s="73">
        <f t="shared" si="512"/>
        <v>120.65553146555999</v>
      </c>
      <c r="S2377" s="73">
        <f t="shared" si="513"/>
        <v>384.0022598277695</v>
      </c>
      <c r="T2377" s="73">
        <f t="shared" si="514"/>
        <v>10638.8830109835</v>
      </c>
      <c r="U2377" s="73">
        <f t="shared" si="515"/>
        <v>19236</v>
      </c>
      <c r="V2377" s="73">
        <f t="shared" si="516"/>
        <v>114662.72236489777</v>
      </c>
      <c r="W2377" s="73">
        <f t="shared" si="517"/>
        <v>118140.13514192232</v>
      </c>
    </row>
    <row r="2378" spans="2:23" ht="15">
      <c r="B2378" t="s">
        <v>3987</v>
      </c>
      <c r="C2378" t="s">
        <v>1520</v>
      </c>
      <c r="D2378" t="s">
        <v>474</v>
      </c>
      <c r="E2378" s="54">
        <v>35</v>
      </c>
      <c r="F2378" s="45" t="s">
        <v>407</v>
      </c>
      <c r="G2378" s="45" t="s">
        <v>408</v>
      </c>
      <c r="H2378" s="45" t="s">
        <v>412</v>
      </c>
      <c r="I2378" s="53">
        <v>47317.71</v>
      </c>
      <c r="J2378" s="58">
        <f aca="true" t="shared" si="518" ref="J2378:J2441">I2378*(1+$F$1)</f>
        <v>49115.78298</v>
      </c>
      <c r="K2378" s="58">
        <f aca="true" t="shared" si="519" ref="K2378:K2441">J2378*(1+$F$2)</f>
        <v>50736.60381834</v>
      </c>
      <c r="L2378" s="74">
        <f aca="true" t="shared" si="520" ref="L2378:L2441">IF(J2378-$L$2&lt;0,J2378*$I$3,($L$2*$I$3)+(J2378-$L$2)*$I$4)</f>
        <v>3757.3573979700004</v>
      </c>
      <c r="M2378" s="74">
        <f aca="true" t="shared" si="521" ref="M2378:M2441">J2378*0.00148</f>
        <v>72.6913588104</v>
      </c>
      <c r="N2378" s="74">
        <f aca="true" t="shared" si="522" ref="N2378:N2441">2080*0.184616471071043</f>
        <v>384.0022598277695</v>
      </c>
      <c r="O2378" s="74">
        <f aca="true" t="shared" si="523" ref="O2378:O2441">J2378*0.12875</f>
        <v>6323.657058675</v>
      </c>
      <c r="P2378" s="39">
        <f aca="true" t="shared" si="524" ref="P2378:P2441">1587*12</f>
        <v>19044</v>
      </c>
      <c r="Q2378" s="73">
        <f aca="true" t="shared" si="525" ref="Q2378:Q2441">IF(K2378-$L$2&lt;0,K2378*$I$3,($L$2*$I$3)+(K2378-$L$2)*$I$4)</f>
        <v>3881.35019210301</v>
      </c>
      <c r="R2378" s="73">
        <f aca="true" t="shared" si="526" ref="R2378:R2441">K2378*0.00148</f>
        <v>75.0901736511432</v>
      </c>
      <c r="S2378" s="73">
        <f aca="true" t="shared" si="527" ref="S2378:S2441">2080*0.184616471071043</f>
        <v>384.0022598277695</v>
      </c>
      <c r="T2378" s="73">
        <f aca="true" t="shared" si="528" ref="T2378:T2441">K2378*0.1305</f>
        <v>6621.1267982933705</v>
      </c>
      <c r="U2378" s="73">
        <f aca="true" t="shared" si="529" ref="U2378:U2441">1603*12</f>
        <v>19236</v>
      </c>
      <c r="V2378" s="73">
        <f aca="true" t="shared" si="530" ref="V2378:V2441">J2378+SUM(L2378:P2378)</f>
        <v>78697.49105528317</v>
      </c>
      <c r="W2378" s="73">
        <f aca="true" t="shared" si="531" ref="W2378:W2441">K2378+SUM(Q2378:U2378)</f>
        <v>80934.1732422153</v>
      </c>
    </row>
    <row r="2379" spans="2:23" ht="15">
      <c r="B2379" t="s">
        <v>3988</v>
      </c>
      <c r="C2379" t="s">
        <v>2390</v>
      </c>
      <c r="D2379" t="s">
        <v>2391</v>
      </c>
      <c r="E2379" s="54">
        <v>87</v>
      </c>
      <c r="F2379" s="45" t="s">
        <v>407</v>
      </c>
      <c r="G2379" s="45" t="s">
        <v>408</v>
      </c>
      <c r="H2379" s="45" t="s">
        <v>412</v>
      </c>
      <c r="I2379" s="53">
        <v>75481.13</v>
      </c>
      <c r="J2379" s="58">
        <f t="shared" si="518"/>
        <v>78349.41294000001</v>
      </c>
      <c r="K2379" s="58">
        <f t="shared" si="519"/>
        <v>80934.94356702</v>
      </c>
      <c r="L2379" s="74">
        <f t="shared" si="520"/>
        <v>5993.730089910001</v>
      </c>
      <c r="M2379" s="74">
        <f t="shared" si="521"/>
        <v>115.95713115120002</v>
      </c>
      <c r="N2379" s="74">
        <f t="shared" si="522"/>
        <v>384.0022598277695</v>
      </c>
      <c r="O2379" s="74">
        <f t="shared" si="523"/>
        <v>10087.486916025002</v>
      </c>
      <c r="P2379" s="39">
        <f t="shared" si="524"/>
        <v>19044</v>
      </c>
      <c r="Q2379" s="73">
        <f t="shared" si="525"/>
        <v>6191.52318287703</v>
      </c>
      <c r="R2379" s="73">
        <f t="shared" si="526"/>
        <v>119.78371647918961</v>
      </c>
      <c r="S2379" s="73">
        <f t="shared" si="527"/>
        <v>384.0022598277695</v>
      </c>
      <c r="T2379" s="73">
        <f t="shared" si="528"/>
        <v>10562.010135496112</v>
      </c>
      <c r="U2379" s="73">
        <f t="shared" si="529"/>
        <v>19236</v>
      </c>
      <c r="V2379" s="73">
        <f t="shared" si="530"/>
        <v>113974.58933691398</v>
      </c>
      <c r="W2379" s="73">
        <f t="shared" si="531"/>
        <v>117428.2628617001</v>
      </c>
    </row>
    <row r="2380" spans="2:23" ht="15">
      <c r="B2380" t="s">
        <v>3989</v>
      </c>
      <c r="C2380" t="s">
        <v>3990</v>
      </c>
      <c r="D2380" t="s">
        <v>2391</v>
      </c>
      <c r="E2380" s="54">
        <v>87</v>
      </c>
      <c r="F2380" s="45" t="s">
        <v>407</v>
      </c>
      <c r="G2380" s="45" t="s">
        <v>408</v>
      </c>
      <c r="H2380" s="45" t="s">
        <v>412</v>
      </c>
      <c r="I2380" s="53">
        <v>62785.33</v>
      </c>
      <c r="J2380" s="58">
        <f t="shared" si="518"/>
        <v>65171.17254000001</v>
      </c>
      <c r="K2380" s="58">
        <f t="shared" si="519"/>
        <v>67321.82123382</v>
      </c>
      <c r="L2380" s="74">
        <f t="shared" si="520"/>
        <v>4985.594699310001</v>
      </c>
      <c r="M2380" s="74">
        <f t="shared" si="521"/>
        <v>96.45333535920001</v>
      </c>
      <c r="N2380" s="74">
        <f t="shared" si="522"/>
        <v>384.0022598277695</v>
      </c>
      <c r="O2380" s="74">
        <f t="shared" si="523"/>
        <v>8390.788464525001</v>
      </c>
      <c r="P2380" s="39">
        <f t="shared" si="524"/>
        <v>19044</v>
      </c>
      <c r="Q2380" s="73">
        <f t="shared" si="525"/>
        <v>5150.119324387229</v>
      </c>
      <c r="R2380" s="73">
        <f t="shared" si="526"/>
        <v>99.6362954260536</v>
      </c>
      <c r="S2380" s="73">
        <f t="shared" si="527"/>
        <v>384.0022598277695</v>
      </c>
      <c r="T2380" s="73">
        <f t="shared" si="528"/>
        <v>8785.49767101351</v>
      </c>
      <c r="U2380" s="73">
        <f t="shared" si="529"/>
        <v>19236</v>
      </c>
      <c r="V2380" s="73">
        <f t="shared" si="530"/>
        <v>98072.01129902198</v>
      </c>
      <c r="W2380" s="73">
        <f t="shared" si="531"/>
        <v>100977.07678447456</v>
      </c>
    </row>
    <row r="2381" spans="2:23" ht="15">
      <c r="B2381" t="s">
        <v>3991</v>
      </c>
      <c r="C2381" t="s">
        <v>3781</v>
      </c>
      <c r="D2381" t="s">
        <v>725</v>
      </c>
      <c r="E2381" s="54">
        <v>87</v>
      </c>
      <c r="F2381" s="45" t="s">
        <v>407</v>
      </c>
      <c r="G2381" s="45" t="s">
        <v>408</v>
      </c>
      <c r="H2381" s="45" t="s">
        <v>412</v>
      </c>
      <c r="I2381" s="53">
        <v>69431.81</v>
      </c>
      <c r="J2381" s="58">
        <f t="shared" si="518"/>
        <v>72070.21878</v>
      </c>
      <c r="K2381" s="58">
        <f t="shared" si="519"/>
        <v>74448.53599974</v>
      </c>
      <c r="L2381" s="74">
        <f t="shared" si="520"/>
        <v>5513.371736669999</v>
      </c>
      <c r="M2381" s="74">
        <f t="shared" si="521"/>
        <v>106.66392379439999</v>
      </c>
      <c r="N2381" s="74">
        <f t="shared" si="522"/>
        <v>384.0022598277695</v>
      </c>
      <c r="O2381" s="74">
        <f t="shared" si="523"/>
        <v>9279.040667924999</v>
      </c>
      <c r="P2381" s="39">
        <f t="shared" si="524"/>
        <v>19044</v>
      </c>
      <c r="Q2381" s="73">
        <f t="shared" si="525"/>
        <v>5695.313003980109</v>
      </c>
      <c r="R2381" s="73">
        <f t="shared" si="526"/>
        <v>110.18383327961519</v>
      </c>
      <c r="S2381" s="73">
        <f t="shared" si="527"/>
        <v>384.0022598277695</v>
      </c>
      <c r="T2381" s="73">
        <f t="shared" si="528"/>
        <v>9715.533947966069</v>
      </c>
      <c r="U2381" s="73">
        <f t="shared" si="529"/>
        <v>19236</v>
      </c>
      <c r="V2381" s="73">
        <f t="shared" si="530"/>
        <v>106397.29736821717</v>
      </c>
      <c r="W2381" s="73">
        <f t="shared" si="531"/>
        <v>109589.56904479355</v>
      </c>
    </row>
    <row r="2382" spans="2:23" ht="15">
      <c r="B2382" t="s">
        <v>3992</v>
      </c>
      <c r="C2382" t="s">
        <v>751</v>
      </c>
      <c r="D2382" t="s">
        <v>474</v>
      </c>
      <c r="E2382" s="54">
        <v>40</v>
      </c>
      <c r="F2382" s="45" t="s">
        <v>407</v>
      </c>
      <c r="G2382" s="45" t="s">
        <v>408</v>
      </c>
      <c r="H2382" s="45" t="s">
        <v>412</v>
      </c>
      <c r="I2382" s="53">
        <v>115410.28</v>
      </c>
      <c r="J2382" s="58">
        <f t="shared" si="518"/>
        <v>119795.87064000001</v>
      </c>
      <c r="K2382" s="58">
        <f t="shared" si="519"/>
        <v>123749.13437112</v>
      </c>
      <c r="L2382" s="74">
        <f t="shared" si="520"/>
        <v>9164.384103960001</v>
      </c>
      <c r="M2382" s="74">
        <f t="shared" si="521"/>
        <v>177.29788854720002</v>
      </c>
      <c r="N2382" s="74">
        <f t="shared" si="522"/>
        <v>384.0022598277695</v>
      </c>
      <c r="O2382" s="74">
        <f t="shared" si="523"/>
        <v>15423.718344900002</v>
      </c>
      <c r="P2382" s="39">
        <f t="shared" si="524"/>
        <v>19044</v>
      </c>
      <c r="Q2382" s="73">
        <f t="shared" si="525"/>
        <v>9466.80877939068</v>
      </c>
      <c r="R2382" s="73">
        <f t="shared" si="526"/>
        <v>183.1487188692576</v>
      </c>
      <c r="S2382" s="73">
        <f t="shared" si="527"/>
        <v>384.0022598277695</v>
      </c>
      <c r="T2382" s="73">
        <f t="shared" si="528"/>
        <v>16149.26203543116</v>
      </c>
      <c r="U2382" s="73">
        <f t="shared" si="529"/>
        <v>19236</v>
      </c>
      <c r="V2382" s="73">
        <f t="shared" si="530"/>
        <v>163989.27323723497</v>
      </c>
      <c r="W2382" s="73">
        <f t="shared" si="531"/>
        <v>169168.35616463888</v>
      </c>
    </row>
    <row r="2383" spans="2:23" ht="15">
      <c r="B2383" t="s">
        <v>3993</v>
      </c>
      <c r="C2383" t="s">
        <v>1117</v>
      </c>
      <c r="D2383" t="s">
        <v>417</v>
      </c>
      <c r="E2383" s="54">
        <v>40</v>
      </c>
      <c r="F2383" s="45" t="s">
        <v>407</v>
      </c>
      <c r="G2383" s="45" t="s">
        <v>408</v>
      </c>
      <c r="H2383" s="45" t="s">
        <v>761</v>
      </c>
      <c r="I2383" s="53">
        <v>93933.73</v>
      </c>
      <c r="J2383" s="58">
        <f t="shared" si="518"/>
        <v>97503.21174</v>
      </c>
      <c r="K2383" s="58">
        <f t="shared" si="519"/>
        <v>100720.81772741998</v>
      </c>
      <c r="L2383" s="74">
        <f t="shared" si="520"/>
        <v>7458.9956981099995</v>
      </c>
      <c r="M2383" s="74">
        <f t="shared" si="521"/>
        <v>144.3047533752</v>
      </c>
      <c r="N2383" s="74">
        <f t="shared" si="522"/>
        <v>384.0022598277695</v>
      </c>
      <c r="O2383" s="74">
        <f t="shared" si="523"/>
        <v>12553.538511525001</v>
      </c>
      <c r="P2383" s="39">
        <f t="shared" si="524"/>
        <v>19044</v>
      </c>
      <c r="Q2383" s="73">
        <f t="shared" si="525"/>
        <v>7705.142556147629</v>
      </c>
      <c r="R2383" s="73">
        <f t="shared" si="526"/>
        <v>149.06681023658157</v>
      </c>
      <c r="S2383" s="73">
        <f t="shared" si="527"/>
        <v>384.0022598277695</v>
      </c>
      <c r="T2383" s="73">
        <f t="shared" si="528"/>
        <v>13144.066713428309</v>
      </c>
      <c r="U2383" s="73">
        <f t="shared" si="529"/>
        <v>19236</v>
      </c>
      <c r="V2383" s="73">
        <f t="shared" si="530"/>
        <v>137088.05296283797</v>
      </c>
      <c r="W2383" s="73">
        <f t="shared" si="531"/>
        <v>141339.09606706028</v>
      </c>
    </row>
    <row r="2384" spans="2:23" ht="15">
      <c r="B2384" t="s">
        <v>3994</v>
      </c>
      <c r="C2384" t="s">
        <v>821</v>
      </c>
      <c r="D2384" t="s">
        <v>474</v>
      </c>
      <c r="E2384" s="54">
        <v>35</v>
      </c>
      <c r="F2384" s="45" t="s">
        <v>407</v>
      </c>
      <c r="G2384" s="45" t="s">
        <v>408</v>
      </c>
      <c r="H2384" s="45" t="s">
        <v>412</v>
      </c>
      <c r="I2384" s="53">
        <v>110947.93</v>
      </c>
      <c r="J2384" s="58">
        <f t="shared" si="518"/>
        <v>115163.95134</v>
      </c>
      <c r="K2384" s="58">
        <f t="shared" si="519"/>
        <v>118964.36173421999</v>
      </c>
      <c r="L2384" s="74">
        <f t="shared" si="520"/>
        <v>8810.04227751</v>
      </c>
      <c r="M2384" s="74">
        <f t="shared" si="521"/>
        <v>170.4426479832</v>
      </c>
      <c r="N2384" s="74">
        <f t="shared" si="522"/>
        <v>384.0022598277695</v>
      </c>
      <c r="O2384" s="74">
        <f t="shared" si="523"/>
        <v>14827.358735025</v>
      </c>
      <c r="P2384" s="39">
        <f t="shared" si="524"/>
        <v>19044</v>
      </c>
      <c r="Q2384" s="73">
        <f t="shared" si="525"/>
        <v>9100.773672667829</v>
      </c>
      <c r="R2384" s="73">
        <f t="shared" si="526"/>
        <v>176.06725536664558</v>
      </c>
      <c r="S2384" s="73">
        <f t="shared" si="527"/>
        <v>384.0022598277695</v>
      </c>
      <c r="T2384" s="73">
        <f t="shared" si="528"/>
        <v>15524.849206315708</v>
      </c>
      <c r="U2384" s="73">
        <f t="shared" si="529"/>
        <v>19236</v>
      </c>
      <c r="V2384" s="73">
        <f t="shared" si="530"/>
        <v>158399.79726034598</v>
      </c>
      <c r="W2384" s="73">
        <f t="shared" si="531"/>
        <v>163386.05412839795</v>
      </c>
    </row>
    <row r="2385" spans="2:23" ht="15">
      <c r="B2385" t="s">
        <v>3995</v>
      </c>
      <c r="C2385" t="s">
        <v>1985</v>
      </c>
      <c r="D2385" t="s">
        <v>518</v>
      </c>
      <c r="E2385" s="54">
        <v>40</v>
      </c>
      <c r="F2385" s="45" t="s">
        <v>407</v>
      </c>
      <c r="G2385" s="45" t="s">
        <v>408</v>
      </c>
      <c r="H2385" s="45" t="s">
        <v>412</v>
      </c>
      <c r="I2385" s="53">
        <v>149159.09</v>
      </c>
      <c r="J2385" s="58">
        <f t="shared" si="518"/>
        <v>154827.13542</v>
      </c>
      <c r="K2385" s="58">
        <f t="shared" si="519"/>
        <v>159936.43088886</v>
      </c>
      <c r="L2385" s="74">
        <f t="shared" si="520"/>
        <v>10205.79346359</v>
      </c>
      <c r="M2385" s="74">
        <f t="shared" si="521"/>
        <v>229.1441604216</v>
      </c>
      <c r="N2385" s="74">
        <f t="shared" si="522"/>
        <v>384.0022598277695</v>
      </c>
      <c r="O2385" s="74">
        <f t="shared" si="523"/>
        <v>19933.993685325</v>
      </c>
      <c r="P2385" s="39">
        <f t="shared" si="524"/>
        <v>19044</v>
      </c>
      <c r="Q2385" s="73">
        <f t="shared" si="525"/>
        <v>10279.87824788847</v>
      </c>
      <c r="R2385" s="73">
        <f t="shared" si="526"/>
        <v>236.70591771551278</v>
      </c>
      <c r="S2385" s="73">
        <f t="shared" si="527"/>
        <v>384.0022598277695</v>
      </c>
      <c r="T2385" s="73">
        <f t="shared" si="528"/>
        <v>20871.70423099623</v>
      </c>
      <c r="U2385" s="73">
        <f t="shared" si="529"/>
        <v>19236</v>
      </c>
      <c r="V2385" s="73">
        <f t="shared" si="530"/>
        <v>204624.06898916437</v>
      </c>
      <c r="W2385" s="73">
        <f t="shared" si="531"/>
        <v>210944.721545288</v>
      </c>
    </row>
    <row r="2386" spans="2:23" ht="15">
      <c r="B2386" t="s">
        <v>3996</v>
      </c>
      <c r="C2386" t="s">
        <v>1918</v>
      </c>
      <c r="D2386" t="s">
        <v>1890</v>
      </c>
      <c r="E2386" s="54">
        <v>40</v>
      </c>
      <c r="F2386" s="45" t="s">
        <v>407</v>
      </c>
      <c r="G2386" s="45" t="s">
        <v>408</v>
      </c>
      <c r="H2386" s="45" t="s">
        <v>785</v>
      </c>
      <c r="I2386" s="53">
        <v>88375.25</v>
      </c>
      <c r="J2386" s="58">
        <f t="shared" si="518"/>
        <v>91733.5095</v>
      </c>
      <c r="K2386" s="58">
        <f t="shared" si="519"/>
        <v>94760.7153135</v>
      </c>
      <c r="L2386" s="74">
        <f t="shared" si="520"/>
        <v>7017.61347675</v>
      </c>
      <c r="M2386" s="74">
        <f t="shared" si="521"/>
        <v>135.76559406</v>
      </c>
      <c r="N2386" s="74">
        <f t="shared" si="522"/>
        <v>384.0022598277695</v>
      </c>
      <c r="O2386" s="74">
        <f t="shared" si="523"/>
        <v>11810.689348125</v>
      </c>
      <c r="P2386" s="39">
        <f t="shared" si="524"/>
        <v>19044</v>
      </c>
      <c r="Q2386" s="73">
        <f t="shared" si="525"/>
        <v>7249.19472148275</v>
      </c>
      <c r="R2386" s="73">
        <f t="shared" si="526"/>
        <v>140.24585866398</v>
      </c>
      <c r="S2386" s="73">
        <f t="shared" si="527"/>
        <v>384.0022598277695</v>
      </c>
      <c r="T2386" s="73">
        <f t="shared" si="528"/>
        <v>12366.27334841175</v>
      </c>
      <c r="U2386" s="73">
        <f t="shared" si="529"/>
        <v>19236</v>
      </c>
      <c r="V2386" s="73">
        <f t="shared" si="530"/>
        <v>130125.58017876277</v>
      </c>
      <c r="W2386" s="73">
        <f t="shared" si="531"/>
        <v>134136.43150188625</v>
      </c>
    </row>
    <row r="2387" spans="2:23" ht="15">
      <c r="B2387" t="s">
        <v>3997</v>
      </c>
      <c r="C2387" t="s">
        <v>1918</v>
      </c>
      <c r="D2387" t="s">
        <v>1888</v>
      </c>
      <c r="E2387" s="54">
        <v>40</v>
      </c>
      <c r="F2387" s="45" t="s">
        <v>407</v>
      </c>
      <c r="G2387" s="45" t="s">
        <v>408</v>
      </c>
      <c r="H2387" s="45" t="s">
        <v>785</v>
      </c>
      <c r="I2387" s="53">
        <v>88375.25</v>
      </c>
      <c r="J2387" s="58">
        <f t="shared" si="518"/>
        <v>91733.5095</v>
      </c>
      <c r="K2387" s="58">
        <f t="shared" si="519"/>
        <v>94760.7153135</v>
      </c>
      <c r="L2387" s="74">
        <f t="shared" si="520"/>
        <v>7017.61347675</v>
      </c>
      <c r="M2387" s="74">
        <f t="shared" si="521"/>
        <v>135.76559406</v>
      </c>
      <c r="N2387" s="74">
        <f t="shared" si="522"/>
        <v>384.0022598277695</v>
      </c>
      <c r="O2387" s="74">
        <f t="shared" si="523"/>
        <v>11810.689348125</v>
      </c>
      <c r="P2387" s="39">
        <f t="shared" si="524"/>
        <v>19044</v>
      </c>
      <c r="Q2387" s="73">
        <f t="shared" si="525"/>
        <v>7249.19472148275</v>
      </c>
      <c r="R2387" s="73">
        <f t="shared" si="526"/>
        <v>140.24585866398</v>
      </c>
      <c r="S2387" s="73">
        <f t="shared" si="527"/>
        <v>384.0022598277695</v>
      </c>
      <c r="T2387" s="73">
        <f t="shared" si="528"/>
        <v>12366.27334841175</v>
      </c>
      <c r="U2387" s="73">
        <f t="shared" si="529"/>
        <v>19236</v>
      </c>
      <c r="V2387" s="73">
        <f t="shared" si="530"/>
        <v>130125.58017876277</v>
      </c>
      <c r="W2387" s="73">
        <f t="shared" si="531"/>
        <v>134136.43150188625</v>
      </c>
    </row>
    <row r="2388" spans="2:23" ht="15">
      <c r="B2388" t="s">
        <v>3998</v>
      </c>
      <c r="C2388" t="s">
        <v>3999</v>
      </c>
      <c r="D2388" t="s">
        <v>1888</v>
      </c>
      <c r="E2388" s="54">
        <v>40</v>
      </c>
      <c r="F2388" s="45" t="s">
        <v>407</v>
      </c>
      <c r="G2388" s="45" t="s">
        <v>408</v>
      </c>
      <c r="H2388" s="45" t="s">
        <v>785</v>
      </c>
      <c r="I2388" s="53">
        <v>83315.32</v>
      </c>
      <c r="J2388" s="58">
        <f t="shared" si="518"/>
        <v>86481.30216</v>
      </c>
      <c r="K2388" s="58">
        <f t="shared" si="519"/>
        <v>89335.18513128</v>
      </c>
      <c r="L2388" s="74">
        <f t="shared" si="520"/>
        <v>6615.8196152400005</v>
      </c>
      <c r="M2388" s="74">
        <f t="shared" si="521"/>
        <v>127.9923271968</v>
      </c>
      <c r="N2388" s="74">
        <f t="shared" si="522"/>
        <v>384.0022598277695</v>
      </c>
      <c r="O2388" s="74">
        <f t="shared" si="523"/>
        <v>11134.4676531</v>
      </c>
      <c r="P2388" s="39">
        <f t="shared" si="524"/>
        <v>19044</v>
      </c>
      <c r="Q2388" s="73">
        <f t="shared" si="525"/>
        <v>6834.14166254292</v>
      </c>
      <c r="R2388" s="73">
        <f t="shared" si="526"/>
        <v>132.2160739942944</v>
      </c>
      <c r="S2388" s="73">
        <f t="shared" si="527"/>
        <v>384.0022598277695</v>
      </c>
      <c r="T2388" s="73">
        <f t="shared" si="528"/>
        <v>11658.24165963204</v>
      </c>
      <c r="U2388" s="73">
        <f t="shared" si="529"/>
        <v>19236</v>
      </c>
      <c r="V2388" s="73">
        <f t="shared" si="530"/>
        <v>123787.58401536458</v>
      </c>
      <c r="W2388" s="73">
        <f t="shared" si="531"/>
        <v>127579.78678727703</v>
      </c>
    </row>
    <row r="2389" spans="2:23" ht="15">
      <c r="B2389" t="s">
        <v>4000</v>
      </c>
      <c r="C2389" t="s">
        <v>1352</v>
      </c>
      <c r="D2389" t="s">
        <v>498</v>
      </c>
      <c r="E2389" s="54">
        <v>40</v>
      </c>
      <c r="F2389" s="45" t="s">
        <v>407</v>
      </c>
      <c r="G2389" s="45" t="s">
        <v>492</v>
      </c>
      <c r="H2389" s="45" t="s">
        <v>412</v>
      </c>
      <c r="I2389" s="53">
        <v>83496.57</v>
      </c>
      <c r="J2389" s="58">
        <f t="shared" si="518"/>
        <v>86669.43966</v>
      </c>
      <c r="K2389" s="58">
        <f t="shared" si="519"/>
        <v>89529.53116878</v>
      </c>
      <c r="L2389" s="74">
        <f t="shared" si="520"/>
        <v>6630.21213399</v>
      </c>
      <c r="M2389" s="74">
        <f t="shared" si="521"/>
        <v>128.2707706968</v>
      </c>
      <c r="N2389" s="74">
        <f t="shared" si="522"/>
        <v>384.0022598277695</v>
      </c>
      <c r="O2389" s="74">
        <f t="shared" si="523"/>
        <v>11158.690356225</v>
      </c>
      <c r="P2389" s="39">
        <f t="shared" si="524"/>
        <v>19044</v>
      </c>
      <c r="Q2389" s="73">
        <f t="shared" si="525"/>
        <v>6849.00913441167</v>
      </c>
      <c r="R2389" s="73">
        <f t="shared" si="526"/>
        <v>132.5037061297944</v>
      </c>
      <c r="S2389" s="73">
        <f t="shared" si="527"/>
        <v>384.0022598277695</v>
      </c>
      <c r="T2389" s="73">
        <f t="shared" si="528"/>
        <v>11683.60381752579</v>
      </c>
      <c r="U2389" s="73">
        <f t="shared" si="529"/>
        <v>19236</v>
      </c>
      <c r="V2389" s="73">
        <f t="shared" si="530"/>
        <v>124014.61518073958</v>
      </c>
      <c r="W2389" s="73">
        <f t="shared" si="531"/>
        <v>127814.65008667501</v>
      </c>
    </row>
    <row r="2390" spans="2:23" ht="15">
      <c r="B2390" t="s">
        <v>4001</v>
      </c>
      <c r="C2390" t="s">
        <v>3571</v>
      </c>
      <c r="D2390" t="s">
        <v>3567</v>
      </c>
      <c r="E2390" s="54">
        <v>40</v>
      </c>
      <c r="F2390" s="45" t="s">
        <v>407</v>
      </c>
      <c r="G2390" s="45" t="s">
        <v>408</v>
      </c>
      <c r="H2390" s="45" t="s">
        <v>785</v>
      </c>
      <c r="I2390" s="53">
        <v>67646</v>
      </c>
      <c r="J2390" s="58">
        <f t="shared" si="518"/>
        <v>70216.548</v>
      </c>
      <c r="K2390" s="58">
        <f t="shared" si="519"/>
        <v>72533.69408399999</v>
      </c>
      <c r="L2390" s="74">
        <f t="shared" si="520"/>
        <v>5371.565922</v>
      </c>
      <c r="M2390" s="74">
        <f t="shared" si="521"/>
        <v>103.92049103999999</v>
      </c>
      <c r="N2390" s="74">
        <f t="shared" si="522"/>
        <v>384.0022598277695</v>
      </c>
      <c r="O2390" s="74">
        <f t="shared" si="523"/>
        <v>9040.380555</v>
      </c>
      <c r="P2390" s="39">
        <f t="shared" si="524"/>
        <v>19044</v>
      </c>
      <c r="Q2390" s="73">
        <f t="shared" si="525"/>
        <v>5548.827597425999</v>
      </c>
      <c r="R2390" s="73">
        <f t="shared" si="526"/>
        <v>107.34986724431998</v>
      </c>
      <c r="S2390" s="73">
        <f t="shared" si="527"/>
        <v>384.0022598277695</v>
      </c>
      <c r="T2390" s="73">
        <f t="shared" si="528"/>
        <v>9465.647077962</v>
      </c>
      <c r="U2390" s="73">
        <f t="shared" si="529"/>
        <v>19236</v>
      </c>
      <c r="V2390" s="73">
        <f t="shared" si="530"/>
        <v>104160.41722786776</v>
      </c>
      <c r="W2390" s="73">
        <f t="shared" si="531"/>
        <v>107275.52088646007</v>
      </c>
    </row>
    <row r="2391" spans="2:23" ht="15">
      <c r="B2391" t="s">
        <v>4002</v>
      </c>
      <c r="C2391" t="s">
        <v>4003</v>
      </c>
      <c r="D2391" t="s">
        <v>449</v>
      </c>
      <c r="E2391" s="54">
        <v>40.16</v>
      </c>
      <c r="F2391" s="45" t="s">
        <v>450</v>
      </c>
      <c r="G2391" s="45" t="s">
        <v>408</v>
      </c>
      <c r="H2391" s="45" t="s">
        <v>412</v>
      </c>
      <c r="I2391" s="53">
        <v>65416</v>
      </c>
      <c r="J2391" s="58">
        <f t="shared" si="518"/>
        <v>67901.808</v>
      </c>
      <c r="K2391" s="58">
        <f t="shared" si="519"/>
        <v>70142.567664</v>
      </c>
      <c r="L2391" s="74">
        <f t="shared" si="520"/>
        <v>5194.488312</v>
      </c>
      <c r="M2391" s="74">
        <f t="shared" si="521"/>
        <v>100.49467584</v>
      </c>
      <c r="N2391" s="74">
        <f t="shared" si="522"/>
        <v>384.0022598277695</v>
      </c>
      <c r="O2391" s="74">
        <f t="shared" si="523"/>
        <v>8742.35778</v>
      </c>
      <c r="P2391" s="39">
        <f t="shared" si="524"/>
        <v>19044</v>
      </c>
      <c r="Q2391" s="73">
        <f t="shared" si="525"/>
        <v>5365.906426296</v>
      </c>
      <c r="R2391" s="73">
        <f t="shared" si="526"/>
        <v>103.81100014272</v>
      </c>
      <c r="S2391" s="73">
        <f t="shared" si="527"/>
        <v>384.0022598277695</v>
      </c>
      <c r="T2391" s="73">
        <f t="shared" si="528"/>
        <v>9153.605080152001</v>
      </c>
      <c r="U2391" s="73">
        <f t="shared" si="529"/>
        <v>19236</v>
      </c>
      <c r="V2391" s="73">
        <f t="shared" si="530"/>
        <v>101367.15102766777</v>
      </c>
      <c r="W2391" s="73">
        <f t="shared" si="531"/>
        <v>104385.89243041849</v>
      </c>
    </row>
    <row r="2392" spans="2:23" ht="15">
      <c r="B2392" t="s">
        <v>4004</v>
      </c>
      <c r="C2392" t="s">
        <v>2158</v>
      </c>
      <c r="D2392" t="s">
        <v>2137</v>
      </c>
      <c r="E2392" s="54">
        <v>40</v>
      </c>
      <c r="F2392" s="45" t="s">
        <v>407</v>
      </c>
      <c r="G2392" s="45" t="s">
        <v>408</v>
      </c>
      <c r="H2392" s="45" t="s">
        <v>412</v>
      </c>
      <c r="I2392" s="53">
        <v>59770.29</v>
      </c>
      <c r="J2392" s="58">
        <f t="shared" si="518"/>
        <v>62041.56102</v>
      </c>
      <c r="K2392" s="58">
        <f t="shared" si="519"/>
        <v>64088.932533659994</v>
      </c>
      <c r="L2392" s="74">
        <f t="shared" si="520"/>
        <v>4746.17941803</v>
      </c>
      <c r="M2392" s="74">
        <f t="shared" si="521"/>
        <v>91.8215103096</v>
      </c>
      <c r="N2392" s="74">
        <f t="shared" si="522"/>
        <v>384.0022598277695</v>
      </c>
      <c r="O2392" s="74">
        <f t="shared" si="523"/>
        <v>7987.850981325</v>
      </c>
      <c r="P2392" s="39">
        <f t="shared" si="524"/>
        <v>19044</v>
      </c>
      <c r="Q2392" s="73">
        <f t="shared" si="525"/>
        <v>4902.80333882499</v>
      </c>
      <c r="R2392" s="73">
        <f t="shared" si="526"/>
        <v>94.8516201498168</v>
      </c>
      <c r="S2392" s="73">
        <f t="shared" si="527"/>
        <v>384.0022598277695</v>
      </c>
      <c r="T2392" s="73">
        <f t="shared" si="528"/>
        <v>8363.60569564263</v>
      </c>
      <c r="U2392" s="73">
        <f t="shared" si="529"/>
        <v>19236</v>
      </c>
      <c r="V2392" s="73">
        <f t="shared" si="530"/>
        <v>94295.41518949237</v>
      </c>
      <c r="W2392" s="73">
        <f t="shared" si="531"/>
        <v>97070.1954481052</v>
      </c>
    </row>
    <row r="2393" spans="2:23" ht="15">
      <c r="B2393" t="s">
        <v>4005</v>
      </c>
      <c r="C2393" t="s">
        <v>1572</v>
      </c>
      <c r="D2393" t="s">
        <v>417</v>
      </c>
      <c r="E2393" s="54">
        <v>40</v>
      </c>
      <c r="F2393" s="45" t="s">
        <v>407</v>
      </c>
      <c r="G2393" s="45" t="s">
        <v>408</v>
      </c>
      <c r="H2393" s="45" t="s">
        <v>412</v>
      </c>
      <c r="I2393" s="53">
        <v>58608.82</v>
      </c>
      <c r="J2393" s="58">
        <f t="shared" si="518"/>
        <v>60835.955160000005</v>
      </c>
      <c r="K2393" s="58">
        <f t="shared" si="519"/>
        <v>62843.54168028</v>
      </c>
      <c r="L2393" s="74">
        <f t="shared" si="520"/>
        <v>4653.95056974</v>
      </c>
      <c r="M2393" s="74">
        <f t="shared" si="521"/>
        <v>90.0372136368</v>
      </c>
      <c r="N2393" s="74">
        <f t="shared" si="522"/>
        <v>384.0022598277695</v>
      </c>
      <c r="O2393" s="74">
        <f t="shared" si="523"/>
        <v>7832.629226850001</v>
      </c>
      <c r="P2393" s="39">
        <f t="shared" si="524"/>
        <v>19044</v>
      </c>
      <c r="Q2393" s="73">
        <f t="shared" si="525"/>
        <v>4807.53093854142</v>
      </c>
      <c r="R2393" s="73">
        <f t="shared" si="526"/>
        <v>93.00844168681441</v>
      </c>
      <c r="S2393" s="73">
        <f t="shared" si="527"/>
        <v>384.0022598277695</v>
      </c>
      <c r="T2393" s="73">
        <f t="shared" si="528"/>
        <v>8201.08218927654</v>
      </c>
      <c r="U2393" s="73">
        <f t="shared" si="529"/>
        <v>19236</v>
      </c>
      <c r="V2393" s="73">
        <f t="shared" si="530"/>
        <v>92840.57443005458</v>
      </c>
      <c r="W2393" s="73">
        <f t="shared" si="531"/>
        <v>95565.16550961255</v>
      </c>
    </row>
    <row r="2394" spans="2:23" ht="15">
      <c r="B2394" t="s">
        <v>4006</v>
      </c>
      <c r="C2394" t="s">
        <v>2187</v>
      </c>
      <c r="D2394" t="s">
        <v>2137</v>
      </c>
      <c r="E2394" s="54">
        <v>40</v>
      </c>
      <c r="F2394" s="45" t="s">
        <v>407</v>
      </c>
      <c r="G2394" s="45" t="s">
        <v>408</v>
      </c>
      <c r="H2394" s="45" t="s">
        <v>412</v>
      </c>
      <c r="I2394" s="53">
        <v>66694.34</v>
      </c>
      <c r="J2394" s="58">
        <f t="shared" si="518"/>
        <v>69228.72492</v>
      </c>
      <c r="K2394" s="58">
        <f t="shared" si="519"/>
        <v>71513.27284235999</v>
      </c>
      <c r="L2394" s="74">
        <f t="shared" si="520"/>
        <v>5295.99745638</v>
      </c>
      <c r="M2394" s="74">
        <f t="shared" si="521"/>
        <v>102.45851288159999</v>
      </c>
      <c r="N2394" s="74">
        <f t="shared" si="522"/>
        <v>384.0022598277695</v>
      </c>
      <c r="O2394" s="74">
        <f t="shared" si="523"/>
        <v>8913.19833345</v>
      </c>
      <c r="P2394" s="39">
        <f t="shared" si="524"/>
        <v>19044</v>
      </c>
      <c r="Q2394" s="73">
        <f t="shared" si="525"/>
        <v>5470.765372440539</v>
      </c>
      <c r="R2394" s="73">
        <f t="shared" si="526"/>
        <v>105.83964380669279</v>
      </c>
      <c r="S2394" s="73">
        <f t="shared" si="527"/>
        <v>384.0022598277695</v>
      </c>
      <c r="T2394" s="73">
        <f t="shared" si="528"/>
        <v>9332.482105927978</v>
      </c>
      <c r="U2394" s="73">
        <f t="shared" si="529"/>
        <v>19236</v>
      </c>
      <c r="V2394" s="73">
        <f t="shared" si="530"/>
        <v>102968.38148253936</v>
      </c>
      <c r="W2394" s="73">
        <f t="shared" si="531"/>
        <v>106042.36222436297</v>
      </c>
    </row>
    <row r="2395" spans="2:23" ht="15">
      <c r="B2395" t="s">
        <v>4007</v>
      </c>
      <c r="C2395" t="s">
        <v>1859</v>
      </c>
      <c r="D2395" t="s">
        <v>417</v>
      </c>
      <c r="E2395" s="54">
        <v>40</v>
      </c>
      <c r="F2395" s="45" t="s">
        <v>407</v>
      </c>
      <c r="G2395" s="45" t="s">
        <v>408</v>
      </c>
      <c r="H2395" s="45" t="s">
        <v>412</v>
      </c>
      <c r="I2395" s="53">
        <v>67059.62</v>
      </c>
      <c r="J2395" s="58">
        <f t="shared" si="518"/>
        <v>69607.88556</v>
      </c>
      <c r="K2395" s="58">
        <f t="shared" si="519"/>
        <v>71904.94578347998</v>
      </c>
      <c r="L2395" s="74">
        <f t="shared" si="520"/>
        <v>5325.00324534</v>
      </c>
      <c r="M2395" s="74">
        <f t="shared" si="521"/>
        <v>103.01967062879999</v>
      </c>
      <c r="N2395" s="74">
        <f t="shared" si="522"/>
        <v>384.0022598277695</v>
      </c>
      <c r="O2395" s="74">
        <f t="shared" si="523"/>
        <v>8962.01526585</v>
      </c>
      <c r="P2395" s="39">
        <f t="shared" si="524"/>
        <v>19044</v>
      </c>
      <c r="Q2395" s="73">
        <f t="shared" si="525"/>
        <v>5500.728352436218</v>
      </c>
      <c r="R2395" s="73">
        <f t="shared" si="526"/>
        <v>106.41931975955038</v>
      </c>
      <c r="S2395" s="73">
        <f t="shared" si="527"/>
        <v>384.0022598277695</v>
      </c>
      <c r="T2395" s="73">
        <f t="shared" si="528"/>
        <v>9383.595424744139</v>
      </c>
      <c r="U2395" s="73">
        <f t="shared" si="529"/>
        <v>19236</v>
      </c>
      <c r="V2395" s="73">
        <f t="shared" si="530"/>
        <v>103425.92600164656</v>
      </c>
      <c r="W2395" s="73">
        <f t="shared" si="531"/>
        <v>106515.69114024765</v>
      </c>
    </row>
    <row r="2396" spans="2:23" ht="15">
      <c r="B2396" t="s">
        <v>4008</v>
      </c>
      <c r="C2396" t="s">
        <v>4009</v>
      </c>
      <c r="D2396" t="s">
        <v>2137</v>
      </c>
      <c r="E2396" s="54">
        <v>40</v>
      </c>
      <c r="F2396" s="45" t="s">
        <v>407</v>
      </c>
      <c r="G2396" s="45" t="s">
        <v>408</v>
      </c>
      <c r="H2396" s="45" t="s">
        <v>412</v>
      </c>
      <c r="I2396" s="53">
        <v>55538.81</v>
      </c>
      <c r="J2396" s="58">
        <f t="shared" si="518"/>
        <v>57649.28478</v>
      </c>
      <c r="K2396" s="58">
        <f t="shared" si="519"/>
        <v>59551.71117774</v>
      </c>
      <c r="L2396" s="74">
        <f t="shared" si="520"/>
        <v>4410.17028567</v>
      </c>
      <c r="M2396" s="74">
        <f t="shared" si="521"/>
        <v>85.3209414744</v>
      </c>
      <c r="N2396" s="74">
        <f t="shared" si="522"/>
        <v>384.0022598277695</v>
      </c>
      <c r="O2396" s="74">
        <f t="shared" si="523"/>
        <v>7422.345415425</v>
      </c>
      <c r="P2396" s="39">
        <f t="shared" si="524"/>
        <v>19044</v>
      </c>
      <c r="Q2396" s="73">
        <f t="shared" si="525"/>
        <v>4555.70590509711</v>
      </c>
      <c r="R2396" s="73">
        <f t="shared" si="526"/>
        <v>88.1365325430552</v>
      </c>
      <c r="S2396" s="73">
        <f t="shared" si="527"/>
        <v>384.0022598277695</v>
      </c>
      <c r="T2396" s="73">
        <f t="shared" si="528"/>
        <v>7771.49830869507</v>
      </c>
      <c r="U2396" s="73">
        <f t="shared" si="529"/>
        <v>19236</v>
      </c>
      <c r="V2396" s="73">
        <f t="shared" si="530"/>
        <v>88995.12368239717</v>
      </c>
      <c r="W2396" s="73">
        <f t="shared" si="531"/>
        <v>91587.054183903</v>
      </c>
    </row>
    <row r="2397" spans="2:23" ht="15">
      <c r="B2397" t="s">
        <v>4010</v>
      </c>
      <c r="C2397" t="s">
        <v>3772</v>
      </c>
      <c r="D2397" t="s">
        <v>417</v>
      </c>
      <c r="E2397" s="54">
        <v>40</v>
      </c>
      <c r="F2397" s="45" t="s">
        <v>407</v>
      </c>
      <c r="G2397" s="45" t="s">
        <v>408</v>
      </c>
      <c r="H2397" s="45" t="s">
        <v>412</v>
      </c>
      <c r="I2397" s="53">
        <v>48453.6</v>
      </c>
      <c r="J2397" s="58">
        <f t="shared" si="518"/>
        <v>50294.8368</v>
      </c>
      <c r="K2397" s="58">
        <f t="shared" si="519"/>
        <v>51954.5664144</v>
      </c>
      <c r="L2397" s="74">
        <f t="shared" si="520"/>
        <v>3847.5550151999996</v>
      </c>
      <c r="M2397" s="74">
        <f t="shared" si="521"/>
        <v>74.436358464</v>
      </c>
      <c r="N2397" s="74">
        <f t="shared" si="522"/>
        <v>384.0022598277695</v>
      </c>
      <c r="O2397" s="74">
        <f t="shared" si="523"/>
        <v>6475.460238</v>
      </c>
      <c r="P2397" s="39">
        <f t="shared" si="524"/>
        <v>19044</v>
      </c>
      <c r="Q2397" s="73">
        <f t="shared" si="525"/>
        <v>3974.5243307016</v>
      </c>
      <c r="R2397" s="73">
        <f t="shared" si="526"/>
        <v>76.892758293312</v>
      </c>
      <c r="S2397" s="73">
        <f t="shared" si="527"/>
        <v>384.0022598277695</v>
      </c>
      <c r="T2397" s="73">
        <f t="shared" si="528"/>
        <v>6780.0709170792</v>
      </c>
      <c r="U2397" s="73">
        <f t="shared" si="529"/>
        <v>19236</v>
      </c>
      <c r="V2397" s="73">
        <f t="shared" si="530"/>
        <v>80120.29067149176</v>
      </c>
      <c r="W2397" s="73">
        <f t="shared" si="531"/>
        <v>82406.05668030187</v>
      </c>
    </row>
    <row r="2398" spans="2:23" ht="15">
      <c r="B2398" t="s">
        <v>4011</v>
      </c>
      <c r="C2398" t="s">
        <v>4012</v>
      </c>
      <c r="D2398" t="s">
        <v>2137</v>
      </c>
      <c r="E2398" s="54">
        <v>40</v>
      </c>
      <c r="F2398" s="45" t="s">
        <v>407</v>
      </c>
      <c r="G2398" s="45" t="s">
        <v>408</v>
      </c>
      <c r="H2398" s="45" t="s">
        <v>412</v>
      </c>
      <c r="I2398" s="53">
        <v>60375.41</v>
      </c>
      <c r="J2398" s="58">
        <f t="shared" si="518"/>
        <v>62669.67558</v>
      </c>
      <c r="K2398" s="58">
        <f t="shared" si="519"/>
        <v>64737.77487414</v>
      </c>
      <c r="L2398" s="74">
        <f t="shared" si="520"/>
        <v>4794.23018187</v>
      </c>
      <c r="M2398" s="74">
        <f t="shared" si="521"/>
        <v>92.7511198584</v>
      </c>
      <c r="N2398" s="74">
        <f t="shared" si="522"/>
        <v>384.0022598277695</v>
      </c>
      <c r="O2398" s="74">
        <f t="shared" si="523"/>
        <v>8068.720730925001</v>
      </c>
      <c r="P2398" s="39">
        <f t="shared" si="524"/>
        <v>19044</v>
      </c>
      <c r="Q2398" s="73">
        <f t="shared" si="525"/>
        <v>4952.43977787171</v>
      </c>
      <c r="R2398" s="73">
        <f t="shared" si="526"/>
        <v>95.81190681372719</v>
      </c>
      <c r="S2398" s="73">
        <f t="shared" si="527"/>
        <v>384.0022598277695</v>
      </c>
      <c r="T2398" s="73">
        <f t="shared" si="528"/>
        <v>8448.27962107527</v>
      </c>
      <c r="U2398" s="73">
        <f t="shared" si="529"/>
        <v>19236</v>
      </c>
      <c r="V2398" s="73">
        <f t="shared" si="530"/>
        <v>95053.37987248116</v>
      </c>
      <c r="W2398" s="73">
        <f t="shared" si="531"/>
        <v>97854.30843972848</v>
      </c>
    </row>
    <row r="2399" spans="2:23" ht="15">
      <c r="B2399" t="s">
        <v>4013</v>
      </c>
      <c r="C2399" t="s">
        <v>2919</v>
      </c>
      <c r="D2399" t="s">
        <v>417</v>
      </c>
      <c r="E2399" s="54">
        <v>40</v>
      </c>
      <c r="F2399" s="45" t="s">
        <v>407</v>
      </c>
      <c r="G2399" s="45" t="s">
        <v>408</v>
      </c>
      <c r="H2399" s="45" t="s">
        <v>412</v>
      </c>
      <c r="I2399" s="53">
        <v>53324.47</v>
      </c>
      <c r="J2399" s="58">
        <f t="shared" si="518"/>
        <v>55350.79986000001</v>
      </c>
      <c r="K2399" s="58">
        <f t="shared" si="519"/>
        <v>57177.376255380004</v>
      </c>
      <c r="L2399" s="74">
        <f t="shared" si="520"/>
        <v>4234.33618929</v>
      </c>
      <c r="M2399" s="74">
        <f t="shared" si="521"/>
        <v>81.91918379280001</v>
      </c>
      <c r="N2399" s="74">
        <f t="shared" si="522"/>
        <v>384.0022598277695</v>
      </c>
      <c r="O2399" s="74">
        <f t="shared" si="523"/>
        <v>7126.415481975001</v>
      </c>
      <c r="P2399" s="39">
        <f t="shared" si="524"/>
        <v>19044</v>
      </c>
      <c r="Q2399" s="73">
        <f t="shared" si="525"/>
        <v>4374.06928353657</v>
      </c>
      <c r="R2399" s="73">
        <f t="shared" si="526"/>
        <v>84.62251685796241</v>
      </c>
      <c r="S2399" s="73">
        <f t="shared" si="527"/>
        <v>384.0022598277695</v>
      </c>
      <c r="T2399" s="73">
        <f t="shared" si="528"/>
        <v>7461.647601327091</v>
      </c>
      <c r="U2399" s="73">
        <f t="shared" si="529"/>
        <v>19236</v>
      </c>
      <c r="V2399" s="73">
        <f t="shared" si="530"/>
        <v>86221.47297488558</v>
      </c>
      <c r="W2399" s="73">
        <f t="shared" si="531"/>
        <v>88717.7179169294</v>
      </c>
    </row>
    <row r="2400" spans="2:23" ht="15">
      <c r="B2400" t="s">
        <v>4014</v>
      </c>
      <c r="C2400" t="s">
        <v>4015</v>
      </c>
      <c r="D2400" t="s">
        <v>2137</v>
      </c>
      <c r="E2400" s="54">
        <v>40</v>
      </c>
      <c r="F2400" s="45" t="s">
        <v>407</v>
      </c>
      <c r="G2400" s="45" t="s">
        <v>408</v>
      </c>
      <c r="H2400" s="45" t="s">
        <v>412</v>
      </c>
      <c r="I2400" s="53">
        <v>66712.74</v>
      </c>
      <c r="J2400" s="58">
        <f t="shared" si="518"/>
        <v>69247.82412</v>
      </c>
      <c r="K2400" s="58">
        <f t="shared" si="519"/>
        <v>71533.00231596</v>
      </c>
      <c r="L2400" s="74">
        <f t="shared" si="520"/>
        <v>5297.45854518</v>
      </c>
      <c r="M2400" s="74">
        <f t="shared" si="521"/>
        <v>102.4867796976</v>
      </c>
      <c r="N2400" s="74">
        <f t="shared" si="522"/>
        <v>384.0022598277695</v>
      </c>
      <c r="O2400" s="74">
        <f t="shared" si="523"/>
        <v>8915.657355450001</v>
      </c>
      <c r="P2400" s="39">
        <f t="shared" si="524"/>
        <v>19044</v>
      </c>
      <c r="Q2400" s="73">
        <f t="shared" si="525"/>
        <v>5472.27467717094</v>
      </c>
      <c r="R2400" s="73">
        <f t="shared" si="526"/>
        <v>105.86884342762079</v>
      </c>
      <c r="S2400" s="73">
        <f t="shared" si="527"/>
        <v>384.0022598277695</v>
      </c>
      <c r="T2400" s="73">
        <f t="shared" si="528"/>
        <v>9335.056802232779</v>
      </c>
      <c r="U2400" s="73">
        <f t="shared" si="529"/>
        <v>19236</v>
      </c>
      <c r="V2400" s="73">
        <f t="shared" si="530"/>
        <v>102991.42906015538</v>
      </c>
      <c r="W2400" s="73">
        <f t="shared" si="531"/>
        <v>106066.20489861911</v>
      </c>
    </row>
    <row r="2401" spans="2:23" ht="15">
      <c r="B2401" t="s">
        <v>4016</v>
      </c>
      <c r="C2401" t="s">
        <v>1356</v>
      </c>
      <c r="D2401" t="s">
        <v>417</v>
      </c>
      <c r="E2401" s="54">
        <v>40</v>
      </c>
      <c r="F2401" s="45" t="s">
        <v>407</v>
      </c>
      <c r="G2401" s="45" t="s">
        <v>408</v>
      </c>
      <c r="H2401" s="45" t="s">
        <v>412</v>
      </c>
      <c r="I2401" s="53">
        <v>66741.43</v>
      </c>
      <c r="J2401" s="58">
        <f t="shared" si="518"/>
        <v>69277.60433999999</v>
      </c>
      <c r="K2401" s="58">
        <f t="shared" si="519"/>
        <v>71563.76528321998</v>
      </c>
      <c r="L2401" s="74">
        <f t="shared" si="520"/>
        <v>5299.736732009999</v>
      </c>
      <c r="M2401" s="74">
        <f t="shared" si="521"/>
        <v>102.53085442319998</v>
      </c>
      <c r="N2401" s="74">
        <f t="shared" si="522"/>
        <v>384.0022598277695</v>
      </c>
      <c r="O2401" s="74">
        <f t="shared" si="523"/>
        <v>8919.491558774998</v>
      </c>
      <c r="P2401" s="39">
        <f t="shared" si="524"/>
        <v>19044</v>
      </c>
      <c r="Q2401" s="73">
        <f t="shared" si="525"/>
        <v>5474.628044166328</v>
      </c>
      <c r="R2401" s="73">
        <f t="shared" si="526"/>
        <v>105.91437261916558</v>
      </c>
      <c r="S2401" s="73">
        <f t="shared" si="527"/>
        <v>384.0022598277695</v>
      </c>
      <c r="T2401" s="73">
        <f t="shared" si="528"/>
        <v>9339.071369460207</v>
      </c>
      <c r="U2401" s="73">
        <f t="shared" si="529"/>
        <v>19236</v>
      </c>
      <c r="V2401" s="73">
        <f t="shared" si="530"/>
        <v>103027.36574503596</v>
      </c>
      <c r="W2401" s="73">
        <f t="shared" si="531"/>
        <v>106103.38132929345</v>
      </c>
    </row>
    <row r="2402" spans="2:23" ht="15">
      <c r="B2402" t="s">
        <v>4017</v>
      </c>
      <c r="C2402" t="s">
        <v>3437</v>
      </c>
      <c r="D2402" t="s">
        <v>449</v>
      </c>
      <c r="E2402" s="54">
        <v>40.16</v>
      </c>
      <c r="F2402" s="45" t="s">
        <v>450</v>
      </c>
      <c r="G2402" s="45" t="s">
        <v>408</v>
      </c>
      <c r="H2402" s="45" t="s">
        <v>412</v>
      </c>
      <c r="I2402" s="53">
        <v>85981</v>
      </c>
      <c r="J2402" s="58">
        <f t="shared" si="518"/>
        <v>89248.278</v>
      </c>
      <c r="K2402" s="58">
        <f t="shared" si="519"/>
        <v>92193.471174</v>
      </c>
      <c r="L2402" s="74">
        <f t="shared" si="520"/>
        <v>6827.493267000001</v>
      </c>
      <c r="M2402" s="74">
        <f t="shared" si="521"/>
        <v>132.08745144</v>
      </c>
      <c r="N2402" s="74">
        <f t="shared" si="522"/>
        <v>384.0022598277695</v>
      </c>
      <c r="O2402" s="74">
        <f t="shared" si="523"/>
        <v>11490.715792500001</v>
      </c>
      <c r="P2402" s="39">
        <f t="shared" si="524"/>
        <v>19044</v>
      </c>
      <c r="Q2402" s="73">
        <f t="shared" si="525"/>
        <v>7052.800544811001</v>
      </c>
      <c r="R2402" s="73">
        <f t="shared" si="526"/>
        <v>136.44633733752002</v>
      </c>
      <c r="S2402" s="73">
        <f t="shared" si="527"/>
        <v>384.0022598277695</v>
      </c>
      <c r="T2402" s="73">
        <f t="shared" si="528"/>
        <v>12031.247988207002</v>
      </c>
      <c r="U2402" s="73">
        <f t="shared" si="529"/>
        <v>19236</v>
      </c>
      <c r="V2402" s="73">
        <f t="shared" si="530"/>
        <v>127126.57677076777</v>
      </c>
      <c r="W2402" s="73">
        <f t="shared" si="531"/>
        <v>131033.9683041833</v>
      </c>
    </row>
    <row r="2403" spans="2:23" ht="15">
      <c r="B2403" t="s">
        <v>4018</v>
      </c>
      <c r="C2403" t="s">
        <v>4019</v>
      </c>
      <c r="D2403" t="s">
        <v>449</v>
      </c>
      <c r="E2403" s="54">
        <v>40</v>
      </c>
      <c r="F2403" s="45" t="s">
        <v>450</v>
      </c>
      <c r="G2403" s="45" t="s">
        <v>408</v>
      </c>
      <c r="H2403" s="45" t="s">
        <v>412</v>
      </c>
      <c r="I2403" s="53">
        <v>89716.52</v>
      </c>
      <c r="J2403" s="58">
        <f t="shared" si="518"/>
        <v>93125.74776000001</v>
      </c>
      <c r="K2403" s="58">
        <f t="shared" si="519"/>
        <v>96198.89743608</v>
      </c>
      <c r="L2403" s="74">
        <f t="shared" si="520"/>
        <v>7124.119703640001</v>
      </c>
      <c r="M2403" s="74">
        <f t="shared" si="521"/>
        <v>137.8261066848</v>
      </c>
      <c r="N2403" s="74">
        <f t="shared" si="522"/>
        <v>384.0022598277695</v>
      </c>
      <c r="O2403" s="74">
        <f t="shared" si="523"/>
        <v>11989.940024100002</v>
      </c>
      <c r="P2403" s="39">
        <f t="shared" si="524"/>
        <v>19044</v>
      </c>
      <c r="Q2403" s="73">
        <f t="shared" si="525"/>
        <v>7359.21565386012</v>
      </c>
      <c r="R2403" s="73">
        <f t="shared" si="526"/>
        <v>142.3743682053984</v>
      </c>
      <c r="S2403" s="73">
        <f t="shared" si="527"/>
        <v>384.0022598277695</v>
      </c>
      <c r="T2403" s="73">
        <f t="shared" si="528"/>
        <v>12553.95611540844</v>
      </c>
      <c r="U2403" s="73">
        <f t="shared" si="529"/>
        <v>19236</v>
      </c>
      <c r="V2403" s="73">
        <f t="shared" si="530"/>
        <v>131805.63585425258</v>
      </c>
      <c r="W2403" s="73">
        <f t="shared" si="531"/>
        <v>135874.44583338173</v>
      </c>
    </row>
    <row r="2404" spans="2:23" ht="15">
      <c r="B2404" t="s">
        <v>4020</v>
      </c>
      <c r="C2404" t="s">
        <v>3866</v>
      </c>
      <c r="D2404" t="s">
        <v>449</v>
      </c>
      <c r="E2404" s="54">
        <v>40.16</v>
      </c>
      <c r="F2404" s="45" t="s">
        <v>450</v>
      </c>
      <c r="G2404" s="45" t="s">
        <v>408</v>
      </c>
      <c r="H2404" s="45" t="s">
        <v>761</v>
      </c>
      <c r="I2404" s="53">
        <v>82471.16</v>
      </c>
      <c r="J2404" s="58">
        <f t="shared" si="518"/>
        <v>85605.06408000001</v>
      </c>
      <c r="K2404" s="58">
        <f t="shared" si="519"/>
        <v>88430.03119464</v>
      </c>
      <c r="L2404" s="74">
        <f t="shared" si="520"/>
        <v>6548.7874021200005</v>
      </c>
      <c r="M2404" s="74">
        <f t="shared" si="521"/>
        <v>126.69549483840001</v>
      </c>
      <c r="N2404" s="74">
        <f t="shared" si="522"/>
        <v>384.0022598277695</v>
      </c>
      <c r="O2404" s="74">
        <f t="shared" si="523"/>
        <v>11021.652000300002</v>
      </c>
      <c r="P2404" s="39">
        <f t="shared" si="524"/>
        <v>19044</v>
      </c>
      <c r="Q2404" s="73">
        <f t="shared" si="525"/>
        <v>6764.89738638996</v>
      </c>
      <c r="R2404" s="73">
        <f t="shared" si="526"/>
        <v>130.8764461680672</v>
      </c>
      <c r="S2404" s="73">
        <f t="shared" si="527"/>
        <v>384.0022598277695</v>
      </c>
      <c r="T2404" s="73">
        <f t="shared" si="528"/>
        <v>11540.11907090052</v>
      </c>
      <c r="U2404" s="73">
        <f t="shared" si="529"/>
        <v>19236</v>
      </c>
      <c r="V2404" s="73">
        <f t="shared" si="530"/>
        <v>122730.20123708618</v>
      </c>
      <c r="W2404" s="73">
        <f t="shared" si="531"/>
        <v>126485.92635792632</v>
      </c>
    </row>
    <row r="2405" spans="2:23" ht="15">
      <c r="B2405" t="s">
        <v>4021</v>
      </c>
      <c r="C2405" t="s">
        <v>4022</v>
      </c>
      <c r="D2405" t="s">
        <v>449</v>
      </c>
      <c r="E2405" s="54">
        <v>40.16</v>
      </c>
      <c r="F2405" s="45" t="s">
        <v>450</v>
      </c>
      <c r="G2405" s="45" t="s">
        <v>408</v>
      </c>
      <c r="H2405" s="45" t="s">
        <v>761</v>
      </c>
      <c r="I2405" s="53">
        <v>84656</v>
      </c>
      <c r="J2405" s="58">
        <f t="shared" si="518"/>
        <v>87872.928</v>
      </c>
      <c r="K2405" s="58">
        <f t="shared" si="519"/>
        <v>90772.73462399999</v>
      </c>
      <c r="L2405" s="74">
        <f t="shared" si="520"/>
        <v>6722.278992</v>
      </c>
      <c r="M2405" s="74">
        <f t="shared" si="521"/>
        <v>130.05193344</v>
      </c>
      <c r="N2405" s="74">
        <f t="shared" si="522"/>
        <v>384.0022598277695</v>
      </c>
      <c r="O2405" s="74">
        <f t="shared" si="523"/>
        <v>11313.63948</v>
      </c>
      <c r="P2405" s="39">
        <f t="shared" si="524"/>
        <v>19044</v>
      </c>
      <c r="Q2405" s="73">
        <f t="shared" si="525"/>
        <v>6944.114198735999</v>
      </c>
      <c r="R2405" s="73">
        <f t="shared" si="526"/>
        <v>134.34364724352</v>
      </c>
      <c r="S2405" s="73">
        <f t="shared" si="527"/>
        <v>384.0022598277695</v>
      </c>
      <c r="T2405" s="73">
        <f t="shared" si="528"/>
        <v>11845.841868431999</v>
      </c>
      <c r="U2405" s="73">
        <f t="shared" si="529"/>
        <v>19236</v>
      </c>
      <c r="V2405" s="73">
        <f t="shared" si="530"/>
        <v>125466.90066526776</v>
      </c>
      <c r="W2405" s="73">
        <f t="shared" si="531"/>
        <v>129317.03659823927</v>
      </c>
    </row>
    <row r="2406" spans="2:23" ht="15">
      <c r="B2406" t="s">
        <v>4023</v>
      </c>
      <c r="C2406" t="s">
        <v>4024</v>
      </c>
      <c r="D2406" t="s">
        <v>449</v>
      </c>
      <c r="E2406" s="54">
        <v>40.16</v>
      </c>
      <c r="F2406" s="45" t="s">
        <v>450</v>
      </c>
      <c r="G2406" s="45" t="s">
        <v>408</v>
      </c>
      <c r="H2406" s="45" t="s">
        <v>785</v>
      </c>
      <c r="I2406" s="53">
        <v>90958.4</v>
      </c>
      <c r="J2406" s="58">
        <f t="shared" si="518"/>
        <v>94414.8192</v>
      </c>
      <c r="K2406" s="58">
        <f t="shared" si="519"/>
        <v>97530.50823359999</v>
      </c>
      <c r="L2406" s="74">
        <f t="shared" si="520"/>
        <v>7222.7336688</v>
      </c>
      <c r="M2406" s="74">
        <f t="shared" si="521"/>
        <v>139.733932416</v>
      </c>
      <c r="N2406" s="74">
        <f t="shared" si="522"/>
        <v>384.0022598277695</v>
      </c>
      <c r="O2406" s="74">
        <f t="shared" si="523"/>
        <v>12155.907972</v>
      </c>
      <c r="P2406" s="39">
        <f t="shared" si="524"/>
        <v>19044</v>
      </c>
      <c r="Q2406" s="73">
        <f t="shared" si="525"/>
        <v>7461.083879870399</v>
      </c>
      <c r="R2406" s="73">
        <f t="shared" si="526"/>
        <v>144.34515218572798</v>
      </c>
      <c r="S2406" s="73">
        <f t="shared" si="527"/>
        <v>384.0022598277695</v>
      </c>
      <c r="T2406" s="73">
        <f t="shared" si="528"/>
        <v>12727.7313244848</v>
      </c>
      <c r="U2406" s="73">
        <f t="shared" si="529"/>
        <v>19236</v>
      </c>
      <c r="V2406" s="73">
        <f t="shared" si="530"/>
        <v>133361.19703304378</v>
      </c>
      <c r="W2406" s="73">
        <f t="shared" si="531"/>
        <v>137483.67084996868</v>
      </c>
    </row>
    <row r="2407" spans="2:23" ht="15">
      <c r="B2407" t="s">
        <v>4025</v>
      </c>
      <c r="C2407" t="s">
        <v>4026</v>
      </c>
      <c r="D2407" t="s">
        <v>449</v>
      </c>
      <c r="E2407" s="54">
        <v>40.16</v>
      </c>
      <c r="F2407" s="45" t="s">
        <v>450</v>
      </c>
      <c r="G2407" s="45" t="s">
        <v>408</v>
      </c>
      <c r="H2407" s="45" t="s">
        <v>785</v>
      </c>
      <c r="I2407" s="53">
        <v>93121.6</v>
      </c>
      <c r="J2407" s="58">
        <f t="shared" si="518"/>
        <v>96660.22080000001</v>
      </c>
      <c r="K2407" s="58">
        <f t="shared" si="519"/>
        <v>99850.0080864</v>
      </c>
      <c r="L2407" s="74">
        <f t="shared" si="520"/>
        <v>7394.506891200001</v>
      </c>
      <c r="M2407" s="74">
        <f t="shared" si="521"/>
        <v>143.05712678400002</v>
      </c>
      <c r="N2407" s="74">
        <f t="shared" si="522"/>
        <v>384.0022598277695</v>
      </c>
      <c r="O2407" s="74">
        <f t="shared" si="523"/>
        <v>12445.003428000002</v>
      </c>
      <c r="P2407" s="39">
        <f t="shared" si="524"/>
        <v>19044</v>
      </c>
      <c r="Q2407" s="73">
        <f t="shared" si="525"/>
        <v>7638.5256186096</v>
      </c>
      <c r="R2407" s="73">
        <f t="shared" si="526"/>
        <v>147.778011967872</v>
      </c>
      <c r="S2407" s="73">
        <f t="shared" si="527"/>
        <v>384.0022598277695</v>
      </c>
      <c r="T2407" s="73">
        <f t="shared" si="528"/>
        <v>13030.4260552752</v>
      </c>
      <c r="U2407" s="73">
        <f t="shared" si="529"/>
        <v>19236</v>
      </c>
      <c r="V2407" s="73">
        <f t="shared" si="530"/>
        <v>136070.79050581178</v>
      </c>
      <c r="W2407" s="73">
        <f t="shared" si="531"/>
        <v>140286.74003208044</v>
      </c>
    </row>
    <row r="2408" spans="2:23" ht="15">
      <c r="B2408" t="s">
        <v>4027</v>
      </c>
      <c r="C2408" t="s">
        <v>3337</v>
      </c>
      <c r="D2408" t="s">
        <v>449</v>
      </c>
      <c r="E2408" s="54">
        <v>40.16</v>
      </c>
      <c r="F2408" s="45" t="s">
        <v>450</v>
      </c>
      <c r="G2408" s="45" t="s">
        <v>408</v>
      </c>
      <c r="H2408" s="45" t="s">
        <v>761</v>
      </c>
      <c r="I2408" s="53">
        <v>77002.03</v>
      </c>
      <c r="J2408" s="58">
        <f t="shared" si="518"/>
        <v>79928.10714000001</v>
      </c>
      <c r="K2408" s="58">
        <f t="shared" si="519"/>
        <v>82565.73467562</v>
      </c>
      <c r="L2408" s="74">
        <f t="shared" si="520"/>
        <v>6114.5001962100005</v>
      </c>
      <c r="M2408" s="74">
        <f t="shared" si="521"/>
        <v>118.29359856720001</v>
      </c>
      <c r="N2408" s="74">
        <f t="shared" si="522"/>
        <v>384.0022598277695</v>
      </c>
      <c r="O2408" s="74">
        <f t="shared" si="523"/>
        <v>10290.743794275002</v>
      </c>
      <c r="P2408" s="39">
        <f t="shared" si="524"/>
        <v>19044</v>
      </c>
      <c r="Q2408" s="73">
        <f t="shared" si="525"/>
        <v>6316.27870268493</v>
      </c>
      <c r="R2408" s="73">
        <f t="shared" si="526"/>
        <v>122.19728731991759</v>
      </c>
      <c r="S2408" s="73">
        <f t="shared" si="527"/>
        <v>384.0022598277695</v>
      </c>
      <c r="T2408" s="73">
        <f t="shared" si="528"/>
        <v>10774.82837516841</v>
      </c>
      <c r="U2408" s="73">
        <f t="shared" si="529"/>
        <v>19236</v>
      </c>
      <c r="V2408" s="73">
        <f t="shared" si="530"/>
        <v>115879.64698887998</v>
      </c>
      <c r="W2408" s="73">
        <f t="shared" si="531"/>
        <v>119399.04130062103</v>
      </c>
    </row>
    <row r="2409" spans="2:23" ht="15">
      <c r="B2409" t="s">
        <v>4028</v>
      </c>
      <c r="C2409" t="s">
        <v>4029</v>
      </c>
      <c r="D2409" t="s">
        <v>449</v>
      </c>
      <c r="E2409" s="54">
        <v>40.16</v>
      </c>
      <c r="F2409" s="45" t="s">
        <v>450</v>
      </c>
      <c r="G2409" s="45" t="s">
        <v>408</v>
      </c>
      <c r="H2409" s="45" t="s">
        <v>785</v>
      </c>
      <c r="I2409" s="53">
        <v>86632</v>
      </c>
      <c r="J2409" s="58">
        <f t="shared" si="518"/>
        <v>89924.016</v>
      </c>
      <c r="K2409" s="58">
        <f t="shared" si="519"/>
        <v>92891.50852799999</v>
      </c>
      <c r="L2409" s="74">
        <f t="shared" si="520"/>
        <v>6879.187224</v>
      </c>
      <c r="M2409" s="74">
        <f t="shared" si="521"/>
        <v>133.08754368</v>
      </c>
      <c r="N2409" s="74">
        <f t="shared" si="522"/>
        <v>384.0022598277695</v>
      </c>
      <c r="O2409" s="74">
        <f t="shared" si="523"/>
        <v>11577.71706</v>
      </c>
      <c r="P2409" s="39">
        <f t="shared" si="524"/>
        <v>19044</v>
      </c>
      <c r="Q2409" s="73">
        <f t="shared" si="525"/>
        <v>7106.200402391999</v>
      </c>
      <c r="R2409" s="73">
        <f t="shared" si="526"/>
        <v>137.47943262144</v>
      </c>
      <c r="S2409" s="73">
        <f t="shared" si="527"/>
        <v>384.0022598277695</v>
      </c>
      <c r="T2409" s="73">
        <f t="shared" si="528"/>
        <v>12122.341862903999</v>
      </c>
      <c r="U2409" s="73">
        <f t="shared" si="529"/>
        <v>19236</v>
      </c>
      <c r="V2409" s="73">
        <f t="shared" si="530"/>
        <v>127942.01008750778</v>
      </c>
      <c r="W2409" s="73">
        <f t="shared" si="531"/>
        <v>131877.5324857452</v>
      </c>
    </row>
    <row r="2410" spans="2:23" ht="15">
      <c r="B2410" t="s">
        <v>4030</v>
      </c>
      <c r="C2410" t="s">
        <v>3866</v>
      </c>
      <c r="D2410" t="s">
        <v>449</v>
      </c>
      <c r="E2410" s="54">
        <v>40.16</v>
      </c>
      <c r="F2410" s="45" t="s">
        <v>450</v>
      </c>
      <c r="G2410" s="45" t="s">
        <v>408</v>
      </c>
      <c r="H2410" s="45" t="s">
        <v>785</v>
      </c>
      <c r="I2410" s="53">
        <v>82471.16</v>
      </c>
      <c r="J2410" s="58">
        <f t="shared" si="518"/>
        <v>85605.06408000001</v>
      </c>
      <c r="K2410" s="58">
        <f t="shared" si="519"/>
        <v>88430.03119464</v>
      </c>
      <c r="L2410" s="74">
        <f t="shared" si="520"/>
        <v>6548.7874021200005</v>
      </c>
      <c r="M2410" s="74">
        <f t="shared" si="521"/>
        <v>126.69549483840001</v>
      </c>
      <c r="N2410" s="74">
        <f t="shared" si="522"/>
        <v>384.0022598277695</v>
      </c>
      <c r="O2410" s="74">
        <f t="shared" si="523"/>
        <v>11021.652000300002</v>
      </c>
      <c r="P2410" s="39">
        <f t="shared" si="524"/>
        <v>19044</v>
      </c>
      <c r="Q2410" s="73">
        <f t="shared" si="525"/>
        <v>6764.89738638996</v>
      </c>
      <c r="R2410" s="73">
        <f t="shared" si="526"/>
        <v>130.8764461680672</v>
      </c>
      <c r="S2410" s="73">
        <f t="shared" si="527"/>
        <v>384.0022598277695</v>
      </c>
      <c r="T2410" s="73">
        <f t="shared" si="528"/>
        <v>11540.11907090052</v>
      </c>
      <c r="U2410" s="73">
        <f t="shared" si="529"/>
        <v>19236</v>
      </c>
      <c r="V2410" s="73">
        <f t="shared" si="530"/>
        <v>122730.20123708618</v>
      </c>
      <c r="W2410" s="73">
        <f t="shared" si="531"/>
        <v>126485.92635792632</v>
      </c>
    </row>
    <row r="2411" spans="2:23" ht="15">
      <c r="B2411" t="s">
        <v>4031</v>
      </c>
      <c r="C2411" t="s">
        <v>4022</v>
      </c>
      <c r="D2411" t="s">
        <v>449</v>
      </c>
      <c r="E2411" s="54">
        <v>40.16</v>
      </c>
      <c r="F2411" s="45" t="s">
        <v>450</v>
      </c>
      <c r="G2411" s="45" t="s">
        <v>408</v>
      </c>
      <c r="H2411" s="45" t="s">
        <v>785</v>
      </c>
      <c r="I2411" s="53">
        <v>84656</v>
      </c>
      <c r="J2411" s="58">
        <f t="shared" si="518"/>
        <v>87872.928</v>
      </c>
      <c r="K2411" s="58">
        <f t="shared" si="519"/>
        <v>90772.73462399999</v>
      </c>
      <c r="L2411" s="74">
        <f t="shared" si="520"/>
        <v>6722.278992</v>
      </c>
      <c r="M2411" s="74">
        <f t="shared" si="521"/>
        <v>130.05193344</v>
      </c>
      <c r="N2411" s="74">
        <f t="shared" si="522"/>
        <v>384.0022598277695</v>
      </c>
      <c r="O2411" s="74">
        <f t="shared" si="523"/>
        <v>11313.63948</v>
      </c>
      <c r="P2411" s="39">
        <f t="shared" si="524"/>
        <v>19044</v>
      </c>
      <c r="Q2411" s="73">
        <f t="shared" si="525"/>
        <v>6944.114198735999</v>
      </c>
      <c r="R2411" s="73">
        <f t="shared" si="526"/>
        <v>134.34364724352</v>
      </c>
      <c r="S2411" s="73">
        <f t="shared" si="527"/>
        <v>384.0022598277695</v>
      </c>
      <c r="T2411" s="73">
        <f t="shared" si="528"/>
        <v>11845.841868431999</v>
      </c>
      <c r="U2411" s="73">
        <f t="shared" si="529"/>
        <v>19236</v>
      </c>
      <c r="V2411" s="73">
        <f t="shared" si="530"/>
        <v>125466.90066526776</v>
      </c>
      <c r="W2411" s="73">
        <f t="shared" si="531"/>
        <v>129317.03659823927</v>
      </c>
    </row>
    <row r="2412" spans="2:23" ht="15">
      <c r="B2412" t="s">
        <v>4032</v>
      </c>
      <c r="C2412" t="s">
        <v>4024</v>
      </c>
      <c r="D2412" t="s">
        <v>449</v>
      </c>
      <c r="E2412" s="54">
        <v>40</v>
      </c>
      <c r="F2412" s="45" t="s">
        <v>450</v>
      </c>
      <c r="G2412" s="45" t="s">
        <v>408</v>
      </c>
      <c r="H2412" s="45" t="s">
        <v>785</v>
      </c>
      <c r="I2412" s="53">
        <v>90958.4</v>
      </c>
      <c r="J2412" s="58">
        <f t="shared" si="518"/>
        <v>94414.8192</v>
      </c>
      <c r="K2412" s="58">
        <f t="shared" si="519"/>
        <v>97530.50823359999</v>
      </c>
      <c r="L2412" s="74">
        <f t="shared" si="520"/>
        <v>7222.7336688</v>
      </c>
      <c r="M2412" s="74">
        <f t="shared" si="521"/>
        <v>139.733932416</v>
      </c>
      <c r="N2412" s="74">
        <f t="shared" si="522"/>
        <v>384.0022598277695</v>
      </c>
      <c r="O2412" s="74">
        <f t="shared" si="523"/>
        <v>12155.907972</v>
      </c>
      <c r="P2412" s="39">
        <f t="shared" si="524"/>
        <v>19044</v>
      </c>
      <c r="Q2412" s="73">
        <f t="shared" si="525"/>
        <v>7461.083879870399</v>
      </c>
      <c r="R2412" s="73">
        <f t="shared" si="526"/>
        <v>144.34515218572798</v>
      </c>
      <c r="S2412" s="73">
        <f t="shared" si="527"/>
        <v>384.0022598277695</v>
      </c>
      <c r="T2412" s="73">
        <f t="shared" si="528"/>
        <v>12727.7313244848</v>
      </c>
      <c r="U2412" s="73">
        <f t="shared" si="529"/>
        <v>19236</v>
      </c>
      <c r="V2412" s="73">
        <f t="shared" si="530"/>
        <v>133361.19703304378</v>
      </c>
      <c r="W2412" s="73">
        <f t="shared" si="531"/>
        <v>137483.67084996868</v>
      </c>
    </row>
    <row r="2413" spans="2:23" ht="15">
      <c r="B2413" t="s">
        <v>4033</v>
      </c>
      <c r="C2413" t="s">
        <v>4026</v>
      </c>
      <c r="D2413" t="s">
        <v>449</v>
      </c>
      <c r="E2413" s="54">
        <v>40</v>
      </c>
      <c r="F2413" s="45" t="s">
        <v>450</v>
      </c>
      <c r="G2413" s="45" t="s">
        <v>408</v>
      </c>
      <c r="H2413" s="45" t="s">
        <v>785</v>
      </c>
      <c r="I2413" s="53">
        <v>93121.6</v>
      </c>
      <c r="J2413" s="58">
        <f t="shared" si="518"/>
        <v>96660.22080000001</v>
      </c>
      <c r="K2413" s="58">
        <f t="shared" si="519"/>
        <v>99850.0080864</v>
      </c>
      <c r="L2413" s="74">
        <f t="shared" si="520"/>
        <v>7394.506891200001</v>
      </c>
      <c r="M2413" s="74">
        <f t="shared" si="521"/>
        <v>143.05712678400002</v>
      </c>
      <c r="N2413" s="74">
        <f t="shared" si="522"/>
        <v>384.0022598277695</v>
      </c>
      <c r="O2413" s="74">
        <f t="shared" si="523"/>
        <v>12445.003428000002</v>
      </c>
      <c r="P2413" s="39">
        <f t="shared" si="524"/>
        <v>19044</v>
      </c>
      <c r="Q2413" s="73">
        <f t="shared" si="525"/>
        <v>7638.5256186096</v>
      </c>
      <c r="R2413" s="73">
        <f t="shared" si="526"/>
        <v>147.778011967872</v>
      </c>
      <c r="S2413" s="73">
        <f t="shared" si="527"/>
        <v>384.0022598277695</v>
      </c>
      <c r="T2413" s="73">
        <f t="shared" si="528"/>
        <v>13030.4260552752</v>
      </c>
      <c r="U2413" s="73">
        <f t="shared" si="529"/>
        <v>19236</v>
      </c>
      <c r="V2413" s="73">
        <f t="shared" si="530"/>
        <v>136070.79050581178</v>
      </c>
      <c r="W2413" s="73">
        <f t="shared" si="531"/>
        <v>140286.74003208044</v>
      </c>
    </row>
    <row r="2414" spans="2:23" ht="15">
      <c r="B2414" t="s">
        <v>4034</v>
      </c>
      <c r="C2414" t="s">
        <v>4029</v>
      </c>
      <c r="D2414" t="s">
        <v>449</v>
      </c>
      <c r="E2414" s="54">
        <v>40</v>
      </c>
      <c r="F2414" s="45" t="s">
        <v>450</v>
      </c>
      <c r="G2414" s="45" t="s">
        <v>408</v>
      </c>
      <c r="H2414" s="45" t="s">
        <v>785</v>
      </c>
      <c r="I2414" s="53">
        <v>86632</v>
      </c>
      <c r="J2414" s="58">
        <f t="shared" si="518"/>
        <v>89924.016</v>
      </c>
      <c r="K2414" s="58">
        <f t="shared" si="519"/>
        <v>92891.50852799999</v>
      </c>
      <c r="L2414" s="74">
        <f t="shared" si="520"/>
        <v>6879.187224</v>
      </c>
      <c r="M2414" s="74">
        <f t="shared" si="521"/>
        <v>133.08754368</v>
      </c>
      <c r="N2414" s="74">
        <f t="shared" si="522"/>
        <v>384.0022598277695</v>
      </c>
      <c r="O2414" s="74">
        <f t="shared" si="523"/>
        <v>11577.71706</v>
      </c>
      <c r="P2414" s="39">
        <f t="shared" si="524"/>
        <v>19044</v>
      </c>
      <c r="Q2414" s="73">
        <f t="shared" si="525"/>
        <v>7106.200402391999</v>
      </c>
      <c r="R2414" s="73">
        <f t="shared" si="526"/>
        <v>137.47943262144</v>
      </c>
      <c r="S2414" s="73">
        <f t="shared" si="527"/>
        <v>384.0022598277695</v>
      </c>
      <c r="T2414" s="73">
        <f t="shared" si="528"/>
        <v>12122.341862903999</v>
      </c>
      <c r="U2414" s="73">
        <f t="shared" si="529"/>
        <v>19236</v>
      </c>
      <c r="V2414" s="73">
        <f t="shared" si="530"/>
        <v>127942.01008750778</v>
      </c>
      <c r="W2414" s="73">
        <f t="shared" si="531"/>
        <v>131877.5324857452</v>
      </c>
    </row>
    <row r="2415" spans="2:23" ht="15">
      <c r="B2415" t="s">
        <v>4035</v>
      </c>
      <c r="C2415" t="s">
        <v>3337</v>
      </c>
      <c r="D2415" t="s">
        <v>449</v>
      </c>
      <c r="E2415" s="54">
        <v>40.16</v>
      </c>
      <c r="F2415" s="45" t="s">
        <v>450</v>
      </c>
      <c r="G2415" s="45" t="s">
        <v>408</v>
      </c>
      <c r="H2415" s="45" t="s">
        <v>785</v>
      </c>
      <c r="I2415" s="53">
        <v>77002.03</v>
      </c>
      <c r="J2415" s="58">
        <f t="shared" si="518"/>
        <v>79928.10714000001</v>
      </c>
      <c r="K2415" s="58">
        <f t="shared" si="519"/>
        <v>82565.73467562</v>
      </c>
      <c r="L2415" s="74">
        <f t="shared" si="520"/>
        <v>6114.5001962100005</v>
      </c>
      <c r="M2415" s="74">
        <f t="shared" si="521"/>
        <v>118.29359856720001</v>
      </c>
      <c r="N2415" s="74">
        <f t="shared" si="522"/>
        <v>384.0022598277695</v>
      </c>
      <c r="O2415" s="74">
        <f t="shared" si="523"/>
        <v>10290.743794275002</v>
      </c>
      <c r="P2415" s="39">
        <f t="shared" si="524"/>
        <v>19044</v>
      </c>
      <c r="Q2415" s="73">
        <f t="shared" si="525"/>
        <v>6316.27870268493</v>
      </c>
      <c r="R2415" s="73">
        <f t="shared" si="526"/>
        <v>122.19728731991759</v>
      </c>
      <c r="S2415" s="73">
        <f t="shared" si="527"/>
        <v>384.0022598277695</v>
      </c>
      <c r="T2415" s="73">
        <f t="shared" si="528"/>
        <v>10774.82837516841</v>
      </c>
      <c r="U2415" s="73">
        <f t="shared" si="529"/>
        <v>19236</v>
      </c>
      <c r="V2415" s="73">
        <f t="shared" si="530"/>
        <v>115879.64698887998</v>
      </c>
      <c r="W2415" s="73">
        <f t="shared" si="531"/>
        <v>119399.04130062103</v>
      </c>
    </row>
    <row r="2416" spans="2:23" ht="15">
      <c r="B2416" t="s">
        <v>4036</v>
      </c>
      <c r="C2416" t="s">
        <v>4037</v>
      </c>
      <c r="D2416" t="s">
        <v>4038</v>
      </c>
      <c r="E2416" s="54">
        <v>40</v>
      </c>
      <c r="F2416" s="45" t="s">
        <v>407</v>
      </c>
      <c r="G2416" s="45" t="s">
        <v>408</v>
      </c>
      <c r="H2416" s="45" t="s">
        <v>412</v>
      </c>
      <c r="I2416" s="53">
        <v>117820.16</v>
      </c>
      <c r="J2416" s="58">
        <f t="shared" si="518"/>
        <v>122297.32608000001</v>
      </c>
      <c r="K2416" s="58">
        <f t="shared" si="519"/>
        <v>126333.13784064</v>
      </c>
      <c r="L2416" s="74">
        <f t="shared" si="520"/>
        <v>9355.745445120001</v>
      </c>
      <c r="M2416" s="74">
        <f t="shared" si="521"/>
        <v>181.00004259840003</v>
      </c>
      <c r="N2416" s="74">
        <f t="shared" si="522"/>
        <v>384.0022598277695</v>
      </c>
      <c r="O2416" s="74">
        <f t="shared" si="523"/>
        <v>15745.780732800002</v>
      </c>
      <c r="P2416" s="39">
        <f t="shared" si="524"/>
        <v>19044</v>
      </c>
      <c r="Q2416" s="73">
        <f t="shared" si="525"/>
        <v>9664.48504480896</v>
      </c>
      <c r="R2416" s="73">
        <f t="shared" si="526"/>
        <v>186.9730440041472</v>
      </c>
      <c r="S2416" s="73">
        <f t="shared" si="527"/>
        <v>384.0022598277695</v>
      </c>
      <c r="T2416" s="73">
        <f t="shared" si="528"/>
        <v>16486.47448820352</v>
      </c>
      <c r="U2416" s="73">
        <f t="shared" si="529"/>
        <v>19236</v>
      </c>
      <c r="V2416" s="73">
        <f t="shared" si="530"/>
        <v>167007.85456034617</v>
      </c>
      <c r="W2416" s="73">
        <f t="shared" si="531"/>
        <v>172291.0726774844</v>
      </c>
    </row>
    <row r="2417" spans="2:23" ht="15">
      <c r="B2417" t="s">
        <v>4039</v>
      </c>
      <c r="C2417" t="s">
        <v>4037</v>
      </c>
      <c r="D2417" t="s">
        <v>4038</v>
      </c>
      <c r="E2417" s="54">
        <v>40</v>
      </c>
      <c r="F2417" s="45" t="s">
        <v>407</v>
      </c>
      <c r="G2417" s="45" t="s">
        <v>408</v>
      </c>
      <c r="H2417" s="45" t="s">
        <v>412</v>
      </c>
      <c r="I2417" s="53">
        <v>117820.16</v>
      </c>
      <c r="J2417" s="58">
        <f t="shared" si="518"/>
        <v>122297.32608000001</v>
      </c>
      <c r="K2417" s="58">
        <f t="shared" si="519"/>
        <v>126333.13784064</v>
      </c>
      <c r="L2417" s="74">
        <f t="shared" si="520"/>
        <v>9355.745445120001</v>
      </c>
      <c r="M2417" s="74">
        <f t="shared" si="521"/>
        <v>181.00004259840003</v>
      </c>
      <c r="N2417" s="74">
        <f t="shared" si="522"/>
        <v>384.0022598277695</v>
      </c>
      <c r="O2417" s="74">
        <f t="shared" si="523"/>
        <v>15745.780732800002</v>
      </c>
      <c r="P2417" s="39">
        <f t="shared" si="524"/>
        <v>19044</v>
      </c>
      <c r="Q2417" s="73">
        <f t="shared" si="525"/>
        <v>9664.48504480896</v>
      </c>
      <c r="R2417" s="73">
        <f t="shared" si="526"/>
        <v>186.9730440041472</v>
      </c>
      <c r="S2417" s="73">
        <f t="shared" si="527"/>
        <v>384.0022598277695</v>
      </c>
      <c r="T2417" s="73">
        <f t="shared" si="528"/>
        <v>16486.47448820352</v>
      </c>
      <c r="U2417" s="73">
        <f t="shared" si="529"/>
        <v>19236</v>
      </c>
      <c r="V2417" s="73">
        <f t="shared" si="530"/>
        <v>167007.85456034617</v>
      </c>
      <c r="W2417" s="73">
        <f t="shared" si="531"/>
        <v>172291.0726774844</v>
      </c>
    </row>
    <row r="2418" spans="2:23" ht="15">
      <c r="B2418" t="s">
        <v>4040</v>
      </c>
      <c r="C2418" t="s">
        <v>4037</v>
      </c>
      <c r="D2418" t="s">
        <v>4038</v>
      </c>
      <c r="E2418" s="54">
        <v>40</v>
      </c>
      <c r="F2418" s="45" t="s">
        <v>407</v>
      </c>
      <c r="G2418" s="45" t="s">
        <v>408</v>
      </c>
      <c r="H2418" s="45" t="s">
        <v>412</v>
      </c>
      <c r="I2418" s="53">
        <v>117820.16</v>
      </c>
      <c r="J2418" s="58">
        <f t="shared" si="518"/>
        <v>122297.32608000001</v>
      </c>
      <c r="K2418" s="58">
        <f t="shared" si="519"/>
        <v>126333.13784064</v>
      </c>
      <c r="L2418" s="74">
        <f t="shared" si="520"/>
        <v>9355.745445120001</v>
      </c>
      <c r="M2418" s="74">
        <f t="shared" si="521"/>
        <v>181.00004259840003</v>
      </c>
      <c r="N2418" s="74">
        <f t="shared" si="522"/>
        <v>384.0022598277695</v>
      </c>
      <c r="O2418" s="74">
        <f t="shared" si="523"/>
        <v>15745.780732800002</v>
      </c>
      <c r="P2418" s="39">
        <f t="shared" si="524"/>
        <v>19044</v>
      </c>
      <c r="Q2418" s="73">
        <f t="shared" si="525"/>
        <v>9664.48504480896</v>
      </c>
      <c r="R2418" s="73">
        <f t="shared" si="526"/>
        <v>186.9730440041472</v>
      </c>
      <c r="S2418" s="73">
        <f t="shared" si="527"/>
        <v>384.0022598277695</v>
      </c>
      <c r="T2418" s="73">
        <f t="shared" si="528"/>
        <v>16486.47448820352</v>
      </c>
      <c r="U2418" s="73">
        <f t="shared" si="529"/>
        <v>19236</v>
      </c>
      <c r="V2418" s="73">
        <f t="shared" si="530"/>
        <v>167007.85456034617</v>
      </c>
      <c r="W2418" s="73">
        <f t="shared" si="531"/>
        <v>172291.0726774844</v>
      </c>
    </row>
    <row r="2419" spans="2:23" ht="15">
      <c r="B2419" t="s">
        <v>4041</v>
      </c>
      <c r="C2419" t="s">
        <v>4037</v>
      </c>
      <c r="D2419" t="s">
        <v>4038</v>
      </c>
      <c r="E2419" s="54">
        <v>40</v>
      </c>
      <c r="F2419" s="45" t="s">
        <v>407</v>
      </c>
      <c r="G2419" s="45" t="s">
        <v>408</v>
      </c>
      <c r="H2419" s="45" t="s">
        <v>412</v>
      </c>
      <c r="I2419" s="53">
        <v>117820.16</v>
      </c>
      <c r="J2419" s="58">
        <f t="shared" si="518"/>
        <v>122297.32608000001</v>
      </c>
      <c r="K2419" s="58">
        <f t="shared" si="519"/>
        <v>126333.13784064</v>
      </c>
      <c r="L2419" s="74">
        <f t="shared" si="520"/>
        <v>9355.745445120001</v>
      </c>
      <c r="M2419" s="74">
        <f t="shared" si="521"/>
        <v>181.00004259840003</v>
      </c>
      <c r="N2419" s="74">
        <f t="shared" si="522"/>
        <v>384.0022598277695</v>
      </c>
      <c r="O2419" s="74">
        <f t="shared" si="523"/>
        <v>15745.780732800002</v>
      </c>
      <c r="P2419" s="39">
        <f t="shared" si="524"/>
        <v>19044</v>
      </c>
      <c r="Q2419" s="73">
        <f t="shared" si="525"/>
        <v>9664.48504480896</v>
      </c>
      <c r="R2419" s="73">
        <f t="shared" si="526"/>
        <v>186.9730440041472</v>
      </c>
      <c r="S2419" s="73">
        <f t="shared" si="527"/>
        <v>384.0022598277695</v>
      </c>
      <c r="T2419" s="73">
        <f t="shared" si="528"/>
        <v>16486.47448820352</v>
      </c>
      <c r="U2419" s="73">
        <f t="shared" si="529"/>
        <v>19236</v>
      </c>
      <c r="V2419" s="73">
        <f t="shared" si="530"/>
        <v>167007.85456034617</v>
      </c>
      <c r="W2419" s="73">
        <f t="shared" si="531"/>
        <v>172291.0726774844</v>
      </c>
    </row>
    <row r="2420" spans="2:23" ht="15">
      <c r="B2420" t="s">
        <v>4042</v>
      </c>
      <c r="C2420" t="s">
        <v>4043</v>
      </c>
      <c r="D2420" t="s">
        <v>4038</v>
      </c>
      <c r="E2420" s="54">
        <v>40</v>
      </c>
      <c r="F2420" s="45" t="s">
        <v>407</v>
      </c>
      <c r="G2420" s="45" t="s">
        <v>408</v>
      </c>
      <c r="H2420" s="45" t="s">
        <v>412</v>
      </c>
      <c r="I2420" s="53">
        <v>134960.84</v>
      </c>
      <c r="J2420" s="58">
        <f t="shared" si="518"/>
        <v>140089.35192</v>
      </c>
      <c r="K2420" s="58">
        <f t="shared" si="519"/>
        <v>144712.30053336</v>
      </c>
      <c r="L2420" s="74">
        <f t="shared" si="520"/>
        <v>9992.09560284</v>
      </c>
      <c r="M2420" s="74">
        <f t="shared" si="521"/>
        <v>207.33224084159997</v>
      </c>
      <c r="N2420" s="74">
        <f t="shared" si="522"/>
        <v>384.0022598277695</v>
      </c>
      <c r="O2420" s="74">
        <f t="shared" si="523"/>
        <v>18036.504059699997</v>
      </c>
      <c r="P2420" s="39">
        <f t="shared" si="524"/>
        <v>19044</v>
      </c>
      <c r="Q2420" s="73">
        <f t="shared" si="525"/>
        <v>10059.12835773372</v>
      </c>
      <c r="R2420" s="73">
        <f t="shared" si="526"/>
        <v>214.17420478937277</v>
      </c>
      <c r="S2420" s="73">
        <f t="shared" si="527"/>
        <v>384.0022598277695</v>
      </c>
      <c r="T2420" s="73">
        <f t="shared" si="528"/>
        <v>18884.95521960348</v>
      </c>
      <c r="U2420" s="73">
        <f t="shared" si="529"/>
        <v>19236</v>
      </c>
      <c r="V2420" s="73">
        <f t="shared" si="530"/>
        <v>187753.28608320936</v>
      </c>
      <c r="W2420" s="73">
        <f t="shared" si="531"/>
        <v>193490.56057531433</v>
      </c>
    </row>
    <row r="2421" spans="2:23" ht="15">
      <c r="B2421" t="s">
        <v>4044</v>
      </c>
      <c r="C2421" t="s">
        <v>4037</v>
      </c>
      <c r="D2421" t="s">
        <v>4038</v>
      </c>
      <c r="E2421" s="54">
        <v>40</v>
      </c>
      <c r="F2421" s="45" t="s">
        <v>407</v>
      </c>
      <c r="G2421" s="45" t="s">
        <v>408</v>
      </c>
      <c r="H2421" s="45" t="s">
        <v>412</v>
      </c>
      <c r="I2421" s="53">
        <v>117820.16</v>
      </c>
      <c r="J2421" s="58">
        <f t="shared" si="518"/>
        <v>122297.32608000001</v>
      </c>
      <c r="K2421" s="58">
        <f t="shared" si="519"/>
        <v>126333.13784064</v>
      </c>
      <c r="L2421" s="74">
        <f t="shared" si="520"/>
        <v>9355.745445120001</v>
      </c>
      <c r="M2421" s="74">
        <f t="shared" si="521"/>
        <v>181.00004259840003</v>
      </c>
      <c r="N2421" s="74">
        <f t="shared" si="522"/>
        <v>384.0022598277695</v>
      </c>
      <c r="O2421" s="74">
        <f t="shared" si="523"/>
        <v>15745.780732800002</v>
      </c>
      <c r="P2421" s="39">
        <f t="shared" si="524"/>
        <v>19044</v>
      </c>
      <c r="Q2421" s="73">
        <f t="shared" si="525"/>
        <v>9664.48504480896</v>
      </c>
      <c r="R2421" s="73">
        <f t="shared" si="526"/>
        <v>186.9730440041472</v>
      </c>
      <c r="S2421" s="73">
        <f t="shared" si="527"/>
        <v>384.0022598277695</v>
      </c>
      <c r="T2421" s="73">
        <f t="shared" si="528"/>
        <v>16486.47448820352</v>
      </c>
      <c r="U2421" s="73">
        <f t="shared" si="529"/>
        <v>19236</v>
      </c>
      <c r="V2421" s="73">
        <f t="shared" si="530"/>
        <v>167007.85456034617</v>
      </c>
      <c r="W2421" s="73">
        <f t="shared" si="531"/>
        <v>172291.0726774844</v>
      </c>
    </row>
    <row r="2422" spans="2:23" ht="15">
      <c r="B2422" t="s">
        <v>4045</v>
      </c>
      <c r="C2422" t="s">
        <v>4037</v>
      </c>
      <c r="D2422" t="s">
        <v>4038</v>
      </c>
      <c r="E2422" s="54">
        <v>40</v>
      </c>
      <c r="F2422" s="45" t="s">
        <v>407</v>
      </c>
      <c r="G2422" s="45" t="s">
        <v>408</v>
      </c>
      <c r="H2422" s="45" t="s">
        <v>412</v>
      </c>
      <c r="I2422" s="53">
        <v>117820.16</v>
      </c>
      <c r="J2422" s="58">
        <f t="shared" si="518"/>
        <v>122297.32608000001</v>
      </c>
      <c r="K2422" s="58">
        <f t="shared" si="519"/>
        <v>126333.13784064</v>
      </c>
      <c r="L2422" s="74">
        <f t="shared" si="520"/>
        <v>9355.745445120001</v>
      </c>
      <c r="M2422" s="74">
        <f t="shared" si="521"/>
        <v>181.00004259840003</v>
      </c>
      <c r="N2422" s="74">
        <f t="shared" si="522"/>
        <v>384.0022598277695</v>
      </c>
      <c r="O2422" s="74">
        <f t="shared" si="523"/>
        <v>15745.780732800002</v>
      </c>
      <c r="P2422" s="39">
        <f t="shared" si="524"/>
        <v>19044</v>
      </c>
      <c r="Q2422" s="73">
        <f t="shared" si="525"/>
        <v>9664.48504480896</v>
      </c>
      <c r="R2422" s="73">
        <f t="shared" si="526"/>
        <v>186.9730440041472</v>
      </c>
      <c r="S2422" s="73">
        <f t="shared" si="527"/>
        <v>384.0022598277695</v>
      </c>
      <c r="T2422" s="73">
        <f t="shared" si="528"/>
        <v>16486.47448820352</v>
      </c>
      <c r="U2422" s="73">
        <f t="shared" si="529"/>
        <v>19236</v>
      </c>
      <c r="V2422" s="73">
        <f t="shared" si="530"/>
        <v>167007.85456034617</v>
      </c>
      <c r="W2422" s="73">
        <f t="shared" si="531"/>
        <v>172291.0726774844</v>
      </c>
    </row>
    <row r="2423" spans="2:23" ht="15">
      <c r="B2423" t="s">
        <v>4046</v>
      </c>
      <c r="C2423" t="s">
        <v>4043</v>
      </c>
      <c r="D2423" t="s">
        <v>4038</v>
      </c>
      <c r="E2423" s="54">
        <v>40</v>
      </c>
      <c r="F2423" s="45" t="s">
        <v>407</v>
      </c>
      <c r="G2423" s="45" t="s">
        <v>408</v>
      </c>
      <c r="H2423" s="45" t="s">
        <v>412</v>
      </c>
      <c r="I2423" s="53">
        <v>134960.84</v>
      </c>
      <c r="J2423" s="58">
        <f t="shared" si="518"/>
        <v>140089.35192</v>
      </c>
      <c r="K2423" s="58">
        <f t="shared" si="519"/>
        <v>144712.30053336</v>
      </c>
      <c r="L2423" s="74">
        <f t="shared" si="520"/>
        <v>9992.09560284</v>
      </c>
      <c r="M2423" s="74">
        <f t="shared" si="521"/>
        <v>207.33224084159997</v>
      </c>
      <c r="N2423" s="74">
        <f t="shared" si="522"/>
        <v>384.0022598277695</v>
      </c>
      <c r="O2423" s="74">
        <f t="shared" si="523"/>
        <v>18036.504059699997</v>
      </c>
      <c r="P2423" s="39">
        <f t="shared" si="524"/>
        <v>19044</v>
      </c>
      <c r="Q2423" s="73">
        <f t="shared" si="525"/>
        <v>10059.12835773372</v>
      </c>
      <c r="R2423" s="73">
        <f t="shared" si="526"/>
        <v>214.17420478937277</v>
      </c>
      <c r="S2423" s="73">
        <f t="shared" si="527"/>
        <v>384.0022598277695</v>
      </c>
      <c r="T2423" s="73">
        <f t="shared" si="528"/>
        <v>18884.95521960348</v>
      </c>
      <c r="U2423" s="73">
        <f t="shared" si="529"/>
        <v>19236</v>
      </c>
      <c r="V2423" s="73">
        <f t="shared" si="530"/>
        <v>187753.28608320936</v>
      </c>
      <c r="W2423" s="73">
        <f t="shared" si="531"/>
        <v>193490.56057531433</v>
      </c>
    </row>
    <row r="2424" spans="2:23" ht="15">
      <c r="B2424" t="s">
        <v>4047</v>
      </c>
      <c r="C2424" t="s">
        <v>4037</v>
      </c>
      <c r="D2424" t="s">
        <v>4038</v>
      </c>
      <c r="E2424" s="54">
        <v>40</v>
      </c>
      <c r="F2424" s="45" t="s">
        <v>407</v>
      </c>
      <c r="G2424" s="45" t="s">
        <v>408</v>
      </c>
      <c r="H2424" s="45" t="s">
        <v>412</v>
      </c>
      <c r="I2424" s="53">
        <v>117820.16</v>
      </c>
      <c r="J2424" s="58">
        <f t="shared" si="518"/>
        <v>122297.32608000001</v>
      </c>
      <c r="K2424" s="58">
        <f t="shared" si="519"/>
        <v>126333.13784064</v>
      </c>
      <c r="L2424" s="74">
        <f t="shared" si="520"/>
        <v>9355.745445120001</v>
      </c>
      <c r="M2424" s="74">
        <f t="shared" si="521"/>
        <v>181.00004259840003</v>
      </c>
      <c r="N2424" s="74">
        <f t="shared" si="522"/>
        <v>384.0022598277695</v>
      </c>
      <c r="O2424" s="74">
        <f t="shared" si="523"/>
        <v>15745.780732800002</v>
      </c>
      <c r="P2424" s="39">
        <f t="shared" si="524"/>
        <v>19044</v>
      </c>
      <c r="Q2424" s="73">
        <f t="shared" si="525"/>
        <v>9664.48504480896</v>
      </c>
      <c r="R2424" s="73">
        <f t="shared" si="526"/>
        <v>186.9730440041472</v>
      </c>
      <c r="S2424" s="73">
        <f t="shared" si="527"/>
        <v>384.0022598277695</v>
      </c>
      <c r="T2424" s="73">
        <f t="shared" si="528"/>
        <v>16486.47448820352</v>
      </c>
      <c r="U2424" s="73">
        <f t="shared" si="529"/>
        <v>19236</v>
      </c>
      <c r="V2424" s="73">
        <f t="shared" si="530"/>
        <v>167007.85456034617</v>
      </c>
      <c r="W2424" s="73">
        <f t="shared" si="531"/>
        <v>172291.0726774844</v>
      </c>
    </row>
    <row r="2425" spans="2:23" ht="15">
      <c r="B2425" t="s">
        <v>4048</v>
      </c>
      <c r="C2425" t="s">
        <v>4037</v>
      </c>
      <c r="D2425" t="s">
        <v>4038</v>
      </c>
      <c r="E2425" s="54">
        <v>40</v>
      </c>
      <c r="F2425" s="45" t="s">
        <v>407</v>
      </c>
      <c r="G2425" s="45" t="s">
        <v>408</v>
      </c>
      <c r="H2425" s="45" t="s">
        <v>412</v>
      </c>
      <c r="I2425" s="53">
        <v>117820.16</v>
      </c>
      <c r="J2425" s="58">
        <f t="shared" si="518"/>
        <v>122297.32608000001</v>
      </c>
      <c r="K2425" s="58">
        <f t="shared" si="519"/>
        <v>126333.13784064</v>
      </c>
      <c r="L2425" s="74">
        <f t="shared" si="520"/>
        <v>9355.745445120001</v>
      </c>
      <c r="M2425" s="74">
        <f t="shared" si="521"/>
        <v>181.00004259840003</v>
      </c>
      <c r="N2425" s="74">
        <f t="shared" si="522"/>
        <v>384.0022598277695</v>
      </c>
      <c r="O2425" s="74">
        <f t="shared" si="523"/>
        <v>15745.780732800002</v>
      </c>
      <c r="P2425" s="39">
        <f t="shared" si="524"/>
        <v>19044</v>
      </c>
      <c r="Q2425" s="73">
        <f t="shared" si="525"/>
        <v>9664.48504480896</v>
      </c>
      <c r="R2425" s="73">
        <f t="shared" si="526"/>
        <v>186.9730440041472</v>
      </c>
      <c r="S2425" s="73">
        <f t="shared" si="527"/>
        <v>384.0022598277695</v>
      </c>
      <c r="T2425" s="73">
        <f t="shared" si="528"/>
        <v>16486.47448820352</v>
      </c>
      <c r="U2425" s="73">
        <f t="shared" si="529"/>
        <v>19236</v>
      </c>
      <c r="V2425" s="73">
        <f t="shared" si="530"/>
        <v>167007.85456034617</v>
      </c>
      <c r="W2425" s="73">
        <f t="shared" si="531"/>
        <v>172291.0726774844</v>
      </c>
    </row>
    <row r="2426" spans="2:23" ht="15">
      <c r="B2426" t="s">
        <v>4049</v>
      </c>
      <c r="C2426" t="s">
        <v>4037</v>
      </c>
      <c r="D2426" t="s">
        <v>4038</v>
      </c>
      <c r="E2426" s="54">
        <v>40</v>
      </c>
      <c r="F2426" s="45" t="s">
        <v>407</v>
      </c>
      <c r="G2426" s="45" t="s">
        <v>408</v>
      </c>
      <c r="H2426" s="45" t="s">
        <v>412</v>
      </c>
      <c r="I2426" s="53">
        <v>117820.16</v>
      </c>
      <c r="J2426" s="58">
        <f t="shared" si="518"/>
        <v>122297.32608000001</v>
      </c>
      <c r="K2426" s="58">
        <f t="shared" si="519"/>
        <v>126333.13784064</v>
      </c>
      <c r="L2426" s="74">
        <f t="shared" si="520"/>
        <v>9355.745445120001</v>
      </c>
      <c r="M2426" s="74">
        <f t="shared" si="521"/>
        <v>181.00004259840003</v>
      </c>
      <c r="N2426" s="74">
        <f t="shared" si="522"/>
        <v>384.0022598277695</v>
      </c>
      <c r="O2426" s="74">
        <f t="shared" si="523"/>
        <v>15745.780732800002</v>
      </c>
      <c r="P2426" s="39">
        <f t="shared" si="524"/>
        <v>19044</v>
      </c>
      <c r="Q2426" s="73">
        <f t="shared" si="525"/>
        <v>9664.48504480896</v>
      </c>
      <c r="R2426" s="73">
        <f t="shared" si="526"/>
        <v>186.9730440041472</v>
      </c>
      <c r="S2426" s="73">
        <f t="shared" si="527"/>
        <v>384.0022598277695</v>
      </c>
      <c r="T2426" s="73">
        <f t="shared" si="528"/>
        <v>16486.47448820352</v>
      </c>
      <c r="U2426" s="73">
        <f t="shared" si="529"/>
        <v>19236</v>
      </c>
      <c r="V2426" s="73">
        <f t="shared" si="530"/>
        <v>167007.85456034617</v>
      </c>
      <c r="W2426" s="73">
        <f t="shared" si="531"/>
        <v>172291.0726774844</v>
      </c>
    </row>
    <row r="2427" spans="2:23" ht="15">
      <c r="B2427" t="s">
        <v>4050</v>
      </c>
      <c r="C2427" t="s">
        <v>4037</v>
      </c>
      <c r="D2427" t="s">
        <v>4038</v>
      </c>
      <c r="E2427" s="54">
        <v>40</v>
      </c>
      <c r="F2427" s="45" t="s">
        <v>407</v>
      </c>
      <c r="G2427" s="45" t="s">
        <v>408</v>
      </c>
      <c r="H2427" s="45" t="s">
        <v>412</v>
      </c>
      <c r="I2427" s="53">
        <v>117820.16</v>
      </c>
      <c r="J2427" s="58">
        <f t="shared" si="518"/>
        <v>122297.32608000001</v>
      </c>
      <c r="K2427" s="58">
        <f t="shared" si="519"/>
        <v>126333.13784064</v>
      </c>
      <c r="L2427" s="74">
        <f t="shared" si="520"/>
        <v>9355.745445120001</v>
      </c>
      <c r="M2427" s="74">
        <f t="shared" si="521"/>
        <v>181.00004259840003</v>
      </c>
      <c r="N2427" s="74">
        <f t="shared" si="522"/>
        <v>384.0022598277695</v>
      </c>
      <c r="O2427" s="74">
        <f t="shared" si="523"/>
        <v>15745.780732800002</v>
      </c>
      <c r="P2427" s="39">
        <f t="shared" si="524"/>
        <v>19044</v>
      </c>
      <c r="Q2427" s="73">
        <f t="shared" si="525"/>
        <v>9664.48504480896</v>
      </c>
      <c r="R2427" s="73">
        <f t="shared" si="526"/>
        <v>186.9730440041472</v>
      </c>
      <c r="S2427" s="73">
        <f t="shared" si="527"/>
        <v>384.0022598277695</v>
      </c>
      <c r="T2427" s="73">
        <f t="shared" si="528"/>
        <v>16486.47448820352</v>
      </c>
      <c r="U2427" s="73">
        <f t="shared" si="529"/>
        <v>19236</v>
      </c>
      <c r="V2427" s="73">
        <f t="shared" si="530"/>
        <v>167007.85456034617</v>
      </c>
      <c r="W2427" s="73">
        <f t="shared" si="531"/>
        <v>172291.0726774844</v>
      </c>
    </row>
    <row r="2428" spans="2:23" ht="15">
      <c r="B2428" t="s">
        <v>4051</v>
      </c>
      <c r="C2428" t="s">
        <v>471</v>
      </c>
      <c r="D2428" t="s">
        <v>417</v>
      </c>
      <c r="E2428" s="54">
        <v>40</v>
      </c>
      <c r="F2428" s="45" t="s">
        <v>407</v>
      </c>
      <c r="G2428" s="45" t="s">
        <v>408</v>
      </c>
      <c r="H2428" s="45" t="s">
        <v>412</v>
      </c>
      <c r="I2428" s="53">
        <v>116856.44</v>
      </c>
      <c r="J2428" s="58">
        <f t="shared" si="518"/>
        <v>121296.98472000001</v>
      </c>
      <c r="K2428" s="58">
        <f t="shared" si="519"/>
        <v>125299.78521576</v>
      </c>
      <c r="L2428" s="74">
        <f t="shared" si="520"/>
        <v>9279.219331080001</v>
      </c>
      <c r="M2428" s="74">
        <f t="shared" si="521"/>
        <v>179.51953738560002</v>
      </c>
      <c r="N2428" s="74">
        <f t="shared" si="522"/>
        <v>384.0022598277695</v>
      </c>
      <c r="O2428" s="74">
        <f t="shared" si="523"/>
        <v>15616.986782700002</v>
      </c>
      <c r="P2428" s="39">
        <f t="shared" si="524"/>
        <v>19044</v>
      </c>
      <c r="Q2428" s="73">
        <f t="shared" si="525"/>
        <v>9585.43356900564</v>
      </c>
      <c r="R2428" s="73">
        <f t="shared" si="526"/>
        <v>185.4436821193248</v>
      </c>
      <c r="S2428" s="73">
        <f t="shared" si="527"/>
        <v>384.0022598277695</v>
      </c>
      <c r="T2428" s="73">
        <f t="shared" si="528"/>
        <v>16351.62197065668</v>
      </c>
      <c r="U2428" s="73">
        <f t="shared" si="529"/>
        <v>19236</v>
      </c>
      <c r="V2428" s="73">
        <f t="shared" si="530"/>
        <v>165800.7126309934</v>
      </c>
      <c r="W2428" s="73">
        <f t="shared" si="531"/>
        <v>171042.28669736942</v>
      </c>
    </row>
    <row r="2429" spans="2:23" ht="15">
      <c r="B2429" t="s">
        <v>4052</v>
      </c>
      <c r="C2429" t="s">
        <v>4019</v>
      </c>
      <c r="D2429" t="s">
        <v>449</v>
      </c>
      <c r="E2429" s="54">
        <v>40</v>
      </c>
      <c r="F2429" s="45" t="s">
        <v>450</v>
      </c>
      <c r="G2429" s="45" t="s">
        <v>408</v>
      </c>
      <c r="H2429" s="45" t="s">
        <v>412</v>
      </c>
      <c r="I2429" s="53">
        <v>89716.52</v>
      </c>
      <c r="J2429" s="58">
        <f t="shared" si="518"/>
        <v>93125.74776000001</v>
      </c>
      <c r="K2429" s="58">
        <f t="shared" si="519"/>
        <v>96198.89743608</v>
      </c>
      <c r="L2429" s="74">
        <f t="shared" si="520"/>
        <v>7124.119703640001</v>
      </c>
      <c r="M2429" s="74">
        <f t="shared" si="521"/>
        <v>137.8261066848</v>
      </c>
      <c r="N2429" s="74">
        <f t="shared" si="522"/>
        <v>384.0022598277695</v>
      </c>
      <c r="O2429" s="74">
        <f t="shared" si="523"/>
        <v>11989.940024100002</v>
      </c>
      <c r="P2429" s="39">
        <f t="shared" si="524"/>
        <v>19044</v>
      </c>
      <c r="Q2429" s="73">
        <f t="shared" si="525"/>
        <v>7359.21565386012</v>
      </c>
      <c r="R2429" s="73">
        <f t="shared" si="526"/>
        <v>142.3743682053984</v>
      </c>
      <c r="S2429" s="73">
        <f t="shared" si="527"/>
        <v>384.0022598277695</v>
      </c>
      <c r="T2429" s="73">
        <f t="shared" si="528"/>
        <v>12553.95611540844</v>
      </c>
      <c r="U2429" s="73">
        <f t="shared" si="529"/>
        <v>19236</v>
      </c>
      <c r="V2429" s="73">
        <f t="shared" si="530"/>
        <v>131805.63585425258</v>
      </c>
      <c r="W2429" s="73">
        <f t="shared" si="531"/>
        <v>135874.44583338173</v>
      </c>
    </row>
    <row r="2430" spans="2:23" ht="15">
      <c r="B2430" t="s">
        <v>4053</v>
      </c>
      <c r="C2430" t="s">
        <v>3433</v>
      </c>
      <c r="D2430" t="s">
        <v>449</v>
      </c>
      <c r="E2430" s="54">
        <v>40.16</v>
      </c>
      <c r="F2430" s="45" t="s">
        <v>450</v>
      </c>
      <c r="G2430" s="45" t="s">
        <v>408</v>
      </c>
      <c r="H2430" s="45" t="s">
        <v>412</v>
      </c>
      <c r="I2430" s="53">
        <v>89299.6</v>
      </c>
      <c r="J2430" s="58">
        <f t="shared" si="518"/>
        <v>92692.9848</v>
      </c>
      <c r="K2430" s="58">
        <f t="shared" si="519"/>
        <v>95751.8532984</v>
      </c>
      <c r="L2430" s="74">
        <f t="shared" si="520"/>
        <v>7091.0133372</v>
      </c>
      <c r="M2430" s="74">
        <f t="shared" si="521"/>
        <v>137.185617504</v>
      </c>
      <c r="N2430" s="74">
        <f t="shared" si="522"/>
        <v>384.0022598277695</v>
      </c>
      <c r="O2430" s="74">
        <f t="shared" si="523"/>
        <v>11934.221793</v>
      </c>
      <c r="P2430" s="39">
        <f t="shared" si="524"/>
        <v>19044</v>
      </c>
      <c r="Q2430" s="73">
        <f t="shared" si="525"/>
        <v>7325.0167773276</v>
      </c>
      <c r="R2430" s="73">
        <f t="shared" si="526"/>
        <v>141.712742881632</v>
      </c>
      <c r="S2430" s="73">
        <f t="shared" si="527"/>
        <v>384.0022598277695</v>
      </c>
      <c r="T2430" s="73">
        <f t="shared" si="528"/>
        <v>12495.616855441202</v>
      </c>
      <c r="U2430" s="73">
        <f t="shared" si="529"/>
        <v>19236</v>
      </c>
      <c r="V2430" s="73">
        <f t="shared" si="530"/>
        <v>131283.40780753177</v>
      </c>
      <c r="W2430" s="73">
        <f t="shared" si="531"/>
        <v>135334.2019338782</v>
      </c>
    </row>
    <row r="2431" spans="2:23" ht="15">
      <c r="B2431" t="s">
        <v>4054</v>
      </c>
      <c r="C2431" t="s">
        <v>3457</v>
      </c>
      <c r="D2431" t="s">
        <v>501</v>
      </c>
      <c r="E2431" s="54">
        <v>40</v>
      </c>
      <c r="F2431" s="45" t="s">
        <v>407</v>
      </c>
      <c r="G2431" s="45" t="s">
        <v>408</v>
      </c>
      <c r="H2431" s="45" t="s">
        <v>412</v>
      </c>
      <c r="I2431" s="53">
        <v>64064</v>
      </c>
      <c r="J2431" s="58">
        <f t="shared" si="518"/>
        <v>66498.432</v>
      </c>
      <c r="K2431" s="58">
        <f t="shared" si="519"/>
        <v>68692.88025599999</v>
      </c>
      <c r="L2431" s="74">
        <f t="shared" si="520"/>
        <v>5087.130048</v>
      </c>
      <c r="M2431" s="74">
        <f t="shared" si="521"/>
        <v>98.41767936</v>
      </c>
      <c r="N2431" s="74">
        <f t="shared" si="522"/>
        <v>384.0022598277695</v>
      </c>
      <c r="O2431" s="74">
        <f t="shared" si="523"/>
        <v>8561.67312</v>
      </c>
      <c r="P2431" s="39">
        <f t="shared" si="524"/>
        <v>19044</v>
      </c>
      <c r="Q2431" s="73">
        <f t="shared" si="525"/>
        <v>5255.005339583999</v>
      </c>
      <c r="R2431" s="73">
        <f t="shared" si="526"/>
        <v>101.66546277887998</v>
      </c>
      <c r="S2431" s="73">
        <f t="shared" si="527"/>
        <v>384.0022598277695</v>
      </c>
      <c r="T2431" s="73">
        <f t="shared" si="528"/>
        <v>8964.420873407998</v>
      </c>
      <c r="U2431" s="73">
        <f t="shared" si="529"/>
        <v>19236</v>
      </c>
      <c r="V2431" s="73">
        <f t="shared" si="530"/>
        <v>99673.65510718778</v>
      </c>
      <c r="W2431" s="73">
        <f t="shared" si="531"/>
        <v>102633.97419159864</v>
      </c>
    </row>
    <row r="2432" spans="2:23" ht="15">
      <c r="B2432" t="s">
        <v>4055</v>
      </c>
      <c r="C2432" t="s">
        <v>4056</v>
      </c>
      <c r="D2432" t="s">
        <v>501</v>
      </c>
      <c r="E2432" s="54">
        <v>40</v>
      </c>
      <c r="F2432" s="45" t="s">
        <v>407</v>
      </c>
      <c r="G2432" s="45" t="s">
        <v>408</v>
      </c>
      <c r="H2432" s="45" t="s">
        <v>412</v>
      </c>
      <c r="I2432" s="53">
        <v>86409.44</v>
      </c>
      <c r="J2432" s="58">
        <f t="shared" si="518"/>
        <v>89692.99872</v>
      </c>
      <c r="K2432" s="58">
        <f t="shared" si="519"/>
        <v>92652.86767775999</v>
      </c>
      <c r="L2432" s="74">
        <f t="shared" si="520"/>
        <v>6861.51440208</v>
      </c>
      <c r="M2432" s="74">
        <f t="shared" si="521"/>
        <v>132.7456381056</v>
      </c>
      <c r="N2432" s="74">
        <f t="shared" si="522"/>
        <v>384.0022598277695</v>
      </c>
      <c r="O2432" s="74">
        <f t="shared" si="523"/>
        <v>11547.973585200001</v>
      </c>
      <c r="P2432" s="39">
        <f t="shared" si="524"/>
        <v>19044</v>
      </c>
      <c r="Q2432" s="73">
        <f t="shared" si="525"/>
        <v>7087.944377348639</v>
      </c>
      <c r="R2432" s="73">
        <f t="shared" si="526"/>
        <v>137.12624416308478</v>
      </c>
      <c r="S2432" s="73">
        <f t="shared" si="527"/>
        <v>384.0022598277695</v>
      </c>
      <c r="T2432" s="73">
        <f t="shared" si="528"/>
        <v>12091.19923194768</v>
      </c>
      <c r="U2432" s="73">
        <f t="shared" si="529"/>
        <v>19236</v>
      </c>
      <c r="V2432" s="73">
        <f t="shared" si="530"/>
        <v>127663.23460521337</v>
      </c>
      <c r="W2432" s="73">
        <f t="shared" si="531"/>
        <v>131589.13979104717</v>
      </c>
    </row>
    <row r="2433" spans="2:23" ht="15">
      <c r="B2433" t="s">
        <v>4057</v>
      </c>
      <c r="C2433" t="s">
        <v>1031</v>
      </c>
      <c r="D2433" t="s">
        <v>501</v>
      </c>
      <c r="E2433" s="54">
        <v>40</v>
      </c>
      <c r="F2433" s="45" t="s">
        <v>407</v>
      </c>
      <c r="G2433" s="45" t="s">
        <v>408</v>
      </c>
      <c r="H2433" s="45" t="s">
        <v>412</v>
      </c>
      <c r="I2433" s="53">
        <v>101617.01</v>
      </c>
      <c r="J2433" s="58">
        <f t="shared" si="518"/>
        <v>105478.45638</v>
      </c>
      <c r="K2433" s="58">
        <f t="shared" si="519"/>
        <v>108959.24544053999</v>
      </c>
      <c r="L2433" s="74">
        <f t="shared" si="520"/>
        <v>8069.10191307</v>
      </c>
      <c r="M2433" s="74">
        <f t="shared" si="521"/>
        <v>156.1081154424</v>
      </c>
      <c r="N2433" s="74">
        <f t="shared" si="522"/>
        <v>384.0022598277695</v>
      </c>
      <c r="O2433" s="74">
        <f t="shared" si="523"/>
        <v>13580.351258925</v>
      </c>
      <c r="P2433" s="39">
        <f t="shared" si="524"/>
        <v>19044</v>
      </c>
      <c r="Q2433" s="73">
        <f t="shared" si="525"/>
        <v>8335.38227620131</v>
      </c>
      <c r="R2433" s="73">
        <f t="shared" si="526"/>
        <v>161.25968325199918</v>
      </c>
      <c r="S2433" s="73">
        <f t="shared" si="527"/>
        <v>384.0022598277695</v>
      </c>
      <c r="T2433" s="73">
        <f t="shared" si="528"/>
        <v>14219.18152999047</v>
      </c>
      <c r="U2433" s="73">
        <f t="shared" si="529"/>
        <v>19236</v>
      </c>
      <c r="V2433" s="73">
        <f t="shared" si="530"/>
        <v>146712.01992726518</v>
      </c>
      <c r="W2433" s="73">
        <f t="shared" si="531"/>
        <v>151295.07118981154</v>
      </c>
    </row>
    <row r="2434" spans="2:23" ht="15">
      <c r="B2434" t="s">
        <v>4058</v>
      </c>
      <c r="C2434" t="s">
        <v>3475</v>
      </c>
      <c r="D2434" t="s">
        <v>501</v>
      </c>
      <c r="E2434" s="54">
        <v>40</v>
      </c>
      <c r="F2434" s="45" t="s">
        <v>407</v>
      </c>
      <c r="G2434" s="45" t="s">
        <v>408</v>
      </c>
      <c r="H2434" s="45" t="s">
        <v>412</v>
      </c>
      <c r="I2434" s="53">
        <v>121795.44</v>
      </c>
      <c r="J2434" s="58">
        <f t="shared" si="518"/>
        <v>126423.66672000001</v>
      </c>
      <c r="K2434" s="58">
        <f t="shared" si="519"/>
        <v>130595.64772176</v>
      </c>
      <c r="L2434" s="74">
        <f t="shared" si="520"/>
        <v>9671.41050408</v>
      </c>
      <c r="M2434" s="74">
        <f t="shared" si="521"/>
        <v>187.10702674560002</v>
      </c>
      <c r="N2434" s="74">
        <f t="shared" si="522"/>
        <v>384.0022598277695</v>
      </c>
      <c r="O2434" s="74">
        <f t="shared" si="523"/>
        <v>16277.047090200002</v>
      </c>
      <c r="P2434" s="39">
        <f t="shared" si="524"/>
        <v>19044</v>
      </c>
      <c r="Q2434" s="73">
        <f t="shared" si="525"/>
        <v>9854.43689196552</v>
      </c>
      <c r="R2434" s="73">
        <f t="shared" si="526"/>
        <v>193.2815586282048</v>
      </c>
      <c r="S2434" s="73">
        <f t="shared" si="527"/>
        <v>384.0022598277695</v>
      </c>
      <c r="T2434" s="73">
        <f t="shared" si="528"/>
        <v>17042.732027689683</v>
      </c>
      <c r="U2434" s="73">
        <f t="shared" si="529"/>
        <v>19236</v>
      </c>
      <c r="V2434" s="73">
        <f t="shared" si="530"/>
        <v>171987.2336008534</v>
      </c>
      <c r="W2434" s="73">
        <f t="shared" si="531"/>
        <v>177306.10045987117</v>
      </c>
    </row>
    <row r="2435" spans="2:23" ht="15">
      <c r="B2435" t="s">
        <v>4059</v>
      </c>
      <c r="C2435" t="s">
        <v>4060</v>
      </c>
      <c r="D2435" t="s">
        <v>501</v>
      </c>
      <c r="E2435" s="54">
        <v>40</v>
      </c>
      <c r="F2435" s="45" t="s">
        <v>407</v>
      </c>
      <c r="G2435" s="45" t="s">
        <v>408</v>
      </c>
      <c r="H2435" s="45" t="s">
        <v>412</v>
      </c>
      <c r="I2435" s="53">
        <v>137373.6</v>
      </c>
      <c r="J2435" s="58">
        <f t="shared" si="518"/>
        <v>142593.7968</v>
      </c>
      <c r="K2435" s="58">
        <f t="shared" si="519"/>
        <v>147299.3920944</v>
      </c>
      <c r="L2435" s="74">
        <f t="shared" si="520"/>
        <v>10028.4100536</v>
      </c>
      <c r="M2435" s="74">
        <f t="shared" si="521"/>
        <v>211.038819264</v>
      </c>
      <c r="N2435" s="74">
        <f t="shared" si="522"/>
        <v>384.0022598277695</v>
      </c>
      <c r="O2435" s="74">
        <f t="shared" si="523"/>
        <v>18358.951338000003</v>
      </c>
      <c r="P2435" s="39">
        <f t="shared" si="524"/>
        <v>19044</v>
      </c>
      <c r="Q2435" s="73">
        <f t="shared" si="525"/>
        <v>10096.6411853688</v>
      </c>
      <c r="R2435" s="73">
        <f t="shared" si="526"/>
        <v>218.003100299712</v>
      </c>
      <c r="S2435" s="73">
        <f t="shared" si="527"/>
        <v>384.0022598277695</v>
      </c>
      <c r="T2435" s="73">
        <f t="shared" si="528"/>
        <v>19222.570668319204</v>
      </c>
      <c r="U2435" s="73">
        <f t="shared" si="529"/>
        <v>19236</v>
      </c>
      <c r="V2435" s="73">
        <f t="shared" si="530"/>
        <v>190620.19927069178</v>
      </c>
      <c r="W2435" s="73">
        <f t="shared" si="531"/>
        <v>196456.6093082155</v>
      </c>
    </row>
    <row r="2436" spans="2:23" ht="15">
      <c r="B2436" t="s">
        <v>4061</v>
      </c>
      <c r="C2436" t="s">
        <v>4062</v>
      </c>
      <c r="D2436" t="s">
        <v>501</v>
      </c>
      <c r="E2436" s="54">
        <v>40</v>
      </c>
      <c r="F2436" s="45" t="s">
        <v>407</v>
      </c>
      <c r="G2436" s="45" t="s">
        <v>408</v>
      </c>
      <c r="H2436" s="45" t="s">
        <v>412</v>
      </c>
      <c r="I2436" s="53">
        <v>117696.8</v>
      </c>
      <c r="J2436" s="58">
        <f t="shared" si="518"/>
        <v>122169.27840000001</v>
      </c>
      <c r="K2436" s="58">
        <f t="shared" si="519"/>
        <v>126200.8645872</v>
      </c>
      <c r="L2436" s="74">
        <f t="shared" si="520"/>
        <v>9345.9497976</v>
      </c>
      <c r="M2436" s="74">
        <f t="shared" si="521"/>
        <v>180.81053203200003</v>
      </c>
      <c r="N2436" s="74">
        <f t="shared" si="522"/>
        <v>384.0022598277695</v>
      </c>
      <c r="O2436" s="74">
        <f t="shared" si="523"/>
        <v>15729.294594</v>
      </c>
      <c r="P2436" s="39">
        <f t="shared" si="524"/>
        <v>19044</v>
      </c>
      <c r="Q2436" s="73">
        <f t="shared" si="525"/>
        <v>9654.3661409208</v>
      </c>
      <c r="R2436" s="73">
        <f t="shared" si="526"/>
        <v>186.777279589056</v>
      </c>
      <c r="S2436" s="73">
        <f t="shared" si="527"/>
        <v>384.0022598277695</v>
      </c>
      <c r="T2436" s="73">
        <f t="shared" si="528"/>
        <v>16469.212828629603</v>
      </c>
      <c r="U2436" s="73">
        <f t="shared" si="529"/>
        <v>19236</v>
      </c>
      <c r="V2436" s="73">
        <f t="shared" si="530"/>
        <v>166853.3355834598</v>
      </c>
      <c r="W2436" s="73">
        <f t="shared" si="531"/>
        <v>172131.22309616723</v>
      </c>
    </row>
    <row r="2437" spans="2:23" ht="15">
      <c r="B2437" t="s">
        <v>4063</v>
      </c>
      <c r="C2437" t="s">
        <v>4064</v>
      </c>
      <c r="D2437" t="s">
        <v>449</v>
      </c>
      <c r="E2437" s="54">
        <v>40</v>
      </c>
      <c r="F2437" s="45" t="s">
        <v>450</v>
      </c>
      <c r="G2437" s="45" t="s">
        <v>408</v>
      </c>
      <c r="H2437" s="45" t="s">
        <v>412</v>
      </c>
      <c r="I2437" s="53">
        <v>52020.8</v>
      </c>
      <c r="J2437" s="58">
        <f t="shared" si="518"/>
        <v>53997.59040000001</v>
      </c>
      <c r="K2437" s="58">
        <f t="shared" si="519"/>
        <v>55779.510883200004</v>
      </c>
      <c r="L2437" s="74">
        <f t="shared" si="520"/>
        <v>4130.8156656</v>
      </c>
      <c r="M2437" s="74">
        <f t="shared" si="521"/>
        <v>79.916433792</v>
      </c>
      <c r="N2437" s="74">
        <f t="shared" si="522"/>
        <v>384.0022598277695</v>
      </c>
      <c r="O2437" s="74">
        <f t="shared" si="523"/>
        <v>6952.189764000002</v>
      </c>
      <c r="P2437" s="39">
        <f t="shared" si="524"/>
        <v>19044</v>
      </c>
      <c r="Q2437" s="73">
        <f t="shared" si="525"/>
        <v>4267.1325825648</v>
      </c>
      <c r="R2437" s="73">
        <f t="shared" si="526"/>
        <v>82.553676107136</v>
      </c>
      <c r="S2437" s="73">
        <f t="shared" si="527"/>
        <v>384.0022598277695</v>
      </c>
      <c r="T2437" s="73">
        <f t="shared" si="528"/>
        <v>7279.226170257601</v>
      </c>
      <c r="U2437" s="73">
        <f t="shared" si="529"/>
        <v>19236</v>
      </c>
      <c r="V2437" s="73">
        <f t="shared" si="530"/>
        <v>84588.51452321978</v>
      </c>
      <c r="W2437" s="73">
        <f t="shared" si="531"/>
        <v>87028.42557195731</v>
      </c>
    </row>
    <row r="2438" spans="2:23" ht="15">
      <c r="B2438" t="s">
        <v>4065</v>
      </c>
      <c r="C2438" t="s">
        <v>4066</v>
      </c>
      <c r="D2438" t="s">
        <v>449</v>
      </c>
      <c r="E2438" s="54">
        <v>40</v>
      </c>
      <c r="F2438" s="45" t="s">
        <v>450</v>
      </c>
      <c r="G2438" s="45" t="s">
        <v>408</v>
      </c>
      <c r="H2438" s="45" t="s">
        <v>412</v>
      </c>
      <c r="I2438" s="53">
        <v>52540.8</v>
      </c>
      <c r="J2438" s="58">
        <f t="shared" si="518"/>
        <v>54537.3504</v>
      </c>
      <c r="K2438" s="58">
        <f t="shared" si="519"/>
        <v>56337.0829632</v>
      </c>
      <c r="L2438" s="74">
        <f t="shared" si="520"/>
        <v>4172.1073056000005</v>
      </c>
      <c r="M2438" s="74">
        <f t="shared" si="521"/>
        <v>80.715278592</v>
      </c>
      <c r="N2438" s="74">
        <f t="shared" si="522"/>
        <v>384.0022598277695</v>
      </c>
      <c r="O2438" s="74">
        <f t="shared" si="523"/>
        <v>7021.6838640000005</v>
      </c>
      <c r="P2438" s="39">
        <f t="shared" si="524"/>
        <v>19044</v>
      </c>
      <c r="Q2438" s="73">
        <f t="shared" si="525"/>
        <v>4309.7868466848</v>
      </c>
      <c r="R2438" s="73">
        <f t="shared" si="526"/>
        <v>83.378882785536</v>
      </c>
      <c r="S2438" s="73">
        <f t="shared" si="527"/>
        <v>384.0022598277695</v>
      </c>
      <c r="T2438" s="73">
        <f t="shared" si="528"/>
        <v>7351.9893266976005</v>
      </c>
      <c r="U2438" s="73">
        <f t="shared" si="529"/>
        <v>19236</v>
      </c>
      <c r="V2438" s="73">
        <f t="shared" si="530"/>
        <v>85239.85910801977</v>
      </c>
      <c r="W2438" s="73">
        <f t="shared" si="531"/>
        <v>87702.24027919571</v>
      </c>
    </row>
    <row r="2439" spans="2:23" ht="15">
      <c r="B2439" t="s">
        <v>4067</v>
      </c>
      <c r="C2439" t="s">
        <v>4068</v>
      </c>
      <c r="D2439" t="s">
        <v>449</v>
      </c>
      <c r="E2439" s="54">
        <v>40</v>
      </c>
      <c r="F2439" s="45" t="s">
        <v>450</v>
      </c>
      <c r="G2439" s="45" t="s">
        <v>408</v>
      </c>
      <c r="H2439" s="45" t="s">
        <v>412</v>
      </c>
      <c r="I2439" s="53">
        <v>55225.26</v>
      </c>
      <c r="J2439" s="58">
        <f t="shared" si="518"/>
        <v>57323.81988</v>
      </c>
      <c r="K2439" s="58">
        <f t="shared" si="519"/>
        <v>59215.50593604</v>
      </c>
      <c r="L2439" s="74">
        <f t="shared" si="520"/>
        <v>4385.27222082</v>
      </c>
      <c r="M2439" s="74">
        <f t="shared" si="521"/>
        <v>84.8392534224</v>
      </c>
      <c r="N2439" s="74">
        <f t="shared" si="522"/>
        <v>384.0022598277695</v>
      </c>
      <c r="O2439" s="74">
        <f t="shared" si="523"/>
        <v>7380.4418095500005</v>
      </c>
      <c r="P2439" s="39">
        <f t="shared" si="524"/>
        <v>19044</v>
      </c>
      <c r="Q2439" s="73">
        <f t="shared" si="525"/>
        <v>4529.98620410706</v>
      </c>
      <c r="R2439" s="73">
        <f t="shared" si="526"/>
        <v>87.6389487853392</v>
      </c>
      <c r="S2439" s="73">
        <f t="shared" si="527"/>
        <v>384.0022598277695</v>
      </c>
      <c r="T2439" s="73">
        <f t="shared" si="528"/>
        <v>7727.62352465322</v>
      </c>
      <c r="U2439" s="73">
        <f t="shared" si="529"/>
        <v>19236</v>
      </c>
      <c r="V2439" s="73">
        <f t="shared" si="530"/>
        <v>88602.37542362016</v>
      </c>
      <c r="W2439" s="73">
        <f t="shared" si="531"/>
        <v>91180.75687341338</v>
      </c>
    </row>
    <row r="2440" spans="2:23" ht="15">
      <c r="B2440" t="s">
        <v>4069</v>
      </c>
      <c r="C2440" t="s">
        <v>4064</v>
      </c>
      <c r="D2440" t="s">
        <v>449</v>
      </c>
      <c r="E2440" s="54">
        <v>40</v>
      </c>
      <c r="F2440" s="45" t="s">
        <v>450</v>
      </c>
      <c r="G2440" s="45" t="s">
        <v>408</v>
      </c>
      <c r="H2440" s="45" t="s">
        <v>412</v>
      </c>
      <c r="I2440" s="53">
        <v>52020.8</v>
      </c>
      <c r="J2440" s="58">
        <f t="shared" si="518"/>
        <v>53997.59040000001</v>
      </c>
      <c r="K2440" s="58">
        <f t="shared" si="519"/>
        <v>55779.510883200004</v>
      </c>
      <c r="L2440" s="74">
        <f t="shared" si="520"/>
        <v>4130.8156656</v>
      </c>
      <c r="M2440" s="74">
        <f t="shared" si="521"/>
        <v>79.916433792</v>
      </c>
      <c r="N2440" s="74">
        <f t="shared" si="522"/>
        <v>384.0022598277695</v>
      </c>
      <c r="O2440" s="74">
        <f t="shared" si="523"/>
        <v>6952.189764000002</v>
      </c>
      <c r="P2440" s="39">
        <f t="shared" si="524"/>
        <v>19044</v>
      </c>
      <c r="Q2440" s="73">
        <f t="shared" si="525"/>
        <v>4267.1325825648</v>
      </c>
      <c r="R2440" s="73">
        <f t="shared" si="526"/>
        <v>82.553676107136</v>
      </c>
      <c r="S2440" s="73">
        <f t="shared" si="527"/>
        <v>384.0022598277695</v>
      </c>
      <c r="T2440" s="73">
        <f t="shared" si="528"/>
        <v>7279.226170257601</v>
      </c>
      <c r="U2440" s="73">
        <f t="shared" si="529"/>
        <v>19236</v>
      </c>
      <c r="V2440" s="73">
        <f t="shared" si="530"/>
        <v>84588.51452321978</v>
      </c>
      <c r="W2440" s="73">
        <f t="shared" si="531"/>
        <v>87028.42557195731</v>
      </c>
    </row>
    <row r="2441" spans="2:23" ht="15">
      <c r="B2441" t="s">
        <v>4070</v>
      </c>
      <c r="C2441" t="s">
        <v>4066</v>
      </c>
      <c r="D2441" t="s">
        <v>449</v>
      </c>
      <c r="E2441" s="54">
        <v>40</v>
      </c>
      <c r="F2441" s="45" t="s">
        <v>450</v>
      </c>
      <c r="G2441" s="45" t="s">
        <v>408</v>
      </c>
      <c r="H2441" s="45" t="s">
        <v>412</v>
      </c>
      <c r="I2441" s="53">
        <v>52540.8</v>
      </c>
      <c r="J2441" s="58">
        <f t="shared" si="518"/>
        <v>54537.3504</v>
      </c>
      <c r="K2441" s="58">
        <f t="shared" si="519"/>
        <v>56337.0829632</v>
      </c>
      <c r="L2441" s="74">
        <f t="shared" si="520"/>
        <v>4172.1073056000005</v>
      </c>
      <c r="M2441" s="74">
        <f t="shared" si="521"/>
        <v>80.715278592</v>
      </c>
      <c r="N2441" s="74">
        <f t="shared" si="522"/>
        <v>384.0022598277695</v>
      </c>
      <c r="O2441" s="74">
        <f t="shared" si="523"/>
        <v>7021.6838640000005</v>
      </c>
      <c r="P2441" s="39">
        <f t="shared" si="524"/>
        <v>19044</v>
      </c>
      <c r="Q2441" s="73">
        <f t="shared" si="525"/>
        <v>4309.7868466848</v>
      </c>
      <c r="R2441" s="73">
        <f t="shared" si="526"/>
        <v>83.378882785536</v>
      </c>
      <c r="S2441" s="73">
        <f t="shared" si="527"/>
        <v>384.0022598277695</v>
      </c>
      <c r="T2441" s="73">
        <f t="shared" si="528"/>
        <v>7351.9893266976005</v>
      </c>
      <c r="U2441" s="73">
        <f t="shared" si="529"/>
        <v>19236</v>
      </c>
      <c r="V2441" s="73">
        <f t="shared" si="530"/>
        <v>85239.85910801977</v>
      </c>
      <c r="W2441" s="73">
        <f t="shared" si="531"/>
        <v>87702.24027919571</v>
      </c>
    </row>
    <row r="2442" spans="2:23" ht="15">
      <c r="B2442" t="s">
        <v>4071</v>
      </c>
      <c r="C2442" t="s">
        <v>3011</v>
      </c>
      <c r="D2442" t="s">
        <v>3012</v>
      </c>
      <c r="E2442" s="54">
        <v>40</v>
      </c>
      <c r="F2442" s="45" t="s">
        <v>407</v>
      </c>
      <c r="G2442" s="45" t="s">
        <v>408</v>
      </c>
      <c r="H2442" s="45" t="s">
        <v>412</v>
      </c>
      <c r="I2442" s="53">
        <v>148771.62</v>
      </c>
      <c r="J2442" s="58">
        <f aca="true" t="shared" si="532" ref="J2442:J2505">I2442*(1+$F$1)</f>
        <v>154424.94156</v>
      </c>
      <c r="K2442" s="58">
        <f aca="true" t="shared" si="533" ref="K2442:K2505">J2442*(1+$F$2)</f>
        <v>159520.96463148</v>
      </c>
      <c r="L2442" s="74">
        <f aca="true" t="shared" si="534" ref="L2442:L2505">IF(J2442-$L$2&lt;0,J2442*$I$3,($L$2*$I$3)+(J2442-$L$2)*$I$4)</f>
        <v>10199.96165262</v>
      </c>
      <c r="M2442" s="74">
        <f aca="true" t="shared" si="535" ref="M2442:M2505">J2442*0.00148</f>
        <v>228.5489135088</v>
      </c>
      <c r="N2442" s="74">
        <f aca="true" t="shared" si="536" ref="N2442:N2505">2080*0.184616471071043</f>
        <v>384.0022598277695</v>
      </c>
      <c r="O2442" s="74">
        <f aca="true" t="shared" si="537" ref="O2442:O2505">J2442*0.12875</f>
        <v>19882.211225850002</v>
      </c>
      <c r="P2442" s="39">
        <f aca="true" t="shared" si="538" ref="P2442:P2505">1587*12</f>
        <v>19044</v>
      </c>
      <c r="Q2442" s="73">
        <f aca="true" t="shared" si="539" ref="Q2442:Q2505">IF(K2442-$L$2&lt;0,K2442*$I$3,($L$2*$I$3)+(K2442-$L$2)*$I$4)</f>
        <v>10273.85398715646</v>
      </c>
      <c r="R2442" s="73">
        <f aca="true" t="shared" si="540" ref="R2442:R2505">K2442*0.00148</f>
        <v>236.0910276545904</v>
      </c>
      <c r="S2442" s="73">
        <f aca="true" t="shared" si="541" ref="S2442:S2505">2080*0.184616471071043</f>
        <v>384.0022598277695</v>
      </c>
      <c r="T2442" s="73">
        <f aca="true" t="shared" si="542" ref="T2442:T2505">K2442*0.1305</f>
        <v>20817.48588440814</v>
      </c>
      <c r="U2442" s="73">
        <f aca="true" t="shared" si="543" ref="U2442:U2505">1603*12</f>
        <v>19236</v>
      </c>
      <c r="V2442" s="73">
        <f aca="true" t="shared" si="544" ref="V2442:V2505">J2442+SUM(L2442:P2442)</f>
        <v>204163.6656118066</v>
      </c>
      <c r="W2442" s="73">
        <f aca="true" t="shared" si="545" ref="W2442:W2505">K2442+SUM(Q2442:U2442)</f>
        <v>210468.39779052694</v>
      </c>
    </row>
    <row r="2443" spans="2:23" ht="15">
      <c r="B2443" t="s">
        <v>4072</v>
      </c>
      <c r="C2443" t="s">
        <v>4073</v>
      </c>
      <c r="D2443" t="s">
        <v>449</v>
      </c>
      <c r="E2443" s="54">
        <v>40</v>
      </c>
      <c r="F2443" s="45" t="s">
        <v>450</v>
      </c>
      <c r="G2443" s="45" t="s">
        <v>408</v>
      </c>
      <c r="H2443" s="45" t="s">
        <v>412</v>
      </c>
      <c r="I2443" s="53">
        <v>56825.6</v>
      </c>
      <c r="J2443" s="58">
        <f t="shared" si="532"/>
        <v>58984.9728</v>
      </c>
      <c r="K2443" s="58">
        <f t="shared" si="533"/>
        <v>60931.4769024</v>
      </c>
      <c r="L2443" s="74">
        <f t="shared" si="534"/>
        <v>4512.3504192</v>
      </c>
      <c r="M2443" s="74">
        <f t="shared" si="535"/>
        <v>87.297759744</v>
      </c>
      <c r="N2443" s="74">
        <f t="shared" si="536"/>
        <v>384.0022598277695</v>
      </c>
      <c r="O2443" s="74">
        <f t="shared" si="537"/>
        <v>7594.315248000001</v>
      </c>
      <c r="P2443" s="39">
        <f t="shared" si="538"/>
        <v>19044</v>
      </c>
      <c r="Q2443" s="73">
        <f t="shared" si="539"/>
        <v>4661.2579830336</v>
      </c>
      <c r="R2443" s="73">
        <f t="shared" si="540"/>
        <v>90.178585815552</v>
      </c>
      <c r="S2443" s="73">
        <f t="shared" si="541"/>
        <v>384.0022598277695</v>
      </c>
      <c r="T2443" s="73">
        <f t="shared" si="542"/>
        <v>7951.5577357632</v>
      </c>
      <c r="U2443" s="73">
        <f t="shared" si="543"/>
        <v>19236</v>
      </c>
      <c r="V2443" s="73">
        <f t="shared" si="544"/>
        <v>90606.93848677177</v>
      </c>
      <c r="W2443" s="73">
        <f t="shared" si="545"/>
        <v>93254.47346684012</v>
      </c>
    </row>
    <row r="2444" spans="2:23" ht="15">
      <c r="B2444" t="s">
        <v>4074</v>
      </c>
      <c r="C2444" t="s">
        <v>4075</v>
      </c>
      <c r="D2444" t="s">
        <v>449</v>
      </c>
      <c r="E2444" s="54">
        <v>40.16</v>
      </c>
      <c r="F2444" s="45" t="s">
        <v>450</v>
      </c>
      <c r="G2444" s="45" t="s">
        <v>408</v>
      </c>
      <c r="H2444" s="45" t="s">
        <v>785</v>
      </c>
      <c r="I2444" s="53">
        <v>61838.4</v>
      </c>
      <c r="J2444" s="58">
        <f t="shared" si="532"/>
        <v>64188.2592</v>
      </c>
      <c r="K2444" s="58">
        <f t="shared" si="533"/>
        <v>66306.4717536</v>
      </c>
      <c r="L2444" s="74">
        <f t="shared" si="534"/>
        <v>4910.4018288</v>
      </c>
      <c r="M2444" s="74">
        <f t="shared" si="535"/>
        <v>94.998623616</v>
      </c>
      <c r="N2444" s="74">
        <f t="shared" si="536"/>
        <v>384.0022598277695</v>
      </c>
      <c r="O2444" s="74">
        <f t="shared" si="537"/>
        <v>8264.238372</v>
      </c>
      <c r="P2444" s="39">
        <f t="shared" si="538"/>
        <v>19044</v>
      </c>
      <c r="Q2444" s="73">
        <f t="shared" si="539"/>
        <v>5072.445089150399</v>
      </c>
      <c r="R2444" s="73">
        <f t="shared" si="540"/>
        <v>98.13357819532798</v>
      </c>
      <c r="S2444" s="73">
        <f t="shared" si="541"/>
        <v>384.0022598277695</v>
      </c>
      <c r="T2444" s="73">
        <f t="shared" si="542"/>
        <v>8652.994563844799</v>
      </c>
      <c r="U2444" s="73">
        <f t="shared" si="543"/>
        <v>19236</v>
      </c>
      <c r="V2444" s="73">
        <f t="shared" si="544"/>
        <v>96885.90028424378</v>
      </c>
      <c r="W2444" s="73">
        <f t="shared" si="545"/>
        <v>99750.0472446183</v>
      </c>
    </row>
    <row r="2445" spans="2:23" ht="15">
      <c r="B2445" t="s">
        <v>4076</v>
      </c>
      <c r="C2445" t="s">
        <v>4077</v>
      </c>
      <c r="D2445" t="s">
        <v>449</v>
      </c>
      <c r="E2445" s="54">
        <v>40.16</v>
      </c>
      <c r="F2445" s="45" t="s">
        <v>450</v>
      </c>
      <c r="G2445" s="45" t="s">
        <v>408</v>
      </c>
      <c r="H2445" s="45" t="s">
        <v>785</v>
      </c>
      <c r="I2445" s="53">
        <v>64937.6</v>
      </c>
      <c r="J2445" s="58">
        <f t="shared" si="532"/>
        <v>67405.2288</v>
      </c>
      <c r="K2445" s="58">
        <f t="shared" si="533"/>
        <v>69629.60135039999</v>
      </c>
      <c r="L2445" s="74">
        <f t="shared" si="534"/>
        <v>5156.5000032</v>
      </c>
      <c r="M2445" s="74">
        <f t="shared" si="535"/>
        <v>99.759738624</v>
      </c>
      <c r="N2445" s="74">
        <f t="shared" si="536"/>
        <v>384.0022598277695</v>
      </c>
      <c r="O2445" s="74">
        <f t="shared" si="537"/>
        <v>8678.423208</v>
      </c>
      <c r="P2445" s="39">
        <f t="shared" si="538"/>
        <v>19044</v>
      </c>
      <c r="Q2445" s="73">
        <f t="shared" si="539"/>
        <v>5326.664503305598</v>
      </c>
      <c r="R2445" s="73">
        <f t="shared" si="540"/>
        <v>103.05180999859198</v>
      </c>
      <c r="S2445" s="73">
        <f t="shared" si="541"/>
        <v>384.0022598277695</v>
      </c>
      <c r="T2445" s="73">
        <f t="shared" si="542"/>
        <v>9086.662976227199</v>
      </c>
      <c r="U2445" s="73">
        <f t="shared" si="543"/>
        <v>19236</v>
      </c>
      <c r="V2445" s="73">
        <f t="shared" si="544"/>
        <v>100767.91400965177</v>
      </c>
      <c r="W2445" s="73">
        <f t="shared" si="545"/>
        <v>103765.98289975914</v>
      </c>
    </row>
    <row r="2446" spans="2:23" ht="15">
      <c r="B2446" t="s">
        <v>4078</v>
      </c>
      <c r="C2446" t="s">
        <v>4079</v>
      </c>
      <c r="D2446" t="s">
        <v>449</v>
      </c>
      <c r="E2446" s="54">
        <v>40.16</v>
      </c>
      <c r="F2446" s="45" t="s">
        <v>450</v>
      </c>
      <c r="G2446" s="45" t="s">
        <v>408</v>
      </c>
      <c r="H2446" s="45" t="s">
        <v>785</v>
      </c>
      <c r="I2446" s="53">
        <v>66476.8</v>
      </c>
      <c r="J2446" s="58">
        <f t="shared" si="532"/>
        <v>69002.91840000001</v>
      </c>
      <c r="K2446" s="58">
        <f t="shared" si="533"/>
        <v>71280.01470720001</v>
      </c>
      <c r="L2446" s="74">
        <f t="shared" si="534"/>
        <v>5278.723257600001</v>
      </c>
      <c r="M2446" s="74">
        <f t="shared" si="535"/>
        <v>102.12431923200002</v>
      </c>
      <c r="N2446" s="74">
        <f t="shared" si="536"/>
        <v>384.0022598277695</v>
      </c>
      <c r="O2446" s="74">
        <f t="shared" si="537"/>
        <v>8884.125744</v>
      </c>
      <c r="P2446" s="39">
        <f t="shared" si="538"/>
        <v>19044</v>
      </c>
      <c r="Q2446" s="73">
        <f t="shared" si="539"/>
        <v>5452.921125100801</v>
      </c>
      <c r="R2446" s="73">
        <f t="shared" si="540"/>
        <v>105.49442176665602</v>
      </c>
      <c r="S2446" s="73">
        <f t="shared" si="541"/>
        <v>384.0022598277695</v>
      </c>
      <c r="T2446" s="73">
        <f t="shared" si="542"/>
        <v>9302.041919289602</v>
      </c>
      <c r="U2446" s="73">
        <f t="shared" si="543"/>
        <v>19236</v>
      </c>
      <c r="V2446" s="73">
        <f t="shared" si="544"/>
        <v>102695.89398065978</v>
      </c>
      <c r="W2446" s="73">
        <f t="shared" si="545"/>
        <v>105760.47443318483</v>
      </c>
    </row>
    <row r="2447" spans="2:23" ht="15">
      <c r="B2447" t="s">
        <v>4080</v>
      </c>
      <c r="C2447" t="s">
        <v>4081</v>
      </c>
      <c r="D2447" t="s">
        <v>449</v>
      </c>
      <c r="E2447" s="54">
        <v>40.16</v>
      </c>
      <c r="F2447" s="45" t="s">
        <v>450</v>
      </c>
      <c r="G2447" s="45" t="s">
        <v>408</v>
      </c>
      <c r="H2447" s="45" t="s">
        <v>761</v>
      </c>
      <c r="I2447" s="53">
        <v>45510.4</v>
      </c>
      <c r="J2447" s="58">
        <f t="shared" si="532"/>
        <v>47239.7952</v>
      </c>
      <c r="K2447" s="58">
        <f t="shared" si="533"/>
        <v>48798.7084416</v>
      </c>
      <c r="L2447" s="74">
        <f t="shared" si="534"/>
        <v>3613.8443328</v>
      </c>
      <c r="M2447" s="74">
        <f t="shared" si="535"/>
        <v>69.914896896</v>
      </c>
      <c r="N2447" s="74">
        <f t="shared" si="536"/>
        <v>384.0022598277695</v>
      </c>
      <c r="O2447" s="74">
        <f t="shared" si="537"/>
        <v>6082.123632</v>
      </c>
      <c r="P2447" s="39">
        <f t="shared" si="538"/>
        <v>19044</v>
      </c>
      <c r="Q2447" s="73">
        <f t="shared" si="539"/>
        <v>3733.1011957824</v>
      </c>
      <c r="R2447" s="73">
        <f t="shared" si="540"/>
        <v>72.222088493568</v>
      </c>
      <c r="S2447" s="73">
        <f t="shared" si="541"/>
        <v>384.0022598277695</v>
      </c>
      <c r="T2447" s="73">
        <f t="shared" si="542"/>
        <v>6368.231451628801</v>
      </c>
      <c r="U2447" s="73">
        <f t="shared" si="543"/>
        <v>19236</v>
      </c>
      <c r="V2447" s="73">
        <f t="shared" si="544"/>
        <v>76433.68032152377</v>
      </c>
      <c r="W2447" s="73">
        <f t="shared" si="545"/>
        <v>78592.26543733253</v>
      </c>
    </row>
    <row r="2448" spans="2:23" ht="15">
      <c r="B2448" t="s">
        <v>4082</v>
      </c>
      <c r="C2448" t="s">
        <v>3359</v>
      </c>
      <c r="D2448" t="s">
        <v>449</v>
      </c>
      <c r="E2448" s="54">
        <v>40.16</v>
      </c>
      <c r="F2448" s="45" t="s">
        <v>450</v>
      </c>
      <c r="G2448" s="45" t="s">
        <v>408</v>
      </c>
      <c r="H2448" s="45" t="s">
        <v>761</v>
      </c>
      <c r="I2448" s="53">
        <v>45247.8</v>
      </c>
      <c r="J2448" s="58">
        <f t="shared" si="532"/>
        <v>46967.216400000005</v>
      </c>
      <c r="K2448" s="58">
        <f t="shared" si="533"/>
        <v>48517.1345412</v>
      </c>
      <c r="L2448" s="74">
        <f t="shared" si="534"/>
        <v>3592.9920546000003</v>
      </c>
      <c r="M2448" s="74">
        <f t="shared" si="535"/>
        <v>69.511480272</v>
      </c>
      <c r="N2448" s="74">
        <f t="shared" si="536"/>
        <v>384.0022598277695</v>
      </c>
      <c r="O2448" s="74">
        <f t="shared" si="537"/>
        <v>6047.029111500001</v>
      </c>
      <c r="P2448" s="39">
        <f t="shared" si="538"/>
        <v>19044</v>
      </c>
      <c r="Q2448" s="73">
        <f t="shared" si="539"/>
        <v>3711.5607924018</v>
      </c>
      <c r="R2448" s="73">
        <f t="shared" si="540"/>
        <v>71.80535912097601</v>
      </c>
      <c r="S2448" s="73">
        <f t="shared" si="541"/>
        <v>384.0022598277695</v>
      </c>
      <c r="T2448" s="73">
        <f t="shared" si="542"/>
        <v>6331.4860576266</v>
      </c>
      <c r="U2448" s="73">
        <f t="shared" si="543"/>
        <v>19236</v>
      </c>
      <c r="V2448" s="73">
        <f t="shared" si="544"/>
        <v>76104.75130619977</v>
      </c>
      <c r="W2448" s="73">
        <f t="shared" si="545"/>
        <v>78251.98901017715</v>
      </c>
    </row>
    <row r="2449" spans="2:23" ht="15">
      <c r="B2449" t="s">
        <v>4083</v>
      </c>
      <c r="C2449" t="s">
        <v>3431</v>
      </c>
      <c r="D2449" t="s">
        <v>449</v>
      </c>
      <c r="E2449" s="54">
        <v>40.16</v>
      </c>
      <c r="F2449" s="45" t="s">
        <v>450</v>
      </c>
      <c r="G2449" s="45" t="s">
        <v>408</v>
      </c>
      <c r="H2449" s="45" t="s">
        <v>785</v>
      </c>
      <c r="I2449" s="53">
        <v>52785.78</v>
      </c>
      <c r="J2449" s="58">
        <f t="shared" si="532"/>
        <v>54791.63964</v>
      </c>
      <c r="K2449" s="58">
        <f t="shared" si="533"/>
        <v>56599.76374812</v>
      </c>
      <c r="L2449" s="74">
        <f t="shared" si="534"/>
        <v>4191.56043246</v>
      </c>
      <c r="M2449" s="74">
        <f t="shared" si="535"/>
        <v>81.0916266672</v>
      </c>
      <c r="N2449" s="74">
        <f t="shared" si="536"/>
        <v>384.0022598277695</v>
      </c>
      <c r="O2449" s="74">
        <f t="shared" si="537"/>
        <v>7054.423603650001</v>
      </c>
      <c r="P2449" s="39">
        <f t="shared" si="538"/>
        <v>19044</v>
      </c>
      <c r="Q2449" s="73">
        <f t="shared" si="539"/>
        <v>4329.88192673118</v>
      </c>
      <c r="R2449" s="73">
        <f t="shared" si="540"/>
        <v>83.7676503472176</v>
      </c>
      <c r="S2449" s="73">
        <f t="shared" si="541"/>
        <v>384.0022598277695</v>
      </c>
      <c r="T2449" s="73">
        <f t="shared" si="542"/>
        <v>7386.26916912966</v>
      </c>
      <c r="U2449" s="73">
        <f t="shared" si="543"/>
        <v>19236</v>
      </c>
      <c r="V2449" s="73">
        <f t="shared" si="544"/>
        <v>85546.71756260497</v>
      </c>
      <c r="W2449" s="73">
        <f t="shared" si="545"/>
        <v>88019.68475415582</v>
      </c>
    </row>
    <row r="2450" spans="2:23" ht="15">
      <c r="B2450" t="s">
        <v>4084</v>
      </c>
      <c r="C2450" t="s">
        <v>4085</v>
      </c>
      <c r="D2450" t="s">
        <v>449</v>
      </c>
      <c r="E2450" s="54">
        <v>40.16</v>
      </c>
      <c r="F2450" s="45" t="s">
        <v>450</v>
      </c>
      <c r="G2450" s="45" t="s">
        <v>408</v>
      </c>
      <c r="H2450" s="45" t="s">
        <v>785</v>
      </c>
      <c r="I2450" s="53">
        <v>58397.49</v>
      </c>
      <c r="J2450" s="58">
        <f t="shared" si="532"/>
        <v>60616.59462</v>
      </c>
      <c r="K2450" s="58">
        <f t="shared" si="533"/>
        <v>62616.94224246</v>
      </c>
      <c r="L2450" s="74">
        <f t="shared" si="534"/>
        <v>4637.1694884300005</v>
      </c>
      <c r="M2450" s="74">
        <f t="shared" si="535"/>
        <v>89.7125600376</v>
      </c>
      <c r="N2450" s="74">
        <f t="shared" si="536"/>
        <v>384.0022598277695</v>
      </c>
      <c r="O2450" s="74">
        <f t="shared" si="537"/>
        <v>7804.3865573250005</v>
      </c>
      <c r="P2450" s="39">
        <f t="shared" si="538"/>
        <v>19044</v>
      </c>
      <c r="Q2450" s="73">
        <f t="shared" si="539"/>
        <v>4790.19608154819</v>
      </c>
      <c r="R2450" s="73">
        <f t="shared" si="540"/>
        <v>92.67307451884079</v>
      </c>
      <c r="S2450" s="73">
        <f t="shared" si="541"/>
        <v>384.0022598277695</v>
      </c>
      <c r="T2450" s="73">
        <f t="shared" si="542"/>
        <v>8171.51096264103</v>
      </c>
      <c r="U2450" s="73">
        <f t="shared" si="543"/>
        <v>19236</v>
      </c>
      <c r="V2450" s="73">
        <f t="shared" si="544"/>
        <v>92575.86548562036</v>
      </c>
      <c r="W2450" s="73">
        <f t="shared" si="545"/>
        <v>95291.32462099583</v>
      </c>
    </row>
    <row r="2451" spans="2:23" ht="15">
      <c r="B2451" t="s">
        <v>4086</v>
      </c>
      <c r="C2451" t="s">
        <v>4087</v>
      </c>
      <c r="D2451" t="s">
        <v>449</v>
      </c>
      <c r="E2451" s="54">
        <v>40.16</v>
      </c>
      <c r="F2451" s="45" t="s">
        <v>450</v>
      </c>
      <c r="G2451" s="45" t="s">
        <v>408</v>
      </c>
      <c r="H2451" s="45" t="s">
        <v>785</v>
      </c>
      <c r="I2451" s="53">
        <v>59436</v>
      </c>
      <c r="J2451" s="58">
        <f t="shared" si="532"/>
        <v>61694.568</v>
      </c>
      <c r="K2451" s="58">
        <f t="shared" si="533"/>
        <v>63730.488743999995</v>
      </c>
      <c r="L2451" s="74">
        <f t="shared" si="534"/>
        <v>4719.634452</v>
      </c>
      <c r="M2451" s="74">
        <f t="shared" si="535"/>
        <v>91.30796064</v>
      </c>
      <c r="N2451" s="74">
        <f t="shared" si="536"/>
        <v>384.0022598277695</v>
      </c>
      <c r="O2451" s="74">
        <f t="shared" si="537"/>
        <v>7943.17563</v>
      </c>
      <c r="P2451" s="39">
        <f t="shared" si="538"/>
        <v>19044</v>
      </c>
      <c r="Q2451" s="73">
        <f t="shared" si="539"/>
        <v>4875.382388915999</v>
      </c>
      <c r="R2451" s="73">
        <f t="shared" si="540"/>
        <v>94.32112334111999</v>
      </c>
      <c r="S2451" s="73">
        <f t="shared" si="541"/>
        <v>384.0022598277695</v>
      </c>
      <c r="T2451" s="73">
        <f t="shared" si="542"/>
        <v>8316.828781092</v>
      </c>
      <c r="U2451" s="73">
        <f t="shared" si="543"/>
        <v>19236</v>
      </c>
      <c r="V2451" s="73">
        <f t="shared" si="544"/>
        <v>93876.68830246777</v>
      </c>
      <c r="W2451" s="73">
        <f t="shared" si="545"/>
        <v>96637.02329717687</v>
      </c>
    </row>
    <row r="2452" spans="2:23" ht="15">
      <c r="B2452" t="s">
        <v>4088</v>
      </c>
      <c r="C2452" t="s">
        <v>4068</v>
      </c>
      <c r="D2452" t="s">
        <v>449</v>
      </c>
      <c r="E2452" s="54">
        <v>40</v>
      </c>
      <c r="F2452" s="45" t="s">
        <v>450</v>
      </c>
      <c r="G2452" s="45" t="s">
        <v>408</v>
      </c>
      <c r="H2452" s="45" t="s">
        <v>412</v>
      </c>
      <c r="I2452" s="53">
        <v>55225.26</v>
      </c>
      <c r="J2452" s="58">
        <f t="shared" si="532"/>
        <v>57323.81988</v>
      </c>
      <c r="K2452" s="58">
        <f t="shared" si="533"/>
        <v>59215.50593604</v>
      </c>
      <c r="L2452" s="74">
        <f t="shared" si="534"/>
        <v>4385.27222082</v>
      </c>
      <c r="M2452" s="74">
        <f t="shared" si="535"/>
        <v>84.8392534224</v>
      </c>
      <c r="N2452" s="74">
        <f t="shared" si="536"/>
        <v>384.0022598277695</v>
      </c>
      <c r="O2452" s="74">
        <f t="shared" si="537"/>
        <v>7380.4418095500005</v>
      </c>
      <c r="P2452" s="39">
        <f t="shared" si="538"/>
        <v>19044</v>
      </c>
      <c r="Q2452" s="73">
        <f t="shared" si="539"/>
        <v>4529.98620410706</v>
      </c>
      <c r="R2452" s="73">
        <f t="shared" si="540"/>
        <v>87.6389487853392</v>
      </c>
      <c r="S2452" s="73">
        <f t="shared" si="541"/>
        <v>384.0022598277695</v>
      </c>
      <c r="T2452" s="73">
        <f t="shared" si="542"/>
        <v>7727.62352465322</v>
      </c>
      <c r="U2452" s="73">
        <f t="shared" si="543"/>
        <v>19236</v>
      </c>
      <c r="V2452" s="73">
        <f t="shared" si="544"/>
        <v>88602.37542362016</v>
      </c>
      <c r="W2452" s="73">
        <f t="shared" si="545"/>
        <v>91180.75687341338</v>
      </c>
    </row>
    <row r="2453" spans="2:23" ht="15">
      <c r="B2453" t="s">
        <v>4089</v>
      </c>
      <c r="C2453" t="s">
        <v>4090</v>
      </c>
      <c r="D2453" t="s">
        <v>449</v>
      </c>
      <c r="E2453" s="54">
        <v>40</v>
      </c>
      <c r="F2453" s="45" t="s">
        <v>450</v>
      </c>
      <c r="G2453" s="45" t="s">
        <v>408</v>
      </c>
      <c r="H2453" s="45" t="s">
        <v>412</v>
      </c>
      <c r="I2453" s="53">
        <v>58510.4</v>
      </c>
      <c r="J2453" s="58">
        <f t="shared" si="532"/>
        <v>60733.7952</v>
      </c>
      <c r="K2453" s="58">
        <f t="shared" si="533"/>
        <v>62738.010441599996</v>
      </c>
      <c r="L2453" s="74">
        <f t="shared" si="534"/>
        <v>4646.1353328</v>
      </c>
      <c r="M2453" s="74">
        <f t="shared" si="535"/>
        <v>89.886016896</v>
      </c>
      <c r="N2453" s="74">
        <f t="shared" si="536"/>
        <v>384.0022598277695</v>
      </c>
      <c r="O2453" s="74">
        <f t="shared" si="537"/>
        <v>7819.476132000001</v>
      </c>
      <c r="P2453" s="39">
        <f t="shared" si="538"/>
        <v>19044</v>
      </c>
      <c r="Q2453" s="73">
        <f t="shared" si="539"/>
        <v>4799.4577987824</v>
      </c>
      <c r="R2453" s="73">
        <f t="shared" si="540"/>
        <v>92.85225545356799</v>
      </c>
      <c r="S2453" s="73">
        <f t="shared" si="541"/>
        <v>384.0022598277695</v>
      </c>
      <c r="T2453" s="73">
        <f t="shared" si="542"/>
        <v>8187.310362628799</v>
      </c>
      <c r="U2453" s="73">
        <f t="shared" si="543"/>
        <v>19236</v>
      </c>
      <c r="V2453" s="73">
        <f t="shared" si="544"/>
        <v>92717.29494152377</v>
      </c>
      <c r="W2453" s="73">
        <f t="shared" si="545"/>
        <v>95437.63311829254</v>
      </c>
    </row>
    <row r="2454" spans="2:23" ht="15">
      <c r="B2454" t="s">
        <v>4091</v>
      </c>
      <c r="C2454" t="s">
        <v>4092</v>
      </c>
      <c r="D2454" t="s">
        <v>2137</v>
      </c>
      <c r="E2454" s="54">
        <v>40</v>
      </c>
      <c r="F2454" s="45" t="s">
        <v>407</v>
      </c>
      <c r="G2454" s="45" t="s">
        <v>408</v>
      </c>
      <c r="H2454" s="45" t="s">
        <v>412</v>
      </c>
      <c r="I2454" s="53">
        <v>63969.57</v>
      </c>
      <c r="J2454" s="58">
        <f t="shared" si="532"/>
        <v>66400.41366</v>
      </c>
      <c r="K2454" s="58">
        <f t="shared" si="533"/>
        <v>68591.62731078</v>
      </c>
      <c r="L2454" s="74">
        <f t="shared" si="534"/>
        <v>5079.6316449900005</v>
      </c>
      <c r="M2454" s="74">
        <f t="shared" si="535"/>
        <v>98.27261221680001</v>
      </c>
      <c r="N2454" s="74">
        <f t="shared" si="536"/>
        <v>384.0022598277695</v>
      </c>
      <c r="O2454" s="74">
        <f t="shared" si="537"/>
        <v>8549.053258725002</v>
      </c>
      <c r="P2454" s="39">
        <f t="shared" si="538"/>
        <v>19044</v>
      </c>
      <c r="Q2454" s="73">
        <f t="shared" si="539"/>
        <v>5247.259489274669</v>
      </c>
      <c r="R2454" s="73">
        <f t="shared" si="540"/>
        <v>101.51560841995439</v>
      </c>
      <c r="S2454" s="73">
        <f t="shared" si="541"/>
        <v>384.0022598277695</v>
      </c>
      <c r="T2454" s="73">
        <f t="shared" si="542"/>
        <v>8951.207364056789</v>
      </c>
      <c r="U2454" s="73">
        <f t="shared" si="543"/>
        <v>19236</v>
      </c>
      <c r="V2454" s="73">
        <f t="shared" si="544"/>
        <v>99555.37343575957</v>
      </c>
      <c r="W2454" s="73">
        <f t="shared" si="545"/>
        <v>102511.61203235917</v>
      </c>
    </row>
    <row r="2455" spans="2:23" ht="15">
      <c r="B2455" t="s">
        <v>4093</v>
      </c>
      <c r="C2455" t="s">
        <v>967</v>
      </c>
      <c r="D2455" t="s">
        <v>417</v>
      </c>
      <c r="E2455" s="54">
        <v>40</v>
      </c>
      <c r="F2455" s="45" t="s">
        <v>407</v>
      </c>
      <c r="G2455" s="45" t="s">
        <v>408</v>
      </c>
      <c r="H2455" s="45" t="s">
        <v>412</v>
      </c>
      <c r="I2455" s="53">
        <v>62065.65</v>
      </c>
      <c r="J2455" s="58">
        <f t="shared" si="532"/>
        <v>64424.144700000004</v>
      </c>
      <c r="K2455" s="58">
        <f t="shared" si="533"/>
        <v>66550.1414751</v>
      </c>
      <c r="L2455" s="74">
        <f t="shared" si="534"/>
        <v>4928.44706955</v>
      </c>
      <c r="M2455" s="74">
        <f t="shared" si="535"/>
        <v>95.347734156</v>
      </c>
      <c r="N2455" s="74">
        <f t="shared" si="536"/>
        <v>384.0022598277695</v>
      </c>
      <c r="O2455" s="74">
        <f t="shared" si="537"/>
        <v>8294.608630125002</v>
      </c>
      <c r="P2455" s="39">
        <f t="shared" si="538"/>
        <v>19044</v>
      </c>
      <c r="Q2455" s="73">
        <f t="shared" si="539"/>
        <v>5091.08582284515</v>
      </c>
      <c r="R2455" s="73">
        <f t="shared" si="540"/>
        <v>98.49420938314799</v>
      </c>
      <c r="S2455" s="73">
        <f t="shared" si="541"/>
        <v>384.0022598277695</v>
      </c>
      <c r="T2455" s="73">
        <f t="shared" si="542"/>
        <v>8684.79346250055</v>
      </c>
      <c r="U2455" s="73">
        <f t="shared" si="543"/>
        <v>19236</v>
      </c>
      <c r="V2455" s="73">
        <f t="shared" si="544"/>
        <v>97170.55039365878</v>
      </c>
      <c r="W2455" s="73">
        <f t="shared" si="545"/>
        <v>100044.51722965662</v>
      </c>
    </row>
    <row r="2456" spans="2:23" ht="15">
      <c r="B2456" t="s">
        <v>4094</v>
      </c>
      <c r="C2456" t="s">
        <v>3011</v>
      </c>
      <c r="D2456" t="s">
        <v>3012</v>
      </c>
      <c r="E2456" s="54">
        <v>40</v>
      </c>
      <c r="F2456" s="45" t="s">
        <v>407</v>
      </c>
      <c r="G2456" s="45" t="s">
        <v>408</v>
      </c>
      <c r="H2456" s="45" t="s">
        <v>412</v>
      </c>
      <c r="I2456" s="53">
        <v>148771.62</v>
      </c>
      <c r="J2456" s="58">
        <f t="shared" si="532"/>
        <v>154424.94156</v>
      </c>
      <c r="K2456" s="58">
        <f t="shared" si="533"/>
        <v>159520.96463148</v>
      </c>
      <c r="L2456" s="74">
        <f t="shared" si="534"/>
        <v>10199.96165262</v>
      </c>
      <c r="M2456" s="74">
        <f t="shared" si="535"/>
        <v>228.5489135088</v>
      </c>
      <c r="N2456" s="74">
        <f t="shared" si="536"/>
        <v>384.0022598277695</v>
      </c>
      <c r="O2456" s="74">
        <f t="shared" si="537"/>
        <v>19882.211225850002</v>
      </c>
      <c r="P2456" s="39">
        <f t="shared" si="538"/>
        <v>19044</v>
      </c>
      <c r="Q2456" s="73">
        <f t="shared" si="539"/>
        <v>10273.85398715646</v>
      </c>
      <c r="R2456" s="73">
        <f t="shared" si="540"/>
        <v>236.0910276545904</v>
      </c>
      <c r="S2456" s="73">
        <f t="shared" si="541"/>
        <v>384.0022598277695</v>
      </c>
      <c r="T2456" s="73">
        <f t="shared" si="542"/>
        <v>20817.48588440814</v>
      </c>
      <c r="U2456" s="73">
        <f t="shared" si="543"/>
        <v>19236</v>
      </c>
      <c r="V2456" s="73">
        <f t="shared" si="544"/>
        <v>204163.6656118066</v>
      </c>
      <c r="W2456" s="73">
        <f t="shared" si="545"/>
        <v>210468.39779052694</v>
      </c>
    </row>
    <row r="2457" spans="2:23" ht="15">
      <c r="B2457" t="s">
        <v>4095</v>
      </c>
      <c r="C2457" t="s">
        <v>4096</v>
      </c>
      <c r="D2457" t="s">
        <v>501</v>
      </c>
      <c r="E2457" s="54">
        <v>40</v>
      </c>
      <c r="F2457" s="45" t="s">
        <v>407</v>
      </c>
      <c r="G2457" s="45" t="s">
        <v>408</v>
      </c>
      <c r="H2457" s="45" t="s">
        <v>412</v>
      </c>
      <c r="I2457" s="53">
        <v>52582.4</v>
      </c>
      <c r="J2457" s="58">
        <f t="shared" si="532"/>
        <v>54580.531200000005</v>
      </c>
      <c r="K2457" s="58">
        <f t="shared" si="533"/>
        <v>56381.6887296</v>
      </c>
      <c r="L2457" s="74">
        <f t="shared" si="534"/>
        <v>4175.4106368</v>
      </c>
      <c r="M2457" s="74">
        <f t="shared" si="535"/>
        <v>80.77918617600001</v>
      </c>
      <c r="N2457" s="74">
        <f t="shared" si="536"/>
        <v>384.0022598277695</v>
      </c>
      <c r="O2457" s="74">
        <f t="shared" si="537"/>
        <v>7027.243392000001</v>
      </c>
      <c r="P2457" s="39">
        <f t="shared" si="538"/>
        <v>19044</v>
      </c>
      <c r="Q2457" s="73">
        <f t="shared" si="539"/>
        <v>4313.1991878144</v>
      </c>
      <c r="R2457" s="73">
        <f t="shared" si="540"/>
        <v>83.444899319808</v>
      </c>
      <c r="S2457" s="73">
        <f t="shared" si="541"/>
        <v>384.0022598277695</v>
      </c>
      <c r="T2457" s="73">
        <f t="shared" si="542"/>
        <v>7357.8103792128</v>
      </c>
      <c r="U2457" s="73">
        <f t="shared" si="543"/>
        <v>19236</v>
      </c>
      <c r="V2457" s="73">
        <f t="shared" si="544"/>
        <v>85291.96667480377</v>
      </c>
      <c r="W2457" s="73">
        <f t="shared" si="545"/>
        <v>87756.14545577478</v>
      </c>
    </row>
    <row r="2458" spans="2:23" ht="15">
      <c r="B2458" t="s">
        <v>4097</v>
      </c>
      <c r="C2458" t="s">
        <v>4098</v>
      </c>
      <c r="D2458" t="s">
        <v>501</v>
      </c>
      <c r="E2458" s="54">
        <v>40</v>
      </c>
      <c r="F2458" s="45" t="s">
        <v>407</v>
      </c>
      <c r="G2458" s="45" t="s">
        <v>408</v>
      </c>
      <c r="H2458" s="45" t="s">
        <v>412</v>
      </c>
      <c r="I2458" s="53">
        <v>60871.2</v>
      </c>
      <c r="J2458" s="58">
        <f t="shared" si="532"/>
        <v>63184.3056</v>
      </c>
      <c r="K2458" s="58">
        <f t="shared" si="533"/>
        <v>65269.38768479999</v>
      </c>
      <c r="L2458" s="74">
        <f t="shared" si="534"/>
        <v>4833.5993784</v>
      </c>
      <c r="M2458" s="74">
        <f t="shared" si="535"/>
        <v>93.512772288</v>
      </c>
      <c r="N2458" s="74">
        <f t="shared" si="536"/>
        <v>384.0022598277695</v>
      </c>
      <c r="O2458" s="74">
        <f t="shared" si="537"/>
        <v>8134.979346</v>
      </c>
      <c r="P2458" s="39">
        <f t="shared" si="538"/>
        <v>19044</v>
      </c>
      <c r="Q2458" s="73">
        <f t="shared" si="539"/>
        <v>4993.108157887199</v>
      </c>
      <c r="R2458" s="73">
        <f t="shared" si="540"/>
        <v>96.59869377350398</v>
      </c>
      <c r="S2458" s="73">
        <f t="shared" si="541"/>
        <v>384.0022598277695</v>
      </c>
      <c r="T2458" s="73">
        <f t="shared" si="542"/>
        <v>8517.6550928664</v>
      </c>
      <c r="U2458" s="73">
        <f t="shared" si="543"/>
        <v>19236</v>
      </c>
      <c r="V2458" s="73">
        <f t="shared" si="544"/>
        <v>95674.39935651577</v>
      </c>
      <c r="W2458" s="73">
        <f t="shared" si="545"/>
        <v>98496.75188915487</v>
      </c>
    </row>
    <row r="2459" spans="2:23" ht="15">
      <c r="B2459" t="s">
        <v>4099</v>
      </c>
      <c r="C2459" t="s">
        <v>4100</v>
      </c>
      <c r="D2459" t="s">
        <v>501</v>
      </c>
      <c r="E2459" s="54">
        <v>40</v>
      </c>
      <c r="F2459" s="45" t="s">
        <v>407</v>
      </c>
      <c r="G2459" s="45" t="s">
        <v>408</v>
      </c>
      <c r="H2459" s="45" t="s">
        <v>412</v>
      </c>
      <c r="I2459" s="53">
        <v>70896.8</v>
      </c>
      <c r="J2459" s="58">
        <f t="shared" si="532"/>
        <v>73590.8784</v>
      </c>
      <c r="K2459" s="58">
        <f t="shared" si="533"/>
        <v>76019.3773872</v>
      </c>
      <c r="L2459" s="74">
        <f t="shared" si="534"/>
        <v>5629.7021976</v>
      </c>
      <c r="M2459" s="74">
        <f t="shared" si="535"/>
        <v>108.914500032</v>
      </c>
      <c r="N2459" s="74">
        <f t="shared" si="536"/>
        <v>384.0022598277695</v>
      </c>
      <c r="O2459" s="74">
        <f t="shared" si="537"/>
        <v>9474.825594</v>
      </c>
      <c r="P2459" s="39">
        <f t="shared" si="538"/>
        <v>19044</v>
      </c>
      <c r="Q2459" s="73">
        <f t="shared" si="539"/>
        <v>5815.4823701208</v>
      </c>
      <c r="R2459" s="73">
        <f t="shared" si="540"/>
        <v>112.508678533056</v>
      </c>
      <c r="S2459" s="73">
        <f t="shared" si="541"/>
        <v>384.0022598277695</v>
      </c>
      <c r="T2459" s="73">
        <f t="shared" si="542"/>
        <v>9920.528749029601</v>
      </c>
      <c r="U2459" s="73">
        <f t="shared" si="543"/>
        <v>19236</v>
      </c>
      <c r="V2459" s="73">
        <f t="shared" si="544"/>
        <v>108232.32295145976</v>
      </c>
      <c r="W2459" s="73">
        <f t="shared" si="545"/>
        <v>111487.89944471122</v>
      </c>
    </row>
    <row r="2460" spans="2:23" ht="15">
      <c r="B2460" t="s">
        <v>4101</v>
      </c>
      <c r="C2460" t="s">
        <v>4056</v>
      </c>
      <c r="D2460" t="s">
        <v>501</v>
      </c>
      <c r="E2460" s="54">
        <v>40</v>
      </c>
      <c r="F2460" s="45" t="s">
        <v>407</v>
      </c>
      <c r="G2460" s="45" t="s">
        <v>408</v>
      </c>
      <c r="H2460" s="45" t="s">
        <v>412</v>
      </c>
      <c r="I2460" s="53">
        <v>86409.44</v>
      </c>
      <c r="J2460" s="58">
        <f t="shared" si="532"/>
        <v>89692.99872</v>
      </c>
      <c r="K2460" s="58">
        <f t="shared" si="533"/>
        <v>92652.86767775999</v>
      </c>
      <c r="L2460" s="74">
        <f t="shared" si="534"/>
        <v>6861.51440208</v>
      </c>
      <c r="M2460" s="74">
        <f t="shared" si="535"/>
        <v>132.7456381056</v>
      </c>
      <c r="N2460" s="74">
        <f t="shared" si="536"/>
        <v>384.0022598277695</v>
      </c>
      <c r="O2460" s="74">
        <f t="shared" si="537"/>
        <v>11547.973585200001</v>
      </c>
      <c r="P2460" s="39">
        <f t="shared" si="538"/>
        <v>19044</v>
      </c>
      <c r="Q2460" s="73">
        <f t="shared" si="539"/>
        <v>7087.944377348639</v>
      </c>
      <c r="R2460" s="73">
        <f t="shared" si="540"/>
        <v>137.12624416308478</v>
      </c>
      <c r="S2460" s="73">
        <f t="shared" si="541"/>
        <v>384.0022598277695</v>
      </c>
      <c r="T2460" s="73">
        <f t="shared" si="542"/>
        <v>12091.19923194768</v>
      </c>
      <c r="U2460" s="73">
        <f t="shared" si="543"/>
        <v>19236</v>
      </c>
      <c r="V2460" s="73">
        <f t="shared" si="544"/>
        <v>127663.23460521337</v>
      </c>
      <c r="W2460" s="73">
        <f t="shared" si="545"/>
        <v>131589.13979104717</v>
      </c>
    </row>
    <row r="2461" spans="2:23" ht="15">
      <c r="B2461" t="s">
        <v>4102</v>
      </c>
      <c r="C2461" t="s">
        <v>1632</v>
      </c>
      <c r="D2461" t="s">
        <v>501</v>
      </c>
      <c r="E2461" s="54">
        <v>40</v>
      </c>
      <c r="F2461" s="45" t="s">
        <v>407</v>
      </c>
      <c r="G2461" s="45" t="s">
        <v>408</v>
      </c>
      <c r="H2461" s="45" t="s">
        <v>412</v>
      </c>
      <c r="I2461" s="53">
        <v>92653.15</v>
      </c>
      <c r="J2461" s="58">
        <f t="shared" si="532"/>
        <v>96173.9697</v>
      </c>
      <c r="K2461" s="58">
        <f t="shared" si="533"/>
        <v>99347.7107001</v>
      </c>
      <c r="L2461" s="74">
        <f t="shared" si="534"/>
        <v>7357.30868205</v>
      </c>
      <c r="M2461" s="74">
        <f t="shared" si="535"/>
        <v>142.337475156</v>
      </c>
      <c r="N2461" s="74">
        <f t="shared" si="536"/>
        <v>384.0022598277695</v>
      </c>
      <c r="O2461" s="74">
        <f t="shared" si="537"/>
        <v>12382.398598875001</v>
      </c>
      <c r="P2461" s="39">
        <f t="shared" si="538"/>
        <v>19044</v>
      </c>
      <c r="Q2461" s="73">
        <f t="shared" si="539"/>
        <v>7600.09986855765</v>
      </c>
      <c r="R2461" s="73">
        <f t="shared" si="540"/>
        <v>147.034611836148</v>
      </c>
      <c r="S2461" s="73">
        <f t="shared" si="541"/>
        <v>384.0022598277695</v>
      </c>
      <c r="T2461" s="73">
        <f t="shared" si="542"/>
        <v>12964.87624636305</v>
      </c>
      <c r="U2461" s="73">
        <f t="shared" si="543"/>
        <v>19236</v>
      </c>
      <c r="V2461" s="73">
        <f t="shared" si="544"/>
        <v>135484.01671590877</v>
      </c>
      <c r="W2461" s="73">
        <f t="shared" si="545"/>
        <v>139679.72368668462</v>
      </c>
    </row>
    <row r="2462" spans="2:23" ht="15">
      <c r="B2462" t="s">
        <v>4103</v>
      </c>
      <c r="C2462" t="s">
        <v>1055</v>
      </c>
      <c r="D2462" t="s">
        <v>501</v>
      </c>
      <c r="E2462" s="54">
        <v>40</v>
      </c>
      <c r="F2462" s="45" t="s">
        <v>407</v>
      </c>
      <c r="G2462" s="45" t="s">
        <v>408</v>
      </c>
      <c r="H2462" s="45" t="s">
        <v>412</v>
      </c>
      <c r="I2462" s="53">
        <v>109177.81</v>
      </c>
      <c r="J2462" s="58">
        <f t="shared" si="532"/>
        <v>113326.56678000001</v>
      </c>
      <c r="K2462" s="58">
        <f t="shared" si="533"/>
        <v>117066.34348374</v>
      </c>
      <c r="L2462" s="74">
        <f t="shared" si="534"/>
        <v>8669.48235867</v>
      </c>
      <c r="M2462" s="74">
        <f t="shared" si="535"/>
        <v>167.7233188344</v>
      </c>
      <c r="N2462" s="74">
        <f t="shared" si="536"/>
        <v>384.0022598277695</v>
      </c>
      <c r="O2462" s="74">
        <f t="shared" si="537"/>
        <v>14590.795472925001</v>
      </c>
      <c r="P2462" s="39">
        <f t="shared" si="538"/>
        <v>19044</v>
      </c>
      <c r="Q2462" s="73">
        <f t="shared" si="539"/>
        <v>8955.57527650611</v>
      </c>
      <c r="R2462" s="73">
        <f t="shared" si="540"/>
        <v>173.2581883559352</v>
      </c>
      <c r="S2462" s="73">
        <f t="shared" si="541"/>
        <v>384.0022598277695</v>
      </c>
      <c r="T2462" s="73">
        <f t="shared" si="542"/>
        <v>15277.15782462807</v>
      </c>
      <c r="U2462" s="73">
        <f t="shared" si="543"/>
        <v>19236</v>
      </c>
      <c r="V2462" s="73">
        <f t="shared" si="544"/>
        <v>156182.5701902572</v>
      </c>
      <c r="W2462" s="73">
        <f t="shared" si="545"/>
        <v>161092.33703305788</v>
      </c>
    </row>
    <row r="2463" spans="2:23" ht="15">
      <c r="B2463" t="s">
        <v>4104</v>
      </c>
      <c r="C2463" t="s">
        <v>3345</v>
      </c>
      <c r="D2463" t="s">
        <v>449</v>
      </c>
      <c r="E2463" s="54">
        <v>40.16</v>
      </c>
      <c r="F2463" s="45" t="s">
        <v>450</v>
      </c>
      <c r="G2463" s="45" t="s">
        <v>408</v>
      </c>
      <c r="H2463" s="45" t="s">
        <v>785</v>
      </c>
      <c r="I2463" s="53">
        <v>90958.4</v>
      </c>
      <c r="J2463" s="58">
        <f t="shared" si="532"/>
        <v>94414.8192</v>
      </c>
      <c r="K2463" s="58">
        <f t="shared" si="533"/>
        <v>97530.50823359999</v>
      </c>
      <c r="L2463" s="74">
        <f t="shared" si="534"/>
        <v>7222.7336688</v>
      </c>
      <c r="M2463" s="74">
        <f t="shared" si="535"/>
        <v>139.733932416</v>
      </c>
      <c r="N2463" s="74">
        <f t="shared" si="536"/>
        <v>384.0022598277695</v>
      </c>
      <c r="O2463" s="74">
        <f t="shared" si="537"/>
        <v>12155.907972</v>
      </c>
      <c r="P2463" s="39">
        <f t="shared" si="538"/>
        <v>19044</v>
      </c>
      <c r="Q2463" s="73">
        <f t="shared" si="539"/>
        <v>7461.083879870399</v>
      </c>
      <c r="R2463" s="73">
        <f t="shared" si="540"/>
        <v>144.34515218572798</v>
      </c>
      <c r="S2463" s="73">
        <f t="shared" si="541"/>
        <v>384.0022598277695</v>
      </c>
      <c r="T2463" s="73">
        <f t="shared" si="542"/>
        <v>12727.7313244848</v>
      </c>
      <c r="U2463" s="73">
        <f t="shared" si="543"/>
        <v>19236</v>
      </c>
      <c r="V2463" s="73">
        <f t="shared" si="544"/>
        <v>133361.19703304378</v>
      </c>
      <c r="W2463" s="73">
        <f t="shared" si="545"/>
        <v>137483.67084996868</v>
      </c>
    </row>
    <row r="2464" spans="2:23" ht="15">
      <c r="B2464" t="s">
        <v>4105</v>
      </c>
      <c r="C2464" t="s">
        <v>3347</v>
      </c>
      <c r="D2464" t="s">
        <v>449</v>
      </c>
      <c r="E2464" s="54">
        <v>40.16</v>
      </c>
      <c r="F2464" s="45" t="s">
        <v>450</v>
      </c>
      <c r="G2464" s="45" t="s">
        <v>408</v>
      </c>
      <c r="H2464" s="45" t="s">
        <v>785</v>
      </c>
      <c r="I2464" s="53">
        <v>93121.6</v>
      </c>
      <c r="J2464" s="58">
        <f t="shared" si="532"/>
        <v>96660.22080000001</v>
      </c>
      <c r="K2464" s="58">
        <f t="shared" si="533"/>
        <v>99850.0080864</v>
      </c>
      <c r="L2464" s="74">
        <f t="shared" si="534"/>
        <v>7394.506891200001</v>
      </c>
      <c r="M2464" s="74">
        <f t="shared" si="535"/>
        <v>143.05712678400002</v>
      </c>
      <c r="N2464" s="74">
        <f t="shared" si="536"/>
        <v>384.0022598277695</v>
      </c>
      <c r="O2464" s="74">
        <f t="shared" si="537"/>
        <v>12445.003428000002</v>
      </c>
      <c r="P2464" s="39">
        <f t="shared" si="538"/>
        <v>19044</v>
      </c>
      <c r="Q2464" s="73">
        <f t="shared" si="539"/>
        <v>7638.5256186096</v>
      </c>
      <c r="R2464" s="73">
        <f t="shared" si="540"/>
        <v>147.778011967872</v>
      </c>
      <c r="S2464" s="73">
        <f t="shared" si="541"/>
        <v>384.0022598277695</v>
      </c>
      <c r="T2464" s="73">
        <f t="shared" si="542"/>
        <v>13030.4260552752</v>
      </c>
      <c r="U2464" s="73">
        <f t="shared" si="543"/>
        <v>19236</v>
      </c>
      <c r="V2464" s="73">
        <f t="shared" si="544"/>
        <v>136070.79050581178</v>
      </c>
      <c r="W2464" s="73">
        <f t="shared" si="545"/>
        <v>140286.74003208044</v>
      </c>
    </row>
    <row r="2465" spans="2:23" ht="15">
      <c r="B2465" t="s">
        <v>4106</v>
      </c>
      <c r="C2465" t="s">
        <v>4107</v>
      </c>
      <c r="D2465" t="s">
        <v>449</v>
      </c>
      <c r="E2465" s="54">
        <v>40</v>
      </c>
      <c r="F2465" s="45" t="s">
        <v>450</v>
      </c>
      <c r="G2465" s="45" t="s">
        <v>408</v>
      </c>
      <c r="H2465" s="45" t="s">
        <v>761</v>
      </c>
      <c r="I2465" s="53">
        <v>54922.4</v>
      </c>
      <c r="J2465" s="58">
        <f t="shared" si="532"/>
        <v>57009.4512</v>
      </c>
      <c r="K2465" s="58">
        <f t="shared" si="533"/>
        <v>58890.7630896</v>
      </c>
      <c r="L2465" s="74">
        <f t="shared" si="534"/>
        <v>4361.223016800001</v>
      </c>
      <c r="M2465" s="74">
        <f t="shared" si="535"/>
        <v>84.373987776</v>
      </c>
      <c r="N2465" s="74">
        <f t="shared" si="536"/>
        <v>384.0022598277695</v>
      </c>
      <c r="O2465" s="74">
        <f t="shared" si="537"/>
        <v>7339.966842000001</v>
      </c>
      <c r="P2465" s="39">
        <f t="shared" si="538"/>
        <v>19044</v>
      </c>
      <c r="Q2465" s="73">
        <f t="shared" si="539"/>
        <v>4505.1433763544</v>
      </c>
      <c r="R2465" s="73">
        <f t="shared" si="540"/>
        <v>87.158329372608</v>
      </c>
      <c r="S2465" s="73">
        <f t="shared" si="541"/>
        <v>384.0022598277695</v>
      </c>
      <c r="T2465" s="73">
        <f t="shared" si="542"/>
        <v>7685.2445831928</v>
      </c>
      <c r="U2465" s="73">
        <f t="shared" si="543"/>
        <v>19236</v>
      </c>
      <c r="V2465" s="73">
        <f t="shared" si="544"/>
        <v>88223.01730640378</v>
      </c>
      <c r="W2465" s="73">
        <f t="shared" si="545"/>
        <v>90788.31163834757</v>
      </c>
    </row>
    <row r="2466" spans="2:23" ht="15">
      <c r="B2466" t="s">
        <v>4108</v>
      </c>
      <c r="C2466" t="s">
        <v>4109</v>
      </c>
      <c r="D2466" t="s">
        <v>449</v>
      </c>
      <c r="E2466" s="54">
        <v>40</v>
      </c>
      <c r="F2466" s="45" t="s">
        <v>450</v>
      </c>
      <c r="G2466" s="45" t="s">
        <v>408</v>
      </c>
      <c r="H2466" s="45" t="s">
        <v>761</v>
      </c>
      <c r="I2466" s="53">
        <v>56222.4</v>
      </c>
      <c r="J2466" s="58">
        <f t="shared" si="532"/>
        <v>58358.851200000005</v>
      </c>
      <c r="K2466" s="58">
        <f t="shared" si="533"/>
        <v>60284.6932896</v>
      </c>
      <c r="L2466" s="74">
        <f t="shared" si="534"/>
        <v>4464.4521168</v>
      </c>
      <c r="M2466" s="74">
        <f t="shared" si="535"/>
        <v>86.37109977600001</v>
      </c>
      <c r="N2466" s="74">
        <f t="shared" si="536"/>
        <v>384.0022598277695</v>
      </c>
      <c r="O2466" s="74">
        <f t="shared" si="537"/>
        <v>7513.702092</v>
      </c>
      <c r="P2466" s="39">
        <f t="shared" si="538"/>
        <v>19044</v>
      </c>
      <c r="Q2466" s="73">
        <f t="shared" si="539"/>
        <v>4611.7790366543995</v>
      </c>
      <c r="R2466" s="73">
        <f t="shared" si="540"/>
        <v>89.221346068608</v>
      </c>
      <c r="S2466" s="73">
        <f t="shared" si="541"/>
        <v>384.0022598277695</v>
      </c>
      <c r="T2466" s="73">
        <f t="shared" si="542"/>
        <v>7867.1524742928</v>
      </c>
      <c r="U2466" s="73">
        <f t="shared" si="543"/>
        <v>19236</v>
      </c>
      <c r="V2466" s="73">
        <f t="shared" si="544"/>
        <v>89851.37876840378</v>
      </c>
      <c r="W2466" s="73">
        <f t="shared" si="545"/>
        <v>92472.84840644358</v>
      </c>
    </row>
    <row r="2467" spans="2:23" ht="15">
      <c r="B2467" t="s">
        <v>4110</v>
      </c>
      <c r="C2467" t="s">
        <v>4111</v>
      </c>
      <c r="D2467" t="s">
        <v>449</v>
      </c>
      <c r="E2467" s="54">
        <v>40</v>
      </c>
      <c r="F2467" s="45" t="s">
        <v>450</v>
      </c>
      <c r="G2467" s="45" t="s">
        <v>408</v>
      </c>
      <c r="H2467" s="45" t="s">
        <v>761</v>
      </c>
      <c r="I2467" s="53">
        <v>61526.4</v>
      </c>
      <c r="J2467" s="58">
        <f t="shared" si="532"/>
        <v>63864.4032</v>
      </c>
      <c r="K2467" s="58">
        <f t="shared" si="533"/>
        <v>65971.9285056</v>
      </c>
      <c r="L2467" s="74">
        <f t="shared" si="534"/>
        <v>4885.6268448</v>
      </c>
      <c r="M2467" s="74">
        <f t="shared" si="535"/>
        <v>94.519316736</v>
      </c>
      <c r="N2467" s="74">
        <f t="shared" si="536"/>
        <v>384.0022598277695</v>
      </c>
      <c r="O2467" s="74">
        <f t="shared" si="537"/>
        <v>8222.541912</v>
      </c>
      <c r="P2467" s="39">
        <f t="shared" si="538"/>
        <v>19044</v>
      </c>
      <c r="Q2467" s="73">
        <f t="shared" si="539"/>
        <v>5046.8525306783995</v>
      </c>
      <c r="R2467" s="73">
        <f t="shared" si="540"/>
        <v>97.638454188288</v>
      </c>
      <c r="S2467" s="73">
        <f t="shared" si="541"/>
        <v>384.0022598277695</v>
      </c>
      <c r="T2467" s="73">
        <f t="shared" si="542"/>
        <v>8609.3366699808</v>
      </c>
      <c r="U2467" s="73">
        <f t="shared" si="543"/>
        <v>19236</v>
      </c>
      <c r="V2467" s="73">
        <f t="shared" si="544"/>
        <v>96495.09353336378</v>
      </c>
      <c r="W2467" s="73">
        <f t="shared" si="545"/>
        <v>99345.75842027525</v>
      </c>
    </row>
    <row r="2468" spans="2:23" ht="15">
      <c r="B2468" t="s">
        <v>4112</v>
      </c>
      <c r="C2468" t="s">
        <v>3335</v>
      </c>
      <c r="D2468" t="s">
        <v>449</v>
      </c>
      <c r="E2468" s="54">
        <v>40.16</v>
      </c>
      <c r="F2468" s="45" t="s">
        <v>450</v>
      </c>
      <c r="G2468" s="45" t="s">
        <v>408</v>
      </c>
      <c r="H2468" s="45" t="s">
        <v>785</v>
      </c>
      <c r="I2468" s="53">
        <v>86632</v>
      </c>
      <c r="J2468" s="58">
        <f t="shared" si="532"/>
        <v>89924.016</v>
      </c>
      <c r="K2468" s="58">
        <f t="shared" si="533"/>
        <v>92891.50852799999</v>
      </c>
      <c r="L2468" s="74">
        <f t="shared" si="534"/>
        <v>6879.187224</v>
      </c>
      <c r="M2468" s="74">
        <f t="shared" si="535"/>
        <v>133.08754368</v>
      </c>
      <c r="N2468" s="74">
        <f t="shared" si="536"/>
        <v>384.0022598277695</v>
      </c>
      <c r="O2468" s="74">
        <f t="shared" si="537"/>
        <v>11577.71706</v>
      </c>
      <c r="P2468" s="39">
        <f t="shared" si="538"/>
        <v>19044</v>
      </c>
      <c r="Q2468" s="73">
        <f t="shared" si="539"/>
        <v>7106.200402391999</v>
      </c>
      <c r="R2468" s="73">
        <f t="shared" si="540"/>
        <v>137.47943262144</v>
      </c>
      <c r="S2468" s="73">
        <f t="shared" si="541"/>
        <v>384.0022598277695</v>
      </c>
      <c r="T2468" s="73">
        <f t="shared" si="542"/>
        <v>12122.341862903999</v>
      </c>
      <c r="U2468" s="73">
        <f t="shared" si="543"/>
        <v>19236</v>
      </c>
      <c r="V2468" s="73">
        <f t="shared" si="544"/>
        <v>127942.01008750778</v>
      </c>
      <c r="W2468" s="73">
        <f t="shared" si="545"/>
        <v>131877.5324857452</v>
      </c>
    </row>
    <row r="2469" spans="2:23" ht="15">
      <c r="B2469" t="s">
        <v>4113</v>
      </c>
      <c r="C2469" t="s">
        <v>3866</v>
      </c>
      <c r="D2469" t="s">
        <v>449</v>
      </c>
      <c r="E2469" s="54">
        <v>40.16</v>
      </c>
      <c r="F2469" s="45" t="s">
        <v>450</v>
      </c>
      <c r="G2469" s="45" t="s">
        <v>408</v>
      </c>
      <c r="H2469" s="45" t="s">
        <v>785</v>
      </c>
      <c r="I2469" s="53">
        <v>82471.16</v>
      </c>
      <c r="J2469" s="58">
        <f t="shared" si="532"/>
        <v>85605.06408000001</v>
      </c>
      <c r="K2469" s="58">
        <f t="shared" si="533"/>
        <v>88430.03119464</v>
      </c>
      <c r="L2469" s="74">
        <f t="shared" si="534"/>
        <v>6548.7874021200005</v>
      </c>
      <c r="M2469" s="74">
        <f t="shared" si="535"/>
        <v>126.69549483840001</v>
      </c>
      <c r="N2469" s="74">
        <f t="shared" si="536"/>
        <v>384.0022598277695</v>
      </c>
      <c r="O2469" s="74">
        <f t="shared" si="537"/>
        <v>11021.652000300002</v>
      </c>
      <c r="P2469" s="39">
        <f t="shared" si="538"/>
        <v>19044</v>
      </c>
      <c r="Q2469" s="73">
        <f t="shared" si="539"/>
        <v>6764.89738638996</v>
      </c>
      <c r="R2469" s="73">
        <f t="shared" si="540"/>
        <v>130.8764461680672</v>
      </c>
      <c r="S2469" s="73">
        <f t="shared" si="541"/>
        <v>384.0022598277695</v>
      </c>
      <c r="T2469" s="73">
        <f t="shared" si="542"/>
        <v>11540.11907090052</v>
      </c>
      <c r="U2469" s="73">
        <f t="shared" si="543"/>
        <v>19236</v>
      </c>
      <c r="V2469" s="73">
        <f t="shared" si="544"/>
        <v>122730.20123708618</v>
      </c>
      <c r="W2469" s="73">
        <f t="shared" si="545"/>
        <v>126485.92635792632</v>
      </c>
    </row>
    <row r="2470" spans="2:23" ht="15">
      <c r="B2470" t="s">
        <v>4114</v>
      </c>
      <c r="C2470" t="s">
        <v>3868</v>
      </c>
      <c r="D2470" t="s">
        <v>449</v>
      </c>
      <c r="E2470" s="54">
        <v>40.16</v>
      </c>
      <c r="F2470" s="45" t="s">
        <v>450</v>
      </c>
      <c r="G2470" s="45" t="s">
        <v>408</v>
      </c>
      <c r="H2470" s="45" t="s">
        <v>785</v>
      </c>
      <c r="I2470" s="53">
        <v>83905.88</v>
      </c>
      <c r="J2470" s="58">
        <f t="shared" si="532"/>
        <v>87094.30344</v>
      </c>
      <c r="K2470" s="58">
        <f t="shared" si="533"/>
        <v>89968.41545351999</v>
      </c>
      <c r="L2470" s="74">
        <f t="shared" si="534"/>
        <v>6662.71421316</v>
      </c>
      <c r="M2470" s="74">
        <f t="shared" si="535"/>
        <v>128.8995690912</v>
      </c>
      <c r="N2470" s="74">
        <f t="shared" si="536"/>
        <v>384.0022598277695</v>
      </c>
      <c r="O2470" s="74">
        <f t="shared" si="537"/>
        <v>11213.3915679</v>
      </c>
      <c r="P2470" s="39">
        <f t="shared" si="538"/>
        <v>19044</v>
      </c>
      <c r="Q2470" s="73">
        <f t="shared" si="539"/>
        <v>6882.58378219428</v>
      </c>
      <c r="R2470" s="73">
        <f t="shared" si="540"/>
        <v>133.15325487120958</v>
      </c>
      <c r="S2470" s="73">
        <f t="shared" si="541"/>
        <v>384.0022598277695</v>
      </c>
      <c r="T2470" s="73">
        <f t="shared" si="542"/>
        <v>11740.87821668436</v>
      </c>
      <c r="U2470" s="73">
        <f t="shared" si="543"/>
        <v>19236</v>
      </c>
      <c r="V2470" s="73">
        <f t="shared" si="544"/>
        <v>124527.31104997898</v>
      </c>
      <c r="W2470" s="73">
        <f t="shared" si="545"/>
        <v>128345.0329670976</v>
      </c>
    </row>
    <row r="2471" spans="2:23" ht="15">
      <c r="B2471" t="s">
        <v>4115</v>
      </c>
      <c r="C2471" t="s">
        <v>3337</v>
      </c>
      <c r="D2471" t="s">
        <v>449</v>
      </c>
      <c r="E2471" s="54">
        <v>40.16</v>
      </c>
      <c r="F2471" s="45" t="s">
        <v>450</v>
      </c>
      <c r="G2471" s="45" t="s">
        <v>408</v>
      </c>
      <c r="H2471" s="45" t="s">
        <v>785</v>
      </c>
      <c r="I2471" s="53">
        <v>77002.03</v>
      </c>
      <c r="J2471" s="58">
        <f t="shared" si="532"/>
        <v>79928.10714000001</v>
      </c>
      <c r="K2471" s="58">
        <f t="shared" si="533"/>
        <v>82565.73467562</v>
      </c>
      <c r="L2471" s="74">
        <f t="shared" si="534"/>
        <v>6114.5001962100005</v>
      </c>
      <c r="M2471" s="74">
        <f t="shared" si="535"/>
        <v>118.29359856720001</v>
      </c>
      <c r="N2471" s="74">
        <f t="shared" si="536"/>
        <v>384.0022598277695</v>
      </c>
      <c r="O2471" s="74">
        <f t="shared" si="537"/>
        <v>10290.743794275002</v>
      </c>
      <c r="P2471" s="39">
        <f t="shared" si="538"/>
        <v>19044</v>
      </c>
      <c r="Q2471" s="73">
        <f t="shared" si="539"/>
        <v>6316.27870268493</v>
      </c>
      <c r="R2471" s="73">
        <f t="shared" si="540"/>
        <v>122.19728731991759</v>
      </c>
      <c r="S2471" s="73">
        <f t="shared" si="541"/>
        <v>384.0022598277695</v>
      </c>
      <c r="T2471" s="73">
        <f t="shared" si="542"/>
        <v>10774.82837516841</v>
      </c>
      <c r="U2471" s="73">
        <f t="shared" si="543"/>
        <v>19236</v>
      </c>
      <c r="V2471" s="73">
        <f t="shared" si="544"/>
        <v>115879.64698887998</v>
      </c>
      <c r="W2471" s="73">
        <f t="shared" si="545"/>
        <v>119399.04130062103</v>
      </c>
    </row>
    <row r="2472" spans="2:23" ht="15">
      <c r="B2472" t="s">
        <v>4116</v>
      </c>
      <c r="C2472" t="s">
        <v>4100</v>
      </c>
      <c r="D2472" t="s">
        <v>501</v>
      </c>
      <c r="E2472" s="54">
        <v>40</v>
      </c>
      <c r="F2472" s="45" t="s">
        <v>407</v>
      </c>
      <c r="G2472" s="45" t="s">
        <v>408</v>
      </c>
      <c r="H2472" s="45" t="s">
        <v>412</v>
      </c>
      <c r="I2472" s="53">
        <v>70896.8</v>
      </c>
      <c r="J2472" s="58">
        <f t="shared" si="532"/>
        <v>73590.8784</v>
      </c>
      <c r="K2472" s="58">
        <f t="shared" si="533"/>
        <v>76019.3773872</v>
      </c>
      <c r="L2472" s="74">
        <f t="shared" si="534"/>
        <v>5629.7021976</v>
      </c>
      <c r="M2472" s="74">
        <f t="shared" si="535"/>
        <v>108.914500032</v>
      </c>
      <c r="N2472" s="74">
        <f t="shared" si="536"/>
        <v>384.0022598277695</v>
      </c>
      <c r="O2472" s="74">
        <f t="shared" si="537"/>
        <v>9474.825594</v>
      </c>
      <c r="P2472" s="39">
        <f t="shared" si="538"/>
        <v>19044</v>
      </c>
      <c r="Q2472" s="73">
        <f t="shared" si="539"/>
        <v>5815.4823701208</v>
      </c>
      <c r="R2472" s="73">
        <f t="shared" si="540"/>
        <v>112.508678533056</v>
      </c>
      <c r="S2472" s="73">
        <f t="shared" si="541"/>
        <v>384.0022598277695</v>
      </c>
      <c r="T2472" s="73">
        <f t="shared" si="542"/>
        <v>9920.528749029601</v>
      </c>
      <c r="U2472" s="73">
        <f t="shared" si="543"/>
        <v>19236</v>
      </c>
      <c r="V2472" s="73">
        <f t="shared" si="544"/>
        <v>108232.32295145976</v>
      </c>
      <c r="W2472" s="73">
        <f t="shared" si="545"/>
        <v>111487.89944471122</v>
      </c>
    </row>
    <row r="2473" spans="2:23" ht="15">
      <c r="B2473" t="s">
        <v>4117</v>
      </c>
      <c r="C2473" t="s">
        <v>1632</v>
      </c>
      <c r="D2473" t="s">
        <v>501</v>
      </c>
      <c r="E2473" s="54">
        <v>40</v>
      </c>
      <c r="F2473" s="45" t="s">
        <v>407</v>
      </c>
      <c r="G2473" s="45" t="s">
        <v>408</v>
      </c>
      <c r="H2473" s="45" t="s">
        <v>761</v>
      </c>
      <c r="I2473" s="53">
        <v>92653.15</v>
      </c>
      <c r="J2473" s="58">
        <f t="shared" si="532"/>
        <v>96173.9697</v>
      </c>
      <c r="K2473" s="58">
        <f t="shared" si="533"/>
        <v>99347.7107001</v>
      </c>
      <c r="L2473" s="74">
        <f t="shared" si="534"/>
        <v>7357.30868205</v>
      </c>
      <c r="M2473" s="74">
        <f t="shared" si="535"/>
        <v>142.337475156</v>
      </c>
      <c r="N2473" s="74">
        <f t="shared" si="536"/>
        <v>384.0022598277695</v>
      </c>
      <c r="O2473" s="74">
        <f t="shared" si="537"/>
        <v>12382.398598875001</v>
      </c>
      <c r="P2473" s="39">
        <f t="shared" si="538"/>
        <v>19044</v>
      </c>
      <c r="Q2473" s="73">
        <f t="shared" si="539"/>
        <v>7600.09986855765</v>
      </c>
      <c r="R2473" s="73">
        <f t="shared" si="540"/>
        <v>147.034611836148</v>
      </c>
      <c r="S2473" s="73">
        <f t="shared" si="541"/>
        <v>384.0022598277695</v>
      </c>
      <c r="T2473" s="73">
        <f t="shared" si="542"/>
        <v>12964.87624636305</v>
      </c>
      <c r="U2473" s="73">
        <f t="shared" si="543"/>
        <v>19236</v>
      </c>
      <c r="V2473" s="73">
        <f t="shared" si="544"/>
        <v>135484.01671590877</v>
      </c>
      <c r="W2473" s="73">
        <f t="shared" si="545"/>
        <v>139679.72368668462</v>
      </c>
    </row>
    <row r="2474" spans="2:23" ht="15">
      <c r="B2474" t="s">
        <v>4118</v>
      </c>
      <c r="C2474" t="s">
        <v>1055</v>
      </c>
      <c r="D2474" t="s">
        <v>501</v>
      </c>
      <c r="E2474" s="54">
        <v>40</v>
      </c>
      <c r="F2474" s="45" t="s">
        <v>407</v>
      </c>
      <c r="G2474" s="45" t="s">
        <v>408</v>
      </c>
      <c r="H2474" s="45" t="s">
        <v>761</v>
      </c>
      <c r="I2474" s="53">
        <v>109177.81</v>
      </c>
      <c r="J2474" s="58">
        <f t="shared" si="532"/>
        <v>113326.56678000001</v>
      </c>
      <c r="K2474" s="58">
        <f t="shared" si="533"/>
        <v>117066.34348374</v>
      </c>
      <c r="L2474" s="74">
        <f t="shared" si="534"/>
        <v>8669.48235867</v>
      </c>
      <c r="M2474" s="74">
        <f t="shared" si="535"/>
        <v>167.7233188344</v>
      </c>
      <c r="N2474" s="74">
        <f t="shared" si="536"/>
        <v>384.0022598277695</v>
      </c>
      <c r="O2474" s="74">
        <f t="shared" si="537"/>
        <v>14590.795472925001</v>
      </c>
      <c r="P2474" s="39">
        <f t="shared" si="538"/>
        <v>19044</v>
      </c>
      <c r="Q2474" s="73">
        <f t="shared" si="539"/>
        <v>8955.57527650611</v>
      </c>
      <c r="R2474" s="73">
        <f t="shared" si="540"/>
        <v>173.2581883559352</v>
      </c>
      <c r="S2474" s="73">
        <f t="shared" si="541"/>
        <v>384.0022598277695</v>
      </c>
      <c r="T2474" s="73">
        <f t="shared" si="542"/>
        <v>15277.15782462807</v>
      </c>
      <c r="U2474" s="73">
        <f t="shared" si="543"/>
        <v>19236</v>
      </c>
      <c r="V2474" s="73">
        <f t="shared" si="544"/>
        <v>156182.5701902572</v>
      </c>
      <c r="W2474" s="73">
        <f t="shared" si="545"/>
        <v>161092.33703305788</v>
      </c>
    </row>
    <row r="2475" spans="2:23" ht="15">
      <c r="B2475" t="s">
        <v>4119</v>
      </c>
      <c r="C2475" t="s">
        <v>3835</v>
      </c>
      <c r="D2475" t="s">
        <v>501</v>
      </c>
      <c r="E2475" s="54">
        <v>40</v>
      </c>
      <c r="F2475" s="45" t="s">
        <v>407</v>
      </c>
      <c r="G2475" s="45" t="s">
        <v>408</v>
      </c>
      <c r="H2475" s="45" t="s">
        <v>412</v>
      </c>
      <c r="I2475" s="53">
        <v>124065.62</v>
      </c>
      <c r="J2475" s="58">
        <f t="shared" si="532"/>
        <v>128780.11356</v>
      </c>
      <c r="K2475" s="58">
        <f t="shared" si="533"/>
        <v>133029.85730747998</v>
      </c>
      <c r="L2475" s="74">
        <f t="shared" si="534"/>
        <v>9828.11164662</v>
      </c>
      <c r="M2475" s="74">
        <f t="shared" si="535"/>
        <v>190.5945680688</v>
      </c>
      <c r="N2475" s="74">
        <f t="shared" si="536"/>
        <v>384.0022598277695</v>
      </c>
      <c r="O2475" s="74">
        <f t="shared" si="537"/>
        <v>16580.43962085</v>
      </c>
      <c r="P2475" s="39">
        <f t="shared" si="538"/>
        <v>19044</v>
      </c>
      <c r="Q2475" s="73">
        <f t="shared" si="539"/>
        <v>9889.73293095846</v>
      </c>
      <c r="R2475" s="73">
        <f t="shared" si="540"/>
        <v>196.88418881507036</v>
      </c>
      <c r="S2475" s="73">
        <f t="shared" si="541"/>
        <v>384.0022598277695</v>
      </c>
      <c r="T2475" s="73">
        <f t="shared" si="542"/>
        <v>17360.396378626137</v>
      </c>
      <c r="U2475" s="73">
        <f t="shared" si="543"/>
        <v>19236</v>
      </c>
      <c r="V2475" s="73">
        <f t="shared" si="544"/>
        <v>174807.26165536657</v>
      </c>
      <c r="W2475" s="73">
        <f t="shared" si="545"/>
        <v>180096.87306570742</v>
      </c>
    </row>
    <row r="2476" spans="2:23" ht="15">
      <c r="B2476" t="s">
        <v>4120</v>
      </c>
      <c r="C2476" t="s">
        <v>4060</v>
      </c>
      <c r="D2476" t="s">
        <v>501</v>
      </c>
      <c r="E2476" s="54">
        <v>40</v>
      </c>
      <c r="F2476" s="45" t="s">
        <v>407</v>
      </c>
      <c r="G2476" s="45" t="s">
        <v>408</v>
      </c>
      <c r="H2476" s="45" t="s">
        <v>412</v>
      </c>
      <c r="I2476" s="53">
        <v>137373.6</v>
      </c>
      <c r="J2476" s="58">
        <f t="shared" si="532"/>
        <v>142593.7968</v>
      </c>
      <c r="K2476" s="58">
        <f t="shared" si="533"/>
        <v>147299.3920944</v>
      </c>
      <c r="L2476" s="74">
        <f t="shared" si="534"/>
        <v>10028.4100536</v>
      </c>
      <c r="M2476" s="74">
        <f t="shared" si="535"/>
        <v>211.038819264</v>
      </c>
      <c r="N2476" s="74">
        <f t="shared" si="536"/>
        <v>384.0022598277695</v>
      </c>
      <c r="O2476" s="74">
        <f t="shared" si="537"/>
        <v>18358.951338000003</v>
      </c>
      <c r="P2476" s="39">
        <f t="shared" si="538"/>
        <v>19044</v>
      </c>
      <c r="Q2476" s="73">
        <f t="shared" si="539"/>
        <v>10096.6411853688</v>
      </c>
      <c r="R2476" s="73">
        <f t="shared" si="540"/>
        <v>218.003100299712</v>
      </c>
      <c r="S2476" s="73">
        <f t="shared" si="541"/>
        <v>384.0022598277695</v>
      </c>
      <c r="T2476" s="73">
        <f t="shared" si="542"/>
        <v>19222.570668319204</v>
      </c>
      <c r="U2476" s="73">
        <f t="shared" si="543"/>
        <v>19236</v>
      </c>
      <c r="V2476" s="73">
        <f t="shared" si="544"/>
        <v>190620.19927069178</v>
      </c>
      <c r="W2476" s="73">
        <f t="shared" si="545"/>
        <v>196456.6093082155</v>
      </c>
    </row>
    <row r="2477" spans="2:23" ht="15">
      <c r="B2477" t="s">
        <v>4121</v>
      </c>
      <c r="C2477" t="s">
        <v>4122</v>
      </c>
      <c r="D2477" t="s">
        <v>1137</v>
      </c>
      <c r="E2477" s="54">
        <v>40</v>
      </c>
      <c r="F2477" s="45" t="s">
        <v>407</v>
      </c>
      <c r="G2477" s="45" t="s">
        <v>408</v>
      </c>
      <c r="H2477" s="45" t="s">
        <v>412</v>
      </c>
      <c r="I2477" s="53">
        <v>123712.84</v>
      </c>
      <c r="J2477" s="58">
        <f t="shared" si="532"/>
        <v>128413.92792</v>
      </c>
      <c r="K2477" s="58">
        <f t="shared" si="533"/>
        <v>132651.58754136</v>
      </c>
      <c r="L2477" s="74">
        <f t="shared" si="534"/>
        <v>9822.80195484</v>
      </c>
      <c r="M2477" s="74">
        <f t="shared" si="535"/>
        <v>190.0526133216</v>
      </c>
      <c r="N2477" s="74">
        <f t="shared" si="536"/>
        <v>384.0022598277695</v>
      </c>
      <c r="O2477" s="74">
        <f t="shared" si="537"/>
        <v>16533.2932197</v>
      </c>
      <c r="P2477" s="39">
        <f t="shared" si="538"/>
        <v>19044</v>
      </c>
      <c r="Q2477" s="73">
        <f t="shared" si="539"/>
        <v>9884.24801934972</v>
      </c>
      <c r="R2477" s="73">
        <f t="shared" si="540"/>
        <v>196.32434956121278</v>
      </c>
      <c r="S2477" s="73">
        <f t="shared" si="541"/>
        <v>384.0022598277695</v>
      </c>
      <c r="T2477" s="73">
        <f t="shared" si="542"/>
        <v>17311.03217414748</v>
      </c>
      <c r="U2477" s="73">
        <f t="shared" si="543"/>
        <v>19236</v>
      </c>
      <c r="V2477" s="73">
        <f t="shared" si="544"/>
        <v>174388.07796768937</v>
      </c>
      <c r="W2477" s="73">
        <f t="shared" si="545"/>
        <v>179663.19434424618</v>
      </c>
    </row>
    <row r="2478" spans="2:23" ht="15">
      <c r="B2478" t="s">
        <v>4123</v>
      </c>
      <c r="C2478" t="s">
        <v>4062</v>
      </c>
      <c r="D2478" t="s">
        <v>501</v>
      </c>
      <c r="E2478" s="54">
        <v>40</v>
      </c>
      <c r="F2478" s="45" t="s">
        <v>407</v>
      </c>
      <c r="G2478" s="45" t="s">
        <v>408</v>
      </c>
      <c r="H2478" s="45" t="s">
        <v>412</v>
      </c>
      <c r="I2478" s="53">
        <v>117696.8</v>
      </c>
      <c r="J2478" s="58">
        <f t="shared" si="532"/>
        <v>122169.27840000001</v>
      </c>
      <c r="K2478" s="58">
        <f t="shared" si="533"/>
        <v>126200.8645872</v>
      </c>
      <c r="L2478" s="74">
        <f t="shared" si="534"/>
        <v>9345.9497976</v>
      </c>
      <c r="M2478" s="74">
        <f t="shared" si="535"/>
        <v>180.81053203200003</v>
      </c>
      <c r="N2478" s="74">
        <f t="shared" si="536"/>
        <v>384.0022598277695</v>
      </c>
      <c r="O2478" s="74">
        <f t="shared" si="537"/>
        <v>15729.294594</v>
      </c>
      <c r="P2478" s="39">
        <f t="shared" si="538"/>
        <v>19044</v>
      </c>
      <c r="Q2478" s="73">
        <f t="shared" si="539"/>
        <v>9654.3661409208</v>
      </c>
      <c r="R2478" s="73">
        <f t="shared" si="540"/>
        <v>186.777279589056</v>
      </c>
      <c r="S2478" s="73">
        <f t="shared" si="541"/>
        <v>384.0022598277695</v>
      </c>
      <c r="T2478" s="73">
        <f t="shared" si="542"/>
        <v>16469.212828629603</v>
      </c>
      <c r="U2478" s="73">
        <f t="shared" si="543"/>
        <v>19236</v>
      </c>
      <c r="V2478" s="73">
        <f t="shared" si="544"/>
        <v>166853.3355834598</v>
      </c>
      <c r="W2478" s="73">
        <f t="shared" si="545"/>
        <v>172131.22309616723</v>
      </c>
    </row>
    <row r="2479" spans="2:23" ht="15">
      <c r="B2479" t="s">
        <v>4124</v>
      </c>
      <c r="C2479" t="s">
        <v>1136</v>
      </c>
      <c r="D2479" t="s">
        <v>1137</v>
      </c>
      <c r="E2479" s="54">
        <v>40</v>
      </c>
      <c r="F2479" s="45" t="s">
        <v>407</v>
      </c>
      <c r="G2479" s="45" t="s">
        <v>408</v>
      </c>
      <c r="H2479" s="45" t="s">
        <v>412</v>
      </c>
      <c r="I2479" s="53">
        <v>130033.6</v>
      </c>
      <c r="J2479" s="58">
        <f t="shared" si="532"/>
        <v>134974.8768</v>
      </c>
      <c r="K2479" s="58">
        <f t="shared" si="533"/>
        <v>139429.0477344</v>
      </c>
      <c r="L2479" s="74">
        <f t="shared" si="534"/>
        <v>9917.9357136</v>
      </c>
      <c r="M2479" s="74">
        <f t="shared" si="535"/>
        <v>199.76281766399998</v>
      </c>
      <c r="N2479" s="74">
        <f t="shared" si="536"/>
        <v>384.0022598277695</v>
      </c>
      <c r="O2479" s="74">
        <f t="shared" si="537"/>
        <v>17378.015388</v>
      </c>
      <c r="P2479" s="39">
        <f t="shared" si="538"/>
        <v>19044</v>
      </c>
      <c r="Q2479" s="73">
        <f t="shared" si="539"/>
        <v>9982.5211921488</v>
      </c>
      <c r="R2479" s="73">
        <f t="shared" si="540"/>
        <v>206.354990646912</v>
      </c>
      <c r="S2479" s="73">
        <f t="shared" si="541"/>
        <v>384.0022598277695</v>
      </c>
      <c r="T2479" s="73">
        <f t="shared" si="542"/>
        <v>18195.4907293392</v>
      </c>
      <c r="U2479" s="73">
        <f t="shared" si="543"/>
        <v>19236</v>
      </c>
      <c r="V2479" s="73">
        <f t="shared" si="544"/>
        <v>181898.59297909177</v>
      </c>
      <c r="W2479" s="73">
        <f t="shared" si="545"/>
        <v>187433.4169063627</v>
      </c>
    </row>
    <row r="2480" spans="2:23" ht="15">
      <c r="B2480" t="s">
        <v>4125</v>
      </c>
      <c r="C2480" t="s">
        <v>1055</v>
      </c>
      <c r="D2480" t="s">
        <v>501</v>
      </c>
      <c r="E2480" s="54">
        <v>40</v>
      </c>
      <c r="F2480" s="45" t="s">
        <v>407</v>
      </c>
      <c r="G2480" s="45" t="s">
        <v>408</v>
      </c>
      <c r="H2480" s="45" t="s">
        <v>412</v>
      </c>
      <c r="I2480" s="53">
        <v>109177.81</v>
      </c>
      <c r="J2480" s="58">
        <f t="shared" si="532"/>
        <v>113326.56678000001</v>
      </c>
      <c r="K2480" s="58">
        <f t="shared" si="533"/>
        <v>117066.34348374</v>
      </c>
      <c r="L2480" s="74">
        <f t="shared" si="534"/>
        <v>8669.48235867</v>
      </c>
      <c r="M2480" s="74">
        <f t="shared" si="535"/>
        <v>167.7233188344</v>
      </c>
      <c r="N2480" s="74">
        <f t="shared" si="536"/>
        <v>384.0022598277695</v>
      </c>
      <c r="O2480" s="74">
        <f t="shared" si="537"/>
        <v>14590.795472925001</v>
      </c>
      <c r="P2480" s="39">
        <f t="shared" si="538"/>
        <v>19044</v>
      </c>
      <c r="Q2480" s="73">
        <f t="shared" si="539"/>
        <v>8955.57527650611</v>
      </c>
      <c r="R2480" s="73">
        <f t="shared" si="540"/>
        <v>173.2581883559352</v>
      </c>
      <c r="S2480" s="73">
        <f t="shared" si="541"/>
        <v>384.0022598277695</v>
      </c>
      <c r="T2480" s="73">
        <f t="shared" si="542"/>
        <v>15277.15782462807</v>
      </c>
      <c r="U2480" s="73">
        <f t="shared" si="543"/>
        <v>19236</v>
      </c>
      <c r="V2480" s="73">
        <f t="shared" si="544"/>
        <v>156182.5701902572</v>
      </c>
      <c r="W2480" s="73">
        <f t="shared" si="545"/>
        <v>161092.33703305788</v>
      </c>
    </row>
    <row r="2481" spans="2:23" ht="15">
      <c r="B2481" t="s">
        <v>4126</v>
      </c>
      <c r="C2481" t="s">
        <v>4127</v>
      </c>
      <c r="D2481" t="s">
        <v>449</v>
      </c>
      <c r="E2481" s="54">
        <v>40.16</v>
      </c>
      <c r="F2481" s="45" t="s">
        <v>450</v>
      </c>
      <c r="G2481" s="45" t="s">
        <v>408</v>
      </c>
      <c r="H2481" s="45" t="s">
        <v>785</v>
      </c>
      <c r="I2481" s="53">
        <v>61661.6</v>
      </c>
      <c r="J2481" s="58">
        <f t="shared" si="532"/>
        <v>64004.7408</v>
      </c>
      <c r="K2481" s="58">
        <f t="shared" si="533"/>
        <v>66116.8972464</v>
      </c>
      <c r="L2481" s="74">
        <f t="shared" si="534"/>
        <v>4896.3626712</v>
      </c>
      <c r="M2481" s="74">
        <f t="shared" si="535"/>
        <v>94.727016384</v>
      </c>
      <c r="N2481" s="74">
        <f t="shared" si="536"/>
        <v>384.0022598277695</v>
      </c>
      <c r="O2481" s="74">
        <f t="shared" si="537"/>
        <v>8240.610378</v>
      </c>
      <c r="P2481" s="39">
        <f t="shared" si="538"/>
        <v>19044</v>
      </c>
      <c r="Q2481" s="73">
        <f t="shared" si="539"/>
        <v>5057.9426393496</v>
      </c>
      <c r="R2481" s="73">
        <f t="shared" si="540"/>
        <v>97.853007924672</v>
      </c>
      <c r="S2481" s="73">
        <f t="shared" si="541"/>
        <v>384.0022598277695</v>
      </c>
      <c r="T2481" s="73">
        <f t="shared" si="542"/>
        <v>8628.2550906552</v>
      </c>
      <c r="U2481" s="73">
        <f t="shared" si="543"/>
        <v>19236</v>
      </c>
      <c r="V2481" s="73">
        <f t="shared" si="544"/>
        <v>96664.44312541177</v>
      </c>
      <c r="W2481" s="73">
        <f t="shared" si="545"/>
        <v>99520.95024415724</v>
      </c>
    </row>
    <row r="2482" spans="2:23" ht="15">
      <c r="B2482" t="s">
        <v>4128</v>
      </c>
      <c r="C2482" t="s">
        <v>4129</v>
      </c>
      <c r="D2482" t="s">
        <v>449</v>
      </c>
      <c r="E2482" s="54">
        <v>40.16</v>
      </c>
      <c r="F2482" s="45" t="s">
        <v>450</v>
      </c>
      <c r="G2482" s="45" t="s">
        <v>408</v>
      </c>
      <c r="H2482" s="45" t="s">
        <v>785</v>
      </c>
      <c r="I2482" s="53">
        <v>74276.8</v>
      </c>
      <c r="J2482" s="58">
        <f t="shared" si="532"/>
        <v>77099.3184</v>
      </c>
      <c r="K2482" s="58">
        <f t="shared" si="533"/>
        <v>79643.5959072</v>
      </c>
      <c r="L2482" s="74">
        <f t="shared" si="534"/>
        <v>5898.0978576</v>
      </c>
      <c r="M2482" s="74">
        <f t="shared" si="535"/>
        <v>114.106991232</v>
      </c>
      <c r="N2482" s="74">
        <f t="shared" si="536"/>
        <v>384.0022598277695</v>
      </c>
      <c r="O2482" s="74">
        <f t="shared" si="537"/>
        <v>9926.537244000001</v>
      </c>
      <c r="P2482" s="39">
        <f t="shared" si="538"/>
        <v>19044</v>
      </c>
      <c r="Q2482" s="73">
        <f t="shared" si="539"/>
        <v>6092.7350869008</v>
      </c>
      <c r="R2482" s="73">
        <f t="shared" si="540"/>
        <v>117.872521942656</v>
      </c>
      <c r="S2482" s="73">
        <f t="shared" si="541"/>
        <v>384.0022598277695</v>
      </c>
      <c r="T2482" s="73">
        <f t="shared" si="542"/>
        <v>10393.4892658896</v>
      </c>
      <c r="U2482" s="73">
        <f t="shared" si="543"/>
        <v>19236</v>
      </c>
      <c r="V2482" s="73">
        <f t="shared" si="544"/>
        <v>112466.06275265978</v>
      </c>
      <c r="W2482" s="73">
        <f t="shared" si="545"/>
        <v>115867.69504176083</v>
      </c>
    </row>
    <row r="2483" spans="2:23" ht="15">
      <c r="B2483" t="s">
        <v>4130</v>
      </c>
      <c r="C2483" t="s">
        <v>3335</v>
      </c>
      <c r="D2483" t="s">
        <v>449</v>
      </c>
      <c r="E2483" s="54">
        <v>40.16</v>
      </c>
      <c r="F2483" s="45" t="s">
        <v>450</v>
      </c>
      <c r="G2483" s="45" t="s">
        <v>408</v>
      </c>
      <c r="H2483" s="45" t="s">
        <v>785</v>
      </c>
      <c r="I2483" s="53">
        <v>86632</v>
      </c>
      <c r="J2483" s="58">
        <f t="shared" si="532"/>
        <v>89924.016</v>
      </c>
      <c r="K2483" s="58">
        <f t="shared" si="533"/>
        <v>92891.50852799999</v>
      </c>
      <c r="L2483" s="74">
        <f t="shared" si="534"/>
        <v>6879.187224</v>
      </c>
      <c r="M2483" s="74">
        <f t="shared" si="535"/>
        <v>133.08754368</v>
      </c>
      <c r="N2483" s="74">
        <f t="shared" si="536"/>
        <v>384.0022598277695</v>
      </c>
      <c r="O2483" s="74">
        <f t="shared" si="537"/>
        <v>11577.71706</v>
      </c>
      <c r="P2483" s="39">
        <f t="shared" si="538"/>
        <v>19044</v>
      </c>
      <c r="Q2483" s="73">
        <f t="shared" si="539"/>
        <v>7106.200402391999</v>
      </c>
      <c r="R2483" s="73">
        <f t="shared" si="540"/>
        <v>137.47943262144</v>
      </c>
      <c r="S2483" s="73">
        <f t="shared" si="541"/>
        <v>384.0022598277695</v>
      </c>
      <c r="T2483" s="73">
        <f t="shared" si="542"/>
        <v>12122.341862903999</v>
      </c>
      <c r="U2483" s="73">
        <f t="shared" si="543"/>
        <v>19236</v>
      </c>
      <c r="V2483" s="73">
        <f t="shared" si="544"/>
        <v>127942.01008750778</v>
      </c>
      <c r="W2483" s="73">
        <f t="shared" si="545"/>
        <v>131877.5324857452</v>
      </c>
    </row>
    <row r="2484" spans="2:23" ht="15">
      <c r="B2484" t="s">
        <v>4131</v>
      </c>
      <c r="C2484" t="s">
        <v>3866</v>
      </c>
      <c r="D2484" t="s">
        <v>449</v>
      </c>
      <c r="E2484" s="54">
        <v>40.16</v>
      </c>
      <c r="F2484" s="45" t="s">
        <v>450</v>
      </c>
      <c r="G2484" s="45" t="s">
        <v>408</v>
      </c>
      <c r="H2484" s="45" t="s">
        <v>785</v>
      </c>
      <c r="I2484" s="53">
        <v>82471.16</v>
      </c>
      <c r="J2484" s="58">
        <f t="shared" si="532"/>
        <v>85605.06408000001</v>
      </c>
      <c r="K2484" s="58">
        <f t="shared" si="533"/>
        <v>88430.03119464</v>
      </c>
      <c r="L2484" s="74">
        <f t="shared" si="534"/>
        <v>6548.7874021200005</v>
      </c>
      <c r="M2484" s="74">
        <f t="shared" si="535"/>
        <v>126.69549483840001</v>
      </c>
      <c r="N2484" s="74">
        <f t="shared" si="536"/>
        <v>384.0022598277695</v>
      </c>
      <c r="O2484" s="74">
        <f t="shared" si="537"/>
        <v>11021.652000300002</v>
      </c>
      <c r="P2484" s="39">
        <f t="shared" si="538"/>
        <v>19044</v>
      </c>
      <c r="Q2484" s="73">
        <f t="shared" si="539"/>
        <v>6764.89738638996</v>
      </c>
      <c r="R2484" s="73">
        <f t="shared" si="540"/>
        <v>130.8764461680672</v>
      </c>
      <c r="S2484" s="73">
        <f t="shared" si="541"/>
        <v>384.0022598277695</v>
      </c>
      <c r="T2484" s="73">
        <f t="shared" si="542"/>
        <v>11540.11907090052</v>
      </c>
      <c r="U2484" s="73">
        <f t="shared" si="543"/>
        <v>19236</v>
      </c>
      <c r="V2484" s="73">
        <f t="shared" si="544"/>
        <v>122730.20123708618</v>
      </c>
      <c r="W2484" s="73">
        <f t="shared" si="545"/>
        <v>126485.92635792632</v>
      </c>
    </row>
    <row r="2485" spans="2:23" ht="15">
      <c r="B2485" t="s">
        <v>4132</v>
      </c>
      <c r="C2485" t="s">
        <v>3868</v>
      </c>
      <c r="D2485" t="s">
        <v>449</v>
      </c>
      <c r="E2485" s="54">
        <v>40.16</v>
      </c>
      <c r="F2485" s="45" t="s">
        <v>450</v>
      </c>
      <c r="G2485" s="45" t="s">
        <v>408</v>
      </c>
      <c r="H2485" s="45" t="s">
        <v>785</v>
      </c>
      <c r="I2485" s="53">
        <v>83905.88</v>
      </c>
      <c r="J2485" s="58">
        <f t="shared" si="532"/>
        <v>87094.30344</v>
      </c>
      <c r="K2485" s="58">
        <f t="shared" si="533"/>
        <v>89968.41545351999</v>
      </c>
      <c r="L2485" s="74">
        <f t="shared" si="534"/>
        <v>6662.71421316</v>
      </c>
      <c r="M2485" s="74">
        <f t="shared" si="535"/>
        <v>128.8995690912</v>
      </c>
      <c r="N2485" s="74">
        <f t="shared" si="536"/>
        <v>384.0022598277695</v>
      </c>
      <c r="O2485" s="74">
        <f t="shared" si="537"/>
        <v>11213.3915679</v>
      </c>
      <c r="P2485" s="39">
        <f t="shared" si="538"/>
        <v>19044</v>
      </c>
      <c r="Q2485" s="73">
        <f t="shared" si="539"/>
        <v>6882.58378219428</v>
      </c>
      <c r="R2485" s="73">
        <f t="shared" si="540"/>
        <v>133.15325487120958</v>
      </c>
      <c r="S2485" s="73">
        <f t="shared" si="541"/>
        <v>384.0022598277695</v>
      </c>
      <c r="T2485" s="73">
        <f t="shared" si="542"/>
        <v>11740.87821668436</v>
      </c>
      <c r="U2485" s="73">
        <f t="shared" si="543"/>
        <v>19236</v>
      </c>
      <c r="V2485" s="73">
        <f t="shared" si="544"/>
        <v>124527.31104997898</v>
      </c>
      <c r="W2485" s="73">
        <f t="shared" si="545"/>
        <v>128345.0329670976</v>
      </c>
    </row>
    <row r="2486" spans="2:23" ht="15">
      <c r="B2486" t="s">
        <v>4133</v>
      </c>
      <c r="C2486" t="s">
        <v>3345</v>
      </c>
      <c r="D2486" t="s">
        <v>449</v>
      </c>
      <c r="E2486" s="54">
        <v>40.16</v>
      </c>
      <c r="F2486" s="45" t="s">
        <v>450</v>
      </c>
      <c r="G2486" s="45" t="s">
        <v>408</v>
      </c>
      <c r="H2486" s="45" t="s">
        <v>785</v>
      </c>
      <c r="I2486" s="53">
        <v>90958.4</v>
      </c>
      <c r="J2486" s="58">
        <f t="shared" si="532"/>
        <v>94414.8192</v>
      </c>
      <c r="K2486" s="58">
        <f t="shared" si="533"/>
        <v>97530.50823359999</v>
      </c>
      <c r="L2486" s="74">
        <f t="shared" si="534"/>
        <v>7222.7336688</v>
      </c>
      <c r="M2486" s="74">
        <f t="shared" si="535"/>
        <v>139.733932416</v>
      </c>
      <c r="N2486" s="74">
        <f t="shared" si="536"/>
        <v>384.0022598277695</v>
      </c>
      <c r="O2486" s="74">
        <f t="shared" si="537"/>
        <v>12155.907972</v>
      </c>
      <c r="P2486" s="39">
        <f t="shared" si="538"/>
        <v>19044</v>
      </c>
      <c r="Q2486" s="73">
        <f t="shared" si="539"/>
        <v>7461.083879870399</v>
      </c>
      <c r="R2486" s="73">
        <f t="shared" si="540"/>
        <v>144.34515218572798</v>
      </c>
      <c r="S2486" s="73">
        <f t="shared" si="541"/>
        <v>384.0022598277695</v>
      </c>
      <c r="T2486" s="73">
        <f t="shared" si="542"/>
        <v>12727.7313244848</v>
      </c>
      <c r="U2486" s="73">
        <f t="shared" si="543"/>
        <v>19236</v>
      </c>
      <c r="V2486" s="73">
        <f t="shared" si="544"/>
        <v>133361.19703304378</v>
      </c>
      <c r="W2486" s="73">
        <f t="shared" si="545"/>
        <v>137483.67084996868</v>
      </c>
    </row>
    <row r="2487" spans="2:23" ht="15">
      <c r="B2487" t="s">
        <v>4134</v>
      </c>
      <c r="C2487" t="s">
        <v>3347</v>
      </c>
      <c r="D2487" t="s">
        <v>449</v>
      </c>
      <c r="E2487" s="54">
        <v>40.16</v>
      </c>
      <c r="F2487" s="45" t="s">
        <v>450</v>
      </c>
      <c r="G2487" s="45" t="s">
        <v>408</v>
      </c>
      <c r="H2487" s="45" t="s">
        <v>785</v>
      </c>
      <c r="I2487" s="53">
        <v>93121.6</v>
      </c>
      <c r="J2487" s="58">
        <f t="shared" si="532"/>
        <v>96660.22080000001</v>
      </c>
      <c r="K2487" s="58">
        <f t="shared" si="533"/>
        <v>99850.0080864</v>
      </c>
      <c r="L2487" s="74">
        <f t="shared" si="534"/>
        <v>7394.506891200001</v>
      </c>
      <c r="M2487" s="74">
        <f t="shared" si="535"/>
        <v>143.05712678400002</v>
      </c>
      <c r="N2487" s="74">
        <f t="shared" si="536"/>
        <v>384.0022598277695</v>
      </c>
      <c r="O2487" s="74">
        <f t="shared" si="537"/>
        <v>12445.003428000002</v>
      </c>
      <c r="P2487" s="39">
        <f t="shared" si="538"/>
        <v>19044</v>
      </c>
      <c r="Q2487" s="73">
        <f t="shared" si="539"/>
        <v>7638.5256186096</v>
      </c>
      <c r="R2487" s="73">
        <f t="shared" si="540"/>
        <v>147.778011967872</v>
      </c>
      <c r="S2487" s="73">
        <f t="shared" si="541"/>
        <v>384.0022598277695</v>
      </c>
      <c r="T2487" s="73">
        <f t="shared" si="542"/>
        <v>13030.4260552752</v>
      </c>
      <c r="U2487" s="73">
        <f t="shared" si="543"/>
        <v>19236</v>
      </c>
      <c r="V2487" s="73">
        <f t="shared" si="544"/>
        <v>136070.79050581178</v>
      </c>
      <c r="W2487" s="73">
        <f t="shared" si="545"/>
        <v>140286.74003208044</v>
      </c>
    </row>
    <row r="2488" spans="2:23" ht="15">
      <c r="B2488" t="s">
        <v>4135</v>
      </c>
      <c r="C2488" t="s">
        <v>4136</v>
      </c>
      <c r="D2488" t="s">
        <v>449</v>
      </c>
      <c r="E2488" s="54">
        <v>40.16</v>
      </c>
      <c r="F2488" s="45" t="s">
        <v>450</v>
      </c>
      <c r="G2488" s="45" t="s">
        <v>408</v>
      </c>
      <c r="H2488" s="45" t="s">
        <v>785</v>
      </c>
      <c r="I2488" s="53">
        <v>63151.81</v>
      </c>
      <c r="J2488" s="58">
        <f t="shared" si="532"/>
        <v>65551.57878</v>
      </c>
      <c r="K2488" s="58">
        <f t="shared" si="533"/>
        <v>67714.78087973999</v>
      </c>
      <c r="L2488" s="74">
        <f t="shared" si="534"/>
        <v>5014.69577667</v>
      </c>
      <c r="M2488" s="74">
        <f t="shared" si="535"/>
        <v>97.01633659439999</v>
      </c>
      <c r="N2488" s="74">
        <f t="shared" si="536"/>
        <v>384.0022598277695</v>
      </c>
      <c r="O2488" s="74">
        <f t="shared" si="537"/>
        <v>8439.765767925</v>
      </c>
      <c r="P2488" s="39">
        <f t="shared" si="538"/>
        <v>19044</v>
      </c>
      <c r="Q2488" s="73">
        <f t="shared" si="539"/>
        <v>5180.180737300109</v>
      </c>
      <c r="R2488" s="73">
        <f t="shared" si="540"/>
        <v>100.21787570201519</v>
      </c>
      <c r="S2488" s="73">
        <f t="shared" si="541"/>
        <v>384.0022598277695</v>
      </c>
      <c r="T2488" s="73">
        <f t="shared" si="542"/>
        <v>8836.77890480607</v>
      </c>
      <c r="U2488" s="73">
        <f t="shared" si="543"/>
        <v>19236</v>
      </c>
      <c r="V2488" s="73">
        <f t="shared" si="544"/>
        <v>98531.05892101716</v>
      </c>
      <c r="W2488" s="73">
        <f t="shared" si="545"/>
        <v>101451.96065737595</v>
      </c>
    </row>
    <row r="2489" spans="2:23" ht="15">
      <c r="B2489" t="s">
        <v>4137</v>
      </c>
      <c r="C2489" t="s">
        <v>4138</v>
      </c>
      <c r="D2489" t="s">
        <v>449</v>
      </c>
      <c r="E2489" s="54">
        <v>40.16</v>
      </c>
      <c r="F2489" s="45" t="s">
        <v>450</v>
      </c>
      <c r="G2489" s="45" t="s">
        <v>408</v>
      </c>
      <c r="H2489" s="45" t="s">
        <v>785</v>
      </c>
      <c r="I2489" s="53">
        <v>65388.96</v>
      </c>
      <c r="J2489" s="58">
        <f t="shared" si="532"/>
        <v>67873.74048000001</v>
      </c>
      <c r="K2489" s="58">
        <f t="shared" si="533"/>
        <v>70113.57391584</v>
      </c>
      <c r="L2489" s="74">
        <f t="shared" si="534"/>
        <v>5192.34114672</v>
      </c>
      <c r="M2489" s="74">
        <f t="shared" si="535"/>
        <v>100.45313591040001</v>
      </c>
      <c r="N2489" s="74">
        <f t="shared" si="536"/>
        <v>384.0022598277695</v>
      </c>
      <c r="O2489" s="74">
        <f t="shared" si="537"/>
        <v>8738.744086800001</v>
      </c>
      <c r="P2489" s="39">
        <f t="shared" si="538"/>
        <v>19044</v>
      </c>
      <c r="Q2489" s="73">
        <f t="shared" si="539"/>
        <v>5363.68840456176</v>
      </c>
      <c r="R2489" s="73">
        <f t="shared" si="540"/>
        <v>103.7680893954432</v>
      </c>
      <c r="S2489" s="73">
        <f t="shared" si="541"/>
        <v>384.0022598277695</v>
      </c>
      <c r="T2489" s="73">
        <f t="shared" si="542"/>
        <v>9149.82139601712</v>
      </c>
      <c r="U2489" s="73">
        <f t="shared" si="543"/>
        <v>19236</v>
      </c>
      <c r="V2489" s="73">
        <f t="shared" si="544"/>
        <v>101333.28110925818</v>
      </c>
      <c r="W2489" s="73">
        <f t="shared" si="545"/>
        <v>104350.85406564208</v>
      </c>
    </row>
    <row r="2490" spans="2:23" ht="15">
      <c r="B2490" t="s">
        <v>4139</v>
      </c>
      <c r="C2490" t="s">
        <v>3397</v>
      </c>
      <c r="D2490" t="s">
        <v>449</v>
      </c>
      <c r="E2490" s="54">
        <v>40.16</v>
      </c>
      <c r="F2490" s="45" t="s">
        <v>450</v>
      </c>
      <c r="G2490" s="45" t="s">
        <v>408</v>
      </c>
      <c r="H2490" s="45" t="s">
        <v>785</v>
      </c>
      <c r="I2490" s="53">
        <v>73840</v>
      </c>
      <c r="J2490" s="58">
        <f t="shared" si="532"/>
        <v>76645.92</v>
      </c>
      <c r="K2490" s="58">
        <f t="shared" si="533"/>
        <v>79175.23535999999</v>
      </c>
      <c r="L2490" s="74">
        <f t="shared" si="534"/>
        <v>5863.41288</v>
      </c>
      <c r="M2490" s="74">
        <f t="shared" si="535"/>
        <v>113.4359616</v>
      </c>
      <c r="N2490" s="74">
        <f t="shared" si="536"/>
        <v>384.0022598277695</v>
      </c>
      <c r="O2490" s="74">
        <f t="shared" si="537"/>
        <v>9868.1622</v>
      </c>
      <c r="P2490" s="39">
        <f t="shared" si="538"/>
        <v>19044</v>
      </c>
      <c r="Q2490" s="73">
        <f t="shared" si="539"/>
        <v>6056.905505039999</v>
      </c>
      <c r="R2490" s="73">
        <f t="shared" si="540"/>
        <v>117.17934833279999</v>
      </c>
      <c r="S2490" s="73">
        <f t="shared" si="541"/>
        <v>384.0022598277695</v>
      </c>
      <c r="T2490" s="73">
        <f t="shared" si="542"/>
        <v>10332.368214479999</v>
      </c>
      <c r="U2490" s="73">
        <f t="shared" si="543"/>
        <v>19236</v>
      </c>
      <c r="V2490" s="73">
        <f t="shared" si="544"/>
        <v>111918.93330142777</v>
      </c>
      <c r="W2490" s="73">
        <f t="shared" si="545"/>
        <v>115301.69068768056</v>
      </c>
    </row>
    <row r="2491" spans="2:23" ht="15">
      <c r="B2491" t="s">
        <v>4140</v>
      </c>
      <c r="C2491" t="s">
        <v>3399</v>
      </c>
      <c r="D2491" t="s">
        <v>449</v>
      </c>
      <c r="E2491" s="54">
        <v>40.16</v>
      </c>
      <c r="F2491" s="45" t="s">
        <v>450</v>
      </c>
      <c r="G2491" s="45" t="s">
        <v>408</v>
      </c>
      <c r="H2491" s="45" t="s">
        <v>785</v>
      </c>
      <c r="I2491" s="53">
        <v>75608</v>
      </c>
      <c r="J2491" s="58">
        <f t="shared" si="532"/>
        <v>78481.104</v>
      </c>
      <c r="K2491" s="58">
        <f t="shared" si="533"/>
        <v>81070.980432</v>
      </c>
      <c r="L2491" s="74">
        <f t="shared" si="534"/>
        <v>6003.804456000001</v>
      </c>
      <c r="M2491" s="74">
        <f t="shared" si="535"/>
        <v>116.15203392000001</v>
      </c>
      <c r="N2491" s="74">
        <f t="shared" si="536"/>
        <v>384.0022598277695</v>
      </c>
      <c r="O2491" s="74">
        <f t="shared" si="537"/>
        <v>10104.442140000001</v>
      </c>
      <c r="P2491" s="39">
        <f t="shared" si="538"/>
        <v>19044</v>
      </c>
      <c r="Q2491" s="73">
        <f t="shared" si="539"/>
        <v>6201.930003048</v>
      </c>
      <c r="R2491" s="73">
        <f t="shared" si="540"/>
        <v>119.98505103935999</v>
      </c>
      <c r="S2491" s="73">
        <f t="shared" si="541"/>
        <v>384.0022598277695</v>
      </c>
      <c r="T2491" s="73">
        <f t="shared" si="542"/>
        <v>10579.762946376</v>
      </c>
      <c r="U2491" s="73">
        <f t="shared" si="543"/>
        <v>19236</v>
      </c>
      <c r="V2491" s="73">
        <f t="shared" si="544"/>
        <v>114133.50488974777</v>
      </c>
      <c r="W2491" s="73">
        <f t="shared" si="545"/>
        <v>117592.66069229113</v>
      </c>
    </row>
    <row r="2492" spans="2:23" ht="15">
      <c r="B2492" t="s">
        <v>4141</v>
      </c>
      <c r="C2492" t="s">
        <v>4136</v>
      </c>
      <c r="D2492" t="s">
        <v>449</v>
      </c>
      <c r="E2492" s="54">
        <v>40</v>
      </c>
      <c r="F2492" s="45" t="s">
        <v>450</v>
      </c>
      <c r="G2492" s="45" t="s">
        <v>408</v>
      </c>
      <c r="H2492" s="45" t="s">
        <v>761</v>
      </c>
      <c r="I2492" s="53">
        <v>63151.81</v>
      </c>
      <c r="J2492" s="58">
        <f t="shared" si="532"/>
        <v>65551.57878</v>
      </c>
      <c r="K2492" s="58">
        <f t="shared" si="533"/>
        <v>67714.78087973999</v>
      </c>
      <c r="L2492" s="74">
        <f t="shared" si="534"/>
        <v>5014.69577667</v>
      </c>
      <c r="M2492" s="74">
        <f t="shared" si="535"/>
        <v>97.01633659439999</v>
      </c>
      <c r="N2492" s="74">
        <f t="shared" si="536"/>
        <v>384.0022598277695</v>
      </c>
      <c r="O2492" s="74">
        <f t="shared" si="537"/>
        <v>8439.765767925</v>
      </c>
      <c r="P2492" s="39">
        <f t="shared" si="538"/>
        <v>19044</v>
      </c>
      <c r="Q2492" s="73">
        <f t="shared" si="539"/>
        <v>5180.180737300109</v>
      </c>
      <c r="R2492" s="73">
        <f t="shared" si="540"/>
        <v>100.21787570201519</v>
      </c>
      <c r="S2492" s="73">
        <f t="shared" si="541"/>
        <v>384.0022598277695</v>
      </c>
      <c r="T2492" s="73">
        <f t="shared" si="542"/>
        <v>8836.77890480607</v>
      </c>
      <c r="U2492" s="73">
        <f t="shared" si="543"/>
        <v>19236</v>
      </c>
      <c r="V2492" s="73">
        <f t="shared" si="544"/>
        <v>98531.05892101716</v>
      </c>
      <c r="W2492" s="73">
        <f t="shared" si="545"/>
        <v>101451.96065737595</v>
      </c>
    </row>
    <row r="2493" spans="2:23" ht="15">
      <c r="B2493" t="s">
        <v>4142</v>
      </c>
      <c r="C2493" t="s">
        <v>4138</v>
      </c>
      <c r="D2493" t="s">
        <v>449</v>
      </c>
      <c r="E2493" s="54">
        <v>40</v>
      </c>
      <c r="F2493" s="45" t="s">
        <v>450</v>
      </c>
      <c r="G2493" s="45" t="s">
        <v>408</v>
      </c>
      <c r="H2493" s="45" t="s">
        <v>761</v>
      </c>
      <c r="I2493" s="53">
        <v>65388.96</v>
      </c>
      <c r="J2493" s="58">
        <f t="shared" si="532"/>
        <v>67873.74048000001</v>
      </c>
      <c r="K2493" s="58">
        <f t="shared" si="533"/>
        <v>70113.57391584</v>
      </c>
      <c r="L2493" s="74">
        <f t="shared" si="534"/>
        <v>5192.34114672</v>
      </c>
      <c r="M2493" s="74">
        <f t="shared" si="535"/>
        <v>100.45313591040001</v>
      </c>
      <c r="N2493" s="74">
        <f t="shared" si="536"/>
        <v>384.0022598277695</v>
      </c>
      <c r="O2493" s="74">
        <f t="shared" si="537"/>
        <v>8738.744086800001</v>
      </c>
      <c r="P2493" s="39">
        <f t="shared" si="538"/>
        <v>19044</v>
      </c>
      <c r="Q2493" s="73">
        <f t="shared" si="539"/>
        <v>5363.68840456176</v>
      </c>
      <c r="R2493" s="73">
        <f t="shared" si="540"/>
        <v>103.7680893954432</v>
      </c>
      <c r="S2493" s="73">
        <f t="shared" si="541"/>
        <v>384.0022598277695</v>
      </c>
      <c r="T2493" s="73">
        <f t="shared" si="542"/>
        <v>9149.82139601712</v>
      </c>
      <c r="U2493" s="73">
        <f t="shared" si="543"/>
        <v>19236</v>
      </c>
      <c r="V2493" s="73">
        <f t="shared" si="544"/>
        <v>101333.28110925818</v>
      </c>
      <c r="W2493" s="73">
        <f t="shared" si="545"/>
        <v>104350.85406564208</v>
      </c>
    </row>
    <row r="2494" spans="2:23" ht="15">
      <c r="B2494" t="s">
        <v>4143</v>
      </c>
      <c r="C2494" t="s">
        <v>3407</v>
      </c>
      <c r="D2494" t="s">
        <v>449</v>
      </c>
      <c r="E2494" s="54">
        <v>40</v>
      </c>
      <c r="F2494" s="45" t="s">
        <v>450</v>
      </c>
      <c r="G2494" s="45" t="s">
        <v>408</v>
      </c>
      <c r="H2494" s="45" t="s">
        <v>761</v>
      </c>
      <c r="I2494" s="53">
        <v>62276.86</v>
      </c>
      <c r="J2494" s="58">
        <f t="shared" si="532"/>
        <v>64643.38068</v>
      </c>
      <c r="K2494" s="58">
        <f t="shared" si="533"/>
        <v>66776.61224244</v>
      </c>
      <c r="L2494" s="74">
        <f t="shared" si="534"/>
        <v>4945.21862202</v>
      </c>
      <c r="M2494" s="74">
        <f t="shared" si="535"/>
        <v>95.6722034064</v>
      </c>
      <c r="N2494" s="74">
        <f t="shared" si="536"/>
        <v>384.0022598277695</v>
      </c>
      <c r="O2494" s="74">
        <f t="shared" si="537"/>
        <v>8322.835262550001</v>
      </c>
      <c r="P2494" s="39">
        <f t="shared" si="538"/>
        <v>19044</v>
      </c>
      <c r="Q2494" s="73">
        <f t="shared" si="539"/>
        <v>5108.410836546659</v>
      </c>
      <c r="R2494" s="73">
        <f t="shared" si="540"/>
        <v>98.82938611881119</v>
      </c>
      <c r="S2494" s="73">
        <f t="shared" si="541"/>
        <v>384.0022598277695</v>
      </c>
      <c r="T2494" s="73">
        <f t="shared" si="542"/>
        <v>8714.34789763842</v>
      </c>
      <c r="U2494" s="73">
        <f t="shared" si="543"/>
        <v>19236</v>
      </c>
      <c r="V2494" s="73">
        <f t="shared" si="544"/>
        <v>97435.10902780417</v>
      </c>
      <c r="W2494" s="73">
        <f t="shared" si="545"/>
        <v>100318.20262257165</v>
      </c>
    </row>
    <row r="2495" spans="2:23" ht="15">
      <c r="B2495" t="s">
        <v>4144</v>
      </c>
      <c r="C2495" t="s">
        <v>3407</v>
      </c>
      <c r="D2495" t="s">
        <v>449</v>
      </c>
      <c r="E2495" s="54">
        <v>40.16</v>
      </c>
      <c r="F2495" s="45" t="s">
        <v>450</v>
      </c>
      <c r="G2495" s="45" t="s">
        <v>408</v>
      </c>
      <c r="H2495" s="45" t="s">
        <v>785</v>
      </c>
      <c r="I2495" s="53">
        <v>62276.86</v>
      </c>
      <c r="J2495" s="58">
        <f t="shared" si="532"/>
        <v>64643.38068</v>
      </c>
      <c r="K2495" s="58">
        <f t="shared" si="533"/>
        <v>66776.61224244</v>
      </c>
      <c r="L2495" s="74">
        <f t="shared" si="534"/>
        <v>4945.21862202</v>
      </c>
      <c r="M2495" s="74">
        <f t="shared" si="535"/>
        <v>95.6722034064</v>
      </c>
      <c r="N2495" s="74">
        <f t="shared" si="536"/>
        <v>384.0022598277695</v>
      </c>
      <c r="O2495" s="74">
        <f t="shared" si="537"/>
        <v>8322.835262550001</v>
      </c>
      <c r="P2495" s="39">
        <f t="shared" si="538"/>
        <v>19044</v>
      </c>
      <c r="Q2495" s="73">
        <f t="shared" si="539"/>
        <v>5108.410836546659</v>
      </c>
      <c r="R2495" s="73">
        <f t="shared" si="540"/>
        <v>98.82938611881119</v>
      </c>
      <c r="S2495" s="73">
        <f t="shared" si="541"/>
        <v>384.0022598277695</v>
      </c>
      <c r="T2495" s="73">
        <f t="shared" si="542"/>
        <v>8714.34789763842</v>
      </c>
      <c r="U2495" s="73">
        <f t="shared" si="543"/>
        <v>19236</v>
      </c>
      <c r="V2495" s="73">
        <f t="shared" si="544"/>
        <v>97435.10902780417</v>
      </c>
      <c r="W2495" s="73">
        <f t="shared" si="545"/>
        <v>100318.20262257165</v>
      </c>
    </row>
    <row r="2496" spans="2:23" ht="15">
      <c r="B2496" t="s">
        <v>4145</v>
      </c>
      <c r="C2496" t="s">
        <v>4146</v>
      </c>
      <c r="D2496" t="s">
        <v>449</v>
      </c>
      <c r="E2496" s="54">
        <v>40.16</v>
      </c>
      <c r="F2496" s="45" t="s">
        <v>450</v>
      </c>
      <c r="G2496" s="45" t="s">
        <v>408</v>
      </c>
      <c r="H2496" s="45" t="s">
        <v>412</v>
      </c>
      <c r="I2496" s="53">
        <v>71468.8</v>
      </c>
      <c r="J2496" s="58">
        <f t="shared" si="532"/>
        <v>74184.6144</v>
      </c>
      <c r="K2496" s="58">
        <f t="shared" si="533"/>
        <v>76632.7066752</v>
      </c>
      <c r="L2496" s="74">
        <f t="shared" si="534"/>
        <v>5675.1230016</v>
      </c>
      <c r="M2496" s="74">
        <f t="shared" si="535"/>
        <v>109.79322931200001</v>
      </c>
      <c r="N2496" s="74">
        <f t="shared" si="536"/>
        <v>384.0022598277695</v>
      </c>
      <c r="O2496" s="74">
        <f t="shared" si="537"/>
        <v>9551.269104</v>
      </c>
      <c r="P2496" s="39">
        <f t="shared" si="538"/>
        <v>19044</v>
      </c>
      <c r="Q2496" s="73">
        <f t="shared" si="539"/>
        <v>5862.402060652799</v>
      </c>
      <c r="R2496" s="73">
        <f t="shared" si="540"/>
        <v>113.416405879296</v>
      </c>
      <c r="S2496" s="73">
        <f t="shared" si="541"/>
        <v>384.0022598277695</v>
      </c>
      <c r="T2496" s="73">
        <f t="shared" si="542"/>
        <v>10000.568221113599</v>
      </c>
      <c r="U2496" s="73">
        <f t="shared" si="543"/>
        <v>19236</v>
      </c>
      <c r="V2496" s="73">
        <f t="shared" si="544"/>
        <v>108948.80199473977</v>
      </c>
      <c r="W2496" s="73">
        <f t="shared" si="545"/>
        <v>112229.09562267346</v>
      </c>
    </row>
    <row r="2497" spans="2:23" ht="15">
      <c r="B2497" t="s">
        <v>4147</v>
      </c>
      <c r="C2497" t="s">
        <v>4148</v>
      </c>
      <c r="D2497" t="s">
        <v>449</v>
      </c>
      <c r="E2497" s="54">
        <v>40.16</v>
      </c>
      <c r="F2497" s="45" t="s">
        <v>450</v>
      </c>
      <c r="G2497" s="45" t="s">
        <v>408</v>
      </c>
      <c r="H2497" s="45" t="s">
        <v>412</v>
      </c>
      <c r="I2497" s="53">
        <v>73153.6</v>
      </c>
      <c r="J2497" s="58">
        <f t="shared" si="532"/>
        <v>75933.43680000001</v>
      </c>
      <c r="K2497" s="58">
        <f t="shared" si="533"/>
        <v>78439.24021440001</v>
      </c>
      <c r="L2497" s="74">
        <f t="shared" si="534"/>
        <v>5808.9079152</v>
      </c>
      <c r="M2497" s="74">
        <f t="shared" si="535"/>
        <v>112.38148646400002</v>
      </c>
      <c r="N2497" s="74">
        <f t="shared" si="536"/>
        <v>384.0022598277695</v>
      </c>
      <c r="O2497" s="74">
        <f t="shared" si="537"/>
        <v>9776.429988000002</v>
      </c>
      <c r="P2497" s="39">
        <f t="shared" si="538"/>
        <v>19044</v>
      </c>
      <c r="Q2497" s="73">
        <f t="shared" si="539"/>
        <v>6000.601876401601</v>
      </c>
      <c r="R2497" s="73">
        <f t="shared" si="540"/>
        <v>116.09007551731202</v>
      </c>
      <c r="S2497" s="73">
        <f t="shared" si="541"/>
        <v>384.0022598277695</v>
      </c>
      <c r="T2497" s="73">
        <f t="shared" si="542"/>
        <v>10236.320847979201</v>
      </c>
      <c r="U2497" s="73">
        <f t="shared" si="543"/>
        <v>19236</v>
      </c>
      <c r="V2497" s="73">
        <f t="shared" si="544"/>
        <v>111059.15844949178</v>
      </c>
      <c r="W2497" s="73">
        <f t="shared" si="545"/>
        <v>114412.2552741259</v>
      </c>
    </row>
    <row r="2498" spans="2:23" ht="15">
      <c r="B2498" t="s">
        <v>4149</v>
      </c>
      <c r="C2498" t="s">
        <v>3405</v>
      </c>
      <c r="D2498" t="s">
        <v>449</v>
      </c>
      <c r="E2498" s="54">
        <v>40.16</v>
      </c>
      <c r="F2498" s="45" t="s">
        <v>450</v>
      </c>
      <c r="G2498" s="45" t="s">
        <v>408</v>
      </c>
      <c r="H2498" s="45" t="s">
        <v>785</v>
      </c>
      <c r="I2498" s="53">
        <v>70324.8</v>
      </c>
      <c r="J2498" s="58">
        <f t="shared" si="532"/>
        <v>72997.14240000001</v>
      </c>
      <c r="K2498" s="58">
        <f t="shared" si="533"/>
        <v>75406.04809920001</v>
      </c>
      <c r="L2498" s="74">
        <f t="shared" si="534"/>
        <v>5584.281393600001</v>
      </c>
      <c r="M2498" s="74">
        <f t="shared" si="535"/>
        <v>108.03577075200002</v>
      </c>
      <c r="N2498" s="74">
        <f t="shared" si="536"/>
        <v>384.0022598277695</v>
      </c>
      <c r="O2498" s="74">
        <f t="shared" si="537"/>
        <v>9398.382084000003</v>
      </c>
      <c r="P2498" s="39">
        <f t="shared" si="538"/>
        <v>19044</v>
      </c>
      <c r="Q2498" s="73">
        <f t="shared" si="539"/>
        <v>5768.5626795888</v>
      </c>
      <c r="R2498" s="73">
        <f t="shared" si="540"/>
        <v>111.600951186816</v>
      </c>
      <c r="S2498" s="73">
        <f t="shared" si="541"/>
        <v>384.0022598277695</v>
      </c>
      <c r="T2498" s="73">
        <f t="shared" si="542"/>
        <v>9840.489276945602</v>
      </c>
      <c r="U2498" s="73">
        <f t="shared" si="543"/>
        <v>19236</v>
      </c>
      <c r="V2498" s="73">
        <f t="shared" si="544"/>
        <v>107515.84390817978</v>
      </c>
      <c r="W2498" s="73">
        <f t="shared" si="545"/>
        <v>110746.703266749</v>
      </c>
    </row>
    <row r="2499" spans="2:23" ht="15">
      <c r="B2499" t="s">
        <v>4150</v>
      </c>
      <c r="C2499" t="s">
        <v>4151</v>
      </c>
      <c r="D2499" t="s">
        <v>449</v>
      </c>
      <c r="E2499" s="54">
        <v>40.16</v>
      </c>
      <c r="F2499" s="45" t="s">
        <v>450</v>
      </c>
      <c r="G2499" s="45" t="s">
        <v>408</v>
      </c>
      <c r="H2499" s="45" t="s">
        <v>412</v>
      </c>
      <c r="I2499" s="53">
        <v>68057.6</v>
      </c>
      <c r="J2499" s="58">
        <f t="shared" si="532"/>
        <v>70643.78880000001</v>
      </c>
      <c r="K2499" s="58">
        <f t="shared" si="533"/>
        <v>72975.0338304</v>
      </c>
      <c r="L2499" s="74">
        <f t="shared" si="534"/>
        <v>5404.2498432</v>
      </c>
      <c r="M2499" s="74">
        <f t="shared" si="535"/>
        <v>104.55280742400001</v>
      </c>
      <c r="N2499" s="74">
        <f t="shared" si="536"/>
        <v>384.0022598277695</v>
      </c>
      <c r="O2499" s="74">
        <f t="shared" si="537"/>
        <v>9095.387808000001</v>
      </c>
      <c r="P2499" s="39">
        <f t="shared" si="538"/>
        <v>19044</v>
      </c>
      <c r="Q2499" s="73">
        <f t="shared" si="539"/>
        <v>5582.5900880256</v>
      </c>
      <c r="R2499" s="73">
        <f t="shared" si="540"/>
        <v>108.00305006899201</v>
      </c>
      <c r="S2499" s="73">
        <f t="shared" si="541"/>
        <v>384.0022598277695</v>
      </c>
      <c r="T2499" s="73">
        <f t="shared" si="542"/>
        <v>9523.241914867202</v>
      </c>
      <c r="U2499" s="73">
        <f t="shared" si="543"/>
        <v>19236</v>
      </c>
      <c r="V2499" s="73">
        <f t="shared" si="544"/>
        <v>104675.98151845178</v>
      </c>
      <c r="W2499" s="73">
        <f t="shared" si="545"/>
        <v>107808.87114318956</v>
      </c>
    </row>
    <row r="2500" spans="2:23" ht="15">
      <c r="B2500" t="s">
        <v>4152</v>
      </c>
      <c r="C2500" t="s">
        <v>4153</v>
      </c>
      <c r="D2500" t="s">
        <v>449</v>
      </c>
      <c r="E2500" s="54">
        <v>40.16</v>
      </c>
      <c r="F2500" s="45" t="s">
        <v>450</v>
      </c>
      <c r="G2500" s="45" t="s">
        <v>408</v>
      </c>
      <c r="H2500" s="45" t="s">
        <v>785</v>
      </c>
      <c r="I2500" s="53">
        <v>69097.6</v>
      </c>
      <c r="J2500" s="58">
        <f t="shared" si="532"/>
        <v>71723.30880000001</v>
      </c>
      <c r="K2500" s="58">
        <f t="shared" si="533"/>
        <v>74090.17799040001</v>
      </c>
      <c r="L2500" s="74">
        <f t="shared" si="534"/>
        <v>5486.833123200001</v>
      </c>
      <c r="M2500" s="74">
        <f t="shared" si="535"/>
        <v>106.15049702400002</v>
      </c>
      <c r="N2500" s="74">
        <f t="shared" si="536"/>
        <v>384.0022598277695</v>
      </c>
      <c r="O2500" s="74">
        <f t="shared" si="537"/>
        <v>9234.376008000001</v>
      </c>
      <c r="P2500" s="39">
        <f t="shared" si="538"/>
        <v>19044</v>
      </c>
      <c r="Q2500" s="73">
        <f t="shared" si="539"/>
        <v>5667.898616265601</v>
      </c>
      <c r="R2500" s="73">
        <f t="shared" si="540"/>
        <v>109.65346342579203</v>
      </c>
      <c r="S2500" s="73">
        <f t="shared" si="541"/>
        <v>384.0022598277695</v>
      </c>
      <c r="T2500" s="73">
        <f t="shared" si="542"/>
        <v>9668.768227747201</v>
      </c>
      <c r="U2500" s="73">
        <f t="shared" si="543"/>
        <v>19236</v>
      </c>
      <c r="V2500" s="73">
        <f t="shared" si="544"/>
        <v>105978.67068805179</v>
      </c>
      <c r="W2500" s="73">
        <f t="shared" si="545"/>
        <v>109156.50055766638</v>
      </c>
    </row>
    <row r="2501" spans="2:23" ht="15">
      <c r="B2501" t="s">
        <v>4154</v>
      </c>
      <c r="C2501" t="s">
        <v>3337</v>
      </c>
      <c r="D2501" t="s">
        <v>449</v>
      </c>
      <c r="E2501" s="54">
        <v>40.16</v>
      </c>
      <c r="F2501" s="45" t="s">
        <v>450</v>
      </c>
      <c r="G2501" s="45" t="s">
        <v>408</v>
      </c>
      <c r="H2501" s="45" t="s">
        <v>785</v>
      </c>
      <c r="I2501" s="53">
        <v>77002.03</v>
      </c>
      <c r="J2501" s="58">
        <f t="shared" si="532"/>
        <v>79928.10714000001</v>
      </c>
      <c r="K2501" s="58">
        <f t="shared" si="533"/>
        <v>82565.73467562</v>
      </c>
      <c r="L2501" s="74">
        <f t="shared" si="534"/>
        <v>6114.5001962100005</v>
      </c>
      <c r="M2501" s="74">
        <f t="shared" si="535"/>
        <v>118.29359856720001</v>
      </c>
      <c r="N2501" s="74">
        <f t="shared" si="536"/>
        <v>384.0022598277695</v>
      </c>
      <c r="O2501" s="74">
        <f t="shared" si="537"/>
        <v>10290.743794275002</v>
      </c>
      <c r="P2501" s="39">
        <f t="shared" si="538"/>
        <v>19044</v>
      </c>
      <c r="Q2501" s="73">
        <f t="shared" si="539"/>
        <v>6316.27870268493</v>
      </c>
      <c r="R2501" s="73">
        <f t="shared" si="540"/>
        <v>122.19728731991759</v>
      </c>
      <c r="S2501" s="73">
        <f t="shared" si="541"/>
        <v>384.0022598277695</v>
      </c>
      <c r="T2501" s="73">
        <f t="shared" si="542"/>
        <v>10774.82837516841</v>
      </c>
      <c r="U2501" s="73">
        <f t="shared" si="543"/>
        <v>19236</v>
      </c>
      <c r="V2501" s="73">
        <f t="shared" si="544"/>
        <v>115879.64698887998</v>
      </c>
      <c r="W2501" s="73">
        <f t="shared" si="545"/>
        <v>119399.04130062103</v>
      </c>
    </row>
    <row r="2502" spans="2:23" ht="15">
      <c r="B2502" t="s">
        <v>4155</v>
      </c>
      <c r="C2502" t="s">
        <v>1894</v>
      </c>
      <c r="D2502" t="s">
        <v>1091</v>
      </c>
      <c r="E2502" s="54">
        <v>40</v>
      </c>
      <c r="F2502" s="45" t="s">
        <v>407</v>
      </c>
      <c r="G2502" s="45" t="s">
        <v>408</v>
      </c>
      <c r="H2502" s="45" t="s">
        <v>412</v>
      </c>
      <c r="I2502" s="53">
        <v>109926.54</v>
      </c>
      <c r="J2502" s="58">
        <f t="shared" si="532"/>
        <v>114103.74852</v>
      </c>
      <c r="K2502" s="58">
        <f t="shared" si="533"/>
        <v>117869.17222115998</v>
      </c>
      <c r="L2502" s="74">
        <f t="shared" si="534"/>
        <v>8728.93676178</v>
      </c>
      <c r="M2502" s="74">
        <f t="shared" si="535"/>
        <v>168.87354780959998</v>
      </c>
      <c r="N2502" s="74">
        <f t="shared" si="536"/>
        <v>384.0022598277695</v>
      </c>
      <c r="O2502" s="74">
        <f t="shared" si="537"/>
        <v>14690.85762195</v>
      </c>
      <c r="P2502" s="39">
        <f t="shared" si="538"/>
        <v>19044</v>
      </c>
      <c r="Q2502" s="73">
        <f t="shared" si="539"/>
        <v>9016.991674918738</v>
      </c>
      <c r="R2502" s="73">
        <f t="shared" si="540"/>
        <v>174.44637488731678</v>
      </c>
      <c r="S2502" s="73">
        <f t="shared" si="541"/>
        <v>384.0022598277695</v>
      </c>
      <c r="T2502" s="73">
        <f t="shared" si="542"/>
        <v>15381.926974861379</v>
      </c>
      <c r="U2502" s="73">
        <f t="shared" si="543"/>
        <v>19236</v>
      </c>
      <c r="V2502" s="73">
        <f t="shared" si="544"/>
        <v>157120.41871136735</v>
      </c>
      <c r="W2502" s="73">
        <f t="shared" si="545"/>
        <v>162062.53950565518</v>
      </c>
    </row>
    <row r="2503" spans="2:23" ht="15">
      <c r="B2503" t="s">
        <v>4156</v>
      </c>
      <c r="C2503" t="s">
        <v>4157</v>
      </c>
      <c r="D2503" t="s">
        <v>1091</v>
      </c>
      <c r="E2503" s="54">
        <v>40</v>
      </c>
      <c r="F2503" s="45" t="s">
        <v>407</v>
      </c>
      <c r="G2503" s="45" t="s">
        <v>408</v>
      </c>
      <c r="H2503" s="45" t="s">
        <v>785</v>
      </c>
      <c r="I2503" s="53">
        <v>102749.5</v>
      </c>
      <c r="J2503" s="58">
        <f t="shared" si="532"/>
        <v>106653.981</v>
      </c>
      <c r="K2503" s="58">
        <f t="shared" si="533"/>
        <v>110173.562373</v>
      </c>
      <c r="L2503" s="74">
        <f t="shared" si="534"/>
        <v>8159.0295465</v>
      </c>
      <c r="M2503" s="74">
        <f t="shared" si="535"/>
        <v>157.84789188</v>
      </c>
      <c r="N2503" s="74">
        <f t="shared" si="536"/>
        <v>384.0022598277695</v>
      </c>
      <c r="O2503" s="74">
        <f t="shared" si="537"/>
        <v>13731.70005375</v>
      </c>
      <c r="P2503" s="39">
        <f t="shared" si="538"/>
        <v>19044</v>
      </c>
      <c r="Q2503" s="73">
        <f t="shared" si="539"/>
        <v>8428.2775215345</v>
      </c>
      <c r="R2503" s="73">
        <f t="shared" si="540"/>
        <v>163.05687231203999</v>
      </c>
      <c r="S2503" s="73">
        <f t="shared" si="541"/>
        <v>384.0022598277695</v>
      </c>
      <c r="T2503" s="73">
        <f t="shared" si="542"/>
        <v>14377.649889676499</v>
      </c>
      <c r="U2503" s="73">
        <f t="shared" si="543"/>
        <v>19236</v>
      </c>
      <c r="V2503" s="73">
        <f t="shared" si="544"/>
        <v>148130.56075195776</v>
      </c>
      <c r="W2503" s="73">
        <f t="shared" si="545"/>
        <v>152762.54891635082</v>
      </c>
    </row>
    <row r="2504" spans="2:23" ht="15">
      <c r="B2504" t="s">
        <v>4158</v>
      </c>
      <c r="C2504" t="s">
        <v>4157</v>
      </c>
      <c r="D2504" t="s">
        <v>1091</v>
      </c>
      <c r="E2504" s="54">
        <v>40</v>
      </c>
      <c r="F2504" s="45" t="s">
        <v>407</v>
      </c>
      <c r="G2504" s="45" t="s">
        <v>408</v>
      </c>
      <c r="H2504" s="45" t="s">
        <v>785</v>
      </c>
      <c r="I2504" s="53">
        <v>102749.5</v>
      </c>
      <c r="J2504" s="58">
        <f t="shared" si="532"/>
        <v>106653.981</v>
      </c>
      <c r="K2504" s="58">
        <f t="shared" si="533"/>
        <v>110173.562373</v>
      </c>
      <c r="L2504" s="74">
        <f t="shared" si="534"/>
        <v>8159.0295465</v>
      </c>
      <c r="M2504" s="74">
        <f t="shared" si="535"/>
        <v>157.84789188</v>
      </c>
      <c r="N2504" s="74">
        <f t="shared" si="536"/>
        <v>384.0022598277695</v>
      </c>
      <c r="O2504" s="74">
        <f t="shared" si="537"/>
        <v>13731.70005375</v>
      </c>
      <c r="P2504" s="39">
        <f t="shared" si="538"/>
        <v>19044</v>
      </c>
      <c r="Q2504" s="73">
        <f t="shared" si="539"/>
        <v>8428.2775215345</v>
      </c>
      <c r="R2504" s="73">
        <f t="shared" si="540"/>
        <v>163.05687231203999</v>
      </c>
      <c r="S2504" s="73">
        <f t="shared" si="541"/>
        <v>384.0022598277695</v>
      </c>
      <c r="T2504" s="73">
        <f t="shared" si="542"/>
        <v>14377.649889676499</v>
      </c>
      <c r="U2504" s="73">
        <f t="shared" si="543"/>
        <v>19236</v>
      </c>
      <c r="V2504" s="73">
        <f t="shared" si="544"/>
        <v>148130.56075195776</v>
      </c>
      <c r="W2504" s="73">
        <f t="shared" si="545"/>
        <v>152762.54891635082</v>
      </c>
    </row>
    <row r="2505" spans="2:23" ht="15">
      <c r="B2505" t="s">
        <v>4159</v>
      </c>
      <c r="C2505" t="s">
        <v>1896</v>
      </c>
      <c r="D2505" t="s">
        <v>1091</v>
      </c>
      <c r="E2505" s="54">
        <v>40</v>
      </c>
      <c r="F2505" s="45" t="s">
        <v>407</v>
      </c>
      <c r="G2505" s="45" t="s">
        <v>408</v>
      </c>
      <c r="H2505" s="45" t="s">
        <v>785</v>
      </c>
      <c r="I2505" s="53">
        <v>102963.74</v>
      </c>
      <c r="J2505" s="58">
        <f t="shared" si="532"/>
        <v>106876.36212</v>
      </c>
      <c r="K2505" s="58">
        <f t="shared" si="533"/>
        <v>110403.28206996</v>
      </c>
      <c r="L2505" s="74">
        <f t="shared" si="534"/>
        <v>8176.04170218</v>
      </c>
      <c r="M2505" s="74">
        <f t="shared" si="535"/>
        <v>158.1770159376</v>
      </c>
      <c r="N2505" s="74">
        <f t="shared" si="536"/>
        <v>384.0022598277695</v>
      </c>
      <c r="O2505" s="74">
        <f t="shared" si="537"/>
        <v>13760.331622950001</v>
      </c>
      <c r="P2505" s="39">
        <f t="shared" si="538"/>
        <v>19044</v>
      </c>
      <c r="Q2505" s="73">
        <f t="shared" si="539"/>
        <v>8445.85107835194</v>
      </c>
      <c r="R2505" s="73">
        <f t="shared" si="540"/>
        <v>163.39685746354078</v>
      </c>
      <c r="S2505" s="73">
        <f t="shared" si="541"/>
        <v>384.0022598277695</v>
      </c>
      <c r="T2505" s="73">
        <f t="shared" si="542"/>
        <v>14407.62831012978</v>
      </c>
      <c r="U2505" s="73">
        <f t="shared" si="543"/>
        <v>19236</v>
      </c>
      <c r="V2505" s="73">
        <f t="shared" si="544"/>
        <v>148398.91472089538</v>
      </c>
      <c r="W2505" s="73">
        <f t="shared" si="545"/>
        <v>153040.16057573303</v>
      </c>
    </row>
    <row r="2506" spans="2:23" ht="15">
      <c r="B2506" t="s">
        <v>4160</v>
      </c>
      <c r="C2506" t="s">
        <v>4161</v>
      </c>
      <c r="D2506" t="s">
        <v>449</v>
      </c>
      <c r="E2506" s="54">
        <v>40.16</v>
      </c>
      <c r="F2506" s="45" t="s">
        <v>450</v>
      </c>
      <c r="G2506" s="45" t="s">
        <v>408</v>
      </c>
      <c r="H2506" s="45" t="s">
        <v>785</v>
      </c>
      <c r="I2506" s="53">
        <v>44678.4</v>
      </c>
      <c r="J2506" s="58">
        <f aca="true" t="shared" si="546" ref="J2506:J2569">I2506*(1+$F$1)</f>
        <v>46376.179200000006</v>
      </c>
      <c r="K2506" s="58">
        <f aca="true" t="shared" si="547" ref="K2506:K2569">J2506*(1+$F$2)</f>
        <v>47906.5931136</v>
      </c>
      <c r="L2506" s="74">
        <f aca="true" t="shared" si="548" ref="L2506:L2569">IF(J2506-$L$2&lt;0,J2506*$I$3,($L$2*$I$3)+(J2506-$L$2)*$I$4)</f>
        <v>3547.7777088000003</v>
      </c>
      <c r="M2506" s="74">
        <f aca="true" t="shared" si="549" ref="M2506:M2569">J2506*0.00148</f>
        <v>68.63674521600001</v>
      </c>
      <c r="N2506" s="74">
        <f aca="true" t="shared" si="550" ref="N2506:N2569">2080*0.184616471071043</f>
        <v>384.0022598277695</v>
      </c>
      <c r="O2506" s="74">
        <f aca="true" t="shared" si="551" ref="O2506:O2569">J2506*0.12875</f>
        <v>5970.933072000001</v>
      </c>
      <c r="P2506" s="39">
        <f aca="true" t="shared" si="552" ref="P2506:P2569">1587*12</f>
        <v>19044</v>
      </c>
      <c r="Q2506" s="73">
        <f aca="true" t="shared" si="553" ref="Q2506:Q2569">IF(K2506-$L$2&lt;0,K2506*$I$3,($L$2*$I$3)+(K2506-$L$2)*$I$4)</f>
        <v>3664.8543731904</v>
      </c>
      <c r="R2506" s="73">
        <f aca="true" t="shared" si="554" ref="R2506:R2569">K2506*0.00148</f>
        <v>70.901757808128</v>
      </c>
      <c r="S2506" s="73">
        <f aca="true" t="shared" si="555" ref="S2506:S2569">2080*0.184616471071043</f>
        <v>384.0022598277695</v>
      </c>
      <c r="T2506" s="73">
        <f aca="true" t="shared" si="556" ref="T2506:T2569">K2506*0.1305</f>
        <v>6251.8104013248</v>
      </c>
      <c r="U2506" s="73">
        <f aca="true" t="shared" si="557" ref="U2506:U2569">1603*12</f>
        <v>19236</v>
      </c>
      <c r="V2506" s="73">
        <f aca="true" t="shared" si="558" ref="V2506:V2569">J2506+SUM(L2506:P2506)</f>
        <v>75391.52898584378</v>
      </c>
      <c r="W2506" s="73">
        <f aca="true" t="shared" si="559" ref="W2506:W2569">K2506+SUM(Q2506:U2506)</f>
        <v>77514.1619057511</v>
      </c>
    </row>
    <row r="2507" spans="2:23" ht="15">
      <c r="B2507" t="s">
        <v>4162</v>
      </c>
      <c r="C2507" t="s">
        <v>4163</v>
      </c>
      <c r="D2507" t="s">
        <v>449</v>
      </c>
      <c r="E2507" s="54">
        <v>40.16</v>
      </c>
      <c r="F2507" s="45" t="s">
        <v>450</v>
      </c>
      <c r="G2507" s="45" t="s">
        <v>408</v>
      </c>
      <c r="H2507" s="45" t="s">
        <v>785</v>
      </c>
      <c r="I2507" s="53">
        <v>45749.6</v>
      </c>
      <c r="J2507" s="58">
        <f t="shared" si="546"/>
        <v>47488.0848</v>
      </c>
      <c r="K2507" s="58">
        <f t="shared" si="547"/>
        <v>49055.19159839999</v>
      </c>
      <c r="L2507" s="74">
        <f t="shared" si="548"/>
        <v>3632.8384871999997</v>
      </c>
      <c r="M2507" s="74">
        <f t="shared" si="549"/>
        <v>70.282365504</v>
      </c>
      <c r="N2507" s="74">
        <f t="shared" si="550"/>
        <v>384.0022598277695</v>
      </c>
      <c r="O2507" s="74">
        <f t="shared" si="551"/>
        <v>6114.090918</v>
      </c>
      <c r="P2507" s="39">
        <f t="shared" si="552"/>
        <v>19044</v>
      </c>
      <c r="Q2507" s="73">
        <f t="shared" si="553"/>
        <v>3752.7221572775993</v>
      </c>
      <c r="R2507" s="73">
        <f t="shared" si="554"/>
        <v>72.60168356563199</v>
      </c>
      <c r="S2507" s="73">
        <f t="shared" si="555"/>
        <v>384.0022598277695</v>
      </c>
      <c r="T2507" s="73">
        <f t="shared" si="556"/>
        <v>6401.702503591199</v>
      </c>
      <c r="U2507" s="73">
        <f t="shared" si="557"/>
        <v>19236</v>
      </c>
      <c r="V2507" s="73">
        <f t="shared" si="558"/>
        <v>76733.29883053177</v>
      </c>
      <c r="W2507" s="73">
        <f t="shared" si="559"/>
        <v>78902.2202026622</v>
      </c>
    </row>
    <row r="2508" spans="2:23" ht="15">
      <c r="B2508" t="s">
        <v>4164</v>
      </c>
      <c r="C2508" t="s">
        <v>4165</v>
      </c>
      <c r="D2508" t="s">
        <v>1091</v>
      </c>
      <c r="E2508" s="54">
        <v>40</v>
      </c>
      <c r="F2508" s="45" t="s">
        <v>407</v>
      </c>
      <c r="G2508" s="45" t="s">
        <v>408</v>
      </c>
      <c r="H2508" s="45" t="s">
        <v>412</v>
      </c>
      <c r="I2508" s="53">
        <v>95786.7</v>
      </c>
      <c r="J2508" s="58">
        <f t="shared" si="546"/>
        <v>99426.5946</v>
      </c>
      <c r="K2508" s="58">
        <f t="shared" si="547"/>
        <v>102707.67222179999</v>
      </c>
      <c r="L2508" s="74">
        <f t="shared" si="548"/>
        <v>7606.1344868999995</v>
      </c>
      <c r="M2508" s="74">
        <f t="shared" si="549"/>
        <v>147.15136000799998</v>
      </c>
      <c r="N2508" s="74">
        <f t="shared" si="550"/>
        <v>384.0022598277695</v>
      </c>
      <c r="O2508" s="74">
        <f t="shared" si="551"/>
        <v>12801.17405475</v>
      </c>
      <c r="P2508" s="39">
        <f t="shared" si="552"/>
        <v>19044</v>
      </c>
      <c r="Q2508" s="73">
        <f t="shared" si="553"/>
        <v>7857.136924967699</v>
      </c>
      <c r="R2508" s="73">
        <f t="shared" si="554"/>
        <v>152.007354888264</v>
      </c>
      <c r="S2508" s="73">
        <f t="shared" si="555"/>
        <v>384.0022598277695</v>
      </c>
      <c r="T2508" s="73">
        <f t="shared" si="556"/>
        <v>13403.3512249449</v>
      </c>
      <c r="U2508" s="73">
        <f t="shared" si="557"/>
        <v>19236</v>
      </c>
      <c r="V2508" s="73">
        <f t="shared" si="558"/>
        <v>139409.05676148576</v>
      </c>
      <c r="W2508" s="73">
        <f t="shared" si="559"/>
        <v>143740.16998642863</v>
      </c>
    </row>
    <row r="2509" spans="2:23" ht="15">
      <c r="B2509" t="s">
        <v>4166</v>
      </c>
      <c r="C2509" t="s">
        <v>4167</v>
      </c>
      <c r="D2509" t="s">
        <v>449</v>
      </c>
      <c r="E2509" s="54">
        <v>40.16</v>
      </c>
      <c r="F2509" s="45" t="s">
        <v>450</v>
      </c>
      <c r="G2509" s="45" t="s">
        <v>408</v>
      </c>
      <c r="H2509" s="45" t="s">
        <v>785</v>
      </c>
      <c r="I2509" s="53">
        <v>44561.92</v>
      </c>
      <c r="J2509" s="58">
        <f t="shared" si="546"/>
        <v>46255.27296</v>
      </c>
      <c r="K2509" s="58">
        <f t="shared" si="547"/>
        <v>47781.69696768</v>
      </c>
      <c r="L2509" s="74">
        <f t="shared" si="548"/>
        <v>3538.52838144</v>
      </c>
      <c r="M2509" s="74">
        <f t="shared" si="549"/>
        <v>68.45780398080001</v>
      </c>
      <c r="N2509" s="74">
        <f t="shared" si="550"/>
        <v>384.0022598277695</v>
      </c>
      <c r="O2509" s="74">
        <f t="shared" si="551"/>
        <v>5955.3663936</v>
      </c>
      <c r="P2509" s="39">
        <f t="shared" si="552"/>
        <v>19044</v>
      </c>
      <c r="Q2509" s="73">
        <f t="shared" si="553"/>
        <v>3655.29981802752</v>
      </c>
      <c r="R2509" s="73">
        <f t="shared" si="554"/>
        <v>70.7169115121664</v>
      </c>
      <c r="S2509" s="73">
        <f t="shared" si="555"/>
        <v>384.0022598277695</v>
      </c>
      <c r="T2509" s="73">
        <f t="shared" si="556"/>
        <v>6235.51145428224</v>
      </c>
      <c r="U2509" s="73">
        <f t="shared" si="557"/>
        <v>19236</v>
      </c>
      <c r="V2509" s="73">
        <f t="shared" si="558"/>
        <v>75245.62779884858</v>
      </c>
      <c r="W2509" s="73">
        <f t="shared" si="559"/>
        <v>77363.22741132969</v>
      </c>
    </row>
    <row r="2510" spans="2:23" ht="15">
      <c r="B2510" t="s">
        <v>4168</v>
      </c>
      <c r="C2510" t="s">
        <v>4169</v>
      </c>
      <c r="D2510" t="s">
        <v>449</v>
      </c>
      <c r="E2510" s="54">
        <v>40.16</v>
      </c>
      <c r="F2510" s="45" t="s">
        <v>450</v>
      </c>
      <c r="G2510" s="45" t="s">
        <v>408</v>
      </c>
      <c r="H2510" s="45" t="s">
        <v>785</v>
      </c>
      <c r="I2510" s="53">
        <v>73216</v>
      </c>
      <c r="J2510" s="58">
        <f t="shared" si="546"/>
        <v>75998.208</v>
      </c>
      <c r="K2510" s="58">
        <f t="shared" si="547"/>
        <v>78506.14886399999</v>
      </c>
      <c r="L2510" s="74">
        <f t="shared" si="548"/>
        <v>5813.862912</v>
      </c>
      <c r="M2510" s="74">
        <f t="shared" si="549"/>
        <v>112.47734784</v>
      </c>
      <c r="N2510" s="74">
        <f t="shared" si="550"/>
        <v>384.0022598277695</v>
      </c>
      <c r="O2510" s="74">
        <f t="shared" si="551"/>
        <v>9784.76928</v>
      </c>
      <c r="P2510" s="39">
        <f t="shared" si="552"/>
        <v>19044</v>
      </c>
      <c r="Q2510" s="73">
        <f t="shared" si="553"/>
        <v>6005.720388095999</v>
      </c>
      <c r="R2510" s="73">
        <f t="shared" si="554"/>
        <v>116.18910031871998</v>
      </c>
      <c r="S2510" s="73">
        <f t="shared" si="555"/>
        <v>384.0022598277695</v>
      </c>
      <c r="T2510" s="73">
        <f t="shared" si="556"/>
        <v>10245.052426752</v>
      </c>
      <c r="U2510" s="73">
        <f t="shared" si="557"/>
        <v>19236</v>
      </c>
      <c r="V2510" s="73">
        <f t="shared" si="558"/>
        <v>111137.31979966778</v>
      </c>
      <c r="W2510" s="73">
        <f t="shared" si="559"/>
        <v>114493.11303899447</v>
      </c>
    </row>
    <row r="2511" spans="2:23" ht="15">
      <c r="B2511" t="s">
        <v>4170</v>
      </c>
      <c r="C2511" t="s">
        <v>4171</v>
      </c>
      <c r="D2511" t="s">
        <v>449</v>
      </c>
      <c r="E2511" s="54">
        <v>40.16</v>
      </c>
      <c r="F2511" s="45" t="s">
        <v>450</v>
      </c>
      <c r="G2511" s="45" t="s">
        <v>408</v>
      </c>
      <c r="H2511" s="45" t="s">
        <v>785</v>
      </c>
      <c r="I2511" s="53">
        <v>59404.8</v>
      </c>
      <c r="J2511" s="58">
        <f t="shared" si="546"/>
        <v>61662.182400000005</v>
      </c>
      <c r="K2511" s="58">
        <f t="shared" si="547"/>
        <v>63697.0344192</v>
      </c>
      <c r="L2511" s="74">
        <f t="shared" si="548"/>
        <v>4717.156953600001</v>
      </c>
      <c r="M2511" s="74">
        <f t="shared" si="549"/>
        <v>91.26002995200001</v>
      </c>
      <c r="N2511" s="74">
        <f t="shared" si="550"/>
        <v>384.0022598277695</v>
      </c>
      <c r="O2511" s="74">
        <f t="shared" si="551"/>
        <v>7939.005984000001</v>
      </c>
      <c r="P2511" s="39">
        <f t="shared" si="552"/>
        <v>19044</v>
      </c>
      <c r="Q2511" s="73">
        <f t="shared" si="553"/>
        <v>4872.8231330687995</v>
      </c>
      <c r="R2511" s="73">
        <f t="shared" si="554"/>
        <v>94.271610940416</v>
      </c>
      <c r="S2511" s="73">
        <f t="shared" si="555"/>
        <v>384.0022598277695</v>
      </c>
      <c r="T2511" s="73">
        <f t="shared" si="556"/>
        <v>8312.4629917056</v>
      </c>
      <c r="U2511" s="73">
        <f t="shared" si="557"/>
        <v>19236</v>
      </c>
      <c r="V2511" s="73">
        <f t="shared" si="558"/>
        <v>93837.60762737978</v>
      </c>
      <c r="W2511" s="73">
        <f t="shared" si="559"/>
        <v>96596.59441474258</v>
      </c>
    </row>
    <row r="2512" spans="2:23" ht="15">
      <c r="B2512" t="s">
        <v>4172</v>
      </c>
      <c r="C2512" t="s">
        <v>4173</v>
      </c>
      <c r="D2512" t="s">
        <v>449</v>
      </c>
      <c r="E2512" s="54">
        <v>40.16</v>
      </c>
      <c r="F2512" s="45" t="s">
        <v>450</v>
      </c>
      <c r="G2512" s="45" t="s">
        <v>408</v>
      </c>
      <c r="H2512" s="45" t="s">
        <v>785</v>
      </c>
      <c r="I2512" s="53">
        <v>60819.2</v>
      </c>
      <c r="J2512" s="58">
        <f t="shared" si="546"/>
        <v>63130.3296</v>
      </c>
      <c r="K2512" s="58">
        <f t="shared" si="547"/>
        <v>65213.63047679999</v>
      </c>
      <c r="L2512" s="74">
        <f t="shared" si="548"/>
        <v>4829.470214399999</v>
      </c>
      <c r="M2512" s="74">
        <f t="shared" si="549"/>
        <v>93.43288780799999</v>
      </c>
      <c r="N2512" s="74">
        <f t="shared" si="550"/>
        <v>384.0022598277695</v>
      </c>
      <c r="O2512" s="74">
        <f t="shared" si="551"/>
        <v>8128.029936</v>
      </c>
      <c r="P2512" s="39">
        <f t="shared" si="552"/>
        <v>19044</v>
      </c>
      <c r="Q2512" s="73">
        <f t="shared" si="553"/>
        <v>4988.842731475199</v>
      </c>
      <c r="R2512" s="73">
        <f t="shared" si="554"/>
        <v>96.51617310566398</v>
      </c>
      <c r="S2512" s="73">
        <f t="shared" si="555"/>
        <v>384.0022598277695</v>
      </c>
      <c r="T2512" s="73">
        <f t="shared" si="556"/>
        <v>8510.378777222399</v>
      </c>
      <c r="U2512" s="73">
        <f t="shared" si="557"/>
        <v>19236</v>
      </c>
      <c r="V2512" s="73">
        <f t="shared" si="558"/>
        <v>95609.26489803576</v>
      </c>
      <c r="W2512" s="73">
        <f t="shared" si="559"/>
        <v>98429.37041843102</v>
      </c>
    </row>
    <row r="2513" spans="2:23" ht="15">
      <c r="B2513" t="s">
        <v>4174</v>
      </c>
      <c r="C2513" t="s">
        <v>4175</v>
      </c>
      <c r="D2513" t="s">
        <v>449</v>
      </c>
      <c r="E2513" s="54">
        <v>40.16</v>
      </c>
      <c r="F2513" s="45" t="s">
        <v>450</v>
      </c>
      <c r="G2513" s="45" t="s">
        <v>408</v>
      </c>
      <c r="H2513" s="45" t="s">
        <v>785</v>
      </c>
      <c r="I2513" s="53">
        <v>76876.8</v>
      </c>
      <c r="J2513" s="58">
        <f t="shared" si="546"/>
        <v>79798.1184</v>
      </c>
      <c r="K2513" s="58">
        <f t="shared" si="547"/>
        <v>82431.4563072</v>
      </c>
      <c r="L2513" s="74">
        <f t="shared" si="548"/>
        <v>6104.556057600001</v>
      </c>
      <c r="M2513" s="74">
        <f t="shared" si="549"/>
        <v>118.101215232</v>
      </c>
      <c r="N2513" s="74">
        <f t="shared" si="550"/>
        <v>384.0022598277695</v>
      </c>
      <c r="O2513" s="74">
        <f t="shared" si="551"/>
        <v>10274.007744</v>
      </c>
      <c r="P2513" s="39">
        <f t="shared" si="552"/>
        <v>19044</v>
      </c>
      <c r="Q2513" s="73">
        <f t="shared" si="553"/>
        <v>6306.0064075008</v>
      </c>
      <c r="R2513" s="73">
        <f t="shared" si="554"/>
        <v>121.998555334656</v>
      </c>
      <c r="S2513" s="73">
        <f t="shared" si="555"/>
        <v>384.0022598277695</v>
      </c>
      <c r="T2513" s="73">
        <f t="shared" si="556"/>
        <v>10757.3050480896</v>
      </c>
      <c r="U2513" s="73">
        <f t="shared" si="557"/>
        <v>19236</v>
      </c>
      <c r="V2513" s="73">
        <f t="shared" si="558"/>
        <v>115722.78567665978</v>
      </c>
      <c r="W2513" s="73">
        <f t="shared" si="559"/>
        <v>119236.76857795283</v>
      </c>
    </row>
    <row r="2514" spans="2:23" ht="15">
      <c r="B2514" t="s">
        <v>4176</v>
      </c>
      <c r="C2514" t="s">
        <v>4177</v>
      </c>
      <c r="D2514" t="s">
        <v>449</v>
      </c>
      <c r="E2514" s="54">
        <v>40.16</v>
      </c>
      <c r="F2514" s="45" t="s">
        <v>450</v>
      </c>
      <c r="G2514" s="45" t="s">
        <v>408</v>
      </c>
      <c r="H2514" s="45" t="s">
        <v>785</v>
      </c>
      <c r="I2514" s="53">
        <v>78707.2</v>
      </c>
      <c r="J2514" s="58">
        <f t="shared" si="546"/>
        <v>81698.0736</v>
      </c>
      <c r="K2514" s="58">
        <f t="shared" si="547"/>
        <v>84394.1100288</v>
      </c>
      <c r="L2514" s="74">
        <f t="shared" si="548"/>
        <v>6249.9026304</v>
      </c>
      <c r="M2514" s="74">
        <f t="shared" si="549"/>
        <v>120.913148928</v>
      </c>
      <c r="N2514" s="74">
        <f t="shared" si="550"/>
        <v>384.0022598277695</v>
      </c>
      <c r="O2514" s="74">
        <f t="shared" si="551"/>
        <v>10518.626976000001</v>
      </c>
      <c r="P2514" s="39">
        <f t="shared" si="552"/>
        <v>19044</v>
      </c>
      <c r="Q2514" s="73">
        <f t="shared" si="553"/>
        <v>6456.1494172032</v>
      </c>
      <c r="R2514" s="73">
        <f t="shared" si="554"/>
        <v>124.903282842624</v>
      </c>
      <c r="S2514" s="73">
        <f t="shared" si="555"/>
        <v>384.0022598277695</v>
      </c>
      <c r="T2514" s="73">
        <f t="shared" si="556"/>
        <v>11013.4313587584</v>
      </c>
      <c r="U2514" s="73">
        <f t="shared" si="557"/>
        <v>19236</v>
      </c>
      <c r="V2514" s="73">
        <f t="shared" si="558"/>
        <v>118015.51861515577</v>
      </c>
      <c r="W2514" s="73">
        <f t="shared" si="559"/>
        <v>121608.596347432</v>
      </c>
    </row>
    <row r="2515" spans="2:23" ht="15">
      <c r="B2515" t="s">
        <v>4178</v>
      </c>
      <c r="C2515" t="s">
        <v>4179</v>
      </c>
      <c r="D2515" t="s">
        <v>449</v>
      </c>
      <c r="E2515" s="54">
        <v>40.16</v>
      </c>
      <c r="F2515" s="45" t="s">
        <v>450</v>
      </c>
      <c r="G2515" s="45" t="s">
        <v>408</v>
      </c>
      <c r="H2515" s="45" t="s">
        <v>785</v>
      </c>
      <c r="I2515" s="53">
        <v>64896</v>
      </c>
      <c r="J2515" s="58">
        <f t="shared" si="546"/>
        <v>67362.048</v>
      </c>
      <c r="K2515" s="58">
        <f t="shared" si="547"/>
        <v>69584.99558399999</v>
      </c>
      <c r="L2515" s="74">
        <f t="shared" si="548"/>
        <v>5153.196671999999</v>
      </c>
      <c r="M2515" s="74">
        <f t="shared" si="549"/>
        <v>99.69583103999999</v>
      </c>
      <c r="N2515" s="74">
        <f t="shared" si="550"/>
        <v>384.0022598277695</v>
      </c>
      <c r="O2515" s="74">
        <f t="shared" si="551"/>
        <v>8672.86368</v>
      </c>
      <c r="P2515" s="39">
        <f t="shared" si="552"/>
        <v>19044</v>
      </c>
      <c r="Q2515" s="73">
        <f t="shared" si="553"/>
        <v>5323.252162175999</v>
      </c>
      <c r="R2515" s="73">
        <f t="shared" si="554"/>
        <v>102.98579346431998</v>
      </c>
      <c r="S2515" s="73">
        <f t="shared" si="555"/>
        <v>384.0022598277695</v>
      </c>
      <c r="T2515" s="73">
        <f t="shared" si="556"/>
        <v>9080.841923712</v>
      </c>
      <c r="U2515" s="73">
        <f t="shared" si="557"/>
        <v>19236</v>
      </c>
      <c r="V2515" s="73">
        <f t="shared" si="558"/>
        <v>100715.80644286776</v>
      </c>
      <c r="W2515" s="73">
        <f t="shared" si="559"/>
        <v>103712.07772318007</v>
      </c>
    </row>
    <row r="2516" spans="2:23" ht="15">
      <c r="B2516" t="s">
        <v>4180</v>
      </c>
      <c r="C2516" t="s">
        <v>4181</v>
      </c>
      <c r="D2516" t="s">
        <v>449</v>
      </c>
      <c r="E2516" s="54">
        <v>40.16</v>
      </c>
      <c r="F2516" s="45" t="s">
        <v>450</v>
      </c>
      <c r="G2516" s="45" t="s">
        <v>408</v>
      </c>
      <c r="H2516" s="45" t="s">
        <v>412</v>
      </c>
      <c r="I2516" s="53">
        <v>56992</v>
      </c>
      <c r="J2516" s="58">
        <f t="shared" si="546"/>
        <v>59157.696</v>
      </c>
      <c r="K2516" s="58">
        <f t="shared" si="547"/>
        <v>61109.899968</v>
      </c>
      <c r="L2516" s="74">
        <f t="shared" si="548"/>
        <v>4525.563744</v>
      </c>
      <c r="M2516" s="74">
        <f t="shared" si="549"/>
        <v>87.55339008</v>
      </c>
      <c r="N2516" s="74">
        <f t="shared" si="550"/>
        <v>384.0022598277695</v>
      </c>
      <c r="O2516" s="74">
        <f t="shared" si="551"/>
        <v>7616.553360000001</v>
      </c>
      <c r="P2516" s="39">
        <f t="shared" si="552"/>
        <v>19044</v>
      </c>
      <c r="Q2516" s="73">
        <f t="shared" si="553"/>
        <v>4674.907347552</v>
      </c>
      <c r="R2516" s="73">
        <f t="shared" si="554"/>
        <v>90.44265195263999</v>
      </c>
      <c r="S2516" s="73">
        <f t="shared" si="555"/>
        <v>384.0022598277695</v>
      </c>
      <c r="T2516" s="73">
        <f t="shared" si="556"/>
        <v>7974.841945824</v>
      </c>
      <c r="U2516" s="73">
        <f t="shared" si="557"/>
        <v>19236</v>
      </c>
      <c r="V2516" s="73">
        <f t="shared" si="558"/>
        <v>90815.36875390777</v>
      </c>
      <c r="W2516" s="73">
        <f t="shared" si="559"/>
        <v>93470.09417315641</v>
      </c>
    </row>
    <row r="2517" spans="2:23" ht="15">
      <c r="B2517" t="s">
        <v>4182</v>
      </c>
      <c r="C2517" t="s">
        <v>4183</v>
      </c>
      <c r="D2517" t="s">
        <v>449</v>
      </c>
      <c r="E2517" s="54">
        <v>40.16</v>
      </c>
      <c r="F2517" s="45" t="s">
        <v>450</v>
      </c>
      <c r="G2517" s="45" t="s">
        <v>408</v>
      </c>
      <c r="H2517" s="45" t="s">
        <v>412</v>
      </c>
      <c r="I2517" s="53">
        <v>75795.2</v>
      </c>
      <c r="J2517" s="58">
        <f t="shared" si="546"/>
        <v>78675.4176</v>
      </c>
      <c r="K2517" s="58">
        <f t="shared" si="547"/>
        <v>81271.7063808</v>
      </c>
      <c r="L2517" s="74">
        <f t="shared" si="548"/>
        <v>6018.6694464</v>
      </c>
      <c r="M2517" s="74">
        <f t="shared" si="549"/>
        <v>116.439618048</v>
      </c>
      <c r="N2517" s="74">
        <f t="shared" si="550"/>
        <v>384.0022598277695</v>
      </c>
      <c r="O2517" s="74">
        <f t="shared" si="551"/>
        <v>10129.460016</v>
      </c>
      <c r="P2517" s="39">
        <f t="shared" si="552"/>
        <v>19044</v>
      </c>
      <c r="Q2517" s="73">
        <f t="shared" si="553"/>
        <v>6217.285538131199</v>
      </c>
      <c r="R2517" s="73">
        <f t="shared" si="554"/>
        <v>120.282125443584</v>
      </c>
      <c r="S2517" s="73">
        <f t="shared" si="555"/>
        <v>384.0022598277695</v>
      </c>
      <c r="T2517" s="73">
        <f t="shared" si="556"/>
        <v>10605.9576826944</v>
      </c>
      <c r="U2517" s="73">
        <f t="shared" si="557"/>
        <v>19236</v>
      </c>
      <c r="V2517" s="73">
        <f t="shared" si="558"/>
        <v>114367.98894027577</v>
      </c>
      <c r="W2517" s="73">
        <f t="shared" si="559"/>
        <v>117835.23398689694</v>
      </c>
    </row>
    <row r="2518" spans="2:23" ht="15">
      <c r="B2518" t="s">
        <v>4184</v>
      </c>
      <c r="C2518" t="s">
        <v>3437</v>
      </c>
      <c r="D2518" t="s">
        <v>449</v>
      </c>
      <c r="E2518" s="54">
        <v>40.16</v>
      </c>
      <c r="F2518" s="45" t="s">
        <v>450</v>
      </c>
      <c r="G2518" s="45" t="s">
        <v>408</v>
      </c>
      <c r="H2518" s="45" t="s">
        <v>4185</v>
      </c>
      <c r="I2518" s="53">
        <v>85981</v>
      </c>
      <c r="J2518" s="58">
        <f t="shared" si="546"/>
        <v>89248.278</v>
      </c>
      <c r="K2518" s="58">
        <f t="shared" si="547"/>
        <v>92193.471174</v>
      </c>
      <c r="L2518" s="74">
        <f t="shared" si="548"/>
        <v>6827.493267000001</v>
      </c>
      <c r="M2518" s="74">
        <f t="shared" si="549"/>
        <v>132.08745144</v>
      </c>
      <c r="N2518" s="74">
        <f t="shared" si="550"/>
        <v>384.0022598277695</v>
      </c>
      <c r="O2518" s="74">
        <f t="shared" si="551"/>
        <v>11490.715792500001</v>
      </c>
      <c r="P2518" s="39">
        <f t="shared" si="552"/>
        <v>19044</v>
      </c>
      <c r="Q2518" s="73">
        <f t="shared" si="553"/>
        <v>7052.800544811001</v>
      </c>
      <c r="R2518" s="73">
        <f t="shared" si="554"/>
        <v>136.44633733752002</v>
      </c>
      <c r="S2518" s="73">
        <f t="shared" si="555"/>
        <v>384.0022598277695</v>
      </c>
      <c r="T2518" s="73">
        <f t="shared" si="556"/>
        <v>12031.247988207002</v>
      </c>
      <c r="U2518" s="73">
        <f t="shared" si="557"/>
        <v>19236</v>
      </c>
      <c r="V2518" s="73">
        <f t="shared" si="558"/>
        <v>127126.57677076777</v>
      </c>
      <c r="W2518" s="73">
        <f t="shared" si="559"/>
        <v>131033.9683041833</v>
      </c>
    </row>
    <row r="2519" spans="2:23" ht="15">
      <c r="B2519" t="s">
        <v>4186</v>
      </c>
      <c r="C2519" t="s">
        <v>4019</v>
      </c>
      <c r="D2519" t="s">
        <v>449</v>
      </c>
      <c r="E2519" s="54">
        <v>40</v>
      </c>
      <c r="F2519" s="45" t="s">
        <v>450</v>
      </c>
      <c r="G2519" s="45" t="s">
        <v>408</v>
      </c>
      <c r="H2519" s="45" t="s">
        <v>412</v>
      </c>
      <c r="I2519" s="53">
        <v>89716.52</v>
      </c>
      <c r="J2519" s="58">
        <f t="shared" si="546"/>
        <v>93125.74776000001</v>
      </c>
      <c r="K2519" s="58">
        <f t="shared" si="547"/>
        <v>96198.89743608</v>
      </c>
      <c r="L2519" s="74">
        <f t="shared" si="548"/>
        <v>7124.119703640001</v>
      </c>
      <c r="M2519" s="74">
        <f t="shared" si="549"/>
        <v>137.8261066848</v>
      </c>
      <c r="N2519" s="74">
        <f t="shared" si="550"/>
        <v>384.0022598277695</v>
      </c>
      <c r="O2519" s="74">
        <f t="shared" si="551"/>
        <v>11989.940024100002</v>
      </c>
      <c r="P2519" s="39">
        <f t="shared" si="552"/>
        <v>19044</v>
      </c>
      <c r="Q2519" s="73">
        <f t="shared" si="553"/>
        <v>7359.21565386012</v>
      </c>
      <c r="R2519" s="73">
        <f t="shared" si="554"/>
        <v>142.3743682053984</v>
      </c>
      <c r="S2519" s="73">
        <f t="shared" si="555"/>
        <v>384.0022598277695</v>
      </c>
      <c r="T2519" s="73">
        <f t="shared" si="556"/>
        <v>12553.95611540844</v>
      </c>
      <c r="U2519" s="73">
        <f t="shared" si="557"/>
        <v>19236</v>
      </c>
      <c r="V2519" s="73">
        <f t="shared" si="558"/>
        <v>131805.63585425258</v>
      </c>
      <c r="W2519" s="73">
        <f t="shared" si="559"/>
        <v>135874.44583338173</v>
      </c>
    </row>
    <row r="2520" spans="2:23" ht="15">
      <c r="B2520" t="s">
        <v>4187</v>
      </c>
      <c r="C2520" t="s">
        <v>4188</v>
      </c>
      <c r="D2520" t="s">
        <v>3012</v>
      </c>
      <c r="E2520" s="54">
        <v>40</v>
      </c>
      <c r="F2520" s="45" t="s">
        <v>407</v>
      </c>
      <c r="G2520" s="45" t="s">
        <v>408</v>
      </c>
      <c r="H2520" s="45" t="s">
        <v>412</v>
      </c>
      <c r="I2520" s="53">
        <v>168166.37</v>
      </c>
      <c r="J2520" s="58">
        <f t="shared" si="546"/>
        <v>174556.69206</v>
      </c>
      <c r="K2520" s="58">
        <f t="shared" si="547"/>
        <v>180317.06289797998</v>
      </c>
      <c r="L2520" s="74">
        <f t="shared" si="548"/>
        <v>10491.87203487</v>
      </c>
      <c r="M2520" s="74">
        <f t="shared" si="549"/>
        <v>258.3439042488</v>
      </c>
      <c r="N2520" s="74">
        <f t="shared" si="550"/>
        <v>384.0022598277695</v>
      </c>
      <c r="O2520" s="74">
        <f t="shared" si="551"/>
        <v>22474.174102725</v>
      </c>
      <c r="P2520" s="39">
        <f t="shared" si="552"/>
        <v>19044</v>
      </c>
      <c r="Q2520" s="73">
        <f t="shared" si="553"/>
        <v>10575.39741202071</v>
      </c>
      <c r="R2520" s="73">
        <f t="shared" si="554"/>
        <v>266.8692530890104</v>
      </c>
      <c r="S2520" s="73">
        <f t="shared" si="555"/>
        <v>384.0022598277695</v>
      </c>
      <c r="T2520" s="73">
        <f t="shared" si="556"/>
        <v>23531.376708186388</v>
      </c>
      <c r="U2520" s="73">
        <f t="shared" si="557"/>
        <v>19236</v>
      </c>
      <c r="V2520" s="73">
        <f t="shared" si="558"/>
        <v>227209.0843616716</v>
      </c>
      <c r="W2520" s="73">
        <f t="shared" si="559"/>
        <v>234310.70853110385</v>
      </c>
    </row>
    <row r="2521" spans="2:23" ht="15">
      <c r="B2521" t="s">
        <v>4189</v>
      </c>
      <c r="C2521" t="s">
        <v>3866</v>
      </c>
      <c r="D2521" t="s">
        <v>449</v>
      </c>
      <c r="E2521" s="54">
        <v>40.16</v>
      </c>
      <c r="F2521" s="45" t="s">
        <v>450</v>
      </c>
      <c r="G2521" s="45" t="s">
        <v>408</v>
      </c>
      <c r="H2521" s="45" t="s">
        <v>785</v>
      </c>
      <c r="I2521" s="53">
        <v>82471.16</v>
      </c>
      <c r="J2521" s="58">
        <f t="shared" si="546"/>
        <v>85605.06408000001</v>
      </c>
      <c r="K2521" s="58">
        <f t="shared" si="547"/>
        <v>88430.03119464</v>
      </c>
      <c r="L2521" s="74">
        <f t="shared" si="548"/>
        <v>6548.7874021200005</v>
      </c>
      <c r="M2521" s="74">
        <f t="shared" si="549"/>
        <v>126.69549483840001</v>
      </c>
      <c r="N2521" s="74">
        <f t="shared" si="550"/>
        <v>384.0022598277695</v>
      </c>
      <c r="O2521" s="74">
        <f t="shared" si="551"/>
        <v>11021.652000300002</v>
      </c>
      <c r="P2521" s="39">
        <f t="shared" si="552"/>
        <v>19044</v>
      </c>
      <c r="Q2521" s="73">
        <f t="shared" si="553"/>
        <v>6764.89738638996</v>
      </c>
      <c r="R2521" s="73">
        <f t="shared" si="554"/>
        <v>130.8764461680672</v>
      </c>
      <c r="S2521" s="73">
        <f t="shared" si="555"/>
        <v>384.0022598277695</v>
      </c>
      <c r="T2521" s="73">
        <f t="shared" si="556"/>
        <v>11540.11907090052</v>
      </c>
      <c r="U2521" s="73">
        <f t="shared" si="557"/>
        <v>19236</v>
      </c>
      <c r="V2521" s="73">
        <f t="shared" si="558"/>
        <v>122730.20123708618</v>
      </c>
      <c r="W2521" s="73">
        <f t="shared" si="559"/>
        <v>126485.92635792632</v>
      </c>
    </row>
    <row r="2522" spans="2:23" ht="15">
      <c r="B2522" t="s">
        <v>4190</v>
      </c>
      <c r="C2522" t="s">
        <v>4022</v>
      </c>
      <c r="D2522" t="s">
        <v>449</v>
      </c>
      <c r="E2522" s="54">
        <v>40.16</v>
      </c>
      <c r="F2522" s="45" t="s">
        <v>450</v>
      </c>
      <c r="G2522" s="45" t="s">
        <v>408</v>
      </c>
      <c r="H2522" s="45" t="s">
        <v>785</v>
      </c>
      <c r="I2522" s="53">
        <v>84656</v>
      </c>
      <c r="J2522" s="58">
        <f t="shared" si="546"/>
        <v>87872.928</v>
      </c>
      <c r="K2522" s="58">
        <f t="shared" si="547"/>
        <v>90772.73462399999</v>
      </c>
      <c r="L2522" s="74">
        <f t="shared" si="548"/>
        <v>6722.278992</v>
      </c>
      <c r="M2522" s="74">
        <f t="shared" si="549"/>
        <v>130.05193344</v>
      </c>
      <c r="N2522" s="74">
        <f t="shared" si="550"/>
        <v>384.0022598277695</v>
      </c>
      <c r="O2522" s="74">
        <f t="shared" si="551"/>
        <v>11313.63948</v>
      </c>
      <c r="P2522" s="39">
        <f t="shared" si="552"/>
        <v>19044</v>
      </c>
      <c r="Q2522" s="73">
        <f t="shared" si="553"/>
        <v>6944.114198735999</v>
      </c>
      <c r="R2522" s="73">
        <f t="shared" si="554"/>
        <v>134.34364724352</v>
      </c>
      <c r="S2522" s="73">
        <f t="shared" si="555"/>
        <v>384.0022598277695</v>
      </c>
      <c r="T2522" s="73">
        <f t="shared" si="556"/>
        <v>11845.841868431999</v>
      </c>
      <c r="U2522" s="73">
        <f t="shared" si="557"/>
        <v>19236</v>
      </c>
      <c r="V2522" s="73">
        <f t="shared" si="558"/>
        <v>125466.90066526776</v>
      </c>
      <c r="W2522" s="73">
        <f t="shared" si="559"/>
        <v>129317.03659823927</v>
      </c>
    </row>
    <row r="2523" spans="2:23" ht="15">
      <c r="B2523" t="s">
        <v>4191</v>
      </c>
      <c r="C2523" t="s">
        <v>4024</v>
      </c>
      <c r="D2523" t="s">
        <v>449</v>
      </c>
      <c r="E2523" s="54">
        <v>40</v>
      </c>
      <c r="F2523" s="45" t="s">
        <v>450</v>
      </c>
      <c r="G2523" s="45" t="s">
        <v>408</v>
      </c>
      <c r="H2523" s="45" t="s">
        <v>761</v>
      </c>
      <c r="I2523" s="53">
        <v>90958.4</v>
      </c>
      <c r="J2523" s="58">
        <f t="shared" si="546"/>
        <v>94414.8192</v>
      </c>
      <c r="K2523" s="58">
        <f t="shared" si="547"/>
        <v>97530.50823359999</v>
      </c>
      <c r="L2523" s="74">
        <f t="shared" si="548"/>
        <v>7222.7336688</v>
      </c>
      <c r="M2523" s="74">
        <f t="shared" si="549"/>
        <v>139.733932416</v>
      </c>
      <c r="N2523" s="74">
        <f t="shared" si="550"/>
        <v>384.0022598277695</v>
      </c>
      <c r="O2523" s="74">
        <f t="shared" si="551"/>
        <v>12155.907972</v>
      </c>
      <c r="P2523" s="39">
        <f t="shared" si="552"/>
        <v>19044</v>
      </c>
      <c r="Q2523" s="73">
        <f t="shared" si="553"/>
        <v>7461.083879870399</v>
      </c>
      <c r="R2523" s="73">
        <f t="shared" si="554"/>
        <v>144.34515218572798</v>
      </c>
      <c r="S2523" s="73">
        <f t="shared" si="555"/>
        <v>384.0022598277695</v>
      </c>
      <c r="T2523" s="73">
        <f t="shared" si="556"/>
        <v>12727.7313244848</v>
      </c>
      <c r="U2523" s="73">
        <f t="shared" si="557"/>
        <v>19236</v>
      </c>
      <c r="V2523" s="73">
        <f t="shared" si="558"/>
        <v>133361.19703304378</v>
      </c>
      <c r="W2523" s="73">
        <f t="shared" si="559"/>
        <v>137483.67084996868</v>
      </c>
    </row>
    <row r="2524" spans="2:23" ht="15">
      <c r="B2524" t="s">
        <v>4192</v>
      </c>
      <c r="C2524" t="s">
        <v>4026</v>
      </c>
      <c r="D2524" t="s">
        <v>449</v>
      </c>
      <c r="E2524" s="54">
        <v>40</v>
      </c>
      <c r="F2524" s="45" t="s">
        <v>450</v>
      </c>
      <c r="G2524" s="45" t="s">
        <v>408</v>
      </c>
      <c r="H2524" s="45" t="s">
        <v>761</v>
      </c>
      <c r="I2524" s="53">
        <v>93121.6</v>
      </c>
      <c r="J2524" s="58">
        <f t="shared" si="546"/>
        <v>96660.22080000001</v>
      </c>
      <c r="K2524" s="58">
        <f t="shared" si="547"/>
        <v>99850.0080864</v>
      </c>
      <c r="L2524" s="74">
        <f t="shared" si="548"/>
        <v>7394.506891200001</v>
      </c>
      <c r="M2524" s="74">
        <f t="shared" si="549"/>
        <v>143.05712678400002</v>
      </c>
      <c r="N2524" s="74">
        <f t="shared" si="550"/>
        <v>384.0022598277695</v>
      </c>
      <c r="O2524" s="74">
        <f t="shared" si="551"/>
        <v>12445.003428000002</v>
      </c>
      <c r="P2524" s="39">
        <f t="shared" si="552"/>
        <v>19044</v>
      </c>
      <c r="Q2524" s="73">
        <f t="shared" si="553"/>
        <v>7638.5256186096</v>
      </c>
      <c r="R2524" s="73">
        <f t="shared" si="554"/>
        <v>147.778011967872</v>
      </c>
      <c r="S2524" s="73">
        <f t="shared" si="555"/>
        <v>384.0022598277695</v>
      </c>
      <c r="T2524" s="73">
        <f t="shared" si="556"/>
        <v>13030.4260552752</v>
      </c>
      <c r="U2524" s="73">
        <f t="shared" si="557"/>
        <v>19236</v>
      </c>
      <c r="V2524" s="73">
        <f t="shared" si="558"/>
        <v>136070.79050581178</v>
      </c>
      <c r="W2524" s="73">
        <f t="shared" si="559"/>
        <v>140286.74003208044</v>
      </c>
    </row>
    <row r="2525" spans="2:23" ht="15">
      <c r="B2525" t="s">
        <v>4193</v>
      </c>
      <c r="C2525" t="s">
        <v>3337</v>
      </c>
      <c r="D2525" t="s">
        <v>449</v>
      </c>
      <c r="E2525" s="54">
        <v>40.16</v>
      </c>
      <c r="F2525" s="45" t="s">
        <v>450</v>
      </c>
      <c r="G2525" s="45" t="s">
        <v>408</v>
      </c>
      <c r="H2525" s="45" t="s">
        <v>785</v>
      </c>
      <c r="I2525" s="53">
        <v>77002.03</v>
      </c>
      <c r="J2525" s="58">
        <f t="shared" si="546"/>
        <v>79928.10714000001</v>
      </c>
      <c r="K2525" s="58">
        <f t="shared" si="547"/>
        <v>82565.73467562</v>
      </c>
      <c r="L2525" s="74">
        <f t="shared" si="548"/>
        <v>6114.5001962100005</v>
      </c>
      <c r="M2525" s="74">
        <f t="shared" si="549"/>
        <v>118.29359856720001</v>
      </c>
      <c r="N2525" s="74">
        <f t="shared" si="550"/>
        <v>384.0022598277695</v>
      </c>
      <c r="O2525" s="74">
        <f t="shared" si="551"/>
        <v>10290.743794275002</v>
      </c>
      <c r="P2525" s="39">
        <f t="shared" si="552"/>
        <v>19044</v>
      </c>
      <c r="Q2525" s="73">
        <f t="shared" si="553"/>
        <v>6316.27870268493</v>
      </c>
      <c r="R2525" s="73">
        <f t="shared" si="554"/>
        <v>122.19728731991759</v>
      </c>
      <c r="S2525" s="73">
        <f t="shared" si="555"/>
        <v>384.0022598277695</v>
      </c>
      <c r="T2525" s="73">
        <f t="shared" si="556"/>
        <v>10774.82837516841</v>
      </c>
      <c r="U2525" s="73">
        <f t="shared" si="557"/>
        <v>19236</v>
      </c>
      <c r="V2525" s="73">
        <f t="shared" si="558"/>
        <v>115879.64698887998</v>
      </c>
      <c r="W2525" s="73">
        <f t="shared" si="559"/>
        <v>119399.04130062103</v>
      </c>
    </row>
    <row r="2526" spans="2:23" ht="15">
      <c r="B2526" t="s">
        <v>4194</v>
      </c>
      <c r="C2526" t="s">
        <v>4029</v>
      </c>
      <c r="D2526" t="s">
        <v>449</v>
      </c>
      <c r="E2526" s="54">
        <v>40</v>
      </c>
      <c r="F2526" s="45" t="s">
        <v>450</v>
      </c>
      <c r="G2526" s="45" t="s">
        <v>408</v>
      </c>
      <c r="H2526" s="45" t="s">
        <v>761</v>
      </c>
      <c r="I2526" s="53">
        <v>86632</v>
      </c>
      <c r="J2526" s="58">
        <f t="shared" si="546"/>
        <v>89924.016</v>
      </c>
      <c r="K2526" s="58">
        <f t="shared" si="547"/>
        <v>92891.50852799999</v>
      </c>
      <c r="L2526" s="74">
        <f t="shared" si="548"/>
        <v>6879.187224</v>
      </c>
      <c r="M2526" s="74">
        <f t="shared" si="549"/>
        <v>133.08754368</v>
      </c>
      <c r="N2526" s="74">
        <f t="shared" si="550"/>
        <v>384.0022598277695</v>
      </c>
      <c r="O2526" s="74">
        <f t="shared" si="551"/>
        <v>11577.71706</v>
      </c>
      <c r="P2526" s="39">
        <f t="shared" si="552"/>
        <v>19044</v>
      </c>
      <c r="Q2526" s="73">
        <f t="shared" si="553"/>
        <v>7106.200402391999</v>
      </c>
      <c r="R2526" s="73">
        <f t="shared" si="554"/>
        <v>137.47943262144</v>
      </c>
      <c r="S2526" s="73">
        <f t="shared" si="555"/>
        <v>384.0022598277695</v>
      </c>
      <c r="T2526" s="73">
        <f t="shared" si="556"/>
        <v>12122.341862903999</v>
      </c>
      <c r="U2526" s="73">
        <f t="shared" si="557"/>
        <v>19236</v>
      </c>
      <c r="V2526" s="73">
        <f t="shared" si="558"/>
        <v>127942.01008750778</v>
      </c>
      <c r="W2526" s="73">
        <f t="shared" si="559"/>
        <v>131877.5324857452</v>
      </c>
    </row>
    <row r="2527" spans="2:23" ht="15">
      <c r="B2527" t="s">
        <v>4195</v>
      </c>
      <c r="C2527" t="s">
        <v>3335</v>
      </c>
      <c r="D2527" t="s">
        <v>449</v>
      </c>
      <c r="E2527" s="54">
        <v>40.16</v>
      </c>
      <c r="F2527" s="45" t="s">
        <v>450</v>
      </c>
      <c r="G2527" s="45" t="s">
        <v>408</v>
      </c>
      <c r="H2527" s="45" t="s">
        <v>785</v>
      </c>
      <c r="I2527" s="53">
        <v>86632</v>
      </c>
      <c r="J2527" s="58">
        <f t="shared" si="546"/>
        <v>89924.016</v>
      </c>
      <c r="K2527" s="58">
        <f t="shared" si="547"/>
        <v>92891.50852799999</v>
      </c>
      <c r="L2527" s="74">
        <f t="shared" si="548"/>
        <v>6879.187224</v>
      </c>
      <c r="M2527" s="74">
        <f t="shared" si="549"/>
        <v>133.08754368</v>
      </c>
      <c r="N2527" s="74">
        <f t="shared" si="550"/>
        <v>384.0022598277695</v>
      </c>
      <c r="O2527" s="74">
        <f t="shared" si="551"/>
        <v>11577.71706</v>
      </c>
      <c r="P2527" s="39">
        <f t="shared" si="552"/>
        <v>19044</v>
      </c>
      <c r="Q2527" s="73">
        <f t="shared" si="553"/>
        <v>7106.200402391999</v>
      </c>
      <c r="R2527" s="73">
        <f t="shared" si="554"/>
        <v>137.47943262144</v>
      </c>
      <c r="S2527" s="73">
        <f t="shared" si="555"/>
        <v>384.0022598277695</v>
      </c>
      <c r="T2527" s="73">
        <f t="shared" si="556"/>
        <v>12122.341862903999</v>
      </c>
      <c r="U2527" s="73">
        <f t="shared" si="557"/>
        <v>19236</v>
      </c>
      <c r="V2527" s="73">
        <f t="shared" si="558"/>
        <v>127942.01008750778</v>
      </c>
      <c r="W2527" s="73">
        <f t="shared" si="559"/>
        <v>131877.5324857452</v>
      </c>
    </row>
    <row r="2528" spans="2:23" ht="15">
      <c r="B2528" t="s">
        <v>4196</v>
      </c>
      <c r="C2528" t="s">
        <v>3866</v>
      </c>
      <c r="D2528" t="s">
        <v>449</v>
      </c>
      <c r="E2528" s="54">
        <v>40.16</v>
      </c>
      <c r="F2528" s="45" t="s">
        <v>450</v>
      </c>
      <c r="G2528" s="45" t="s">
        <v>408</v>
      </c>
      <c r="H2528" s="45" t="s">
        <v>785</v>
      </c>
      <c r="I2528" s="53">
        <v>82471.16</v>
      </c>
      <c r="J2528" s="58">
        <f t="shared" si="546"/>
        <v>85605.06408000001</v>
      </c>
      <c r="K2528" s="58">
        <f t="shared" si="547"/>
        <v>88430.03119464</v>
      </c>
      <c r="L2528" s="74">
        <f t="shared" si="548"/>
        <v>6548.7874021200005</v>
      </c>
      <c r="M2528" s="74">
        <f t="shared" si="549"/>
        <v>126.69549483840001</v>
      </c>
      <c r="N2528" s="74">
        <f t="shared" si="550"/>
        <v>384.0022598277695</v>
      </c>
      <c r="O2528" s="74">
        <f t="shared" si="551"/>
        <v>11021.652000300002</v>
      </c>
      <c r="P2528" s="39">
        <f t="shared" si="552"/>
        <v>19044</v>
      </c>
      <c r="Q2528" s="73">
        <f t="shared" si="553"/>
        <v>6764.89738638996</v>
      </c>
      <c r="R2528" s="73">
        <f t="shared" si="554"/>
        <v>130.8764461680672</v>
      </c>
      <c r="S2528" s="73">
        <f t="shared" si="555"/>
        <v>384.0022598277695</v>
      </c>
      <c r="T2528" s="73">
        <f t="shared" si="556"/>
        <v>11540.11907090052</v>
      </c>
      <c r="U2528" s="73">
        <f t="shared" si="557"/>
        <v>19236</v>
      </c>
      <c r="V2528" s="73">
        <f t="shared" si="558"/>
        <v>122730.20123708618</v>
      </c>
      <c r="W2528" s="73">
        <f t="shared" si="559"/>
        <v>126485.92635792632</v>
      </c>
    </row>
    <row r="2529" spans="2:23" ht="15">
      <c r="B2529" t="s">
        <v>4197</v>
      </c>
      <c r="C2529" t="s">
        <v>3868</v>
      </c>
      <c r="D2529" t="s">
        <v>449</v>
      </c>
      <c r="E2529" s="54">
        <v>40.16</v>
      </c>
      <c r="F2529" s="45" t="s">
        <v>450</v>
      </c>
      <c r="G2529" s="45" t="s">
        <v>408</v>
      </c>
      <c r="H2529" s="45" t="s">
        <v>785</v>
      </c>
      <c r="I2529" s="53">
        <v>83905.88</v>
      </c>
      <c r="J2529" s="58">
        <f t="shared" si="546"/>
        <v>87094.30344</v>
      </c>
      <c r="K2529" s="58">
        <f t="shared" si="547"/>
        <v>89968.41545351999</v>
      </c>
      <c r="L2529" s="74">
        <f t="shared" si="548"/>
        <v>6662.71421316</v>
      </c>
      <c r="M2529" s="74">
        <f t="shared" si="549"/>
        <v>128.8995690912</v>
      </c>
      <c r="N2529" s="74">
        <f t="shared" si="550"/>
        <v>384.0022598277695</v>
      </c>
      <c r="O2529" s="74">
        <f t="shared" si="551"/>
        <v>11213.3915679</v>
      </c>
      <c r="P2529" s="39">
        <f t="shared" si="552"/>
        <v>19044</v>
      </c>
      <c r="Q2529" s="73">
        <f t="shared" si="553"/>
        <v>6882.58378219428</v>
      </c>
      <c r="R2529" s="73">
        <f t="shared" si="554"/>
        <v>133.15325487120958</v>
      </c>
      <c r="S2529" s="73">
        <f t="shared" si="555"/>
        <v>384.0022598277695</v>
      </c>
      <c r="T2529" s="73">
        <f t="shared" si="556"/>
        <v>11740.87821668436</v>
      </c>
      <c r="U2529" s="73">
        <f t="shared" si="557"/>
        <v>19236</v>
      </c>
      <c r="V2529" s="73">
        <f t="shared" si="558"/>
        <v>124527.31104997898</v>
      </c>
      <c r="W2529" s="73">
        <f t="shared" si="559"/>
        <v>128345.0329670976</v>
      </c>
    </row>
    <row r="2530" spans="2:23" ht="15">
      <c r="B2530" t="s">
        <v>4198</v>
      </c>
      <c r="C2530" t="s">
        <v>3345</v>
      </c>
      <c r="D2530" t="s">
        <v>449</v>
      </c>
      <c r="E2530" s="54">
        <v>40.16</v>
      </c>
      <c r="F2530" s="45" t="s">
        <v>450</v>
      </c>
      <c r="G2530" s="45" t="s">
        <v>408</v>
      </c>
      <c r="H2530" s="45" t="s">
        <v>785</v>
      </c>
      <c r="I2530" s="53">
        <v>90958.4</v>
      </c>
      <c r="J2530" s="58">
        <f t="shared" si="546"/>
        <v>94414.8192</v>
      </c>
      <c r="K2530" s="58">
        <f t="shared" si="547"/>
        <v>97530.50823359999</v>
      </c>
      <c r="L2530" s="74">
        <f t="shared" si="548"/>
        <v>7222.7336688</v>
      </c>
      <c r="M2530" s="74">
        <f t="shared" si="549"/>
        <v>139.733932416</v>
      </c>
      <c r="N2530" s="74">
        <f t="shared" si="550"/>
        <v>384.0022598277695</v>
      </c>
      <c r="O2530" s="74">
        <f t="shared" si="551"/>
        <v>12155.907972</v>
      </c>
      <c r="P2530" s="39">
        <f t="shared" si="552"/>
        <v>19044</v>
      </c>
      <c r="Q2530" s="73">
        <f t="shared" si="553"/>
        <v>7461.083879870399</v>
      </c>
      <c r="R2530" s="73">
        <f t="shared" si="554"/>
        <v>144.34515218572798</v>
      </c>
      <c r="S2530" s="73">
        <f t="shared" si="555"/>
        <v>384.0022598277695</v>
      </c>
      <c r="T2530" s="73">
        <f t="shared" si="556"/>
        <v>12727.7313244848</v>
      </c>
      <c r="U2530" s="73">
        <f t="shared" si="557"/>
        <v>19236</v>
      </c>
      <c r="V2530" s="73">
        <f t="shared" si="558"/>
        <v>133361.19703304378</v>
      </c>
      <c r="W2530" s="73">
        <f t="shared" si="559"/>
        <v>137483.67084996868</v>
      </c>
    </row>
    <row r="2531" spans="2:23" ht="15">
      <c r="B2531" t="s">
        <v>4199</v>
      </c>
      <c r="C2531" t="s">
        <v>3347</v>
      </c>
      <c r="D2531" t="s">
        <v>449</v>
      </c>
      <c r="E2531" s="54">
        <v>40.16</v>
      </c>
      <c r="F2531" s="45" t="s">
        <v>450</v>
      </c>
      <c r="G2531" s="45" t="s">
        <v>408</v>
      </c>
      <c r="H2531" s="45" t="s">
        <v>785</v>
      </c>
      <c r="I2531" s="53">
        <v>93121.6</v>
      </c>
      <c r="J2531" s="58">
        <f t="shared" si="546"/>
        <v>96660.22080000001</v>
      </c>
      <c r="K2531" s="58">
        <f t="shared" si="547"/>
        <v>99850.0080864</v>
      </c>
      <c r="L2531" s="74">
        <f t="shared" si="548"/>
        <v>7394.506891200001</v>
      </c>
      <c r="M2531" s="74">
        <f t="shared" si="549"/>
        <v>143.05712678400002</v>
      </c>
      <c r="N2531" s="74">
        <f t="shared" si="550"/>
        <v>384.0022598277695</v>
      </c>
      <c r="O2531" s="74">
        <f t="shared" si="551"/>
        <v>12445.003428000002</v>
      </c>
      <c r="P2531" s="39">
        <f t="shared" si="552"/>
        <v>19044</v>
      </c>
      <c r="Q2531" s="73">
        <f t="shared" si="553"/>
        <v>7638.5256186096</v>
      </c>
      <c r="R2531" s="73">
        <f t="shared" si="554"/>
        <v>147.778011967872</v>
      </c>
      <c r="S2531" s="73">
        <f t="shared" si="555"/>
        <v>384.0022598277695</v>
      </c>
      <c r="T2531" s="73">
        <f t="shared" si="556"/>
        <v>13030.4260552752</v>
      </c>
      <c r="U2531" s="73">
        <f t="shared" si="557"/>
        <v>19236</v>
      </c>
      <c r="V2531" s="73">
        <f t="shared" si="558"/>
        <v>136070.79050581178</v>
      </c>
      <c r="W2531" s="73">
        <f t="shared" si="559"/>
        <v>140286.74003208044</v>
      </c>
    </row>
    <row r="2532" spans="2:23" ht="15">
      <c r="B2532" t="s">
        <v>4200</v>
      </c>
      <c r="C2532" t="s">
        <v>3335</v>
      </c>
      <c r="D2532" t="s">
        <v>449</v>
      </c>
      <c r="E2532" s="54">
        <v>40.16</v>
      </c>
      <c r="F2532" s="45" t="s">
        <v>450</v>
      </c>
      <c r="G2532" s="45" t="s">
        <v>408</v>
      </c>
      <c r="H2532" s="45" t="s">
        <v>785</v>
      </c>
      <c r="I2532" s="53">
        <v>86632</v>
      </c>
      <c r="J2532" s="58">
        <f t="shared" si="546"/>
        <v>89924.016</v>
      </c>
      <c r="K2532" s="58">
        <f t="shared" si="547"/>
        <v>92891.50852799999</v>
      </c>
      <c r="L2532" s="74">
        <f t="shared" si="548"/>
        <v>6879.187224</v>
      </c>
      <c r="M2532" s="74">
        <f t="shared" si="549"/>
        <v>133.08754368</v>
      </c>
      <c r="N2532" s="74">
        <f t="shared" si="550"/>
        <v>384.0022598277695</v>
      </c>
      <c r="O2532" s="74">
        <f t="shared" si="551"/>
        <v>11577.71706</v>
      </c>
      <c r="P2532" s="39">
        <f t="shared" si="552"/>
        <v>19044</v>
      </c>
      <c r="Q2532" s="73">
        <f t="shared" si="553"/>
        <v>7106.200402391999</v>
      </c>
      <c r="R2532" s="73">
        <f t="shared" si="554"/>
        <v>137.47943262144</v>
      </c>
      <c r="S2532" s="73">
        <f t="shared" si="555"/>
        <v>384.0022598277695</v>
      </c>
      <c r="T2532" s="73">
        <f t="shared" si="556"/>
        <v>12122.341862903999</v>
      </c>
      <c r="U2532" s="73">
        <f t="shared" si="557"/>
        <v>19236</v>
      </c>
      <c r="V2532" s="73">
        <f t="shared" si="558"/>
        <v>127942.01008750778</v>
      </c>
      <c r="W2532" s="73">
        <f t="shared" si="559"/>
        <v>131877.5324857452</v>
      </c>
    </row>
    <row r="2533" spans="2:23" ht="15">
      <c r="B2533" t="s">
        <v>4201</v>
      </c>
      <c r="C2533" t="s">
        <v>3866</v>
      </c>
      <c r="D2533" t="s">
        <v>449</v>
      </c>
      <c r="E2533" s="54">
        <v>40.16</v>
      </c>
      <c r="F2533" s="45" t="s">
        <v>450</v>
      </c>
      <c r="G2533" s="45" t="s">
        <v>408</v>
      </c>
      <c r="H2533" s="45" t="s">
        <v>785</v>
      </c>
      <c r="I2533" s="53">
        <v>82471.16</v>
      </c>
      <c r="J2533" s="58">
        <f t="shared" si="546"/>
        <v>85605.06408000001</v>
      </c>
      <c r="K2533" s="58">
        <f t="shared" si="547"/>
        <v>88430.03119464</v>
      </c>
      <c r="L2533" s="74">
        <f t="shared" si="548"/>
        <v>6548.7874021200005</v>
      </c>
      <c r="M2533" s="74">
        <f t="shared" si="549"/>
        <v>126.69549483840001</v>
      </c>
      <c r="N2533" s="74">
        <f t="shared" si="550"/>
        <v>384.0022598277695</v>
      </c>
      <c r="O2533" s="74">
        <f t="shared" si="551"/>
        <v>11021.652000300002</v>
      </c>
      <c r="P2533" s="39">
        <f t="shared" si="552"/>
        <v>19044</v>
      </c>
      <c r="Q2533" s="73">
        <f t="shared" si="553"/>
        <v>6764.89738638996</v>
      </c>
      <c r="R2533" s="73">
        <f t="shared" si="554"/>
        <v>130.8764461680672</v>
      </c>
      <c r="S2533" s="73">
        <f t="shared" si="555"/>
        <v>384.0022598277695</v>
      </c>
      <c r="T2533" s="73">
        <f t="shared" si="556"/>
        <v>11540.11907090052</v>
      </c>
      <c r="U2533" s="73">
        <f t="shared" si="557"/>
        <v>19236</v>
      </c>
      <c r="V2533" s="73">
        <f t="shared" si="558"/>
        <v>122730.20123708618</v>
      </c>
      <c r="W2533" s="73">
        <f t="shared" si="559"/>
        <v>126485.92635792632</v>
      </c>
    </row>
    <row r="2534" spans="2:23" ht="15">
      <c r="B2534" t="s">
        <v>4202</v>
      </c>
      <c r="C2534" t="s">
        <v>4022</v>
      </c>
      <c r="D2534" t="s">
        <v>449</v>
      </c>
      <c r="E2534" s="54">
        <v>40.16</v>
      </c>
      <c r="F2534" s="45" t="s">
        <v>450</v>
      </c>
      <c r="G2534" s="45" t="s">
        <v>408</v>
      </c>
      <c r="H2534" s="45" t="s">
        <v>785</v>
      </c>
      <c r="I2534" s="53">
        <v>84656</v>
      </c>
      <c r="J2534" s="58">
        <f t="shared" si="546"/>
        <v>87872.928</v>
      </c>
      <c r="K2534" s="58">
        <f t="shared" si="547"/>
        <v>90772.73462399999</v>
      </c>
      <c r="L2534" s="74">
        <f t="shared" si="548"/>
        <v>6722.278992</v>
      </c>
      <c r="M2534" s="74">
        <f t="shared" si="549"/>
        <v>130.05193344</v>
      </c>
      <c r="N2534" s="74">
        <f t="shared" si="550"/>
        <v>384.0022598277695</v>
      </c>
      <c r="O2534" s="74">
        <f t="shared" si="551"/>
        <v>11313.63948</v>
      </c>
      <c r="P2534" s="39">
        <f t="shared" si="552"/>
        <v>19044</v>
      </c>
      <c r="Q2534" s="73">
        <f t="shared" si="553"/>
        <v>6944.114198735999</v>
      </c>
      <c r="R2534" s="73">
        <f t="shared" si="554"/>
        <v>134.34364724352</v>
      </c>
      <c r="S2534" s="73">
        <f t="shared" si="555"/>
        <v>384.0022598277695</v>
      </c>
      <c r="T2534" s="73">
        <f t="shared" si="556"/>
        <v>11845.841868431999</v>
      </c>
      <c r="U2534" s="73">
        <f t="shared" si="557"/>
        <v>19236</v>
      </c>
      <c r="V2534" s="73">
        <f t="shared" si="558"/>
        <v>125466.90066526776</v>
      </c>
      <c r="W2534" s="73">
        <f t="shared" si="559"/>
        <v>129317.03659823927</v>
      </c>
    </row>
    <row r="2535" spans="2:23" ht="15">
      <c r="B2535" t="s">
        <v>4203</v>
      </c>
      <c r="C2535" t="s">
        <v>4204</v>
      </c>
      <c r="D2535" t="s">
        <v>449</v>
      </c>
      <c r="E2535" s="54">
        <v>40.16</v>
      </c>
      <c r="F2535" s="45" t="s">
        <v>450</v>
      </c>
      <c r="G2535" s="45" t="s">
        <v>408</v>
      </c>
      <c r="H2535" s="45" t="s">
        <v>785</v>
      </c>
      <c r="I2535" s="53">
        <v>90958.4</v>
      </c>
      <c r="J2535" s="58">
        <f t="shared" si="546"/>
        <v>94414.8192</v>
      </c>
      <c r="K2535" s="58">
        <f t="shared" si="547"/>
        <v>97530.50823359999</v>
      </c>
      <c r="L2535" s="74">
        <f t="shared" si="548"/>
        <v>7222.7336688</v>
      </c>
      <c r="M2535" s="74">
        <f t="shared" si="549"/>
        <v>139.733932416</v>
      </c>
      <c r="N2535" s="74">
        <f t="shared" si="550"/>
        <v>384.0022598277695</v>
      </c>
      <c r="O2535" s="74">
        <f t="shared" si="551"/>
        <v>12155.907972</v>
      </c>
      <c r="P2535" s="39">
        <f t="shared" si="552"/>
        <v>19044</v>
      </c>
      <c r="Q2535" s="73">
        <f t="shared" si="553"/>
        <v>7461.083879870399</v>
      </c>
      <c r="R2535" s="73">
        <f t="shared" si="554"/>
        <v>144.34515218572798</v>
      </c>
      <c r="S2535" s="73">
        <f t="shared" si="555"/>
        <v>384.0022598277695</v>
      </c>
      <c r="T2535" s="73">
        <f t="shared" si="556"/>
        <v>12727.7313244848</v>
      </c>
      <c r="U2535" s="73">
        <f t="shared" si="557"/>
        <v>19236</v>
      </c>
      <c r="V2535" s="73">
        <f t="shared" si="558"/>
        <v>133361.19703304378</v>
      </c>
      <c r="W2535" s="73">
        <f t="shared" si="559"/>
        <v>137483.67084996868</v>
      </c>
    </row>
    <row r="2536" spans="2:23" ht="15">
      <c r="B2536" t="s">
        <v>4205</v>
      </c>
      <c r="C2536" t="s">
        <v>4206</v>
      </c>
      <c r="D2536" t="s">
        <v>449</v>
      </c>
      <c r="E2536" s="54">
        <v>40.16</v>
      </c>
      <c r="F2536" s="45" t="s">
        <v>450</v>
      </c>
      <c r="G2536" s="45" t="s">
        <v>408</v>
      </c>
      <c r="H2536" s="45" t="s">
        <v>785</v>
      </c>
      <c r="I2536" s="53">
        <v>93121.6</v>
      </c>
      <c r="J2536" s="58">
        <f t="shared" si="546"/>
        <v>96660.22080000001</v>
      </c>
      <c r="K2536" s="58">
        <f t="shared" si="547"/>
        <v>99850.0080864</v>
      </c>
      <c r="L2536" s="74">
        <f t="shared" si="548"/>
        <v>7394.506891200001</v>
      </c>
      <c r="M2536" s="74">
        <f t="shared" si="549"/>
        <v>143.05712678400002</v>
      </c>
      <c r="N2536" s="74">
        <f t="shared" si="550"/>
        <v>384.0022598277695</v>
      </c>
      <c r="O2536" s="74">
        <f t="shared" si="551"/>
        <v>12445.003428000002</v>
      </c>
      <c r="P2536" s="39">
        <f t="shared" si="552"/>
        <v>19044</v>
      </c>
      <c r="Q2536" s="73">
        <f t="shared" si="553"/>
        <v>7638.5256186096</v>
      </c>
      <c r="R2536" s="73">
        <f t="shared" si="554"/>
        <v>147.778011967872</v>
      </c>
      <c r="S2536" s="73">
        <f t="shared" si="555"/>
        <v>384.0022598277695</v>
      </c>
      <c r="T2536" s="73">
        <f t="shared" si="556"/>
        <v>13030.4260552752</v>
      </c>
      <c r="U2536" s="73">
        <f t="shared" si="557"/>
        <v>19236</v>
      </c>
      <c r="V2536" s="73">
        <f t="shared" si="558"/>
        <v>136070.79050581178</v>
      </c>
      <c r="W2536" s="73">
        <f t="shared" si="559"/>
        <v>140286.74003208044</v>
      </c>
    </row>
    <row r="2537" spans="2:23" ht="15">
      <c r="B2537" t="s">
        <v>4207</v>
      </c>
      <c r="C2537" t="s">
        <v>4208</v>
      </c>
      <c r="D2537" t="s">
        <v>449</v>
      </c>
      <c r="E2537" s="54">
        <v>40.16</v>
      </c>
      <c r="F2537" s="45" t="s">
        <v>450</v>
      </c>
      <c r="G2537" s="45" t="s">
        <v>408</v>
      </c>
      <c r="H2537" s="45" t="s">
        <v>785</v>
      </c>
      <c r="I2537" s="53">
        <v>74984</v>
      </c>
      <c r="J2537" s="58">
        <f t="shared" si="546"/>
        <v>77833.392</v>
      </c>
      <c r="K2537" s="58">
        <f t="shared" si="547"/>
        <v>80401.89393600001</v>
      </c>
      <c r="L2537" s="74">
        <f t="shared" si="548"/>
        <v>5954.2544880000005</v>
      </c>
      <c r="M2537" s="74">
        <f t="shared" si="549"/>
        <v>115.19342016</v>
      </c>
      <c r="N2537" s="74">
        <f t="shared" si="550"/>
        <v>384.0022598277695</v>
      </c>
      <c r="O2537" s="74">
        <f t="shared" si="551"/>
        <v>10021.04922</v>
      </c>
      <c r="P2537" s="39">
        <f t="shared" si="552"/>
        <v>19044</v>
      </c>
      <c r="Q2537" s="73">
        <f t="shared" si="553"/>
        <v>6150.744886104</v>
      </c>
      <c r="R2537" s="73">
        <f t="shared" si="554"/>
        <v>118.99480302528</v>
      </c>
      <c r="S2537" s="73">
        <f t="shared" si="555"/>
        <v>384.0022598277695</v>
      </c>
      <c r="T2537" s="73">
        <f t="shared" si="556"/>
        <v>10492.447158648001</v>
      </c>
      <c r="U2537" s="73">
        <f t="shared" si="557"/>
        <v>19236</v>
      </c>
      <c r="V2537" s="73">
        <f t="shared" si="558"/>
        <v>113351.89138798778</v>
      </c>
      <c r="W2537" s="73">
        <f t="shared" si="559"/>
        <v>116784.08304360506</v>
      </c>
    </row>
    <row r="2538" spans="2:23" ht="15">
      <c r="B2538" t="s">
        <v>4209</v>
      </c>
      <c r="C2538" t="s">
        <v>4210</v>
      </c>
      <c r="D2538" t="s">
        <v>449</v>
      </c>
      <c r="E2538" s="54">
        <v>40.16</v>
      </c>
      <c r="F2538" s="45" t="s">
        <v>450</v>
      </c>
      <c r="G2538" s="45" t="s">
        <v>408</v>
      </c>
      <c r="H2538" s="45" t="s">
        <v>785</v>
      </c>
      <c r="I2538" s="53">
        <v>76752</v>
      </c>
      <c r="J2538" s="58">
        <f t="shared" si="546"/>
        <v>79668.576</v>
      </c>
      <c r="K2538" s="58">
        <f t="shared" si="547"/>
        <v>82297.639008</v>
      </c>
      <c r="L2538" s="74">
        <f t="shared" si="548"/>
        <v>6094.646064</v>
      </c>
      <c r="M2538" s="74">
        <f t="shared" si="549"/>
        <v>117.90949248</v>
      </c>
      <c r="N2538" s="74">
        <f t="shared" si="550"/>
        <v>384.0022598277695</v>
      </c>
      <c r="O2538" s="74">
        <f t="shared" si="551"/>
        <v>10257.329160000001</v>
      </c>
      <c r="P2538" s="39">
        <f t="shared" si="552"/>
        <v>19044</v>
      </c>
      <c r="Q2538" s="73">
        <f t="shared" si="553"/>
        <v>6295.769384112</v>
      </c>
      <c r="R2538" s="73">
        <f t="shared" si="554"/>
        <v>121.80050573183999</v>
      </c>
      <c r="S2538" s="73">
        <f t="shared" si="555"/>
        <v>384.0022598277695</v>
      </c>
      <c r="T2538" s="73">
        <f t="shared" si="556"/>
        <v>10739.841890544</v>
      </c>
      <c r="U2538" s="73">
        <f t="shared" si="557"/>
        <v>19236</v>
      </c>
      <c r="V2538" s="73">
        <f t="shared" si="558"/>
        <v>115566.46297630777</v>
      </c>
      <c r="W2538" s="73">
        <f t="shared" si="559"/>
        <v>119075.0530482156</v>
      </c>
    </row>
    <row r="2539" spans="2:23" ht="15">
      <c r="B2539" t="s">
        <v>4211</v>
      </c>
      <c r="C2539" t="s">
        <v>4212</v>
      </c>
      <c r="D2539" t="s">
        <v>449</v>
      </c>
      <c r="E2539" s="54">
        <v>40.16</v>
      </c>
      <c r="F2539" s="45" t="s">
        <v>450</v>
      </c>
      <c r="G2539" s="45" t="s">
        <v>408</v>
      </c>
      <c r="H2539" s="45" t="s">
        <v>785</v>
      </c>
      <c r="I2539" s="53">
        <v>71406.4</v>
      </c>
      <c r="J2539" s="58">
        <f t="shared" si="546"/>
        <v>74119.8432</v>
      </c>
      <c r="K2539" s="58">
        <f t="shared" si="547"/>
        <v>76565.7980256</v>
      </c>
      <c r="L2539" s="74">
        <f t="shared" si="548"/>
        <v>5670.1680048</v>
      </c>
      <c r="M2539" s="74">
        <f t="shared" si="549"/>
        <v>109.697367936</v>
      </c>
      <c r="N2539" s="74">
        <f t="shared" si="550"/>
        <v>384.0022598277695</v>
      </c>
      <c r="O2539" s="74">
        <f t="shared" si="551"/>
        <v>9542.929812</v>
      </c>
      <c r="P2539" s="39">
        <f t="shared" si="552"/>
        <v>19044</v>
      </c>
      <c r="Q2539" s="73">
        <f t="shared" si="553"/>
        <v>5857.2835489584</v>
      </c>
      <c r="R2539" s="73">
        <f t="shared" si="554"/>
        <v>113.317381077888</v>
      </c>
      <c r="S2539" s="73">
        <f t="shared" si="555"/>
        <v>384.0022598277695</v>
      </c>
      <c r="T2539" s="73">
        <f t="shared" si="556"/>
        <v>9991.8366423408</v>
      </c>
      <c r="U2539" s="73">
        <f t="shared" si="557"/>
        <v>19236</v>
      </c>
      <c r="V2539" s="73">
        <f t="shared" si="558"/>
        <v>108870.64064456377</v>
      </c>
      <c r="W2539" s="73">
        <f t="shared" si="559"/>
        <v>112148.23785780487</v>
      </c>
    </row>
    <row r="2540" spans="2:23" ht="15">
      <c r="B2540" t="s">
        <v>4213</v>
      </c>
      <c r="C2540" t="s">
        <v>4214</v>
      </c>
      <c r="D2540" t="s">
        <v>449</v>
      </c>
      <c r="E2540" s="54">
        <v>40.16</v>
      </c>
      <c r="F2540" s="45" t="s">
        <v>450</v>
      </c>
      <c r="G2540" s="45" t="s">
        <v>408</v>
      </c>
      <c r="H2540" s="45" t="s">
        <v>785</v>
      </c>
      <c r="I2540" s="53">
        <v>57938.4</v>
      </c>
      <c r="J2540" s="58">
        <f t="shared" si="546"/>
        <v>60140.0592</v>
      </c>
      <c r="K2540" s="58">
        <f t="shared" si="547"/>
        <v>62124.681153599995</v>
      </c>
      <c r="L2540" s="74">
        <f t="shared" si="548"/>
        <v>4600.7145288</v>
      </c>
      <c r="M2540" s="74">
        <f t="shared" si="549"/>
        <v>89.007287616</v>
      </c>
      <c r="N2540" s="74">
        <f t="shared" si="550"/>
        <v>384.0022598277695</v>
      </c>
      <c r="O2540" s="74">
        <f t="shared" si="551"/>
        <v>7743.032622000001</v>
      </c>
      <c r="P2540" s="39">
        <f t="shared" si="552"/>
        <v>19044</v>
      </c>
      <c r="Q2540" s="73">
        <f t="shared" si="553"/>
        <v>4752.538108250399</v>
      </c>
      <c r="R2540" s="73">
        <f t="shared" si="554"/>
        <v>91.944528107328</v>
      </c>
      <c r="S2540" s="73">
        <f t="shared" si="555"/>
        <v>384.0022598277695</v>
      </c>
      <c r="T2540" s="73">
        <f t="shared" si="556"/>
        <v>8107.2708905448</v>
      </c>
      <c r="U2540" s="73">
        <f t="shared" si="557"/>
        <v>19236</v>
      </c>
      <c r="V2540" s="73">
        <f t="shared" si="558"/>
        <v>92000.81589824377</v>
      </c>
      <c r="W2540" s="73">
        <f t="shared" si="559"/>
        <v>94696.43694033028</v>
      </c>
    </row>
    <row r="2541" spans="2:23" ht="15">
      <c r="B2541" t="s">
        <v>4215</v>
      </c>
      <c r="C2541" t="s">
        <v>4216</v>
      </c>
      <c r="D2541" t="s">
        <v>449</v>
      </c>
      <c r="E2541" s="54">
        <v>40.16</v>
      </c>
      <c r="F2541" s="45" t="s">
        <v>450</v>
      </c>
      <c r="G2541" s="45" t="s">
        <v>408</v>
      </c>
      <c r="H2541" s="45" t="s">
        <v>785</v>
      </c>
      <c r="I2541" s="53">
        <v>59321.6</v>
      </c>
      <c r="J2541" s="58">
        <f t="shared" si="546"/>
        <v>61575.8208</v>
      </c>
      <c r="K2541" s="58">
        <f t="shared" si="547"/>
        <v>63607.8228864</v>
      </c>
      <c r="L2541" s="74">
        <f t="shared" si="548"/>
        <v>4710.5502912</v>
      </c>
      <c r="M2541" s="74">
        <f t="shared" si="549"/>
        <v>91.132214784</v>
      </c>
      <c r="N2541" s="74">
        <f t="shared" si="550"/>
        <v>384.0022598277695</v>
      </c>
      <c r="O2541" s="74">
        <f t="shared" si="551"/>
        <v>7927.886928000001</v>
      </c>
      <c r="P2541" s="39">
        <f t="shared" si="552"/>
        <v>19044</v>
      </c>
      <c r="Q2541" s="73">
        <f t="shared" si="553"/>
        <v>4865.9984508095995</v>
      </c>
      <c r="R2541" s="73">
        <f t="shared" si="554"/>
        <v>94.13957787187199</v>
      </c>
      <c r="S2541" s="73">
        <f t="shared" si="555"/>
        <v>384.0022598277695</v>
      </c>
      <c r="T2541" s="73">
        <f t="shared" si="556"/>
        <v>8300.8208866752</v>
      </c>
      <c r="U2541" s="73">
        <f t="shared" si="557"/>
        <v>19236</v>
      </c>
      <c r="V2541" s="73">
        <f t="shared" si="558"/>
        <v>93733.39249381177</v>
      </c>
      <c r="W2541" s="73">
        <f t="shared" si="559"/>
        <v>96488.78406158443</v>
      </c>
    </row>
    <row r="2542" spans="2:23" ht="15">
      <c r="B2542" t="s">
        <v>4217</v>
      </c>
      <c r="C2542" t="s">
        <v>4218</v>
      </c>
      <c r="D2542" t="s">
        <v>449</v>
      </c>
      <c r="E2542" s="54">
        <v>40.16</v>
      </c>
      <c r="F2542" s="45" t="s">
        <v>450</v>
      </c>
      <c r="G2542" s="45" t="s">
        <v>408</v>
      </c>
      <c r="H2542" s="45" t="s">
        <v>785</v>
      </c>
      <c r="I2542" s="53">
        <v>64916.8</v>
      </c>
      <c r="J2542" s="58">
        <f t="shared" si="546"/>
        <v>67383.63840000001</v>
      </c>
      <c r="K2542" s="58">
        <f t="shared" si="547"/>
        <v>69607.2984672</v>
      </c>
      <c r="L2542" s="74">
        <f t="shared" si="548"/>
        <v>5154.8483376</v>
      </c>
      <c r="M2542" s="74">
        <f t="shared" si="549"/>
        <v>99.72778483200001</v>
      </c>
      <c r="N2542" s="74">
        <f t="shared" si="550"/>
        <v>384.0022598277695</v>
      </c>
      <c r="O2542" s="74">
        <f t="shared" si="551"/>
        <v>8675.643444000001</v>
      </c>
      <c r="P2542" s="39">
        <f t="shared" si="552"/>
        <v>19044</v>
      </c>
      <c r="Q2542" s="73">
        <f t="shared" si="553"/>
        <v>5324.9583327408</v>
      </c>
      <c r="R2542" s="73">
        <f t="shared" si="554"/>
        <v>103.01880173145601</v>
      </c>
      <c r="S2542" s="73">
        <f t="shared" si="555"/>
        <v>384.0022598277695</v>
      </c>
      <c r="T2542" s="73">
        <f t="shared" si="556"/>
        <v>9083.752449969601</v>
      </c>
      <c r="U2542" s="73">
        <f t="shared" si="557"/>
        <v>19236</v>
      </c>
      <c r="V2542" s="73">
        <f t="shared" si="558"/>
        <v>100741.86022625979</v>
      </c>
      <c r="W2542" s="73">
        <f t="shared" si="559"/>
        <v>103739.03031146963</v>
      </c>
    </row>
    <row r="2543" spans="2:23" ht="15">
      <c r="B2543" t="s">
        <v>4219</v>
      </c>
      <c r="C2543" t="s">
        <v>1046</v>
      </c>
      <c r="D2543" t="s">
        <v>661</v>
      </c>
      <c r="E2543" s="54">
        <v>40</v>
      </c>
      <c r="F2543" s="45" t="s">
        <v>407</v>
      </c>
      <c r="G2543" s="45" t="s">
        <v>408</v>
      </c>
      <c r="H2543" s="45" t="s">
        <v>412</v>
      </c>
      <c r="I2543" s="53">
        <v>115515.76</v>
      </c>
      <c r="J2543" s="58">
        <f t="shared" si="546"/>
        <v>119905.35888</v>
      </c>
      <c r="K2543" s="58">
        <f t="shared" si="547"/>
        <v>123862.23572304</v>
      </c>
      <c r="L2543" s="74">
        <f t="shared" si="548"/>
        <v>9172.75995432</v>
      </c>
      <c r="M2543" s="74">
        <f t="shared" si="549"/>
        <v>177.4599311424</v>
      </c>
      <c r="N2543" s="74">
        <f t="shared" si="550"/>
        <v>384.0022598277695</v>
      </c>
      <c r="O2543" s="74">
        <f t="shared" si="551"/>
        <v>15437.8149558</v>
      </c>
      <c r="P2543" s="39">
        <f t="shared" si="552"/>
        <v>19044</v>
      </c>
      <c r="Q2543" s="73">
        <f t="shared" si="553"/>
        <v>9475.46103281256</v>
      </c>
      <c r="R2543" s="73">
        <f t="shared" si="554"/>
        <v>183.31610887009919</v>
      </c>
      <c r="S2543" s="73">
        <f t="shared" si="555"/>
        <v>384.0022598277695</v>
      </c>
      <c r="T2543" s="73">
        <f t="shared" si="556"/>
        <v>16164.02176185672</v>
      </c>
      <c r="U2543" s="73">
        <f t="shared" si="557"/>
        <v>19236</v>
      </c>
      <c r="V2543" s="73">
        <f t="shared" si="558"/>
        <v>164121.39598109017</v>
      </c>
      <c r="W2543" s="73">
        <f t="shared" si="559"/>
        <v>169305.03688640715</v>
      </c>
    </row>
    <row r="2544" spans="2:23" ht="15">
      <c r="B2544" t="s">
        <v>4220</v>
      </c>
      <c r="C2544" t="s">
        <v>3337</v>
      </c>
      <c r="D2544" t="s">
        <v>449</v>
      </c>
      <c r="E2544" s="54">
        <v>40.16</v>
      </c>
      <c r="F2544" s="45" t="s">
        <v>450</v>
      </c>
      <c r="G2544" s="45" t="s">
        <v>408</v>
      </c>
      <c r="H2544" s="45" t="s">
        <v>785</v>
      </c>
      <c r="I2544" s="53">
        <v>77002.03</v>
      </c>
      <c r="J2544" s="58">
        <f t="shared" si="546"/>
        <v>79928.10714000001</v>
      </c>
      <c r="K2544" s="58">
        <f t="shared" si="547"/>
        <v>82565.73467562</v>
      </c>
      <c r="L2544" s="74">
        <f t="shared" si="548"/>
        <v>6114.5001962100005</v>
      </c>
      <c r="M2544" s="74">
        <f t="shared" si="549"/>
        <v>118.29359856720001</v>
      </c>
      <c r="N2544" s="74">
        <f t="shared" si="550"/>
        <v>384.0022598277695</v>
      </c>
      <c r="O2544" s="74">
        <f t="shared" si="551"/>
        <v>10290.743794275002</v>
      </c>
      <c r="P2544" s="39">
        <f t="shared" si="552"/>
        <v>19044</v>
      </c>
      <c r="Q2544" s="73">
        <f t="shared" si="553"/>
        <v>6316.27870268493</v>
      </c>
      <c r="R2544" s="73">
        <f t="shared" si="554"/>
        <v>122.19728731991759</v>
      </c>
      <c r="S2544" s="73">
        <f t="shared" si="555"/>
        <v>384.0022598277695</v>
      </c>
      <c r="T2544" s="73">
        <f t="shared" si="556"/>
        <v>10774.82837516841</v>
      </c>
      <c r="U2544" s="73">
        <f t="shared" si="557"/>
        <v>19236</v>
      </c>
      <c r="V2544" s="73">
        <f t="shared" si="558"/>
        <v>115879.64698887998</v>
      </c>
      <c r="W2544" s="73">
        <f t="shared" si="559"/>
        <v>119399.04130062103</v>
      </c>
    </row>
    <row r="2545" spans="2:23" ht="15">
      <c r="B2545" t="s">
        <v>4221</v>
      </c>
      <c r="C2545" t="s">
        <v>3337</v>
      </c>
      <c r="D2545" t="s">
        <v>449</v>
      </c>
      <c r="E2545" s="54">
        <v>40.16</v>
      </c>
      <c r="F2545" s="45" t="s">
        <v>450</v>
      </c>
      <c r="G2545" s="45" t="s">
        <v>408</v>
      </c>
      <c r="H2545" s="45" t="s">
        <v>785</v>
      </c>
      <c r="I2545" s="53">
        <v>77002.03</v>
      </c>
      <c r="J2545" s="58">
        <f t="shared" si="546"/>
        <v>79928.10714000001</v>
      </c>
      <c r="K2545" s="58">
        <f t="shared" si="547"/>
        <v>82565.73467562</v>
      </c>
      <c r="L2545" s="74">
        <f t="shared" si="548"/>
        <v>6114.5001962100005</v>
      </c>
      <c r="M2545" s="74">
        <f t="shared" si="549"/>
        <v>118.29359856720001</v>
      </c>
      <c r="N2545" s="74">
        <f t="shared" si="550"/>
        <v>384.0022598277695</v>
      </c>
      <c r="O2545" s="74">
        <f t="shared" si="551"/>
        <v>10290.743794275002</v>
      </c>
      <c r="P2545" s="39">
        <f t="shared" si="552"/>
        <v>19044</v>
      </c>
      <c r="Q2545" s="73">
        <f t="shared" si="553"/>
        <v>6316.27870268493</v>
      </c>
      <c r="R2545" s="73">
        <f t="shared" si="554"/>
        <v>122.19728731991759</v>
      </c>
      <c r="S2545" s="73">
        <f t="shared" si="555"/>
        <v>384.0022598277695</v>
      </c>
      <c r="T2545" s="73">
        <f t="shared" si="556"/>
        <v>10774.82837516841</v>
      </c>
      <c r="U2545" s="73">
        <f t="shared" si="557"/>
        <v>19236</v>
      </c>
      <c r="V2545" s="73">
        <f t="shared" si="558"/>
        <v>115879.64698887998</v>
      </c>
      <c r="W2545" s="73">
        <f t="shared" si="559"/>
        <v>119399.04130062103</v>
      </c>
    </row>
    <row r="2546" spans="2:23" ht="15">
      <c r="B2546" t="s">
        <v>4222</v>
      </c>
      <c r="C2546" t="s">
        <v>3337</v>
      </c>
      <c r="D2546" t="s">
        <v>449</v>
      </c>
      <c r="E2546" s="54">
        <v>40.16</v>
      </c>
      <c r="F2546" s="45" t="s">
        <v>450</v>
      </c>
      <c r="G2546" s="45" t="s">
        <v>408</v>
      </c>
      <c r="H2546" s="45" t="s">
        <v>785</v>
      </c>
      <c r="I2546" s="53">
        <v>77002.03</v>
      </c>
      <c r="J2546" s="58">
        <f t="shared" si="546"/>
        <v>79928.10714000001</v>
      </c>
      <c r="K2546" s="58">
        <f t="shared" si="547"/>
        <v>82565.73467562</v>
      </c>
      <c r="L2546" s="74">
        <f t="shared" si="548"/>
        <v>6114.5001962100005</v>
      </c>
      <c r="M2546" s="74">
        <f t="shared" si="549"/>
        <v>118.29359856720001</v>
      </c>
      <c r="N2546" s="74">
        <f t="shared" si="550"/>
        <v>384.0022598277695</v>
      </c>
      <c r="O2546" s="74">
        <f t="shared" si="551"/>
        <v>10290.743794275002</v>
      </c>
      <c r="P2546" s="39">
        <f t="shared" si="552"/>
        <v>19044</v>
      </c>
      <c r="Q2546" s="73">
        <f t="shared" si="553"/>
        <v>6316.27870268493</v>
      </c>
      <c r="R2546" s="73">
        <f t="shared" si="554"/>
        <v>122.19728731991759</v>
      </c>
      <c r="S2546" s="73">
        <f t="shared" si="555"/>
        <v>384.0022598277695</v>
      </c>
      <c r="T2546" s="73">
        <f t="shared" si="556"/>
        <v>10774.82837516841</v>
      </c>
      <c r="U2546" s="73">
        <f t="shared" si="557"/>
        <v>19236</v>
      </c>
      <c r="V2546" s="73">
        <f t="shared" si="558"/>
        <v>115879.64698887998</v>
      </c>
      <c r="W2546" s="73">
        <f t="shared" si="559"/>
        <v>119399.04130062103</v>
      </c>
    </row>
    <row r="2547" spans="2:23" ht="15">
      <c r="B2547" t="s">
        <v>4223</v>
      </c>
      <c r="C2547" t="s">
        <v>3335</v>
      </c>
      <c r="D2547" t="s">
        <v>449</v>
      </c>
      <c r="E2547" s="54">
        <v>40.16</v>
      </c>
      <c r="F2547" s="45" t="s">
        <v>450</v>
      </c>
      <c r="G2547" s="45" t="s">
        <v>408</v>
      </c>
      <c r="H2547" s="45" t="s">
        <v>785</v>
      </c>
      <c r="I2547" s="53">
        <v>86632</v>
      </c>
      <c r="J2547" s="58">
        <f t="shared" si="546"/>
        <v>89924.016</v>
      </c>
      <c r="K2547" s="58">
        <f t="shared" si="547"/>
        <v>92891.50852799999</v>
      </c>
      <c r="L2547" s="74">
        <f t="shared" si="548"/>
        <v>6879.187224</v>
      </c>
      <c r="M2547" s="74">
        <f t="shared" si="549"/>
        <v>133.08754368</v>
      </c>
      <c r="N2547" s="74">
        <f t="shared" si="550"/>
        <v>384.0022598277695</v>
      </c>
      <c r="O2547" s="74">
        <f t="shared" si="551"/>
        <v>11577.71706</v>
      </c>
      <c r="P2547" s="39">
        <f t="shared" si="552"/>
        <v>19044</v>
      </c>
      <c r="Q2547" s="73">
        <f t="shared" si="553"/>
        <v>7106.200402391999</v>
      </c>
      <c r="R2547" s="73">
        <f t="shared" si="554"/>
        <v>137.47943262144</v>
      </c>
      <c r="S2547" s="73">
        <f t="shared" si="555"/>
        <v>384.0022598277695</v>
      </c>
      <c r="T2547" s="73">
        <f t="shared" si="556"/>
        <v>12122.341862903999</v>
      </c>
      <c r="U2547" s="73">
        <f t="shared" si="557"/>
        <v>19236</v>
      </c>
      <c r="V2547" s="73">
        <f t="shared" si="558"/>
        <v>127942.01008750778</v>
      </c>
      <c r="W2547" s="73">
        <f t="shared" si="559"/>
        <v>131877.5324857452</v>
      </c>
    </row>
    <row r="2548" spans="2:23" ht="15">
      <c r="B2548" t="s">
        <v>4224</v>
      </c>
      <c r="C2548" t="s">
        <v>3337</v>
      </c>
      <c r="D2548" t="s">
        <v>449</v>
      </c>
      <c r="E2548" s="54">
        <v>40.16</v>
      </c>
      <c r="F2548" s="45" t="s">
        <v>450</v>
      </c>
      <c r="G2548" s="45" t="s">
        <v>408</v>
      </c>
      <c r="H2548" s="45" t="s">
        <v>785</v>
      </c>
      <c r="I2548" s="53">
        <v>77002.03</v>
      </c>
      <c r="J2548" s="58">
        <f t="shared" si="546"/>
        <v>79928.10714000001</v>
      </c>
      <c r="K2548" s="58">
        <f t="shared" si="547"/>
        <v>82565.73467562</v>
      </c>
      <c r="L2548" s="74">
        <f t="shared" si="548"/>
        <v>6114.5001962100005</v>
      </c>
      <c r="M2548" s="74">
        <f t="shared" si="549"/>
        <v>118.29359856720001</v>
      </c>
      <c r="N2548" s="74">
        <f t="shared" si="550"/>
        <v>384.0022598277695</v>
      </c>
      <c r="O2548" s="74">
        <f t="shared" si="551"/>
        <v>10290.743794275002</v>
      </c>
      <c r="P2548" s="39">
        <f t="shared" si="552"/>
        <v>19044</v>
      </c>
      <c r="Q2548" s="73">
        <f t="shared" si="553"/>
        <v>6316.27870268493</v>
      </c>
      <c r="R2548" s="73">
        <f t="shared" si="554"/>
        <v>122.19728731991759</v>
      </c>
      <c r="S2548" s="73">
        <f t="shared" si="555"/>
        <v>384.0022598277695</v>
      </c>
      <c r="T2548" s="73">
        <f t="shared" si="556"/>
        <v>10774.82837516841</v>
      </c>
      <c r="U2548" s="73">
        <f t="shared" si="557"/>
        <v>19236</v>
      </c>
      <c r="V2548" s="73">
        <f t="shared" si="558"/>
        <v>115879.64698887998</v>
      </c>
      <c r="W2548" s="73">
        <f t="shared" si="559"/>
        <v>119399.04130062103</v>
      </c>
    </row>
    <row r="2549" spans="2:23" ht="15">
      <c r="B2549" t="s">
        <v>4225</v>
      </c>
      <c r="C2549" t="s">
        <v>3866</v>
      </c>
      <c r="D2549" t="s">
        <v>449</v>
      </c>
      <c r="E2549" s="54">
        <v>40.16</v>
      </c>
      <c r="F2549" s="45" t="s">
        <v>450</v>
      </c>
      <c r="G2549" s="45" t="s">
        <v>408</v>
      </c>
      <c r="H2549" s="45" t="s">
        <v>785</v>
      </c>
      <c r="I2549" s="53">
        <v>82471.16</v>
      </c>
      <c r="J2549" s="58">
        <f t="shared" si="546"/>
        <v>85605.06408000001</v>
      </c>
      <c r="K2549" s="58">
        <f t="shared" si="547"/>
        <v>88430.03119464</v>
      </c>
      <c r="L2549" s="74">
        <f t="shared" si="548"/>
        <v>6548.7874021200005</v>
      </c>
      <c r="M2549" s="74">
        <f t="shared" si="549"/>
        <v>126.69549483840001</v>
      </c>
      <c r="N2549" s="74">
        <f t="shared" si="550"/>
        <v>384.0022598277695</v>
      </c>
      <c r="O2549" s="74">
        <f t="shared" si="551"/>
        <v>11021.652000300002</v>
      </c>
      <c r="P2549" s="39">
        <f t="shared" si="552"/>
        <v>19044</v>
      </c>
      <c r="Q2549" s="73">
        <f t="shared" si="553"/>
        <v>6764.89738638996</v>
      </c>
      <c r="R2549" s="73">
        <f t="shared" si="554"/>
        <v>130.8764461680672</v>
      </c>
      <c r="S2549" s="73">
        <f t="shared" si="555"/>
        <v>384.0022598277695</v>
      </c>
      <c r="T2549" s="73">
        <f t="shared" si="556"/>
        <v>11540.11907090052</v>
      </c>
      <c r="U2549" s="73">
        <f t="shared" si="557"/>
        <v>19236</v>
      </c>
      <c r="V2549" s="73">
        <f t="shared" si="558"/>
        <v>122730.20123708618</v>
      </c>
      <c r="W2549" s="73">
        <f t="shared" si="559"/>
        <v>126485.92635792632</v>
      </c>
    </row>
    <row r="2550" spans="2:23" ht="15">
      <c r="B2550" t="s">
        <v>4226</v>
      </c>
      <c r="C2550" t="s">
        <v>3868</v>
      </c>
      <c r="D2550" t="s">
        <v>449</v>
      </c>
      <c r="E2550" s="54">
        <v>40.16</v>
      </c>
      <c r="F2550" s="45" t="s">
        <v>450</v>
      </c>
      <c r="G2550" s="45" t="s">
        <v>408</v>
      </c>
      <c r="H2550" s="45" t="s">
        <v>785</v>
      </c>
      <c r="I2550" s="53">
        <v>83905.88</v>
      </c>
      <c r="J2550" s="58">
        <f t="shared" si="546"/>
        <v>87094.30344</v>
      </c>
      <c r="K2550" s="58">
        <f t="shared" si="547"/>
        <v>89968.41545351999</v>
      </c>
      <c r="L2550" s="74">
        <f t="shared" si="548"/>
        <v>6662.71421316</v>
      </c>
      <c r="M2550" s="74">
        <f t="shared" si="549"/>
        <v>128.8995690912</v>
      </c>
      <c r="N2550" s="74">
        <f t="shared" si="550"/>
        <v>384.0022598277695</v>
      </c>
      <c r="O2550" s="74">
        <f t="shared" si="551"/>
        <v>11213.3915679</v>
      </c>
      <c r="P2550" s="39">
        <f t="shared" si="552"/>
        <v>19044</v>
      </c>
      <c r="Q2550" s="73">
        <f t="shared" si="553"/>
        <v>6882.58378219428</v>
      </c>
      <c r="R2550" s="73">
        <f t="shared" si="554"/>
        <v>133.15325487120958</v>
      </c>
      <c r="S2550" s="73">
        <f t="shared" si="555"/>
        <v>384.0022598277695</v>
      </c>
      <c r="T2550" s="73">
        <f t="shared" si="556"/>
        <v>11740.87821668436</v>
      </c>
      <c r="U2550" s="73">
        <f t="shared" si="557"/>
        <v>19236</v>
      </c>
      <c r="V2550" s="73">
        <f t="shared" si="558"/>
        <v>124527.31104997898</v>
      </c>
      <c r="W2550" s="73">
        <f t="shared" si="559"/>
        <v>128345.0329670976</v>
      </c>
    </row>
    <row r="2551" spans="2:23" ht="15">
      <c r="B2551" t="s">
        <v>4227</v>
      </c>
      <c r="C2551" t="s">
        <v>3345</v>
      </c>
      <c r="D2551" t="s">
        <v>449</v>
      </c>
      <c r="E2551" s="54">
        <v>40.16</v>
      </c>
      <c r="F2551" s="45" t="s">
        <v>450</v>
      </c>
      <c r="G2551" s="45" t="s">
        <v>408</v>
      </c>
      <c r="H2551" s="45" t="s">
        <v>785</v>
      </c>
      <c r="I2551" s="53">
        <v>90958.4</v>
      </c>
      <c r="J2551" s="58">
        <f t="shared" si="546"/>
        <v>94414.8192</v>
      </c>
      <c r="K2551" s="58">
        <f t="shared" si="547"/>
        <v>97530.50823359999</v>
      </c>
      <c r="L2551" s="74">
        <f t="shared" si="548"/>
        <v>7222.7336688</v>
      </c>
      <c r="M2551" s="74">
        <f t="shared" si="549"/>
        <v>139.733932416</v>
      </c>
      <c r="N2551" s="74">
        <f t="shared" si="550"/>
        <v>384.0022598277695</v>
      </c>
      <c r="O2551" s="74">
        <f t="shared" si="551"/>
        <v>12155.907972</v>
      </c>
      <c r="P2551" s="39">
        <f t="shared" si="552"/>
        <v>19044</v>
      </c>
      <c r="Q2551" s="73">
        <f t="shared" si="553"/>
        <v>7461.083879870399</v>
      </c>
      <c r="R2551" s="73">
        <f t="shared" si="554"/>
        <v>144.34515218572798</v>
      </c>
      <c r="S2551" s="73">
        <f t="shared" si="555"/>
        <v>384.0022598277695</v>
      </c>
      <c r="T2551" s="73">
        <f t="shared" si="556"/>
        <v>12727.7313244848</v>
      </c>
      <c r="U2551" s="73">
        <f t="shared" si="557"/>
        <v>19236</v>
      </c>
      <c r="V2551" s="73">
        <f t="shared" si="558"/>
        <v>133361.19703304378</v>
      </c>
      <c r="W2551" s="73">
        <f t="shared" si="559"/>
        <v>137483.67084996868</v>
      </c>
    </row>
    <row r="2552" spans="2:23" ht="15">
      <c r="B2552" t="s">
        <v>4228</v>
      </c>
      <c r="C2552" t="s">
        <v>3347</v>
      </c>
      <c r="D2552" t="s">
        <v>449</v>
      </c>
      <c r="E2552" s="54">
        <v>40.16</v>
      </c>
      <c r="F2552" s="45" t="s">
        <v>450</v>
      </c>
      <c r="G2552" s="45" t="s">
        <v>408</v>
      </c>
      <c r="H2552" s="45" t="s">
        <v>785</v>
      </c>
      <c r="I2552" s="53">
        <v>93121.6</v>
      </c>
      <c r="J2552" s="58">
        <f t="shared" si="546"/>
        <v>96660.22080000001</v>
      </c>
      <c r="K2552" s="58">
        <f t="shared" si="547"/>
        <v>99850.0080864</v>
      </c>
      <c r="L2552" s="74">
        <f t="shared" si="548"/>
        <v>7394.506891200001</v>
      </c>
      <c r="M2552" s="74">
        <f t="shared" si="549"/>
        <v>143.05712678400002</v>
      </c>
      <c r="N2552" s="74">
        <f t="shared" si="550"/>
        <v>384.0022598277695</v>
      </c>
      <c r="O2552" s="74">
        <f t="shared" si="551"/>
        <v>12445.003428000002</v>
      </c>
      <c r="P2552" s="39">
        <f t="shared" si="552"/>
        <v>19044</v>
      </c>
      <c r="Q2552" s="73">
        <f t="shared" si="553"/>
        <v>7638.5256186096</v>
      </c>
      <c r="R2552" s="73">
        <f t="shared" si="554"/>
        <v>147.778011967872</v>
      </c>
      <c r="S2552" s="73">
        <f t="shared" si="555"/>
        <v>384.0022598277695</v>
      </c>
      <c r="T2552" s="73">
        <f t="shared" si="556"/>
        <v>13030.4260552752</v>
      </c>
      <c r="U2552" s="73">
        <f t="shared" si="557"/>
        <v>19236</v>
      </c>
      <c r="V2552" s="73">
        <f t="shared" si="558"/>
        <v>136070.79050581178</v>
      </c>
      <c r="W2552" s="73">
        <f t="shared" si="559"/>
        <v>140286.74003208044</v>
      </c>
    </row>
    <row r="2553" spans="2:23" ht="15">
      <c r="B2553" t="s">
        <v>4229</v>
      </c>
      <c r="C2553" t="s">
        <v>3866</v>
      </c>
      <c r="D2553" t="s">
        <v>449</v>
      </c>
      <c r="E2553" s="54">
        <v>40.16</v>
      </c>
      <c r="F2553" s="45" t="s">
        <v>450</v>
      </c>
      <c r="G2553" s="45" t="s">
        <v>408</v>
      </c>
      <c r="H2553" s="45" t="s">
        <v>785</v>
      </c>
      <c r="I2553" s="53">
        <v>82471.16</v>
      </c>
      <c r="J2553" s="58">
        <f t="shared" si="546"/>
        <v>85605.06408000001</v>
      </c>
      <c r="K2553" s="58">
        <f t="shared" si="547"/>
        <v>88430.03119464</v>
      </c>
      <c r="L2553" s="74">
        <f t="shared" si="548"/>
        <v>6548.7874021200005</v>
      </c>
      <c r="M2553" s="74">
        <f t="shared" si="549"/>
        <v>126.69549483840001</v>
      </c>
      <c r="N2553" s="74">
        <f t="shared" si="550"/>
        <v>384.0022598277695</v>
      </c>
      <c r="O2553" s="74">
        <f t="shared" si="551"/>
        <v>11021.652000300002</v>
      </c>
      <c r="P2553" s="39">
        <f t="shared" si="552"/>
        <v>19044</v>
      </c>
      <c r="Q2553" s="73">
        <f t="shared" si="553"/>
        <v>6764.89738638996</v>
      </c>
      <c r="R2553" s="73">
        <f t="shared" si="554"/>
        <v>130.8764461680672</v>
      </c>
      <c r="S2553" s="73">
        <f t="shared" si="555"/>
        <v>384.0022598277695</v>
      </c>
      <c r="T2553" s="73">
        <f t="shared" si="556"/>
        <v>11540.11907090052</v>
      </c>
      <c r="U2553" s="73">
        <f t="shared" si="557"/>
        <v>19236</v>
      </c>
      <c r="V2553" s="73">
        <f t="shared" si="558"/>
        <v>122730.20123708618</v>
      </c>
      <c r="W2553" s="73">
        <f t="shared" si="559"/>
        <v>126485.92635792632</v>
      </c>
    </row>
    <row r="2554" spans="2:23" ht="15">
      <c r="B2554" t="s">
        <v>4230</v>
      </c>
      <c r="C2554" t="s">
        <v>3868</v>
      </c>
      <c r="D2554" t="s">
        <v>449</v>
      </c>
      <c r="E2554" s="54">
        <v>40.16</v>
      </c>
      <c r="F2554" s="45" t="s">
        <v>450</v>
      </c>
      <c r="G2554" s="45" t="s">
        <v>408</v>
      </c>
      <c r="H2554" s="45" t="s">
        <v>785</v>
      </c>
      <c r="I2554" s="53">
        <v>83905.88</v>
      </c>
      <c r="J2554" s="58">
        <f t="shared" si="546"/>
        <v>87094.30344</v>
      </c>
      <c r="K2554" s="58">
        <f t="shared" si="547"/>
        <v>89968.41545351999</v>
      </c>
      <c r="L2554" s="74">
        <f t="shared" si="548"/>
        <v>6662.71421316</v>
      </c>
      <c r="M2554" s="74">
        <f t="shared" si="549"/>
        <v>128.8995690912</v>
      </c>
      <c r="N2554" s="74">
        <f t="shared" si="550"/>
        <v>384.0022598277695</v>
      </c>
      <c r="O2554" s="74">
        <f t="shared" si="551"/>
        <v>11213.3915679</v>
      </c>
      <c r="P2554" s="39">
        <f t="shared" si="552"/>
        <v>19044</v>
      </c>
      <c r="Q2554" s="73">
        <f t="shared" si="553"/>
        <v>6882.58378219428</v>
      </c>
      <c r="R2554" s="73">
        <f t="shared" si="554"/>
        <v>133.15325487120958</v>
      </c>
      <c r="S2554" s="73">
        <f t="shared" si="555"/>
        <v>384.0022598277695</v>
      </c>
      <c r="T2554" s="73">
        <f t="shared" si="556"/>
        <v>11740.87821668436</v>
      </c>
      <c r="U2554" s="73">
        <f t="shared" si="557"/>
        <v>19236</v>
      </c>
      <c r="V2554" s="73">
        <f t="shared" si="558"/>
        <v>124527.31104997898</v>
      </c>
      <c r="W2554" s="73">
        <f t="shared" si="559"/>
        <v>128345.0329670976</v>
      </c>
    </row>
    <row r="2555" spans="2:23" ht="15">
      <c r="B2555" t="s">
        <v>4231</v>
      </c>
      <c r="C2555" t="s">
        <v>3866</v>
      </c>
      <c r="D2555" t="s">
        <v>449</v>
      </c>
      <c r="E2555" s="54">
        <v>40.16</v>
      </c>
      <c r="F2555" s="45" t="s">
        <v>450</v>
      </c>
      <c r="G2555" s="45" t="s">
        <v>408</v>
      </c>
      <c r="H2555" s="45" t="s">
        <v>785</v>
      </c>
      <c r="I2555" s="53">
        <v>82471.16</v>
      </c>
      <c r="J2555" s="58">
        <f t="shared" si="546"/>
        <v>85605.06408000001</v>
      </c>
      <c r="K2555" s="58">
        <f t="shared" si="547"/>
        <v>88430.03119464</v>
      </c>
      <c r="L2555" s="74">
        <f t="shared" si="548"/>
        <v>6548.7874021200005</v>
      </c>
      <c r="M2555" s="74">
        <f t="shared" si="549"/>
        <v>126.69549483840001</v>
      </c>
      <c r="N2555" s="74">
        <f t="shared" si="550"/>
        <v>384.0022598277695</v>
      </c>
      <c r="O2555" s="74">
        <f t="shared" si="551"/>
        <v>11021.652000300002</v>
      </c>
      <c r="P2555" s="39">
        <f t="shared" si="552"/>
        <v>19044</v>
      </c>
      <c r="Q2555" s="73">
        <f t="shared" si="553"/>
        <v>6764.89738638996</v>
      </c>
      <c r="R2555" s="73">
        <f t="shared" si="554"/>
        <v>130.8764461680672</v>
      </c>
      <c r="S2555" s="73">
        <f t="shared" si="555"/>
        <v>384.0022598277695</v>
      </c>
      <c r="T2555" s="73">
        <f t="shared" si="556"/>
        <v>11540.11907090052</v>
      </c>
      <c r="U2555" s="73">
        <f t="shared" si="557"/>
        <v>19236</v>
      </c>
      <c r="V2555" s="73">
        <f t="shared" si="558"/>
        <v>122730.20123708618</v>
      </c>
      <c r="W2555" s="73">
        <f t="shared" si="559"/>
        <v>126485.92635792632</v>
      </c>
    </row>
    <row r="2556" spans="2:23" ht="15">
      <c r="B2556" t="s">
        <v>4232</v>
      </c>
      <c r="C2556" t="s">
        <v>3337</v>
      </c>
      <c r="D2556" t="s">
        <v>449</v>
      </c>
      <c r="E2556" s="54">
        <v>40.16</v>
      </c>
      <c r="F2556" s="45" t="s">
        <v>450</v>
      </c>
      <c r="G2556" s="45" t="s">
        <v>408</v>
      </c>
      <c r="H2556" s="45" t="s">
        <v>785</v>
      </c>
      <c r="I2556" s="53">
        <v>77002.03</v>
      </c>
      <c r="J2556" s="58">
        <f t="shared" si="546"/>
        <v>79928.10714000001</v>
      </c>
      <c r="K2556" s="58">
        <f t="shared" si="547"/>
        <v>82565.73467562</v>
      </c>
      <c r="L2556" s="74">
        <f t="shared" si="548"/>
        <v>6114.5001962100005</v>
      </c>
      <c r="M2556" s="74">
        <f t="shared" si="549"/>
        <v>118.29359856720001</v>
      </c>
      <c r="N2556" s="74">
        <f t="shared" si="550"/>
        <v>384.0022598277695</v>
      </c>
      <c r="O2556" s="74">
        <f t="shared" si="551"/>
        <v>10290.743794275002</v>
      </c>
      <c r="P2556" s="39">
        <f t="shared" si="552"/>
        <v>19044</v>
      </c>
      <c r="Q2556" s="73">
        <f t="shared" si="553"/>
        <v>6316.27870268493</v>
      </c>
      <c r="R2556" s="73">
        <f t="shared" si="554"/>
        <v>122.19728731991759</v>
      </c>
      <c r="S2556" s="73">
        <f t="shared" si="555"/>
        <v>384.0022598277695</v>
      </c>
      <c r="T2556" s="73">
        <f t="shared" si="556"/>
        <v>10774.82837516841</v>
      </c>
      <c r="U2556" s="73">
        <f t="shared" si="557"/>
        <v>19236</v>
      </c>
      <c r="V2556" s="73">
        <f t="shared" si="558"/>
        <v>115879.64698887998</v>
      </c>
      <c r="W2556" s="73">
        <f t="shared" si="559"/>
        <v>119399.04130062103</v>
      </c>
    </row>
    <row r="2557" spans="2:23" ht="15">
      <c r="B2557" t="s">
        <v>4233</v>
      </c>
      <c r="C2557" t="s">
        <v>3337</v>
      </c>
      <c r="D2557" t="s">
        <v>449</v>
      </c>
      <c r="E2557" s="54">
        <v>40.16</v>
      </c>
      <c r="F2557" s="45" t="s">
        <v>450</v>
      </c>
      <c r="G2557" s="45" t="s">
        <v>408</v>
      </c>
      <c r="H2557" s="45" t="s">
        <v>785</v>
      </c>
      <c r="I2557" s="53">
        <v>77002.03</v>
      </c>
      <c r="J2557" s="58">
        <f t="shared" si="546"/>
        <v>79928.10714000001</v>
      </c>
      <c r="K2557" s="58">
        <f t="shared" si="547"/>
        <v>82565.73467562</v>
      </c>
      <c r="L2557" s="74">
        <f t="shared" si="548"/>
        <v>6114.5001962100005</v>
      </c>
      <c r="M2557" s="74">
        <f t="shared" si="549"/>
        <v>118.29359856720001</v>
      </c>
      <c r="N2557" s="74">
        <f t="shared" si="550"/>
        <v>384.0022598277695</v>
      </c>
      <c r="O2557" s="74">
        <f t="shared" si="551"/>
        <v>10290.743794275002</v>
      </c>
      <c r="P2557" s="39">
        <f t="shared" si="552"/>
        <v>19044</v>
      </c>
      <c r="Q2557" s="73">
        <f t="shared" si="553"/>
        <v>6316.27870268493</v>
      </c>
      <c r="R2557" s="73">
        <f t="shared" si="554"/>
        <v>122.19728731991759</v>
      </c>
      <c r="S2557" s="73">
        <f t="shared" si="555"/>
        <v>384.0022598277695</v>
      </c>
      <c r="T2557" s="73">
        <f t="shared" si="556"/>
        <v>10774.82837516841</v>
      </c>
      <c r="U2557" s="73">
        <f t="shared" si="557"/>
        <v>19236</v>
      </c>
      <c r="V2557" s="73">
        <f t="shared" si="558"/>
        <v>115879.64698887998</v>
      </c>
      <c r="W2557" s="73">
        <f t="shared" si="559"/>
        <v>119399.04130062103</v>
      </c>
    </row>
    <row r="2558" spans="2:23" ht="15">
      <c r="B2558" t="s">
        <v>4234</v>
      </c>
      <c r="C2558" t="s">
        <v>3866</v>
      </c>
      <c r="D2558" t="s">
        <v>449</v>
      </c>
      <c r="E2558" s="54">
        <v>40.16</v>
      </c>
      <c r="F2558" s="45" t="s">
        <v>450</v>
      </c>
      <c r="G2558" s="45" t="s">
        <v>408</v>
      </c>
      <c r="H2558" s="45" t="s">
        <v>785</v>
      </c>
      <c r="I2558" s="53">
        <v>82471.16</v>
      </c>
      <c r="J2558" s="58">
        <f t="shared" si="546"/>
        <v>85605.06408000001</v>
      </c>
      <c r="K2558" s="58">
        <f t="shared" si="547"/>
        <v>88430.03119464</v>
      </c>
      <c r="L2558" s="74">
        <f t="shared" si="548"/>
        <v>6548.7874021200005</v>
      </c>
      <c r="M2558" s="74">
        <f t="shared" si="549"/>
        <v>126.69549483840001</v>
      </c>
      <c r="N2558" s="74">
        <f t="shared" si="550"/>
        <v>384.0022598277695</v>
      </c>
      <c r="O2558" s="74">
        <f t="shared" si="551"/>
        <v>11021.652000300002</v>
      </c>
      <c r="P2558" s="39">
        <f t="shared" si="552"/>
        <v>19044</v>
      </c>
      <c r="Q2558" s="73">
        <f t="shared" si="553"/>
        <v>6764.89738638996</v>
      </c>
      <c r="R2558" s="73">
        <f t="shared" si="554"/>
        <v>130.8764461680672</v>
      </c>
      <c r="S2558" s="73">
        <f t="shared" si="555"/>
        <v>384.0022598277695</v>
      </c>
      <c r="T2558" s="73">
        <f t="shared" si="556"/>
        <v>11540.11907090052</v>
      </c>
      <c r="U2558" s="73">
        <f t="shared" si="557"/>
        <v>19236</v>
      </c>
      <c r="V2558" s="73">
        <f t="shared" si="558"/>
        <v>122730.20123708618</v>
      </c>
      <c r="W2558" s="73">
        <f t="shared" si="559"/>
        <v>126485.92635792632</v>
      </c>
    </row>
    <row r="2559" spans="2:23" ht="15">
      <c r="B2559" t="s">
        <v>4235</v>
      </c>
      <c r="C2559" t="s">
        <v>3868</v>
      </c>
      <c r="D2559" t="s">
        <v>449</v>
      </c>
      <c r="E2559" s="54">
        <v>40.16</v>
      </c>
      <c r="F2559" s="45" t="s">
        <v>450</v>
      </c>
      <c r="G2559" s="45" t="s">
        <v>408</v>
      </c>
      <c r="H2559" s="45" t="s">
        <v>785</v>
      </c>
      <c r="I2559" s="53">
        <v>83905.88</v>
      </c>
      <c r="J2559" s="58">
        <f t="shared" si="546"/>
        <v>87094.30344</v>
      </c>
      <c r="K2559" s="58">
        <f t="shared" si="547"/>
        <v>89968.41545351999</v>
      </c>
      <c r="L2559" s="74">
        <f t="shared" si="548"/>
        <v>6662.71421316</v>
      </c>
      <c r="M2559" s="74">
        <f t="shared" si="549"/>
        <v>128.8995690912</v>
      </c>
      <c r="N2559" s="74">
        <f t="shared" si="550"/>
        <v>384.0022598277695</v>
      </c>
      <c r="O2559" s="74">
        <f t="shared" si="551"/>
        <v>11213.3915679</v>
      </c>
      <c r="P2559" s="39">
        <f t="shared" si="552"/>
        <v>19044</v>
      </c>
      <c r="Q2559" s="73">
        <f t="shared" si="553"/>
        <v>6882.58378219428</v>
      </c>
      <c r="R2559" s="73">
        <f t="shared" si="554"/>
        <v>133.15325487120958</v>
      </c>
      <c r="S2559" s="73">
        <f t="shared" si="555"/>
        <v>384.0022598277695</v>
      </c>
      <c r="T2559" s="73">
        <f t="shared" si="556"/>
        <v>11740.87821668436</v>
      </c>
      <c r="U2559" s="73">
        <f t="shared" si="557"/>
        <v>19236</v>
      </c>
      <c r="V2559" s="73">
        <f t="shared" si="558"/>
        <v>124527.31104997898</v>
      </c>
      <c r="W2559" s="73">
        <f t="shared" si="559"/>
        <v>128345.0329670976</v>
      </c>
    </row>
    <row r="2560" spans="2:23" ht="15">
      <c r="B2560" t="s">
        <v>4236</v>
      </c>
      <c r="C2560" t="s">
        <v>4188</v>
      </c>
      <c r="D2560" t="s">
        <v>3012</v>
      </c>
      <c r="E2560" s="54">
        <v>40</v>
      </c>
      <c r="F2560" s="45" t="s">
        <v>407</v>
      </c>
      <c r="G2560" s="45" t="s">
        <v>408</v>
      </c>
      <c r="H2560" s="45" t="s">
        <v>412</v>
      </c>
      <c r="I2560" s="53">
        <v>168166.37</v>
      </c>
      <c r="J2560" s="58">
        <f t="shared" si="546"/>
        <v>174556.69206</v>
      </c>
      <c r="K2560" s="58">
        <f t="shared" si="547"/>
        <v>180317.06289797998</v>
      </c>
      <c r="L2560" s="74">
        <f t="shared" si="548"/>
        <v>10491.87203487</v>
      </c>
      <c r="M2560" s="74">
        <f t="shared" si="549"/>
        <v>258.3439042488</v>
      </c>
      <c r="N2560" s="74">
        <f t="shared" si="550"/>
        <v>384.0022598277695</v>
      </c>
      <c r="O2560" s="74">
        <f t="shared" si="551"/>
        <v>22474.174102725</v>
      </c>
      <c r="P2560" s="39">
        <f t="shared" si="552"/>
        <v>19044</v>
      </c>
      <c r="Q2560" s="73">
        <f t="shared" si="553"/>
        <v>10575.39741202071</v>
      </c>
      <c r="R2560" s="73">
        <f t="shared" si="554"/>
        <v>266.8692530890104</v>
      </c>
      <c r="S2560" s="73">
        <f t="shared" si="555"/>
        <v>384.0022598277695</v>
      </c>
      <c r="T2560" s="73">
        <f t="shared" si="556"/>
        <v>23531.376708186388</v>
      </c>
      <c r="U2560" s="73">
        <f t="shared" si="557"/>
        <v>19236</v>
      </c>
      <c r="V2560" s="73">
        <f t="shared" si="558"/>
        <v>227209.0843616716</v>
      </c>
      <c r="W2560" s="73">
        <f t="shared" si="559"/>
        <v>234310.70853110385</v>
      </c>
    </row>
    <row r="2561" spans="2:23" ht="15">
      <c r="B2561" t="s">
        <v>4237</v>
      </c>
      <c r="C2561" t="s">
        <v>1181</v>
      </c>
      <c r="D2561" t="s">
        <v>417</v>
      </c>
      <c r="E2561" s="54">
        <v>40</v>
      </c>
      <c r="F2561" s="45" t="s">
        <v>407</v>
      </c>
      <c r="G2561" s="45" t="s">
        <v>408</v>
      </c>
      <c r="H2561" s="45" t="s">
        <v>412</v>
      </c>
      <c r="I2561" s="53">
        <v>173402.32</v>
      </c>
      <c r="J2561" s="58">
        <f t="shared" si="546"/>
        <v>179991.60816</v>
      </c>
      <c r="K2561" s="58">
        <f t="shared" si="547"/>
        <v>185931.33122927998</v>
      </c>
      <c r="L2561" s="74">
        <f t="shared" si="548"/>
        <v>10570.67831832</v>
      </c>
      <c r="M2561" s="74">
        <f t="shared" si="549"/>
        <v>266.3875800768</v>
      </c>
      <c r="N2561" s="74">
        <f t="shared" si="550"/>
        <v>384.0022598277695</v>
      </c>
      <c r="O2561" s="74">
        <f t="shared" si="551"/>
        <v>23173.9195506</v>
      </c>
      <c r="P2561" s="39">
        <f t="shared" si="552"/>
        <v>19044</v>
      </c>
      <c r="Q2561" s="73">
        <f t="shared" si="553"/>
        <v>10656.80430282456</v>
      </c>
      <c r="R2561" s="73">
        <f t="shared" si="554"/>
        <v>275.1783702193344</v>
      </c>
      <c r="S2561" s="73">
        <f t="shared" si="555"/>
        <v>384.0022598277695</v>
      </c>
      <c r="T2561" s="73">
        <f t="shared" si="556"/>
        <v>24264.03872542104</v>
      </c>
      <c r="U2561" s="73">
        <f t="shared" si="557"/>
        <v>19236</v>
      </c>
      <c r="V2561" s="73">
        <f t="shared" si="558"/>
        <v>233430.59586882457</v>
      </c>
      <c r="W2561" s="73">
        <f t="shared" si="559"/>
        <v>240747.3548875727</v>
      </c>
    </row>
    <row r="2562" spans="2:23" ht="15">
      <c r="B2562" t="s">
        <v>4238</v>
      </c>
      <c r="C2562" t="s">
        <v>3390</v>
      </c>
      <c r="D2562" t="s">
        <v>449</v>
      </c>
      <c r="E2562" s="54">
        <v>40.16</v>
      </c>
      <c r="F2562" s="45" t="s">
        <v>450</v>
      </c>
      <c r="G2562" s="45" t="s">
        <v>408</v>
      </c>
      <c r="H2562" s="45" t="s">
        <v>4185</v>
      </c>
      <c r="I2562" s="53">
        <v>67985.47</v>
      </c>
      <c r="J2562" s="58">
        <f t="shared" si="546"/>
        <v>70568.91786</v>
      </c>
      <c r="K2562" s="58">
        <f t="shared" si="547"/>
        <v>72897.69214937999</v>
      </c>
      <c r="L2562" s="74">
        <f t="shared" si="548"/>
        <v>5398.52221629</v>
      </c>
      <c r="M2562" s="74">
        <f t="shared" si="549"/>
        <v>104.4419984328</v>
      </c>
      <c r="N2562" s="74">
        <f t="shared" si="550"/>
        <v>384.0022598277695</v>
      </c>
      <c r="O2562" s="74">
        <f t="shared" si="551"/>
        <v>9085.748174475</v>
      </c>
      <c r="P2562" s="39">
        <f t="shared" si="552"/>
        <v>19044</v>
      </c>
      <c r="Q2562" s="73">
        <f t="shared" si="553"/>
        <v>5576.673449427569</v>
      </c>
      <c r="R2562" s="73">
        <f t="shared" si="554"/>
        <v>107.88858438108238</v>
      </c>
      <c r="S2562" s="73">
        <f t="shared" si="555"/>
        <v>384.0022598277695</v>
      </c>
      <c r="T2562" s="73">
        <f t="shared" si="556"/>
        <v>9513.148825494089</v>
      </c>
      <c r="U2562" s="73">
        <f t="shared" si="557"/>
        <v>19236</v>
      </c>
      <c r="V2562" s="73">
        <f t="shared" si="558"/>
        <v>104585.63250902557</v>
      </c>
      <c r="W2562" s="73">
        <f t="shared" si="559"/>
        <v>107715.4052685105</v>
      </c>
    </row>
    <row r="2563" spans="2:23" ht="15">
      <c r="B2563" t="s">
        <v>4239</v>
      </c>
      <c r="C2563" t="s">
        <v>3390</v>
      </c>
      <c r="D2563" t="s">
        <v>449</v>
      </c>
      <c r="E2563" s="54">
        <v>40.16</v>
      </c>
      <c r="F2563" s="45" t="s">
        <v>450</v>
      </c>
      <c r="G2563" s="45" t="s">
        <v>408</v>
      </c>
      <c r="H2563" s="45" t="s">
        <v>4185</v>
      </c>
      <c r="I2563" s="53">
        <v>67985.47</v>
      </c>
      <c r="J2563" s="58">
        <f t="shared" si="546"/>
        <v>70568.91786</v>
      </c>
      <c r="K2563" s="58">
        <f t="shared" si="547"/>
        <v>72897.69214937999</v>
      </c>
      <c r="L2563" s="74">
        <f t="shared" si="548"/>
        <v>5398.52221629</v>
      </c>
      <c r="M2563" s="74">
        <f t="shared" si="549"/>
        <v>104.4419984328</v>
      </c>
      <c r="N2563" s="74">
        <f t="shared" si="550"/>
        <v>384.0022598277695</v>
      </c>
      <c r="O2563" s="74">
        <f t="shared" si="551"/>
        <v>9085.748174475</v>
      </c>
      <c r="P2563" s="39">
        <f t="shared" si="552"/>
        <v>19044</v>
      </c>
      <c r="Q2563" s="73">
        <f t="shared" si="553"/>
        <v>5576.673449427569</v>
      </c>
      <c r="R2563" s="73">
        <f t="shared" si="554"/>
        <v>107.88858438108238</v>
      </c>
      <c r="S2563" s="73">
        <f t="shared" si="555"/>
        <v>384.0022598277695</v>
      </c>
      <c r="T2563" s="73">
        <f t="shared" si="556"/>
        <v>9513.148825494089</v>
      </c>
      <c r="U2563" s="73">
        <f t="shared" si="557"/>
        <v>19236</v>
      </c>
      <c r="V2563" s="73">
        <f t="shared" si="558"/>
        <v>104585.63250902557</v>
      </c>
      <c r="W2563" s="73">
        <f t="shared" si="559"/>
        <v>107715.4052685105</v>
      </c>
    </row>
    <row r="2564" spans="2:23" ht="15">
      <c r="B2564" t="s">
        <v>4240</v>
      </c>
      <c r="C2564" t="s">
        <v>4241</v>
      </c>
      <c r="D2564" t="s">
        <v>449</v>
      </c>
      <c r="E2564" s="54">
        <v>40.16</v>
      </c>
      <c r="F2564" s="45" t="s">
        <v>450</v>
      </c>
      <c r="G2564" s="45" t="s">
        <v>408</v>
      </c>
      <c r="H2564" s="45" t="s">
        <v>4185</v>
      </c>
      <c r="I2564" s="53">
        <v>34403.2</v>
      </c>
      <c r="J2564" s="58">
        <f t="shared" si="546"/>
        <v>35710.5216</v>
      </c>
      <c r="K2564" s="58">
        <f t="shared" si="547"/>
        <v>36888.9688128</v>
      </c>
      <c r="L2564" s="74">
        <f t="shared" si="548"/>
        <v>2731.8549024</v>
      </c>
      <c r="M2564" s="74">
        <f t="shared" si="549"/>
        <v>52.851571968</v>
      </c>
      <c r="N2564" s="74">
        <f t="shared" si="550"/>
        <v>384.0022598277695</v>
      </c>
      <c r="O2564" s="74">
        <f t="shared" si="551"/>
        <v>4597.729656</v>
      </c>
      <c r="P2564" s="39">
        <f t="shared" si="552"/>
        <v>19044</v>
      </c>
      <c r="Q2564" s="73">
        <f t="shared" si="553"/>
        <v>2822.0061141792</v>
      </c>
      <c r="R2564" s="73">
        <f t="shared" si="554"/>
        <v>54.595673842943995</v>
      </c>
      <c r="S2564" s="73">
        <f t="shared" si="555"/>
        <v>384.0022598277695</v>
      </c>
      <c r="T2564" s="73">
        <f t="shared" si="556"/>
        <v>4814.0104300704</v>
      </c>
      <c r="U2564" s="73">
        <f t="shared" si="557"/>
        <v>19236</v>
      </c>
      <c r="V2564" s="73">
        <f t="shared" si="558"/>
        <v>62520.95999019577</v>
      </c>
      <c r="W2564" s="73">
        <f t="shared" si="559"/>
        <v>64199.583290720315</v>
      </c>
    </row>
    <row r="2565" spans="2:23" ht="15">
      <c r="B2565" t="s">
        <v>4242</v>
      </c>
      <c r="C2565" t="s">
        <v>4243</v>
      </c>
      <c r="D2565" t="s">
        <v>417</v>
      </c>
      <c r="E2565" s="54">
        <v>40</v>
      </c>
      <c r="F2565" s="45" t="s">
        <v>407</v>
      </c>
      <c r="G2565" s="45" t="s">
        <v>408</v>
      </c>
      <c r="H2565" s="45" t="s">
        <v>4185</v>
      </c>
      <c r="I2565" s="53">
        <v>32376.03</v>
      </c>
      <c r="J2565" s="58">
        <f t="shared" si="546"/>
        <v>33606.31914</v>
      </c>
      <c r="K2565" s="58">
        <f t="shared" si="547"/>
        <v>34715.32767162</v>
      </c>
      <c r="L2565" s="74">
        <f t="shared" si="548"/>
        <v>2570.88341421</v>
      </c>
      <c r="M2565" s="74">
        <f t="shared" si="549"/>
        <v>49.7373523272</v>
      </c>
      <c r="N2565" s="74">
        <f t="shared" si="550"/>
        <v>384.0022598277695</v>
      </c>
      <c r="O2565" s="74">
        <f t="shared" si="551"/>
        <v>4326.813589275</v>
      </c>
      <c r="P2565" s="39">
        <f t="shared" si="552"/>
        <v>19044</v>
      </c>
      <c r="Q2565" s="73">
        <f t="shared" si="553"/>
        <v>2655.7225668789297</v>
      </c>
      <c r="R2565" s="73">
        <f t="shared" si="554"/>
        <v>51.3786849539976</v>
      </c>
      <c r="S2565" s="73">
        <f t="shared" si="555"/>
        <v>384.0022598277695</v>
      </c>
      <c r="T2565" s="73">
        <f t="shared" si="556"/>
        <v>4530.35026114641</v>
      </c>
      <c r="U2565" s="73">
        <f t="shared" si="557"/>
        <v>19236</v>
      </c>
      <c r="V2565" s="73">
        <f t="shared" si="558"/>
        <v>59981.75575563997</v>
      </c>
      <c r="W2565" s="73">
        <f t="shared" si="559"/>
        <v>61572.781444427106</v>
      </c>
    </row>
    <row r="2566" spans="2:23" ht="15">
      <c r="B2566" t="s">
        <v>4244</v>
      </c>
      <c r="C2566" t="s">
        <v>4245</v>
      </c>
      <c r="D2566" t="s">
        <v>3012</v>
      </c>
      <c r="E2566" s="54">
        <v>40</v>
      </c>
      <c r="F2566" s="45" t="s">
        <v>407</v>
      </c>
      <c r="G2566" s="45" t="s">
        <v>408</v>
      </c>
      <c r="H2566" s="45" t="s">
        <v>412</v>
      </c>
      <c r="I2566" s="53">
        <v>141371.44</v>
      </c>
      <c r="J2566" s="58">
        <f t="shared" si="546"/>
        <v>146743.55472000001</v>
      </c>
      <c r="K2566" s="58">
        <f t="shared" si="547"/>
        <v>151586.09202576</v>
      </c>
      <c r="L2566" s="74">
        <f t="shared" si="548"/>
        <v>10088.581543440001</v>
      </c>
      <c r="M2566" s="74">
        <f t="shared" si="549"/>
        <v>217.1804609856</v>
      </c>
      <c r="N2566" s="74">
        <f t="shared" si="550"/>
        <v>384.0022598277695</v>
      </c>
      <c r="O2566" s="74">
        <f t="shared" si="551"/>
        <v>18893.232670200003</v>
      </c>
      <c r="P2566" s="39">
        <f t="shared" si="552"/>
        <v>19044</v>
      </c>
      <c r="Q2566" s="73">
        <f t="shared" si="553"/>
        <v>10158.798334373521</v>
      </c>
      <c r="R2566" s="73">
        <f t="shared" si="554"/>
        <v>224.34741619812482</v>
      </c>
      <c r="S2566" s="73">
        <f t="shared" si="555"/>
        <v>384.0022598277695</v>
      </c>
      <c r="T2566" s="73">
        <f t="shared" si="556"/>
        <v>19781.98500936168</v>
      </c>
      <c r="U2566" s="73">
        <f t="shared" si="557"/>
        <v>19236</v>
      </c>
      <c r="V2566" s="73">
        <f t="shared" si="558"/>
        <v>195370.5516544534</v>
      </c>
      <c r="W2566" s="73">
        <f t="shared" si="559"/>
        <v>201371.2250455211</v>
      </c>
    </row>
    <row r="2567" spans="2:23" ht="15">
      <c r="B2567" t="s">
        <v>4246</v>
      </c>
      <c r="C2567" t="s">
        <v>4247</v>
      </c>
      <c r="D2567" t="s">
        <v>449</v>
      </c>
      <c r="E2567" s="54">
        <v>40.16</v>
      </c>
      <c r="F2567" s="45" t="s">
        <v>450</v>
      </c>
      <c r="G2567" s="45" t="s">
        <v>408</v>
      </c>
      <c r="H2567" s="45" t="s">
        <v>785</v>
      </c>
      <c r="I2567" s="53">
        <v>84593.6</v>
      </c>
      <c r="J2567" s="58">
        <f t="shared" si="546"/>
        <v>87808.15680000001</v>
      </c>
      <c r="K2567" s="58">
        <f t="shared" si="547"/>
        <v>90705.82597440001</v>
      </c>
      <c r="L2567" s="74">
        <f t="shared" si="548"/>
        <v>6717.3239952</v>
      </c>
      <c r="M2567" s="74">
        <f t="shared" si="549"/>
        <v>129.956072064</v>
      </c>
      <c r="N2567" s="74">
        <f t="shared" si="550"/>
        <v>384.0022598277695</v>
      </c>
      <c r="O2567" s="74">
        <f t="shared" si="551"/>
        <v>11305.300188000001</v>
      </c>
      <c r="P2567" s="39">
        <f t="shared" si="552"/>
        <v>19044</v>
      </c>
      <c r="Q2567" s="73">
        <f t="shared" si="553"/>
        <v>6938.995687041601</v>
      </c>
      <c r="R2567" s="73">
        <f t="shared" si="554"/>
        <v>134.24462244211202</v>
      </c>
      <c r="S2567" s="73">
        <f t="shared" si="555"/>
        <v>384.0022598277695</v>
      </c>
      <c r="T2567" s="73">
        <f t="shared" si="556"/>
        <v>11837.110289659202</v>
      </c>
      <c r="U2567" s="73">
        <f t="shared" si="557"/>
        <v>19236</v>
      </c>
      <c r="V2567" s="73">
        <f t="shared" si="558"/>
        <v>125388.73931509178</v>
      </c>
      <c r="W2567" s="73">
        <f t="shared" si="559"/>
        <v>129236.1788333707</v>
      </c>
    </row>
    <row r="2568" spans="2:23" ht="15">
      <c r="B2568" t="s">
        <v>4248</v>
      </c>
      <c r="C2568" t="s">
        <v>4249</v>
      </c>
      <c r="D2568" t="s">
        <v>4250</v>
      </c>
      <c r="E2568" s="54">
        <v>40.16</v>
      </c>
      <c r="F2568" s="45" t="s">
        <v>450</v>
      </c>
      <c r="G2568" s="45" t="s">
        <v>408</v>
      </c>
      <c r="H2568" s="45" t="s">
        <v>412</v>
      </c>
      <c r="I2568" s="53">
        <v>109517.2</v>
      </c>
      <c r="J2568" s="58">
        <f t="shared" si="546"/>
        <v>113678.8536</v>
      </c>
      <c r="K2568" s="58">
        <f t="shared" si="547"/>
        <v>117430.2557688</v>
      </c>
      <c r="L2568" s="74">
        <f t="shared" si="548"/>
        <v>8696.4323004</v>
      </c>
      <c r="M2568" s="74">
        <f t="shared" si="549"/>
        <v>168.244703328</v>
      </c>
      <c r="N2568" s="74">
        <f t="shared" si="550"/>
        <v>384.0022598277695</v>
      </c>
      <c r="O2568" s="74">
        <f t="shared" si="551"/>
        <v>14636.152401000001</v>
      </c>
      <c r="P2568" s="39">
        <f t="shared" si="552"/>
        <v>19044</v>
      </c>
      <c r="Q2568" s="73">
        <f t="shared" si="553"/>
        <v>8983.414566313199</v>
      </c>
      <c r="R2568" s="73">
        <f t="shared" si="554"/>
        <v>173.796778537824</v>
      </c>
      <c r="S2568" s="73">
        <f t="shared" si="555"/>
        <v>384.0022598277695</v>
      </c>
      <c r="T2568" s="73">
        <f t="shared" si="556"/>
        <v>15324.6483778284</v>
      </c>
      <c r="U2568" s="73">
        <f t="shared" si="557"/>
        <v>19236</v>
      </c>
      <c r="V2568" s="73">
        <f t="shared" si="558"/>
        <v>156607.68526455577</v>
      </c>
      <c r="W2568" s="73">
        <f t="shared" si="559"/>
        <v>161532.1177513072</v>
      </c>
    </row>
    <row r="2569" spans="2:23" ht="15">
      <c r="B2569" t="s">
        <v>4251</v>
      </c>
      <c r="C2569" t="s">
        <v>904</v>
      </c>
      <c r="D2569" t="s">
        <v>417</v>
      </c>
      <c r="E2569" s="54">
        <v>40</v>
      </c>
      <c r="F2569" s="45" t="s">
        <v>407</v>
      </c>
      <c r="G2569" s="45" t="s">
        <v>408</v>
      </c>
      <c r="H2569" s="45" t="s">
        <v>412</v>
      </c>
      <c r="I2569" s="53">
        <v>150816.89</v>
      </c>
      <c r="J2569" s="58">
        <f t="shared" si="546"/>
        <v>156547.93182000003</v>
      </c>
      <c r="K2569" s="58">
        <f t="shared" si="547"/>
        <v>161714.01357006002</v>
      </c>
      <c r="L2569" s="74">
        <f t="shared" si="548"/>
        <v>10230.745011390001</v>
      </c>
      <c r="M2569" s="74">
        <f t="shared" si="549"/>
        <v>231.69093909360004</v>
      </c>
      <c r="N2569" s="74">
        <f t="shared" si="550"/>
        <v>384.0022598277695</v>
      </c>
      <c r="O2569" s="74">
        <f t="shared" si="551"/>
        <v>20155.546221825003</v>
      </c>
      <c r="P2569" s="39">
        <f t="shared" si="552"/>
        <v>19044</v>
      </c>
      <c r="Q2569" s="73">
        <f t="shared" si="553"/>
        <v>10305.65319676587</v>
      </c>
      <c r="R2569" s="73">
        <f t="shared" si="554"/>
        <v>239.33674008368882</v>
      </c>
      <c r="S2569" s="73">
        <f t="shared" si="555"/>
        <v>384.0022598277695</v>
      </c>
      <c r="T2569" s="73">
        <f t="shared" si="556"/>
        <v>21103.678770892835</v>
      </c>
      <c r="U2569" s="73">
        <f t="shared" si="557"/>
        <v>19236</v>
      </c>
      <c r="V2569" s="73">
        <f t="shared" si="558"/>
        <v>206593.9162521364</v>
      </c>
      <c r="W2569" s="73">
        <f t="shared" si="559"/>
        <v>212982.68453763018</v>
      </c>
    </row>
    <row r="2570" spans="2:23" ht="15">
      <c r="B2570" t="s">
        <v>4252</v>
      </c>
      <c r="C2570" t="s">
        <v>4253</v>
      </c>
      <c r="D2570" t="s">
        <v>449</v>
      </c>
      <c r="E2570" s="54">
        <v>40.16</v>
      </c>
      <c r="F2570" s="45" t="s">
        <v>450</v>
      </c>
      <c r="G2570" s="45" t="s">
        <v>408</v>
      </c>
      <c r="H2570" s="45" t="s">
        <v>785</v>
      </c>
      <c r="I2570" s="53">
        <v>56898.4</v>
      </c>
      <c r="J2570" s="58">
        <f aca="true" t="shared" si="560" ref="J2570:J2633">I2570*(1+$F$1)</f>
        <v>59060.53920000001</v>
      </c>
      <c r="K2570" s="58">
        <f aca="true" t="shared" si="561" ref="K2570:K2633">J2570*(1+$F$2)</f>
        <v>61009.5369936</v>
      </c>
      <c r="L2570" s="74">
        <f aca="true" t="shared" si="562" ref="L2570:L2633">IF(J2570-$L$2&lt;0,J2570*$I$3,($L$2*$I$3)+(J2570-$L$2)*$I$4)</f>
        <v>4518.1312488</v>
      </c>
      <c r="M2570" s="74">
        <f aca="true" t="shared" si="563" ref="M2570:M2633">J2570*0.00148</f>
        <v>87.409598016</v>
      </c>
      <c r="N2570" s="74">
        <f aca="true" t="shared" si="564" ref="N2570:N2633">2080*0.184616471071043</f>
        <v>384.0022598277695</v>
      </c>
      <c r="O2570" s="74">
        <f aca="true" t="shared" si="565" ref="O2570:O2633">J2570*0.12875</f>
        <v>7604.044422000001</v>
      </c>
      <c r="P2570" s="39">
        <f aca="true" t="shared" si="566" ref="P2570:P2633">1587*12</f>
        <v>19044</v>
      </c>
      <c r="Q2570" s="73">
        <f aca="true" t="shared" si="567" ref="Q2570:Q2633">IF(K2570-$L$2&lt;0,K2570*$I$3,($L$2*$I$3)+(K2570-$L$2)*$I$4)</f>
        <v>4667.2295800104</v>
      </c>
      <c r="R2570" s="73">
        <f aca="true" t="shared" si="568" ref="R2570:R2633">K2570*0.00148</f>
        <v>90.294114750528</v>
      </c>
      <c r="S2570" s="73">
        <f aca="true" t="shared" si="569" ref="S2570:S2633">2080*0.184616471071043</f>
        <v>384.0022598277695</v>
      </c>
      <c r="T2570" s="73">
        <f aca="true" t="shared" si="570" ref="T2570:T2633">K2570*0.1305</f>
        <v>7961.7445776648</v>
      </c>
      <c r="U2570" s="73">
        <f aca="true" t="shared" si="571" ref="U2570:U2633">1603*12</f>
        <v>19236</v>
      </c>
      <c r="V2570" s="73">
        <f aca="true" t="shared" si="572" ref="V2570:V2633">J2570+SUM(L2570:P2570)</f>
        <v>90698.12672864378</v>
      </c>
      <c r="W2570" s="73">
        <f aca="true" t="shared" si="573" ref="W2570:W2633">K2570+SUM(Q2570:U2570)</f>
        <v>93348.8075258535</v>
      </c>
    </row>
    <row r="2571" spans="2:23" ht="15">
      <c r="B2571" t="s">
        <v>4254</v>
      </c>
      <c r="C2571" t="s">
        <v>4255</v>
      </c>
      <c r="D2571" t="s">
        <v>449</v>
      </c>
      <c r="E2571" s="54">
        <v>40.16</v>
      </c>
      <c r="F2571" s="45" t="s">
        <v>450</v>
      </c>
      <c r="G2571" s="45" t="s">
        <v>408</v>
      </c>
      <c r="H2571" s="45" t="s">
        <v>785</v>
      </c>
      <c r="I2571" s="53">
        <v>59748</v>
      </c>
      <c r="J2571" s="58">
        <f t="shared" si="560"/>
        <v>62018.424</v>
      </c>
      <c r="K2571" s="58">
        <f t="shared" si="561"/>
        <v>64065.031992</v>
      </c>
      <c r="L2571" s="74">
        <f t="shared" si="562"/>
        <v>4744.409436</v>
      </c>
      <c r="M2571" s="74">
        <f t="shared" si="563"/>
        <v>91.78726752</v>
      </c>
      <c r="N2571" s="74">
        <f t="shared" si="564"/>
        <v>384.0022598277695</v>
      </c>
      <c r="O2571" s="74">
        <f t="shared" si="565"/>
        <v>7984.87209</v>
      </c>
      <c r="P2571" s="39">
        <f t="shared" si="566"/>
        <v>19044</v>
      </c>
      <c r="Q2571" s="73">
        <f t="shared" si="567"/>
        <v>4900.974947387999</v>
      </c>
      <c r="R2571" s="73">
        <f t="shared" si="568"/>
        <v>94.81624734815999</v>
      </c>
      <c r="S2571" s="73">
        <f t="shared" si="569"/>
        <v>384.0022598277695</v>
      </c>
      <c r="T2571" s="73">
        <f t="shared" si="570"/>
        <v>8360.486674956</v>
      </c>
      <c r="U2571" s="73">
        <f t="shared" si="571"/>
        <v>19236</v>
      </c>
      <c r="V2571" s="73">
        <f t="shared" si="572"/>
        <v>94267.49505334777</v>
      </c>
      <c r="W2571" s="73">
        <f t="shared" si="573"/>
        <v>97041.31212151994</v>
      </c>
    </row>
    <row r="2572" spans="2:23" ht="15">
      <c r="B2572" t="s">
        <v>4256</v>
      </c>
      <c r="C2572" t="s">
        <v>4257</v>
      </c>
      <c r="D2572" t="s">
        <v>449</v>
      </c>
      <c r="E2572" s="54">
        <v>40.16</v>
      </c>
      <c r="F2572" s="45" t="s">
        <v>450</v>
      </c>
      <c r="G2572" s="45" t="s">
        <v>408</v>
      </c>
      <c r="H2572" s="45" t="s">
        <v>785</v>
      </c>
      <c r="I2572" s="53">
        <v>61162.4</v>
      </c>
      <c r="J2572" s="58">
        <f t="shared" si="560"/>
        <v>63486.571200000006</v>
      </c>
      <c r="K2572" s="58">
        <f t="shared" si="561"/>
        <v>65581.6280496</v>
      </c>
      <c r="L2572" s="74">
        <f t="shared" si="562"/>
        <v>4856.7226968</v>
      </c>
      <c r="M2572" s="74">
        <f t="shared" si="563"/>
        <v>93.96012537600001</v>
      </c>
      <c r="N2572" s="74">
        <f t="shared" si="564"/>
        <v>384.0022598277695</v>
      </c>
      <c r="O2572" s="74">
        <f t="shared" si="565"/>
        <v>8173.896042000001</v>
      </c>
      <c r="P2572" s="39">
        <f t="shared" si="566"/>
        <v>19044</v>
      </c>
      <c r="Q2572" s="73">
        <f t="shared" si="567"/>
        <v>5016.9945457943995</v>
      </c>
      <c r="R2572" s="73">
        <f t="shared" si="568"/>
        <v>97.06080951340799</v>
      </c>
      <c r="S2572" s="73">
        <f t="shared" si="569"/>
        <v>384.0022598277695</v>
      </c>
      <c r="T2572" s="73">
        <f t="shared" si="570"/>
        <v>8558.4024604728</v>
      </c>
      <c r="U2572" s="73">
        <f t="shared" si="571"/>
        <v>19236</v>
      </c>
      <c r="V2572" s="73">
        <f t="shared" si="572"/>
        <v>96039.15232400378</v>
      </c>
      <c r="W2572" s="73">
        <f t="shared" si="573"/>
        <v>98874.08812520836</v>
      </c>
    </row>
    <row r="2573" spans="2:23" ht="15">
      <c r="B2573" t="s">
        <v>4258</v>
      </c>
      <c r="C2573" t="s">
        <v>4259</v>
      </c>
      <c r="D2573" t="s">
        <v>449</v>
      </c>
      <c r="E2573" s="54">
        <v>40.16</v>
      </c>
      <c r="F2573" s="45" t="s">
        <v>450</v>
      </c>
      <c r="G2573" s="45" t="s">
        <v>408</v>
      </c>
      <c r="H2573" s="45" t="s">
        <v>785</v>
      </c>
      <c r="I2573" s="53">
        <v>65837.94</v>
      </c>
      <c r="J2573" s="58">
        <f t="shared" si="560"/>
        <v>68339.78172</v>
      </c>
      <c r="K2573" s="58">
        <f t="shared" si="561"/>
        <v>70594.99451676</v>
      </c>
      <c r="L2573" s="74">
        <f t="shared" si="562"/>
        <v>5227.99330158</v>
      </c>
      <c r="M2573" s="74">
        <f t="shared" si="563"/>
        <v>101.1428769456</v>
      </c>
      <c r="N2573" s="74">
        <f t="shared" si="564"/>
        <v>384.0022598277695</v>
      </c>
      <c r="O2573" s="74">
        <f t="shared" si="565"/>
        <v>8798.74689645</v>
      </c>
      <c r="P2573" s="39">
        <f t="shared" si="566"/>
        <v>19044</v>
      </c>
      <c r="Q2573" s="73">
        <f t="shared" si="567"/>
        <v>5400.5170805321395</v>
      </c>
      <c r="R2573" s="73">
        <f t="shared" si="568"/>
        <v>104.4805918848048</v>
      </c>
      <c r="S2573" s="73">
        <f t="shared" si="569"/>
        <v>384.0022598277695</v>
      </c>
      <c r="T2573" s="73">
        <f t="shared" si="570"/>
        <v>9212.64678443718</v>
      </c>
      <c r="U2573" s="73">
        <f t="shared" si="571"/>
        <v>19236</v>
      </c>
      <c r="V2573" s="73">
        <f t="shared" si="572"/>
        <v>101895.66705480337</v>
      </c>
      <c r="W2573" s="73">
        <f t="shared" si="573"/>
        <v>104932.64123344189</v>
      </c>
    </row>
    <row r="2574" spans="2:23" ht="15">
      <c r="B2574" t="s">
        <v>4260</v>
      </c>
      <c r="C2574" t="s">
        <v>4261</v>
      </c>
      <c r="D2574" t="s">
        <v>449</v>
      </c>
      <c r="E2574" s="54">
        <v>40.16</v>
      </c>
      <c r="F2574" s="45" t="s">
        <v>450</v>
      </c>
      <c r="G2574" s="45" t="s">
        <v>408</v>
      </c>
      <c r="H2574" s="45" t="s">
        <v>785</v>
      </c>
      <c r="I2574" s="53">
        <v>70467.43</v>
      </c>
      <c r="J2574" s="58">
        <f t="shared" si="560"/>
        <v>73145.19234</v>
      </c>
      <c r="K2574" s="58">
        <f t="shared" si="561"/>
        <v>75558.98368721998</v>
      </c>
      <c r="L2574" s="74">
        <f t="shared" si="562"/>
        <v>5595.60721401</v>
      </c>
      <c r="M2574" s="74">
        <f t="shared" si="563"/>
        <v>108.25488466319999</v>
      </c>
      <c r="N2574" s="74">
        <f t="shared" si="564"/>
        <v>384.0022598277695</v>
      </c>
      <c r="O2574" s="74">
        <f t="shared" si="565"/>
        <v>9417.443513774999</v>
      </c>
      <c r="P2574" s="39">
        <f t="shared" si="566"/>
        <v>19044</v>
      </c>
      <c r="Q2574" s="73">
        <f t="shared" si="567"/>
        <v>5780.262252072328</v>
      </c>
      <c r="R2574" s="73">
        <f t="shared" si="568"/>
        <v>111.82729585708557</v>
      </c>
      <c r="S2574" s="73">
        <f t="shared" si="569"/>
        <v>384.0022598277695</v>
      </c>
      <c r="T2574" s="73">
        <f t="shared" si="570"/>
        <v>9860.447371182208</v>
      </c>
      <c r="U2574" s="73">
        <f t="shared" si="571"/>
        <v>19236</v>
      </c>
      <c r="V2574" s="73">
        <f t="shared" si="572"/>
        <v>107694.50021227596</v>
      </c>
      <c r="W2574" s="73">
        <f t="shared" si="573"/>
        <v>110931.52286615937</v>
      </c>
    </row>
    <row r="2575" spans="2:23" ht="15">
      <c r="B2575" t="s">
        <v>4262</v>
      </c>
      <c r="C2575" t="s">
        <v>4263</v>
      </c>
      <c r="D2575" t="s">
        <v>449</v>
      </c>
      <c r="E2575" s="54">
        <v>40.16</v>
      </c>
      <c r="F2575" s="45" t="s">
        <v>450</v>
      </c>
      <c r="G2575" s="45" t="s">
        <v>408</v>
      </c>
      <c r="H2575" s="45" t="s">
        <v>785</v>
      </c>
      <c r="I2575" s="53">
        <v>76814.4</v>
      </c>
      <c r="J2575" s="58">
        <f t="shared" si="560"/>
        <v>79733.3472</v>
      </c>
      <c r="K2575" s="58">
        <f t="shared" si="561"/>
        <v>82364.5476576</v>
      </c>
      <c r="L2575" s="74">
        <f t="shared" si="562"/>
        <v>6099.601060800001</v>
      </c>
      <c r="M2575" s="74">
        <f t="shared" si="563"/>
        <v>118.005353856</v>
      </c>
      <c r="N2575" s="74">
        <f t="shared" si="564"/>
        <v>384.0022598277695</v>
      </c>
      <c r="O2575" s="74">
        <f t="shared" si="565"/>
        <v>10265.668452</v>
      </c>
      <c r="P2575" s="39">
        <f t="shared" si="566"/>
        <v>19044</v>
      </c>
      <c r="Q2575" s="73">
        <f t="shared" si="567"/>
        <v>6300.8878958064</v>
      </c>
      <c r="R2575" s="73">
        <f t="shared" si="568"/>
        <v>121.89953053324798</v>
      </c>
      <c r="S2575" s="73">
        <f t="shared" si="569"/>
        <v>384.0022598277695</v>
      </c>
      <c r="T2575" s="73">
        <f t="shared" si="570"/>
        <v>10748.5734693168</v>
      </c>
      <c r="U2575" s="73">
        <f t="shared" si="571"/>
        <v>19236</v>
      </c>
      <c r="V2575" s="73">
        <f t="shared" si="572"/>
        <v>115644.62432648377</v>
      </c>
      <c r="W2575" s="73">
        <f t="shared" si="573"/>
        <v>119155.9108130842</v>
      </c>
    </row>
    <row r="2576" spans="2:23" ht="15">
      <c r="B2576" t="s">
        <v>4264</v>
      </c>
      <c r="C2576" t="s">
        <v>4265</v>
      </c>
      <c r="D2576" t="s">
        <v>449</v>
      </c>
      <c r="E2576" s="54">
        <v>40.16</v>
      </c>
      <c r="F2576" s="45" t="s">
        <v>450</v>
      </c>
      <c r="G2576" s="45" t="s">
        <v>408</v>
      </c>
      <c r="H2576" s="45" t="s">
        <v>785</v>
      </c>
      <c r="I2576" s="53">
        <v>78644.8</v>
      </c>
      <c r="J2576" s="58">
        <f t="shared" si="560"/>
        <v>81633.3024</v>
      </c>
      <c r="K2576" s="58">
        <f t="shared" si="561"/>
        <v>84327.20137919999</v>
      </c>
      <c r="L2576" s="74">
        <f t="shared" si="562"/>
        <v>6244.9476336</v>
      </c>
      <c r="M2576" s="74">
        <f t="shared" si="563"/>
        <v>120.817287552</v>
      </c>
      <c r="N2576" s="74">
        <f t="shared" si="564"/>
        <v>384.0022598277695</v>
      </c>
      <c r="O2576" s="74">
        <f t="shared" si="565"/>
        <v>10510.287684</v>
      </c>
      <c r="P2576" s="39">
        <f t="shared" si="566"/>
        <v>19044</v>
      </c>
      <c r="Q2576" s="73">
        <f t="shared" si="567"/>
        <v>6451.030905508799</v>
      </c>
      <c r="R2576" s="73">
        <f t="shared" si="568"/>
        <v>124.80425804121599</v>
      </c>
      <c r="S2576" s="73">
        <f t="shared" si="569"/>
        <v>384.0022598277695</v>
      </c>
      <c r="T2576" s="73">
        <f t="shared" si="570"/>
        <v>11004.6997799856</v>
      </c>
      <c r="U2576" s="73">
        <f t="shared" si="571"/>
        <v>19236</v>
      </c>
      <c r="V2576" s="73">
        <f t="shared" si="572"/>
        <v>117937.35726497977</v>
      </c>
      <c r="W2576" s="73">
        <f t="shared" si="573"/>
        <v>121527.73858256338</v>
      </c>
    </row>
    <row r="2577" spans="2:23" ht="15">
      <c r="B2577" t="s">
        <v>4266</v>
      </c>
      <c r="C2577" t="s">
        <v>4267</v>
      </c>
      <c r="D2577" t="s">
        <v>449</v>
      </c>
      <c r="E2577" s="54">
        <v>40.16</v>
      </c>
      <c r="F2577" s="45" t="s">
        <v>450</v>
      </c>
      <c r="G2577" s="45" t="s">
        <v>408</v>
      </c>
      <c r="H2577" s="45" t="s">
        <v>785</v>
      </c>
      <c r="I2577" s="53">
        <v>73153.6</v>
      </c>
      <c r="J2577" s="58">
        <f t="shared" si="560"/>
        <v>75933.43680000001</v>
      </c>
      <c r="K2577" s="58">
        <f t="shared" si="561"/>
        <v>78439.24021440001</v>
      </c>
      <c r="L2577" s="74">
        <f t="shared" si="562"/>
        <v>5808.9079152</v>
      </c>
      <c r="M2577" s="74">
        <f t="shared" si="563"/>
        <v>112.38148646400002</v>
      </c>
      <c r="N2577" s="74">
        <f t="shared" si="564"/>
        <v>384.0022598277695</v>
      </c>
      <c r="O2577" s="74">
        <f t="shared" si="565"/>
        <v>9776.429988000002</v>
      </c>
      <c r="P2577" s="39">
        <f t="shared" si="566"/>
        <v>19044</v>
      </c>
      <c r="Q2577" s="73">
        <f t="shared" si="567"/>
        <v>6000.601876401601</v>
      </c>
      <c r="R2577" s="73">
        <f t="shared" si="568"/>
        <v>116.09007551731202</v>
      </c>
      <c r="S2577" s="73">
        <f t="shared" si="569"/>
        <v>384.0022598277695</v>
      </c>
      <c r="T2577" s="73">
        <f t="shared" si="570"/>
        <v>10236.320847979201</v>
      </c>
      <c r="U2577" s="73">
        <f t="shared" si="571"/>
        <v>19236</v>
      </c>
      <c r="V2577" s="73">
        <f t="shared" si="572"/>
        <v>111059.15844949178</v>
      </c>
      <c r="W2577" s="73">
        <f t="shared" si="573"/>
        <v>114412.2552741259</v>
      </c>
    </row>
    <row r="2578" spans="2:23" ht="15">
      <c r="B2578" t="s">
        <v>4268</v>
      </c>
      <c r="C2578" t="s">
        <v>4269</v>
      </c>
      <c r="D2578" t="s">
        <v>449</v>
      </c>
      <c r="E2578" s="54">
        <v>40.16</v>
      </c>
      <c r="F2578" s="45" t="s">
        <v>450</v>
      </c>
      <c r="G2578" s="45" t="s">
        <v>408</v>
      </c>
      <c r="H2578" s="45" t="s">
        <v>785</v>
      </c>
      <c r="I2578" s="53">
        <v>65665.6</v>
      </c>
      <c r="J2578" s="58">
        <f t="shared" si="560"/>
        <v>68160.8928</v>
      </c>
      <c r="K2578" s="58">
        <f t="shared" si="561"/>
        <v>70410.2022624</v>
      </c>
      <c r="L2578" s="74">
        <f t="shared" si="562"/>
        <v>5214.3082992</v>
      </c>
      <c r="M2578" s="74">
        <f t="shared" si="563"/>
        <v>100.87812134400001</v>
      </c>
      <c r="N2578" s="74">
        <f t="shared" si="564"/>
        <v>384.0022598277695</v>
      </c>
      <c r="O2578" s="74">
        <f t="shared" si="565"/>
        <v>8775.714948</v>
      </c>
      <c r="P2578" s="39">
        <f t="shared" si="566"/>
        <v>19044</v>
      </c>
      <c r="Q2578" s="73">
        <f t="shared" si="567"/>
        <v>5386.380473073599</v>
      </c>
      <c r="R2578" s="73">
        <f t="shared" si="568"/>
        <v>104.20709934835199</v>
      </c>
      <c r="S2578" s="73">
        <f t="shared" si="569"/>
        <v>384.0022598277695</v>
      </c>
      <c r="T2578" s="73">
        <f t="shared" si="570"/>
        <v>9188.531395243199</v>
      </c>
      <c r="U2578" s="73">
        <f t="shared" si="571"/>
        <v>19236</v>
      </c>
      <c r="V2578" s="73">
        <f t="shared" si="572"/>
        <v>101679.79642837177</v>
      </c>
      <c r="W2578" s="73">
        <f t="shared" si="573"/>
        <v>104709.32348989291</v>
      </c>
    </row>
    <row r="2579" spans="2:23" ht="15">
      <c r="B2579" t="s">
        <v>4270</v>
      </c>
      <c r="C2579" t="s">
        <v>4068</v>
      </c>
      <c r="D2579" t="s">
        <v>449</v>
      </c>
      <c r="E2579" s="54">
        <v>40</v>
      </c>
      <c r="F2579" s="45" t="s">
        <v>450</v>
      </c>
      <c r="G2579" s="45" t="s">
        <v>408</v>
      </c>
      <c r="H2579" s="45" t="s">
        <v>412</v>
      </c>
      <c r="I2579" s="53">
        <v>55225.26</v>
      </c>
      <c r="J2579" s="58">
        <f t="shared" si="560"/>
        <v>57323.81988</v>
      </c>
      <c r="K2579" s="58">
        <f t="shared" si="561"/>
        <v>59215.50593604</v>
      </c>
      <c r="L2579" s="74">
        <f t="shared" si="562"/>
        <v>4385.27222082</v>
      </c>
      <c r="M2579" s="74">
        <f t="shared" si="563"/>
        <v>84.8392534224</v>
      </c>
      <c r="N2579" s="74">
        <f t="shared" si="564"/>
        <v>384.0022598277695</v>
      </c>
      <c r="O2579" s="74">
        <f t="shared" si="565"/>
        <v>7380.4418095500005</v>
      </c>
      <c r="P2579" s="39">
        <f t="shared" si="566"/>
        <v>19044</v>
      </c>
      <c r="Q2579" s="73">
        <f t="shared" si="567"/>
        <v>4529.98620410706</v>
      </c>
      <c r="R2579" s="73">
        <f t="shared" si="568"/>
        <v>87.6389487853392</v>
      </c>
      <c r="S2579" s="73">
        <f t="shared" si="569"/>
        <v>384.0022598277695</v>
      </c>
      <c r="T2579" s="73">
        <f t="shared" si="570"/>
        <v>7727.62352465322</v>
      </c>
      <c r="U2579" s="73">
        <f t="shared" si="571"/>
        <v>19236</v>
      </c>
      <c r="V2579" s="73">
        <f t="shared" si="572"/>
        <v>88602.37542362016</v>
      </c>
      <c r="W2579" s="73">
        <f t="shared" si="573"/>
        <v>91180.75687341338</v>
      </c>
    </row>
    <row r="2580" spans="2:23" ht="15">
      <c r="B2580" t="s">
        <v>4271</v>
      </c>
      <c r="C2580" t="s">
        <v>4068</v>
      </c>
      <c r="D2580" t="s">
        <v>449</v>
      </c>
      <c r="E2580" s="54">
        <v>40</v>
      </c>
      <c r="F2580" s="45" t="s">
        <v>450</v>
      </c>
      <c r="G2580" s="45" t="s">
        <v>408</v>
      </c>
      <c r="H2580" s="45" t="s">
        <v>412</v>
      </c>
      <c r="I2580" s="53">
        <v>55225.26</v>
      </c>
      <c r="J2580" s="58">
        <f t="shared" si="560"/>
        <v>57323.81988</v>
      </c>
      <c r="K2580" s="58">
        <f t="shared" si="561"/>
        <v>59215.50593604</v>
      </c>
      <c r="L2580" s="74">
        <f t="shared" si="562"/>
        <v>4385.27222082</v>
      </c>
      <c r="M2580" s="74">
        <f t="shared" si="563"/>
        <v>84.8392534224</v>
      </c>
      <c r="N2580" s="74">
        <f t="shared" si="564"/>
        <v>384.0022598277695</v>
      </c>
      <c r="O2580" s="74">
        <f t="shared" si="565"/>
        <v>7380.4418095500005</v>
      </c>
      <c r="P2580" s="39">
        <f t="shared" si="566"/>
        <v>19044</v>
      </c>
      <c r="Q2580" s="73">
        <f t="shared" si="567"/>
        <v>4529.98620410706</v>
      </c>
      <c r="R2580" s="73">
        <f t="shared" si="568"/>
        <v>87.6389487853392</v>
      </c>
      <c r="S2580" s="73">
        <f t="shared" si="569"/>
        <v>384.0022598277695</v>
      </c>
      <c r="T2580" s="73">
        <f t="shared" si="570"/>
        <v>7727.62352465322</v>
      </c>
      <c r="U2580" s="73">
        <f t="shared" si="571"/>
        <v>19236</v>
      </c>
      <c r="V2580" s="73">
        <f t="shared" si="572"/>
        <v>88602.37542362016</v>
      </c>
      <c r="W2580" s="73">
        <f t="shared" si="573"/>
        <v>91180.75687341338</v>
      </c>
    </row>
    <row r="2581" spans="2:23" ht="15">
      <c r="B2581" t="s">
        <v>4272</v>
      </c>
      <c r="C2581" t="s">
        <v>4273</v>
      </c>
      <c r="D2581" t="s">
        <v>4274</v>
      </c>
      <c r="E2581" s="54">
        <v>40</v>
      </c>
      <c r="F2581" s="45" t="s">
        <v>407</v>
      </c>
      <c r="G2581" s="45" t="s">
        <v>408</v>
      </c>
      <c r="H2581" s="45" t="s">
        <v>785</v>
      </c>
      <c r="I2581" s="53">
        <v>87880</v>
      </c>
      <c r="J2581" s="58">
        <f t="shared" si="560"/>
        <v>91219.44</v>
      </c>
      <c r="K2581" s="58">
        <f t="shared" si="561"/>
        <v>94229.68152</v>
      </c>
      <c r="L2581" s="74">
        <f t="shared" si="562"/>
        <v>6978.28716</v>
      </c>
      <c r="M2581" s="74">
        <f t="shared" si="563"/>
        <v>135.0047712</v>
      </c>
      <c r="N2581" s="74">
        <f t="shared" si="564"/>
        <v>384.0022598277695</v>
      </c>
      <c r="O2581" s="74">
        <f t="shared" si="565"/>
        <v>11744.502900000001</v>
      </c>
      <c r="P2581" s="39">
        <f t="shared" si="566"/>
        <v>19044</v>
      </c>
      <c r="Q2581" s="73">
        <f t="shared" si="567"/>
        <v>7208.57063628</v>
      </c>
      <c r="R2581" s="73">
        <f t="shared" si="568"/>
        <v>139.4599286496</v>
      </c>
      <c r="S2581" s="73">
        <f t="shared" si="569"/>
        <v>384.0022598277695</v>
      </c>
      <c r="T2581" s="73">
        <f t="shared" si="570"/>
        <v>12296.97343836</v>
      </c>
      <c r="U2581" s="73">
        <f t="shared" si="571"/>
        <v>19236</v>
      </c>
      <c r="V2581" s="73">
        <f t="shared" si="572"/>
        <v>129505.23709102777</v>
      </c>
      <c r="W2581" s="73">
        <f t="shared" si="573"/>
        <v>133494.68778311738</v>
      </c>
    </row>
    <row r="2582" spans="2:23" ht="15">
      <c r="B2582" t="s">
        <v>4275</v>
      </c>
      <c r="C2582" t="s">
        <v>4276</v>
      </c>
      <c r="D2582" t="s">
        <v>3012</v>
      </c>
      <c r="E2582" s="54">
        <v>40</v>
      </c>
      <c r="F2582" s="45" t="s">
        <v>407</v>
      </c>
      <c r="G2582" s="45" t="s">
        <v>408</v>
      </c>
      <c r="H2582" s="45" t="s">
        <v>412</v>
      </c>
      <c r="I2582" s="53">
        <v>153602.61</v>
      </c>
      <c r="J2582" s="58">
        <f t="shared" si="560"/>
        <v>159439.50918</v>
      </c>
      <c r="K2582" s="58">
        <f t="shared" si="561"/>
        <v>164701.01298293998</v>
      </c>
      <c r="L2582" s="74">
        <f t="shared" si="562"/>
        <v>10272.67288311</v>
      </c>
      <c r="M2582" s="74">
        <f t="shared" si="563"/>
        <v>235.97047358639998</v>
      </c>
      <c r="N2582" s="74">
        <f t="shared" si="564"/>
        <v>384.0022598277695</v>
      </c>
      <c r="O2582" s="74">
        <f t="shared" si="565"/>
        <v>20527.836806925</v>
      </c>
      <c r="P2582" s="39">
        <f t="shared" si="566"/>
        <v>19044</v>
      </c>
      <c r="Q2582" s="73">
        <f t="shared" si="567"/>
        <v>10348.96468825263</v>
      </c>
      <c r="R2582" s="73">
        <f t="shared" si="568"/>
        <v>243.75749921475116</v>
      </c>
      <c r="S2582" s="73">
        <f t="shared" si="569"/>
        <v>384.0022598277695</v>
      </c>
      <c r="T2582" s="73">
        <f t="shared" si="570"/>
        <v>21493.482194273667</v>
      </c>
      <c r="U2582" s="73">
        <f t="shared" si="571"/>
        <v>19236</v>
      </c>
      <c r="V2582" s="73">
        <f t="shared" si="572"/>
        <v>209903.99160344916</v>
      </c>
      <c r="W2582" s="73">
        <f t="shared" si="573"/>
        <v>216407.2196245088</v>
      </c>
    </row>
    <row r="2583" spans="2:23" ht="15">
      <c r="B2583" t="s">
        <v>4277</v>
      </c>
      <c r="C2583" t="s">
        <v>4100</v>
      </c>
      <c r="D2583" t="s">
        <v>501</v>
      </c>
      <c r="E2583" s="54">
        <v>40</v>
      </c>
      <c r="F2583" s="45" t="s">
        <v>407</v>
      </c>
      <c r="G2583" s="45" t="s">
        <v>408</v>
      </c>
      <c r="H2583" s="45" t="s">
        <v>761</v>
      </c>
      <c r="I2583" s="53">
        <v>70896.8</v>
      </c>
      <c r="J2583" s="58">
        <f t="shared" si="560"/>
        <v>73590.8784</v>
      </c>
      <c r="K2583" s="58">
        <f t="shared" si="561"/>
        <v>76019.3773872</v>
      </c>
      <c r="L2583" s="74">
        <f t="shared" si="562"/>
        <v>5629.7021976</v>
      </c>
      <c r="M2583" s="74">
        <f t="shared" si="563"/>
        <v>108.914500032</v>
      </c>
      <c r="N2583" s="74">
        <f t="shared" si="564"/>
        <v>384.0022598277695</v>
      </c>
      <c r="O2583" s="74">
        <f t="shared" si="565"/>
        <v>9474.825594</v>
      </c>
      <c r="P2583" s="39">
        <f t="shared" si="566"/>
        <v>19044</v>
      </c>
      <c r="Q2583" s="73">
        <f t="shared" si="567"/>
        <v>5815.4823701208</v>
      </c>
      <c r="R2583" s="73">
        <f t="shared" si="568"/>
        <v>112.508678533056</v>
      </c>
      <c r="S2583" s="73">
        <f t="shared" si="569"/>
        <v>384.0022598277695</v>
      </c>
      <c r="T2583" s="73">
        <f t="shared" si="570"/>
        <v>9920.528749029601</v>
      </c>
      <c r="U2583" s="73">
        <f t="shared" si="571"/>
        <v>19236</v>
      </c>
      <c r="V2583" s="73">
        <f t="shared" si="572"/>
        <v>108232.32295145976</v>
      </c>
      <c r="W2583" s="73">
        <f t="shared" si="573"/>
        <v>111487.89944471122</v>
      </c>
    </row>
    <row r="2584" spans="2:23" ht="15">
      <c r="B2584" t="s">
        <v>4278</v>
      </c>
      <c r="C2584" t="s">
        <v>1632</v>
      </c>
      <c r="D2584" t="s">
        <v>501</v>
      </c>
      <c r="E2584" s="54">
        <v>40</v>
      </c>
      <c r="F2584" s="45" t="s">
        <v>407</v>
      </c>
      <c r="G2584" s="45" t="s">
        <v>408</v>
      </c>
      <c r="H2584" s="45" t="s">
        <v>412</v>
      </c>
      <c r="I2584" s="53">
        <v>92653.15</v>
      </c>
      <c r="J2584" s="58">
        <f t="shared" si="560"/>
        <v>96173.9697</v>
      </c>
      <c r="K2584" s="58">
        <f t="shared" si="561"/>
        <v>99347.7107001</v>
      </c>
      <c r="L2584" s="74">
        <f t="shared" si="562"/>
        <v>7357.30868205</v>
      </c>
      <c r="M2584" s="74">
        <f t="shared" si="563"/>
        <v>142.337475156</v>
      </c>
      <c r="N2584" s="74">
        <f t="shared" si="564"/>
        <v>384.0022598277695</v>
      </c>
      <c r="O2584" s="74">
        <f t="shared" si="565"/>
        <v>12382.398598875001</v>
      </c>
      <c r="P2584" s="39">
        <f t="shared" si="566"/>
        <v>19044</v>
      </c>
      <c r="Q2584" s="73">
        <f t="shared" si="567"/>
        <v>7600.09986855765</v>
      </c>
      <c r="R2584" s="73">
        <f t="shared" si="568"/>
        <v>147.034611836148</v>
      </c>
      <c r="S2584" s="73">
        <f t="shared" si="569"/>
        <v>384.0022598277695</v>
      </c>
      <c r="T2584" s="73">
        <f t="shared" si="570"/>
        <v>12964.87624636305</v>
      </c>
      <c r="U2584" s="73">
        <f t="shared" si="571"/>
        <v>19236</v>
      </c>
      <c r="V2584" s="73">
        <f t="shared" si="572"/>
        <v>135484.01671590877</v>
      </c>
      <c r="W2584" s="73">
        <f t="shared" si="573"/>
        <v>139679.72368668462</v>
      </c>
    </row>
    <row r="2585" spans="2:23" ht="15">
      <c r="B2585" t="s">
        <v>4279</v>
      </c>
      <c r="C2585" t="s">
        <v>1055</v>
      </c>
      <c r="D2585" t="s">
        <v>501</v>
      </c>
      <c r="E2585" s="54">
        <v>40</v>
      </c>
      <c r="F2585" s="45" t="s">
        <v>407</v>
      </c>
      <c r="G2585" s="45" t="s">
        <v>408</v>
      </c>
      <c r="H2585" s="45" t="s">
        <v>412</v>
      </c>
      <c r="I2585" s="53">
        <v>109177.81</v>
      </c>
      <c r="J2585" s="58">
        <f t="shared" si="560"/>
        <v>113326.56678000001</v>
      </c>
      <c r="K2585" s="58">
        <f t="shared" si="561"/>
        <v>117066.34348374</v>
      </c>
      <c r="L2585" s="74">
        <f t="shared" si="562"/>
        <v>8669.48235867</v>
      </c>
      <c r="M2585" s="74">
        <f t="shared" si="563"/>
        <v>167.7233188344</v>
      </c>
      <c r="N2585" s="74">
        <f t="shared" si="564"/>
        <v>384.0022598277695</v>
      </c>
      <c r="O2585" s="74">
        <f t="shared" si="565"/>
        <v>14590.795472925001</v>
      </c>
      <c r="P2585" s="39">
        <f t="shared" si="566"/>
        <v>19044</v>
      </c>
      <c r="Q2585" s="73">
        <f t="shared" si="567"/>
        <v>8955.57527650611</v>
      </c>
      <c r="R2585" s="73">
        <f t="shared" si="568"/>
        <v>173.2581883559352</v>
      </c>
      <c r="S2585" s="73">
        <f t="shared" si="569"/>
        <v>384.0022598277695</v>
      </c>
      <c r="T2585" s="73">
        <f t="shared" si="570"/>
        <v>15277.15782462807</v>
      </c>
      <c r="U2585" s="73">
        <f t="shared" si="571"/>
        <v>19236</v>
      </c>
      <c r="V2585" s="73">
        <f t="shared" si="572"/>
        <v>156182.5701902572</v>
      </c>
      <c r="W2585" s="73">
        <f t="shared" si="573"/>
        <v>161092.33703305788</v>
      </c>
    </row>
    <row r="2586" spans="2:23" ht="15">
      <c r="B2586" t="s">
        <v>4280</v>
      </c>
      <c r="C2586" t="s">
        <v>3835</v>
      </c>
      <c r="D2586" t="s">
        <v>501</v>
      </c>
      <c r="E2586" s="54">
        <v>40</v>
      </c>
      <c r="F2586" s="45" t="s">
        <v>407</v>
      </c>
      <c r="G2586" s="45" t="s">
        <v>408</v>
      </c>
      <c r="H2586" s="45" t="s">
        <v>412</v>
      </c>
      <c r="I2586" s="53">
        <v>124065.62</v>
      </c>
      <c r="J2586" s="58">
        <f t="shared" si="560"/>
        <v>128780.11356</v>
      </c>
      <c r="K2586" s="58">
        <f t="shared" si="561"/>
        <v>133029.85730747998</v>
      </c>
      <c r="L2586" s="74">
        <f t="shared" si="562"/>
        <v>9828.11164662</v>
      </c>
      <c r="M2586" s="74">
        <f t="shared" si="563"/>
        <v>190.5945680688</v>
      </c>
      <c r="N2586" s="74">
        <f t="shared" si="564"/>
        <v>384.0022598277695</v>
      </c>
      <c r="O2586" s="74">
        <f t="shared" si="565"/>
        <v>16580.43962085</v>
      </c>
      <c r="P2586" s="39">
        <f t="shared" si="566"/>
        <v>19044</v>
      </c>
      <c r="Q2586" s="73">
        <f t="shared" si="567"/>
        <v>9889.73293095846</v>
      </c>
      <c r="R2586" s="73">
        <f t="shared" si="568"/>
        <v>196.88418881507036</v>
      </c>
      <c r="S2586" s="73">
        <f t="shared" si="569"/>
        <v>384.0022598277695</v>
      </c>
      <c r="T2586" s="73">
        <f t="shared" si="570"/>
        <v>17360.396378626137</v>
      </c>
      <c r="U2586" s="73">
        <f t="shared" si="571"/>
        <v>19236</v>
      </c>
      <c r="V2586" s="73">
        <f t="shared" si="572"/>
        <v>174807.26165536657</v>
      </c>
      <c r="W2586" s="73">
        <f t="shared" si="573"/>
        <v>180096.87306570742</v>
      </c>
    </row>
    <row r="2587" spans="2:23" ht="15">
      <c r="B2587" t="s">
        <v>4281</v>
      </c>
      <c r="C2587" t="s">
        <v>4282</v>
      </c>
      <c r="D2587" t="s">
        <v>449</v>
      </c>
      <c r="E2587" s="54">
        <v>40.16</v>
      </c>
      <c r="F2587" s="45" t="s">
        <v>450</v>
      </c>
      <c r="G2587" s="45" t="s">
        <v>408</v>
      </c>
      <c r="H2587" s="45" t="s">
        <v>412</v>
      </c>
      <c r="I2587" s="53">
        <v>75504</v>
      </c>
      <c r="J2587" s="58">
        <f t="shared" si="560"/>
        <v>78373.152</v>
      </c>
      <c r="K2587" s="58">
        <f t="shared" si="561"/>
        <v>80959.46601599999</v>
      </c>
      <c r="L2587" s="74">
        <f t="shared" si="562"/>
        <v>5995.546128</v>
      </c>
      <c r="M2587" s="74">
        <f t="shared" si="563"/>
        <v>115.99226496</v>
      </c>
      <c r="N2587" s="74">
        <f t="shared" si="564"/>
        <v>384.0022598277695</v>
      </c>
      <c r="O2587" s="74">
        <f t="shared" si="565"/>
        <v>10090.54332</v>
      </c>
      <c r="P2587" s="39">
        <f t="shared" si="566"/>
        <v>19044</v>
      </c>
      <c r="Q2587" s="73">
        <f t="shared" si="567"/>
        <v>6193.399150224</v>
      </c>
      <c r="R2587" s="73">
        <f t="shared" si="568"/>
        <v>119.82000970367999</v>
      </c>
      <c r="S2587" s="73">
        <f t="shared" si="569"/>
        <v>384.0022598277695</v>
      </c>
      <c r="T2587" s="73">
        <f t="shared" si="570"/>
        <v>10565.210315088</v>
      </c>
      <c r="U2587" s="73">
        <f t="shared" si="571"/>
        <v>19236</v>
      </c>
      <c r="V2587" s="73">
        <f t="shared" si="572"/>
        <v>114003.23597278778</v>
      </c>
      <c r="W2587" s="73">
        <f t="shared" si="573"/>
        <v>117457.89775084343</v>
      </c>
    </row>
    <row r="2588" spans="2:23" ht="15">
      <c r="B2588" t="s">
        <v>4283</v>
      </c>
      <c r="C2588" t="s">
        <v>4284</v>
      </c>
      <c r="D2588" t="s">
        <v>449</v>
      </c>
      <c r="E2588" s="54">
        <v>40</v>
      </c>
      <c r="F2588" s="45" t="s">
        <v>450</v>
      </c>
      <c r="G2588" s="45" t="s">
        <v>408</v>
      </c>
      <c r="H2588" s="45" t="s">
        <v>412</v>
      </c>
      <c r="I2588" s="53">
        <v>61266.4</v>
      </c>
      <c r="J2588" s="58">
        <f t="shared" si="560"/>
        <v>63594.5232</v>
      </c>
      <c r="K2588" s="58">
        <f t="shared" si="561"/>
        <v>65693.1424656</v>
      </c>
      <c r="L2588" s="74">
        <f t="shared" si="562"/>
        <v>4864.9810248</v>
      </c>
      <c r="M2588" s="74">
        <f t="shared" si="563"/>
        <v>94.119894336</v>
      </c>
      <c r="N2588" s="74">
        <f t="shared" si="564"/>
        <v>384.0022598277695</v>
      </c>
      <c r="O2588" s="74">
        <f t="shared" si="565"/>
        <v>8187.794862000001</v>
      </c>
      <c r="P2588" s="39">
        <f t="shared" si="566"/>
        <v>19044</v>
      </c>
      <c r="Q2588" s="73">
        <f t="shared" si="567"/>
        <v>5025.5253986184</v>
      </c>
      <c r="R2588" s="73">
        <f t="shared" si="568"/>
        <v>97.225850849088</v>
      </c>
      <c r="S2588" s="73">
        <f t="shared" si="569"/>
        <v>384.0022598277695</v>
      </c>
      <c r="T2588" s="73">
        <f t="shared" si="570"/>
        <v>8572.955091760801</v>
      </c>
      <c r="U2588" s="73">
        <f t="shared" si="571"/>
        <v>19236</v>
      </c>
      <c r="V2588" s="73">
        <f t="shared" si="572"/>
        <v>96169.42124096377</v>
      </c>
      <c r="W2588" s="73">
        <f t="shared" si="573"/>
        <v>99008.85106665606</v>
      </c>
    </row>
    <row r="2589" spans="2:23" ht="15">
      <c r="B2589" t="s">
        <v>4285</v>
      </c>
      <c r="C2589" t="s">
        <v>4284</v>
      </c>
      <c r="D2589" t="s">
        <v>449</v>
      </c>
      <c r="E2589" s="54">
        <v>40.16</v>
      </c>
      <c r="F2589" s="45" t="s">
        <v>450</v>
      </c>
      <c r="G2589" s="45" t="s">
        <v>408</v>
      </c>
      <c r="H2589" s="45" t="s">
        <v>412</v>
      </c>
      <c r="I2589" s="53">
        <v>61266.4</v>
      </c>
      <c r="J2589" s="58">
        <f t="shared" si="560"/>
        <v>63594.5232</v>
      </c>
      <c r="K2589" s="58">
        <f t="shared" si="561"/>
        <v>65693.1424656</v>
      </c>
      <c r="L2589" s="74">
        <f t="shared" si="562"/>
        <v>4864.9810248</v>
      </c>
      <c r="M2589" s="74">
        <f t="shared" si="563"/>
        <v>94.119894336</v>
      </c>
      <c r="N2589" s="74">
        <f t="shared" si="564"/>
        <v>384.0022598277695</v>
      </c>
      <c r="O2589" s="74">
        <f t="shared" si="565"/>
        <v>8187.794862000001</v>
      </c>
      <c r="P2589" s="39">
        <f t="shared" si="566"/>
        <v>19044</v>
      </c>
      <c r="Q2589" s="73">
        <f t="shared" si="567"/>
        <v>5025.5253986184</v>
      </c>
      <c r="R2589" s="73">
        <f t="shared" si="568"/>
        <v>97.225850849088</v>
      </c>
      <c r="S2589" s="73">
        <f t="shared" si="569"/>
        <v>384.0022598277695</v>
      </c>
      <c r="T2589" s="73">
        <f t="shared" si="570"/>
        <v>8572.955091760801</v>
      </c>
      <c r="U2589" s="73">
        <f t="shared" si="571"/>
        <v>19236</v>
      </c>
      <c r="V2589" s="73">
        <f t="shared" si="572"/>
        <v>96169.42124096377</v>
      </c>
      <c r="W2589" s="73">
        <f t="shared" si="573"/>
        <v>99008.85106665606</v>
      </c>
    </row>
    <row r="2590" spans="2:23" ht="15">
      <c r="B2590" t="s">
        <v>4286</v>
      </c>
      <c r="C2590" t="s">
        <v>4287</v>
      </c>
      <c r="D2590" t="s">
        <v>449</v>
      </c>
      <c r="E2590" s="54">
        <v>40</v>
      </c>
      <c r="F2590" s="45" t="s">
        <v>450</v>
      </c>
      <c r="G2590" s="45" t="s">
        <v>408</v>
      </c>
      <c r="H2590" s="45" t="s">
        <v>412</v>
      </c>
      <c r="I2590" s="53">
        <v>62722.4</v>
      </c>
      <c r="J2590" s="58">
        <f t="shared" si="560"/>
        <v>65105.851200000005</v>
      </c>
      <c r="K2590" s="58">
        <f t="shared" si="561"/>
        <v>67254.3442896</v>
      </c>
      <c r="L2590" s="74">
        <f t="shared" si="562"/>
        <v>4980.597616800001</v>
      </c>
      <c r="M2590" s="74">
        <f t="shared" si="563"/>
        <v>96.356659776</v>
      </c>
      <c r="N2590" s="74">
        <f t="shared" si="564"/>
        <v>384.0022598277695</v>
      </c>
      <c r="O2590" s="74">
        <f t="shared" si="565"/>
        <v>8382.378342</v>
      </c>
      <c r="P2590" s="39">
        <f t="shared" si="566"/>
        <v>19044</v>
      </c>
      <c r="Q2590" s="73">
        <f t="shared" si="567"/>
        <v>5144.9573381544005</v>
      </c>
      <c r="R2590" s="73">
        <f t="shared" si="568"/>
        <v>99.53642954860801</v>
      </c>
      <c r="S2590" s="73">
        <f t="shared" si="569"/>
        <v>384.0022598277695</v>
      </c>
      <c r="T2590" s="73">
        <f t="shared" si="570"/>
        <v>8776.691929792802</v>
      </c>
      <c r="U2590" s="73">
        <f t="shared" si="571"/>
        <v>19236</v>
      </c>
      <c r="V2590" s="73">
        <f t="shared" si="572"/>
        <v>97993.18607840377</v>
      </c>
      <c r="W2590" s="73">
        <f t="shared" si="573"/>
        <v>100895.53224692358</v>
      </c>
    </row>
    <row r="2591" spans="2:23" ht="15">
      <c r="B2591" t="s">
        <v>4288</v>
      </c>
      <c r="C2591" t="s">
        <v>4287</v>
      </c>
      <c r="D2591" t="s">
        <v>449</v>
      </c>
      <c r="E2591" s="54">
        <v>40.16</v>
      </c>
      <c r="F2591" s="45" t="s">
        <v>450</v>
      </c>
      <c r="G2591" s="45" t="s">
        <v>408</v>
      </c>
      <c r="H2591" s="45" t="s">
        <v>412</v>
      </c>
      <c r="I2591" s="53">
        <v>62722.4</v>
      </c>
      <c r="J2591" s="58">
        <f t="shared" si="560"/>
        <v>65105.851200000005</v>
      </c>
      <c r="K2591" s="58">
        <f t="shared" si="561"/>
        <v>67254.3442896</v>
      </c>
      <c r="L2591" s="74">
        <f t="shared" si="562"/>
        <v>4980.597616800001</v>
      </c>
      <c r="M2591" s="74">
        <f t="shared" si="563"/>
        <v>96.356659776</v>
      </c>
      <c r="N2591" s="74">
        <f t="shared" si="564"/>
        <v>384.0022598277695</v>
      </c>
      <c r="O2591" s="74">
        <f t="shared" si="565"/>
        <v>8382.378342</v>
      </c>
      <c r="P2591" s="39">
        <f t="shared" si="566"/>
        <v>19044</v>
      </c>
      <c r="Q2591" s="73">
        <f t="shared" si="567"/>
        <v>5144.9573381544005</v>
      </c>
      <c r="R2591" s="73">
        <f t="shared" si="568"/>
        <v>99.53642954860801</v>
      </c>
      <c r="S2591" s="73">
        <f t="shared" si="569"/>
        <v>384.0022598277695</v>
      </c>
      <c r="T2591" s="73">
        <f t="shared" si="570"/>
        <v>8776.691929792802</v>
      </c>
      <c r="U2591" s="73">
        <f t="shared" si="571"/>
        <v>19236</v>
      </c>
      <c r="V2591" s="73">
        <f t="shared" si="572"/>
        <v>97993.18607840377</v>
      </c>
      <c r="W2591" s="73">
        <f t="shared" si="573"/>
        <v>100895.53224692358</v>
      </c>
    </row>
    <row r="2592" spans="2:23" ht="15">
      <c r="B2592" t="s">
        <v>4289</v>
      </c>
      <c r="C2592" t="s">
        <v>4290</v>
      </c>
      <c r="D2592" t="s">
        <v>449</v>
      </c>
      <c r="E2592" s="54">
        <v>40.16</v>
      </c>
      <c r="F2592" s="45" t="s">
        <v>450</v>
      </c>
      <c r="G2592" s="45" t="s">
        <v>408</v>
      </c>
      <c r="H2592" s="45" t="s">
        <v>412</v>
      </c>
      <c r="I2592" s="53">
        <v>79289.6</v>
      </c>
      <c r="J2592" s="58">
        <f t="shared" si="560"/>
        <v>82302.60480000002</v>
      </c>
      <c r="K2592" s="58">
        <f t="shared" si="561"/>
        <v>85018.59075840001</v>
      </c>
      <c r="L2592" s="74">
        <f t="shared" si="562"/>
        <v>6296.149267200001</v>
      </c>
      <c r="M2592" s="74">
        <f t="shared" si="563"/>
        <v>121.80785510400003</v>
      </c>
      <c r="N2592" s="74">
        <f t="shared" si="564"/>
        <v>384.0022598277695</v>
      </c>
      <c r="O2592" s="74">
        <f t="shared" si="565"/>
        <v>10596.460368000002</v>
      </c>
      <c r="P2592" s="39">
        <f t="shared" si="566"/>
        <v>19044</v>
      </c>
      <c r="Q2592" s="73">
        <f t="shared" si="567"/>
        <v>6503.922193017601</v>
      </c>
      <c r="R2592" s="73">
        <f t="shared" si="568"/>
        <v>125.82751432243201</v>
      </c>
      <c r="S2592" s="73">
        <f t="shared" si="569"/>
        <v>384.0022598277695</v>
      </c>
      <c r="T2592" s="73">
        <f t="shared" si="570"/>
        <v>11094.926093971202</v>
      </c>
      <c r="U2592" s="73">
        <f t="shared" si="571"/>
        <v>19236</v>
      </c>
      <c r="V2592" s="73">
        <f t="shared" si="572"/>
        <v>118745.02455013178</v>
      </c>
      <c r="W2592" s="73">
        <f t="shared" si="573"/>
        <v>122363.26881953902</v>
      </c>
    </row>
    <row r="2593" spans="2:23" ht="15">
      <c r="B2593" t="s">
        <v>4291</v>
      </c>
      <c r="C2593" t="s">
        <v>4292</v>
      </c>
      <c r="D2593" t="s">
        <v>449</v>
      </c>
      <c r="E2593" s="54">
        <v>40.16</v>
      </c>
      <c r="F2593" s="45" t="s">
        <v>450</v>
      </c>
      <c r="G2593" s="45" t="s">
        <v>408</v>
      </c>
      <c r="H2593" s="45" t="s">
        <v>412</v>
      </c>
      <c r="I2593" s="53">
        <v>81161.6</v>
      </c>
      <c r="J2593" s="58">
        <f t="shared" si="560"/>
        <v>84245.74080000001</v>
      </c>
      <c r="K2593" s="58">
        <f t="shared" si="561"/>
        <v>87025.8502464</v>
      </c>
      <c r="L2593" s="74">
        <f t="shared" si="562"/>
        <v>6444.799171200001</v>
      </c>
      <c r="M2593" s="74">
        <f t="shared" si="563"/>
        <v>124.68369638400002</v>
      </c>
      <c r="N2593" s="74">
        <f t="shared" si="564"/>
        <v>384.0022598277695</v>
      </c>
      <c r="O2593" s="74">
        <f t="shared" si="565"/>
        <v>10846.639128000003</v>
      </c>
      <c r="P2593" s="39">
        <f t="shared" si="566"/>
        <v>19044</v>
      </c>
      <c r="Q2593" s="73">
        <f t="shared" si="567"/>
        <v>6657.4775438496</v>
      </c>
      <c r="R2593" s="73">
        <f t="shared" si="568"/>
        <v>128.798258364672</v>
      </c>
      <c r="S2593" s="73">
        <f t="shared" si="569"/>
        <v>384.0022598277695</v>
      </c>
      <c r="T2593" s="73">
        <f t="shared" si="570"/>
        <v>11356.873457155201</v>
      </c>
      <c r="U2593" s="73">
        <f t="shared" si="571"/>
        <v>19236</v>
      </c>
      <c r="V2593" s="73">
        <f t="shared" si="572"/>
        <v>121089.86505541179</v>
      </c>
      <c r="W2593" s="73">
        <f t="shared" si="573"/>
        <v>124789.00176559725</v>
      </c>
    </row>
    <row r="2594" spans="2:23" ht="15">
      <c r="B2594" t="s">
        <v>4293</v>
      </c>
      <c r="C2594" t="s">
        <v>3388</v>
      </c>
      <c r="D2594" t="s">
        <v>449</v>
      </c>
      <c r="E2594" s="54">
        <v>40</v>
      </c>
      <c r="F2594" s="45" t="s">
        <v>450</v>
      </c>
      <c r="G2594" s="45" t="s">
        <v>408</v>
      </c>
      <c r="H2594" s="45" t="s">
        <v>412</v>
      </c>
      <c r="I2594" s="53">
        <v>66924</v>
      </c>
      <c r="J2594" s="58">
        <f t="shared" si="560"/>
        <v>69467.11200000001</v>
      </c>
      <c r="K2594" s="58">
        <f t="shared" si="561"/>
        <v>71759.526696</v>
      </c>
      <c r="L2594" s="74">
        <f t="shared" si="562"/>
        <v>5314.234068000001</v>
      </c>
      <c r="M2594" s="74">
        <f t="shared" si="563"/>
        <v>102.81132576000002</v>
      </c>
      <c r="N2594" s="74">
        <f t="shared" si="564"/>
        <v>384.0022598277695</v>
      </c>
      <c r="O2594" s="74">
        <f t="shared" si="565"/>
        <v>8943.89067</v>
      </c>
      <c r="P2594" s="39">
        <f t="shared" si="566"/>
        <v>19044</v>
      </c>
      <c r="Q2594" s="73">
        <f t="shared" si="567"/>
        <v>5489.603792244</v>
      </c>
      <c r="R2594" s="73">
        <f t="shared" si="568"/>
        <v>106.20409951008</v>
      </c>
      <c r="S2594" s="73">
        <f t="shared" si="569"/>
        <v>384.0022598277695</v>
      </c>
      <c r="T2594" s="73">
        <f t="shared" si="570"/>
        <v>9364.618233828</v>
      </c>
      <c r="U2594" s="73">
        <f t="shared" si="571"/>
        <v>19236</v>
      </c>
      <c r="V2594" s="73">
        <f t="shared" si="572"/>
        <v>103256.05032358778</v>
      </c>
      <c r="W2594" s="73">
        <f t="shared" si="573"/>
        <v>106339.95508140985</v>
      </c>
    </row>
    <row r="2595" spans="2:23" ht="15">
      <c r="B2595" t="s">
        <v>4294</v>
      </c>
      <c r="C2595" t="s">
        <v>3388</v>
      </c>
      <c r="D2595" t="s">
        <v>449</v>
      </c>
      <c r="E2595" s="54">
        <v>40.16</v>
      </c>
      <c r="F2595" s="45" t="s">
        <v>450</v>
      </c>
      <c r="G2595" s="45" t="s">
        <v>408</v>
      </c>
      <c r="H2595" s="45" t="s">
        <v>412</v>
      </c>
      <c r="I2595" s="53">
        <v>66924</v>
      </c>
      <c r="J2595" s="58">
        <f t="shared" si="560"/>
        <v>69467.11200000001</v>
      </c>
      <c r="K2595" s="58">
        <f t="shared" si="561"/>
        <v>71759.526696</v>
      </c>
      <c r="L2595" s="74">
        <f t="shared" si="562"/>
        <v>5314.234068000001</v>
      </c>
      <c r="M2595" s="74">
        <f t="shared" si="563"/>
        <v>102.81132576000002</v>
      </c>
      <c r="N2595" s="74">
        <f t="shared" si="564"/>
        <v>384.0022598277695</v>
      </c>
      <c r="O2595" s="74">
        <f t="shared" si="565"/>
        <v>8943.89067</v>
      </c>
      <c r="P2595" s="39">
        <f t="shared" si="566"/>
        <v>19044</v>
      </c>
      <c r="Q2595" s="73">
        <f t="shared" si="567"/>
        <v>5489.603792244</v>
      </c>
      <c r="R2595" s="73">
        <f t="shared" si="568"/>
        <v>106.20409951008</v>
      </c>
      <c r="S2595" s="73">
        <f t="shared" si="569"/>
        <v>384.0022598277695</v>
      </c>
      <c r="T2595" s="73">
        <f t="shared" si="570"/>
        <v>9364.618233828</v>
      </c>
      <c r="U2595" s="73">
        <f t="shared" si="571"/>
        <v>19236</v>
      </c>
      <c r="V2595" s="73">
        <f t="shared" si="572"/>
        <v>103256.05032358778</v>
      </c>
      <c r="W2595" s="73">
        <f t="shared" si="573"/>
        <v>106339.95508140985</v>
      </c>
    </row>
    <row r="2596" spans="2:23" ht="15">
      <c r="B2596" t="s">
        <v>4295</v>
      </c>
      <c r="C2596" t="s">
        <v>3409</v>
      </c>
      <c r="D2596" t="s">
        <v>449</v>
      </c>
      <c r="E2596" s="54">
        <v>40.16</v>
      </c>
      <c r="F2596" s="45" t="s">
        <v>450</v>
      </c>
      <c r="G2596" s="45" t="s">
        <v>408</v>
      </c>
      <c r="H2596" s="45" t="s">
        <v>785</v>
      </c>
      <c r="I2596" s="53">
        <v>83670.31</v>
      </c>
      <c r="J2596" s="58">
        <f t="shared" si="560"/>
        <v>86849.78178</v>
      </c>
      <c r="K2596" s="58">
        <f t="shared" si="561"/>
        <v>89715.82457874</v>
      </c>
      <c r="L2596" s="74">
        <f t="shared" si="562"/>
        <v>6644.008306170001</v>
      </c>
      <c r="M2596" s="74">
        <f t="shared" si="563"/>
        <v>128.53767703440002</v>
      </c>
      <c r="N2596" s="74">
        <f t="shared" si="564"/>
        <v>384.0022598277695</v>
      </c>
      <c r="O2596" s="74">
        <f t="shared" si="565"/>
        <v>11181.909404175001</v>
      </c>
      <c r="P2596" s="39">
        <f t="shared" si="566"/>
        <v>19044</v>
      </c>
      <c r="Q2596" s="73">
        <f t="shared" si="567"/>
        <v>6863.26058027361</v>
      </c>
      <c r="R2596" s="73">
        <f t="shared" si="568"/>
        <v>132.7794203765352</v>
      </c>
      <c r="S2596" s="73">
        <f t="shared" si="569"/>
        <v>384.0022598277695</v>
      </c>
      <c r="T2596" s="73">
        <f t="shared" si="570"/>
        <v>11707.91510752557</v>
      </c>
      <c r="U2596" s="73">
        <f t="shared" si="571"/>
        <v>19236</v>
      </c>
      <c r="V2596" s="73">
        <f t="shared" si="572"/>
        <v>124232.23942720718</v>
      </c>
      <c r="W2596" s="73">
        <f t="shared" si="573"/>
        <v>128039.78194674347</v>
      </c>
    </row>
    <row r="2597" spans="2:23" ht="15">
      <c r="B2597" t="s">
        <v>4296</v>
      </c>
      <c r="C2597" t="s">
        <v>4297</v>
      </c>
      <c r="D2597" t="s">
        <v>449</v>
      </c>
      <c r="E2597" s="54">
        <v>40</v>
      </c>
      <c r="F2597" s="45" t="s">
        <v>450</v>
      </c>
      <c r="G2597" s="45" t="s">
        <v>408</v>
      </c>
      <c r="H2597" s="45" t="s">
        <v>412</v>
      </c>
      <c r="I2597" s="53">
        <v>76377.6</v>
      </c>
      <c r="J2597" s="58">
        <f t="shared" si="560"/>
        <v>79279.94880000001</v>
      </c>
      <c r="K2597" s="58">
        <f t="shared" si="561"/>
        <v>81896.1871104</v>
      </c>
      <c r="L2597" s="74">
        <f t="shared" si="562"/>
        <v>6064.916083200001</v>
      </c>
      <c r="M2597" s="74">
        <f t="shared" si="563"/>
        <v>117.33432422400001</v>
      </c>
      <c r="N2597" s="74">
        <f t="shared" si="564"/>
        <v>384.0022598277695</v>
      </c>
      <c r="O2597" s="74">
        <f t="shared" si="565"/>
        <v>10207.293408000001</v>
      </c>
      <c r="P2597" s="39">
        <f t="shared" si="566"/>
        <v>19044</v>
      </c>
      <c r="Q2597" s="73">
        <f t="shared" si="567"/>
        <v>6265.0583139456</v>
      </c>
      <c r="R2597" s="73">
        <f t="shared" si="568"/>
        <v>121.20635692339201</v>
      </c>
      <c r="S2597" s="73">
        <f t="shared" si="569"/>
        <v>384.0022598277695</v>
      </c>
      <c r="T2597" s="73">
        <f t="shared" si="570"/>
        <v>10687.452417907201</v>
      </c>
      <c r="U2597" s="73">
        <f t="shared" si="571"/>
        <v>19236</v>
      </c>
      <c r="V2597" s="73">
        <f t="shared" si="572"/>
        <v>115097.49487525178</v>
      </c>
      <c r="W2597" s="73">
        <f t="shared" si="573"/>
        <v>118589.90645900396</v>
      </c>
    </row>
    <row r="2598" spans="2:23" ht="15">
      <c r="B2598" t="s">
        <v>4298</v>
      </c>
      <c r="C2598" t="s">
        <v>4299</v>
      </c>
      <c r="D2598" t="s">
        <v>449</v>
      </c>
      <c r="E2598" s="54">
        <v>40</v>
      </c>
      <c r="F2598" s="45" t="s">
        <v>450</v>
      </c>
      <c r="G2598" s="45" t="s">
        <v>408</v>
      </c>
      <c r="H2598" s="45" t="s">
        <v>412</v>
      </c>
      <c r="I2598" s="53">
        <v>78197.6</v>
      </c>
      <c r="J2598" s="58">
        <f t="shared" si="560"/>
        <v>81169.1088</v>
      </c>
      <c r="K2598" s="58">
        <f t="shared" si="561"/>
        <v>83847.68939039999</v>
      </c>
      <c r="L2598" s="74">
        <f t="shared" si="562"/>
        <v>6209.4368232</v>
      </c>
      <c r="M2598" s="74">
        <f t="shared" si="563"/>
        <v>120.130281024</v>
      </c>
      <c r="N2598" s="74">
        <f t="shared" si="564"/>
        <v>384.0022598277695</v>
      </c>
      <c r="O2598" s="74">
        <f t="shared" si="565"/>
        <v>10450.522758000001</v>
      </c>
      <c r="P2598" s="39">
        <f t="shared" si="566"/>
        <v>19044</v>
      </c>
      <c r="Q2598" s="73">
        <f t="shared" si="567"/>
        <v>6414.348238365599</v>
      </c>
      <c r="R2598" s="73">
        <f t="shared" si="568"/>
        <v>124.09458029779198</v>
      </c>
      <c r="S2598" s="73">
        <f t="shared" si="569"/>
        <v>384.0022598277695</v>
      </c>
      <c r="T2598" s="73">
        <f t="shared" si="570"/>
        <v>10942.1234654472</v>
      </c>
      <c r="U2598" s="73">
        <f t="shared" si="571"/>
        <v>19236</v>
      </c>
      <c r="V2598" s="73">
        <f t="shared" si="572"/>
        <v>117377.20092205176</v>
      </c>
      <c r="W2598" s="73">
        <f t="shared" si="573"/>
        <v>120948.25793433835</v>
      </c>
    </row>
    <row r="2599" spans="2:23" ht="15">
      <c r="B2599" t="s">
        <v>4300</v>
      </c>
      <c r="C2599" t="s">
        <v>4301</v>
      </c>
      <c r="D2599" t="s">
        <v>449</v>
      </c>
      <c r="E2599" s="54">
        <v>40.16</v>
      </c>
      <c r="F2599" s="45" t="s">
        <v>450</v>
      </c>
      <c r="G2599" s="45" t="s">
        <v>408</v>
      </c>
      <c r="H2599" s="45" t="s">
        <v>785</v>
      </c>
      <c r="I2599" s="53">
        <v>98820.8</v>
      </c>
      <c r="J2599" s="58">
        <f t="shared" si="560"/>
        <v>102575.99040000001</v>
      </c>
      <c r="K2599" s="58">
        <f t="shared" si="561"/>
        <v>105960.9980832</v>
      </c>
      <c r="L2599" s="74">
        <f t="shared" si="562"/>
        <v>7847.063265600001</v>
      </c>
      <c r="M2599" s="74">
        <f t="shared" si="563"/>
        <v>151.812465792</v>
      </c>
      <c r="N2599" s="74">
        <f t="shared" si="564"/>
        <v>384.0022598277695</v>
      </c>
      <c r="O2599" s="74">
        <f t="shared" si="565"/>
        <v>13206.658764000002</v>
      </c>
      <c r="P2599" s="39">
        <f t="shared" si="566"/>
        <v>19044</v>
      </c>
      <c r="Q2599" s="73">
        <f t="shared" si="567"/>
        <v>8106.0163533648</v>
      </c>
      <c r="R2599" s="73">
        <f t="shared" si="568"/>
        <v>156.822277163136</v>
      </c>
      <c r="S2599" s="73">
        <f t="shared" si="569"/>
        <v>384.0022598277695</v>
      </c>
      <c r="T2599" s="73">
        <f t="shared" si="570"/>
        <v>13827.910249857601</v>
      </c>
      <c r="U2599" s="73">
        <f t="shared" si="571"/>
        <v>19236</v>
      </c>
      <c r="V2599" s="73">
        <f t="shared" si="572"/>
        <v>143209.52715521978</v>
      </c>
      <c r="W2599" s="73">
        <f t="shared" si="573"/>
        <v>147671.7492234133</v>
      </c>
    </row>
    <row r="2600" spans="2:23" ht="15">
      <c r="B2600" t="s">
        <v>4302</v>
      </c>
      <c r="C2600" t="s">
        <v>4303</v>
      </c>
      <c r="D2600" t="s">
        <v>449</v>
      </c>
      <c r="E2600" s="54">
        <v>40.16</v>
      </c>
      <c r="F2600" s="45" t="s">
        <v>450</v>
      </c>
      <c r="G2600" s="45" t="s">
        <v>408</v>
      </c>
      <c r="H2600" s="45" t="s">
        <v>785</v>
      </c>
      <c r="I2600" s="53">
        <v>101171.2</v>
      </c>
      <c r="J2600" s="58">
        <f t="shared" si="560"/>
        <v>105015.7056</v>
      </c>
      <c r="K2600" s="58">
        <f t="shared" si="561"/>
        <v>108481.2238848</v>
      </c>
      <c r="L2600" s="74">
        <f t="shared" si="562"/>
        <v>8033.7014784</v>
      </c>
      <c r="M2600" s="74">
        <f t="shared" si="563"/>
        <v>155.423244288</v>
      </c>
      <c r="N2600" s="74">
        <f t="shared" si="564"/>
        <v>384.0022598277695</v>
      </c>
      <c r="O2600" s="74">
        <f t="shared" si="565"/>
        <v>13520.772096</v>
      </c>
      <c r="P2600" s="39">
        <f t="shared" si="566"/>
        <v>19044</v>
      </c>
      <c r="Q2600" s="73">
        <f t="shared" si="567"/>
        <v>8298.813627187199</v>
      </c>
      <c r="R2600" s="73">
        <f t="shared" si="568"/>
        <v>160.552211349504</v>
      </c>
      <c r="S2600" s="73">
        <f t="shared" si="569"/>
        <v>384.0022598277695</v>
      </c>
      <c r="T2600" s="73">
        <f t="shared" si="570"/>
        <v>14156.7997169664</v>
      </c>
      <c r="U2600" s="73">
        <f t="shared" si="571"/>
        <v>19236</v>
      </c>
      <c r="V2600" s="73">
        <f t="shared" si="572"/>
        <v>146153.60467851578</v>
      </c>
      <c r="W2600" s="73">
        <f t="shared" si="573"/>
        <v>150717.3917001309</v>
      </c>
    </row>
    <row r="2601" spans="2:23" ht="15">
      <c r="B2601" t="s">
        <v>4304</v>
      </c>
      <c r="C2601" t="s">
        <v>4305</v>
      </c>
      <c r="D2601" t="s">
        <v>449</v>
      </c>
      <c r="E2601" s="54">
        <v>40.16</v>
      </c>
      <c r="F2601" s="45" t="s">
        <v>450</v>
      </c>
      <c r="G2601" s="45" t="s">
        <v>408</v>
      </c>
      <c r="H2601" s="45" t="s">
        <v>785</v>
      </c>
      <c r="I2601" s="53">
        <v>94120</v>
      </c>
      <c r="J2601" s="58">
        <f t="shared" si="560"/>
        <v>97696.56</v>
      </c>
      <c r="K2601" s="58">
        <f t="shared" si="561"/>
        <v>100920.54647999999</v>
      </c>
      <c r="L2601" s="74">
        <f t="shared" si="562"/>
        <v>7473.78684</v>
      </c>
      <c r="M2601" s="74">
        <f t="shared" si="563"/>
        <v>144.5909088</v>
      </c>
      <c r="N2601" s="74">
        <f t="shared" si="564"/>
        <v>384.0022598277695</v>
      </c>
      <c r="O2601" s="74">
        <f t="shared" si="565"/>
        <v>12578.4321</v>
      </c>
      <c r="P2601" s="39">
        <f t="shared" si="566"/>
        <v>19044</v>
      </c>
      <c r="Q2601" s="73">
        <f t="shared" si="567"/>
        <v>7720.421805719999</v>
      </c>
      <c r="R2601" s="73">
        <f t="shared" si="568"/>
        <v>149.3624087904</v>
      </c>
      <c r="S2601" s="73">
        <f t="shared" si="569"/>
        <v>384.0022598277695</v>
      </c>
      <c r="T2601" s="73">
        <f t="shared" si="570"/>
        <v>13170.13131564</v>
      </c>
      <c r="U2601" s="73">
        <f t="shared" si="571"/>
        <v>19236</v>
      </c>
      <c r="V2601" s="73">
        <f t="shared" si="572"/>
        <v>137321.37210862775</v>
      </c>
      <c r="W2601" s="73">
        <f t="shared" si="573"/>
        <v>141580.46426997817</v>
      </c>
    </row>
    <row r="2602" spans="2:23" ht="15">
      <c r="B2602" t="s">
        <v>4306</v>
      </c>
      <c r="C2602" t="s">
        <v>4307</v>
      </c>
      <c r="D2602" t="s">
        <v>449</v>
      </c>
      <c r="E2602" s="54">
        <v>40.16</v>
      </c>
      <c r="F2602" s="45" t="s">
        <v>450</v>
      </c>
      <c r="G2602" s="45" t="s">
        <v>408</v>
      </c>
      <c r="H2602" s="45" t="s">
        <v>412</v>
      </c>
      <c r="I2602" s="53">
        <v>70720</v>
      </c>
      <c r="J2602" s="58">
        <f t="shared" si="560"/>
        <v>73407.36</v>
      </c>
      <c r="K2602" s="58">
        <f t="shared" si="561"/>
        <v>75829.80287999999</v>
      </c>
      <c r="L2602" s="74">
        <f t="shared" si="562"/>
        <v>5615.66304</v>
      </c>
      <c r="M2602" s="74">
        <f t="shared" si="563"/>
        <v>108.6428928</v>
      </c>
      <c r="N2602" s="74">
        <f t="shared" si="564"/>
        <v>384.0022598277695</v>
      </c>
      <c r="O2602" s="74">
        <f t="shared" si="565"/>
        <v>9451.1976</v>
      </c>
      <c r="P2602" s="39">
        <f t="shared" si="566"/>
        <v>19044</v>
      </c>
      <c r="Q2602" s="73">
        <f t="shared" si="567"/>
        <v>5800.979920319999</v>
      </c>
      <c r="R2602" s="73">
        <f t="shared" si="568"/>
        <v>112.22810826239999</v>
      </c>
      <c r="S2602" s="73">
        <f t="shared" si="569"/>
        <v>384.0022598277695</v>
      </c>
      <c r="T2602" s="73">
        <f t="shared" si="570"/>
        <v>9895.78927584</v>
      </c>
      <c r="U2602" s="73">
        <f t="shared" si="571"/>
        <v>19236</v>
      </c>
      <c r="V2602" s="73">
        <f t="shared" si="572"/>
        <v>108010.86579262777</v>
      </c>
      <c r="W2602" s="73">
        <f t="shared" si="573"/>
        <v>111258.80244425015</v>
      </c>
    </row>
    <row r="2603" spans="2:23" ht="15">
      <c r="B2603" t="s">
        <v>4308</v>
      </c>
      <c r="C2603" t="s">
        <v>922</v>
      </c>
      <c r="D2603" t="s">
        <v>417</v>
      </c>
      <c r="E2603" s="54">
        <v>40</v>
      </c>
      <c r="F2603" s="45" t="s">
        <v>407</v>
      </c>
      <c r="G2603" s="45" t="s">
        <v>408</v>
      </c>
      <c r="H2603" s="45" t="s">
        <v>412</v>
      </c>
      <c r="I2603" s="53">
        <v>149716</v>
      </c>
      <c r="J2603" s="58">
        <f t="shared" si="560"/>
        <v>155405.208</v>
      </c>
      <c r="K2603" s="58">
        <f t="shared" si="561"/>
        <v>160533.579864</v>
      </c>
      <c r="L2603" s="74">
        <f t="shared" si="562"/>
        <v>10214.175516000001</v>
      </c>
      <c r="M2603" s="74">
        <f t="shared" si="563"/>
        <v>229.99970784</v>
      </c>
      <c r="N2603" s="74">
        <f t="shared" si="564"/>
        <v>384.0022598277695</v>
      </c>
      <c r="O2603" s="74">
        <f t="shared" si="565"/>
        <v>20008.420530000003</v>
      </c>
      <c r="P2603" s="39">
        <f t="shared" si="566"/>
        <v>19044</v>
      </c>
      <c r="Q2603" s="73">
        <f t="shared" si="567"/>
        <v>10288.536908028</v>
      </c>
      <c r="R2603" s="73">
        <f t="shared" si="568"/>
        <v>237.58969819872</v>
      </c>
      <c r="S2603" s="73">
        <f t="shared" si="569"/>
        <v>384.0022598277695</v>
      </c>
      <c r="T2603" s="73">
        <f t="shared" si="570"/>
        <v>20949.632172252</v>
      </c>
      <c r="U2603" s="73">
        <f t="shared" si="571"/>
        <v>19236</v>
      </c>
      <c r="V2603" s="73">
        <f t="shared" si="572"/>
        <v>205285.80601366778</v>
      </c>
      <c r="W2603" s="73">
        <f t="shared" si="573"/>
        <v>211629.3409023065</v>
      </c>
    </row>
    <row r="2604" spans="2:23" ht="15">
      <c r="B2604" t="s">
        <v>4309</v>
      </c>
      <c r="C2604" t="s">
        <v>4249</v>
      </c>
      <c r="D2604" t="s">
        <v>449</v>
      </c>
      <c r="E2604" s="54">
        <v>40</v>
      </c>
      <c r="F2604" s="45" t="s">
        <v>450</v>
      </c>
      <c r="G2604" s="45" t="s">
        <v>408</v>
      </c>
      <c r="H2604" s="45" t="s">
        <v>412</v>
      </c>
      <c r="I2604" s="53">
        <v>109517.2</v>
      </c>
      <c r="J2604" s="58">
        <f t="shared" si="560"/>
        <v>113678.8536</v>
      </c>
      <c r="K2604" s="58">
        <f t="shared" si="561"/>
        <v>117430.2557688</v>
      </c>
      <c r="L2604" s="74">
        <f t="shared" si="562"/>
        <v>8696.4323004</v>
      </c>
      <c r="M2604" s="74">
        <f t="shared" si="563"/>
        <v>168.244703328</v>
      </c>
      <c r="N2604" s="74">
        <f t="shared" si="564"/>
        <v>384.0022598277695</v>
      </c>
      <c r="O2604" s="74">
        <f t="shared" si="565"/>
        <v>14636.152401000001</v>
      </c>
      <c r="P2604" s="39">
        <f t="shared" si="566"/>
        <v>19044</v>
      </c>
      <c r="Q2604" s="73">
        <f t="shared" si="567"/>
        <v>8983.414566313199</v>
      </c>
      <c r="R2604" s="73">
        <f t="shared" si="568"/>
        <v>173.796778537824</v>
      </c>
      <c r="S2604" s="73">
        <f t="shared" si="569"/>
        <v>384.0022598277695</v>
      </c>
      <c r="T2604" s="73">
        <f t="shared" si="570"/>
        <v>15324.6483778284</v>
      </c>
      <c r="U2604" s="73">
        <f t="shared" si="571"/>
        <v>19236</v>
      </c>
      <c r="V2604" s="73">
        <f t="shared" si="572"/>
        <v>156607.68526455577</v>
      </c>
      <c r="W2604" s="73">
        <f t="shared" si="573"/>
        <v>161532.1177513072</v>
      </c>
    </row>
    <row r="2605" spans="2:23" ht="15">
      <c r="B2605" t="s">
        <v>4310</v>
      </c>
      <c r="C2605" t="s">
        <v>4276</v>
      </c>
      <c r="D2605" t="s">
        <v>3012</v>
      </c>
      <c r="E2605" s="54">
        <v>40</v>
      </c>
      <c r="F2605" s="45" t="s">
        <v>407</v>
      </c>
      <c r="G2605" s="45" t="s">
        <v>408</v>
      </c>
      <c r="H2605" s="45" t="s">
        <v>412</v>
      </c>
      <c r="I2605" s="53">
        <v>153602.61</v>
      </c>
      <c r="J2605" s="58">
        <f t="shared" si="560"/>
        <v>159439.50918</v>
      </c>
      <c r="K2605" s="58">
        <f t="shared" si="561"/>
        <v>164701.01298293998</v>
      </c>
      <c r="L2605" s="74">
        <f t="shared" si="562"/>
        <v>10272.67288311</v>
      </c>
      <c r="M2605" s="74">
        <f t="shared" si="563"/>
        <v>235.97047358639998</v>
      </c>
      <c r="N2605" s="74">
        <f t="shared" si="564"/>
        <v>384.0022598277695</v>
      </c>
      <c r="O2605" s="74">
        <f t="shared" si="565"/>
        <v>20527.836806925</v>
      </c>
      <c r="P2605" s="39">
        <f t="shared" si="566"/>
        <v>19044</v>
      </c>
      <c r="Q2605" s="73">
        <f t="shared" si="567"/>
        <v>10348.96468825263</v>
      </c>
      <c r="R2605" s="73">
        <f t="shared" si="568"/>
        <v>243.75749921475116</v>
      </c>
      <c r="S2605" s="73">
        <f t="shared" si="569"/>
        <v>384.0022598277695</v>
      </c>
      <c r="T2605" s="73">
        <f t="shared" si="570"/>
        <v>21493.482194273667</v>
      </c>
      <c r="U2605" s="73">
        <f t="shared" si="571"/>
        <v>19236</v>
      </c>
      <c r="V2605" s="73">
        <f t="shared" si="572"/>
        <v>209903.99160344916</v>
      </c>
      <c r="W2605" s="73">
        <f t="shared" si="573"/>
        <v>216407.2196245088</v>
      </c>
    </row>
    <row r="2606" spans="2:23" ht="15">
      <c r="B2606" t="s">
        <v>4311</v>
      </c>
      <c r="C2606" t="s">
        <v>922</v>
      </c>
      <c r="D2606" t="s">
        <v>417</v>
      </c>
      <c r="E2606" s="54">
        <v>40</v>
      </c>
      <c r="F2606" s="45" t="s">
        <v>407</v>
      </c>
      <c r="G2606" s="45" t="s">
        <v>408</v>
      </c>
      <c r="H2606" s="45" t="s">
        <v>412</v>
      </c>
      <c r="I2606" s="53">
        <v>149716</v>
      </c>
      <c r="J2606" s="58">
        <f t="shared" si="560"/>
        <v>155405.208</v>
      </c>
      <c r="K2606" s="58">
        <f t="shared" si="561"/>
        <v>160533.579864</v>
      </c>
      <c r="L2606" s="74">
        <f t="shared" si="562"/>
        <v>10214.175516000001</v>
      </c>
      <c r="M2606" s="74">
        <f t="shared" si="563"/>
        <v>229.99970784</v>
      </c>
      <c r="N2606" s="74">
        <f t="shared" si="564"/>
        <v>384.0022598277695</v>
      </c>
      <c r="O2606" s="74">
        <f t="shared" si="565"/>
        <v>20008.420530000003</v>
      </c>
      <c r="P2606" s="39">
        <f t="shared" si="566"/>
        <v>19044</v>
      </c>
      <c r="Q2606" s="73">
        <f t="shared" si="567"/>
        <v>10288.536908028</v>
      </c>
      <c r="R2606" s="73">
        <f t="shared" si="568"/>
        <v>237.58969819872</v>
      </c>
      <c r="S2606" s="73">
        <f t="shared" si="569"/>
        <v>384.0022598277695</v>
      </c>
      <c r="T2606" s="73">
        <f t="shared" si="570"/>
        <v>20949.632172252</v>
      </c>
      <c r="U2606" s="73">
        <f t="shared" si="571"/>
        <v>19236</v>
      </c>
      <c r="V2606" s="73">
        <f t="shared" si="572"/>
        <v>205285.80601366778</v>
      </c>
      <c r="W2606" s="73">
        <f t="shared" si="573"/>
        <v>211629.3409023065</v>
      </c>
    </row>
    <row r="2607" spans="2:23" ht="15">
      <c r="B2607" t="s">
        <v>4312</v>
      </c>
      <c r="C2607" t="s">
        <v>3437</v>
      </c>
      <c r="D2607" t="s">
        <v>449</v>
      </c>
      <c r="E2607" s="54">
        <v>40.16</v>
      </c>
      <c r="F2607" s="45" t="s">
        <v>450</v>
      </c>
      <c r="G2607" s="45" t="s">
        <v>408</v>
      </c>
      <c r="H2607" s="45" t="s">
        <v>412</v>
      </c>
      <c r="I2607" s="53">
        <v>85981</v>
      </c>
      <c r="J2607" s="58">
        <f t="shared" si="560"/>
        <v>89248.278</v>
      </c>
      <c r="K2607" s="58">
        <f t="shared" si="561"/>
        <v>92193.471174</v>
      </c>
      <c r="L2607" s="74">
        <f t="shared" si="562"/>
        <v>6827.493267000001</v>
      </c>
      <c r="M2607" s="74">
        <f t="shared" si="563"/>
        <v>132.08745144</v>
      </c>
      <c r="N2607" s="74">
        <f t="shared" si="564"/>
        <v>384.0022598277695</v>
      </c>
      <c r="O2607" s="74">
        <f t="shared" si="565"/>
        <v>11490.715792500001</v>
      </c>
      <c r="P2607" s="39">
        <f t="shared" si="566"/>
        <v>19044</v>
      </c>
      <c r="Q2607" s="73">
        <f t="shared" si="567"/>
        <v>7052.800544811001</v>
      </c>
      <c r="R2607" s="73">
        <f t="shared" si="568"/>
        <v>136.44633733752002</v>
      </c>
      <c r="S2607" s="73">
        <f t="shared" si="569"/>
        <v>384.0022598277695</v>
      </c>
      <c r="T2607" s="73">
        <f t="shared" si="570"/>
        <v>12031.247988207002</v>
      </c>
      <c r="U2607" s="73">
        <f t="shared" si="571"/>
        <v>19236</v>
      </c>
      <c r="V2607" s="73">
        <f t="shared" si="572"/>
        <v>127126.57677076777</v>
      </c>
      <c r="W2607" s="73">
        <f t="shared" si="573"/>
        <v>131033.9683041833</v>
      </c>
    </row>
    <row r="2608" spans="2:23" ht="15">
      <c r="B2608" t="s">
        <v>4313</v>
      </c>
      <c r="C2608" t="s">
        <v>4019</v>
      </c>
      <c r="D2608" t="s">
        <v>449</v>
      </c>
      <c r="E2608" s="54">
        <v>40</v>
      </c>
      <c r="F2608" s="45" t="s">
        <v>450</v>
      </c>
      <c r="G2608" s="45" t="s">
        <v>408</v>
      </c>
      <c r="H2608" s="45" t="s">
        <v>412</v>
      </c>
      <c r="I2608" s="53">
        <v>89716.52</v>
      </c>
      <c r="J2608" s="58">
        <f t="shared" si="560"/>
        <v>93125.74776000001</v>
      </c>
      <c r="K2608" s="58">
        <f t="shared" si="561"/>
        <v>96198.89743608</v>
      </c>
      <c r="L2608" s="74">
        <f t="shared" si="562"/>
        <v>7124.119703640001</v>
      </c>
      <c r="M2608" s="74">
        <f t="shared" si="563"/>
        <v>137.8261066848</v>
      </c>
      <c r="N2608" s="74">
        <f t="shared" si="564"/>
        <v>384.0022598277695</v>
      </c>
      <c r="O2608" s="74">
        <f t="shared" si="565"/>
        <v>11989.940024100002</v>
      </c>
      <c r="P2608" s="39">
        <f t="shared" si="566"/>
        <v>19044</v>
      </c>
      <c r="Q2608" s="73">
        <f t="shared" si="567"/>
        <v>7359.21565386012</v>
      </c>
      <c r="R2608" s="73">
        <f t="shared" si="568"/>
        <v>142.3743682053984</v>
      </c>
      <c r="S2608" s="73">
        <f t="shared" si="569"/>
        <v>384.0022598277695</v>
      </c>
      <c r="T2608" s="73">
        <f t="shared" si="570"/>
        <v>12553.95611540844</v>
      </c>
      <c r="U2608" s="73">
        <f t="shared" si="571"/>
        <v>19236</v>
      </c>
      <c r="V2608" s="73">
        <f t="shared" si="572"/>
        <v>131805.63585425258</v>
      </c>
      <c r="W2608" s="73">
        <f t="shared" si="573"/>
        <v>135874.44583338173</v>
      </c>
    </row>
    <row r="2609" spans="2:23" ht="15">
      <c r="B2609" t="s">
        <v>4314</v>
      </c>
      <c r="C2609" t="s">
        <v>3345</v>
      </c>
      <c r="D2609" t="s">
        <v>449</v>
      </c>
      <c r="E2609" s="54">
        <v>40.16</v>
      </c>
      <c r="F2609" s="45" t="s">
        <v>450</v>
      </c>
      <c r="G2609" s="45" t="s">
        <v>408</v>
      </c>
      <c r="H2609" s="45" t="s">
        <v>785</v>
      </c>
      <c r="I2609" s="53">
        <v>90958.4</v>
      </c>
      <c r="J2609" s="58">
        <f t="shared" si="560"/>
        <v>94414.8192</v>
      </c>
      <c r="K2609" s="58">
        <f t="shared" si="561"/>
        <v>97530.50823359999</v>
      </c>
      <c r="L2609" s="74">
        <f t="shared" si="562"/>
        <v>7222.7336688</v>
      </c>
      <c r="M2609" s="74">
        <f t="shared" si="563"/>
        <v>139.733932416</v>
      </c>
      <c r="N2609" s="74">
        <f t="shared" si="564"/>
        <v>384.0022598277695</v>
      </c>
      <c r="O2609" s="74">
        <f t="shared" si="565"/>
        <v>12155.907972</v>
      </c>
      <c r="P2609" s="39">
        <f t="shared" si="566"/>
        <v>19044</v>
      </c>
      <c r="Q2609" s="73">
        <f t="shared" si="567"/>
        <v>7461.083879870399</v>
      </c>
      <c r="R2609" s="73">
        <f t="shared" si="568"/>
        <v>144.34515218572798</v>
      </c>
      <c r="S2609" s="73">
        <f t="shared" si="569"/>
        <v>384.0022598277695</v>
      </c>
      <c r="T2609" s="73">
        <f t="shared" si="570"/>
        <v>12727.7313244848</v>
      </c>
      <c r="U2609" s="73">
        <f t="shared" si="571"/>
        <v>19236</v>
      </c>
      <c r="V2609" s="73">
        <f t="shared" si="572"/>
        <v>133361.19703304378</v>
      </c>
      <c r="W2609" s="73">
        <f t="shared" si="573"/>
        <v>137483.67084996868</v>
      </c>
    </row>
    <row r="2610" spans="2:23" ht="15">
      <c r="B2610" t="s">
        <v>4315</v>
      </c>
      <c r="C2610" t="s">
        <v>3347</v>
      </c>
      <c r="D2610" t="s">
        <v>449</v>
      </c>
      <c r="E2610" s="54">
        <v>40.16</v>
      </c>
      <c r="F2610" s="45" t="s">
        <v>450</v>
      </c>
      <c r="G2610" s="45" t="s">
        <v>408</v>
      </c>
      <c r="H2610" s="45" t="s">
        <v>785</v>
      </c>
      <c r="I2610" s="53">
        <v>93121.6</v>
      </c>
      <c r="J2610" s="58">
        <f t="shared" si="560"/>
        <v>96660.22080000001</v>
      </c>
      <c r="K2610" s="58">
        <f t="shared" si="561"/>
        <v>99850.0080864</v>
      </c>
      <c r="L2610" s="74">
        <f t="shared" si="562"/>
        <v>7394.506891200001</v>
      </c>
      <c r="M2610" s="74">
        <f t="shared" si="563"/>
        <v>143.05712678400002</v>
      </c>
      <c r="N2610" s="74">
        <f t="shared" si="564"/>
        <v>384.0022598277695</v>
      </c>
      <c r="O2610" s="74">
        <f t="shared" si="565"/>
        <v>12445.003428000002</v>
      </c>
      <c r="P2610" s="39">
        <f t="shared" si="566"/>
        <v>19044</v>
      </c>
      <c r="Q2610" s="73">
        <f t="shared" si="567"/>
        <v>7638.5256186096</v>
      </c>
      <c r="R2610" s="73">
        <f t="shared" si="568"/>
        <v>147.778011967872</v>
      </c>
      <c r="S2610" s="73">
        <f t="shared" si="569"/>
        <v>384.0022598277695</v>
      </c>
      <c r="T2610" s="73">
        <f t="shared" si="570"/>
        <v>13030.4260552752</v>
      </c>
      <c r="U2610" s="73">
        <f t="shared" si="571"/>
        <v>19236</v>
      </c>
      <c r="V2610" s="73">
        <f t="shared" si="572"/>
        <v>136070.79050581178</v>
      </c>
      <c r="W2610" s="73">
        <f t="shared" si="573"/>
        <v>140286.74003208044</v>
      </c>
    </row>
    <row r="2611" spans="2:23" ht="15">
      <c r="B2611" t="s">
        <v>4316</v>
      </c>
      <c r="C2611" t="s">
        <v>3335</v>
      </c>
      <c r="D2611" t="s">
        <v>449</v>
      </c>
      <c r="E2611" s="54">
        <v>40.16</v>
      </c>
      <c r="F2611" s="45" t="s">
        <v>450</v>
      </c>
      <c r="G2611" s="45" t="s">
        <v>408</v>
      </c>
      <c r="H2611" s="45" t="s">
        <v>785</v>
      </c>
      <c r="I2611" s="53">
        <v>86632</v>
      </c>
      <c r="J2611" s="58">
        <f t="shared" si="560"/>
        <v>89924.016</v>
      </c>
      <c r="K2611" s="58">
        <f t="shared" si="561"/>
        <v>92891.50852799999</v>
      </c>
      <c r="L2611" s="74">
        <f t="shared" si="562"/>
        <v>6879.187224</v>
      </c>
      <c r="M2611" s="74">
        <f t="shared" si="563"/>
        <v>133.08754368</v>
      </c>
      <c r="N2611" s="74">
        <f t="shared" si="564"/>
        <v>384.0022598277695</v>
      </c>
      <c r="O2611" s="74">
        <f t="shared" si="565"/>
        <v>11577.71706</v>
      </c>
      <c r="P2611" s="39">
        <f t="shared" si="566"/>
        <v>19044</v>
      </c>
      <c r="Q2611" s="73">
        <f t="shared" si="567"/>
        <v>7106.200402391999</v>
      </c>
      <c r="R2611" s="73">
        <f t="shared" si="568"/>
        <v>137.47943262144</v>
      </c>
      <c r="S2611" s="73">
        <f t="shared" si="569"/>
        <v>384.0022598277695</v>
      </c>
      <c r="T2611" s="73">
        <f t="shared" si="570"/>
        <v>12122.341862903999</v>
      </c>
      <c r="U2611" s="73">
        <f t="shared" si="571"/>
        <v>19236</v>
      </c>
      <c r="V2611" s="73">
        <f t="shared" si="572"/>
        <v>127942.01008750778</v>
      </c>
      <c r="W2611" s="73">
        <f t="shared" si="573"/>
        <v>131877.5324857452</v>
      </c>
    </row>
    <row r="2612" spans="2:23" ht="15">
      <c r="B2612" t="s">
        <v>4317</v>
      </c>
      <c r="C2612" t="s">
        <v>3866</v>
      </c>
      <c r="D2612" t="s">
        <v>449</v>
      </c>
      <c r="E2612" s="54">
        <v>40.16</v>
      </c>
      <c r="F2612" s="45" t="s">
        <v>450</v>
      </c>
      <c r="G2612" s="45" t="s">
        <v>408</v>
      </c>
      <c r="H2612" s="45" t="s">
        <v>785</v>
      </c>
      <c r="I2612" s="53">
        <v>82471.16</v>
      </c>
      <c r="J2612" s="58">
        <f t="shared" si="560"/>
        <v>85605.06408000001</v>
      </c>
      <c r="K2612" s="58">
        <f t="shared" si="561"/>
        <v>88430.03119464</v>
      </c>
      <c r="L2612" s="74">
        <f t="shared" si="562"/>
        <v>6548.7874021200005</v>
      </c>
      <c r="M2612" s="74">
        <f t="shared" si="563"/>
        <v>126.69549483840001</v>
      </c>
      <c r="N2612" s="74">
        <f t="shared" si="564"/>
        <v>384.0022598277695</v>
      </c>
      <c r="O2612" s="74">
        <f t="shared" si="565"/>
        <v>11021.652000300002</v>
      </c>
      <c r="P2612" s="39">
        <f t="shared" si="566"/>
        <v>19044</v>
      </c>
      <c r="Q2612" s="73">
        <f t="shared" si="567"/>
        <v>6764.89738638996</v>
      </c>
      <c r="R2612" s="73">
        <f t="shared" si="568"/>
        <v>130.8764461680672</v>
      </c>
      <c r="S2612" s="73">
        <f t="shared" si="569"/>
        <v>384.0022598277695</v>
      </c>
      <c r="T2612" s="73">
        <f t="shared" si="570"/>
        <v>11540.11907090052</v>
      </c>
      <c r="U2612" s="73">
        <f t="shared" si="571"/>
        <v>19236</v>
      </c>
      <c r="V2612" s="73">
        <f t="shared" si="572"/>
        <v>122730.20123708618</v>
      </c>
      <c r="W2612" s="73">
        <f t="shared" si="573"/>
        <v>126485.92635792632</v>
      </c>
    </row>
    <row r="2613" spans="2:23" ht="15">
      <c r="B2613" t="s">
        <v>4318</v>
      </c>
      <c r="C2613" t="s">
        <v>3868</v>
      </c>
      <c r="D2613" t="s">
        <v>449</v>
      </c>
      <c r="E2613" s="54">
        <v>40.16</v>
      </c>
      <c r="F2613" s="45" t="s">
        <v>450</v>
      </c>
      <c r="G2613" s="45" t="s">
        <v>408</v>
      </c>
      <c r="H2613" s="45" t="s">
        <v>785</v>
      </c>
      <c r="I2613" s="53">
        <v>83905.88</v>
      </c>
      <c r="J2613" s="58">
        <f t="shared" si="560"/>
        <v>87094.30344</v>
      </c>
      <c r="K2613" s="58">
        <f t="shared" si="561"/>
        <v>89968.41545351999</v>
      </c>
      <c r="L2613" s="74">
        <f t="shared" si="562"/>
        <v>6662.71421316</v>
      </c>
      <c r="M2613" s="74">
        <f t="shared" si="563"/>
        <v>128.8995690912</v>
      </c>
      <c r="N2613" s="74">
        <f t="shared" si="564"/>
        <v>384.0022598277695</v>
      </c>
      <c r="O2613" s="74">
        <f t="shared" si="565"/>
        <v>11213.3915679</v>
      </c>
      <c r="P2613" s="39">
        <f t="shared" si="566"/>
        <v>19044</v>
      </c>
      <c r="Q2613" s="73">
        <f t="shared" si="567"/>
        <v>6882.58378219428</v>
      </c>
      <c r="R2613" s="73">
        <f t="shared" si="568"/>
        <v>133.15325487120958</v>
      </c>
      <c r="S2613" s="73">
        <f t="shared" si="569"/>
        <v>384.0022598277695</v>
      </c>
      <c r="T2613" s="73">
        <f t="shared" si="570"/>
        <v>11740.87821668436</v>
      </c>
      <c r="U2613" s="73">
        <f t="shared" si="571"/>
        <v>19236</v>
      </c>
      <c r="V2613" s="73">
        <f t="shared" si="572"/>
        <v>124527.31104997898</v>
      </c>
      <c r="W2613" s="73">
        <f t="shared" si="573"/>
        <v>128345.0329670976</v>
      </c>
    </row>
    <row r="2614" spans="2:23" ht="15">
      <c r="B2614" t="s">
        <v>4319</v>
      </c>
      <c r="C2614" t="s">
        <v>3337</v>
      </c>
      <c r="D2614" t="s">
        <v>449</v>
      </c>
      <c r="E2614" s="54">
        <v>40.16</v>
      </c>
      <c r="F2614" s="45" t="s">
        <v>450</v>
      </c>
      <c r="G2614" s="45" t="s">
        <v>408</v>
      </c>
      <c r="H2614" s="45" t="s">
        <v>785</v>
      </c>
      <c r="I2614" s="53">
        <v>77002.03</v>
      </c>
      <c r="J2614" s="58">
        <f t="shared" si="560"/>
        <v>79928.10714000001</v>
      </c>
      <c r="K2614" s="58">
        <f t="shared" si="561"/>
        <v>82565.73467562</v>
      </c>
      <c r="L2614" s="74">
        <f t="shared" si="562"/>
        <v>6114.5001962100005</v>
      </c>
      <c r="M2614" s="74">
        <f t="shared" si="563"/>
        <v>118.29359856720001</v>
      </c>
      <c r="N2614" s="74">
        <f t="shared" si="564"/>
        <v>384.0022598277695</v>
      </c>
      <c r="O2614" s="74">
        <f t="shared" si="565"/>
        <v>10290.743794275002</v>
      </c>
      <c r="P2614" s="39">
        <f t="shared" si="566"/>
        <v>19044</v>
      </c>
      <c r="Q2614" s="73">
        <f t="shared" si="567"/>
        <v>6316.27870268493</v>
      </c>
      <c r="R2614" s="73">
        <f t="shared" si="568"/>
        <v>122.19728731991759</v>
      </c>
      <c r="S2614" s="73">
        <f t="shared" si="569"/>
        <v>384.0022598277695</v>
      </c>
      <c r="T2614" s="73">
        <f t="shared" si="570"/>
        <v>10774.82837516841</v>
      </c>
      <c r="U2614" s="73">
        <f t="shared" si="571"/>
        <v>19236</v>
      </c>
      <c r="V2614" s="73">
        <f t="shared" si="572"/>
        <v>115879.64698887998</v>
      </c>
      <c r="W2614" s="73">
        <f t="shared" si="573"/>
        <v>119399.04130062103</v>
      </c>
    </row>
    <row r="2615" spans="2:23" ht="15">
      <c r="B2615" t="s">
        <v>4320</v>
      </c>
      <c r="C2615" t="s">
        <v>4321</v>
      </c>
      <c r="D2615" t="s">
        <v>449</v>
      </c>
      <c r="E2615" s="54">
        <v>40</v>
      </c>
      <c r="F2615" s="45" t="s">
        <v>450</v>
      </c>
      <c r="G2615" s="45" t="s">
        <v>408</v>
      </c>
      <c r="H2615" s="45" t="s">
        <v>412</v>
      </c>
      <c r="I2615" s="53">
        <v>81910.4</v>
      </c>
      <c r="J2615" s="58">
        <f t="shared" si="560"/>
        <v>85022.99519999999</v>
      </c>
      <c r="K2615" s="58">
        <f t="shared" si="561"/>
        <v>87828.75404159998</v>
      </c>
      <c r="L2615" s="74">
        <f t="shared" si="562"/>
        <v>6504.259132799999</v>
      </c>
      <c r="M2615" s="74">
        <f t="shared" si="563"/>
        <v>125.83403289599998</v>
      </c>
      <c r="N2615" s="74">
        <f t="shared" si="564"/>
        <v>384.0022598277695</v>
      </c>
      <c r="O2615" s="74">
        <f t="shared" si="565"/>
        <v>10946.710631999998</v>
      </c>
      <c r="P2615" s="39">
        <f t="shared" si="566"/>
        <v>19044</v>
      </c>
      <c r="Q2615" s="73">
        <f t="shared" si="567"/>
        <v>6718.899684182398</v>
      </c>
      <c r="R2615" s="73">
        <f t="shared" si="568"/>
        <v>129.98655598156796</v>
      </c>
      <c r="S2615" s="73">
        <f t="shared" si="569"/>
        <v>384.0022598277695</v>
      </c>
      <c r="T2615" s="73">
        <f t="shared" si="570"/>
        <v>11461.652402428797</v>
      </c>
      <c r="U2615" s="73">
        <f t="shared" si="571"/>
        <v>19236</v>
      </c>
      <c r="V2615" s="73">
        <f t="shared" si="572"/>
        <v>122027.80125752377</v>
      </c>
      <c r="W2615" s="73">
        <f t="shared" si="573"/>
        <v>125759.29494402051</v>
      </c>
    </row>
    <row r="2616" spans="2:23" ht="15">
      <c r="B2616" t="s">
        <v>4322</v>
      </c>
      <c r="C2616" t="s">
        <v>4323</v>
      </c>
      <c r="D2616" t="s">
        <v>449</v>
      </c>
      <c r="E2616" s="54">
        <v>40.16</v>
      </c>
      <c r="F2616" s="45" t="s">
        <v>450</v>
      </c>
      <c r="G2616" s="45" t="s">
        <v>408</v>
      </c>
      <c r="H2616" s="45" t="s">
        <v>412</v>
      </c>
      <c r="I2616" s="53">
        <v>75836.8</v>
      </c>
      <c r="J2616" s="58">
        <f t="shared" si="560"/>
        <v>78718.5984</v>
      </c>
      <c r="K2616" s="58">
        <f t="shared" si="561"/>
        <v>81316.31214719999</v>
      </c>
      <c r="L2616" s="74">
        <f t="shared" si="562"/>
        <v>6021.9727776</v>
      </c>
      <c r="M2616" s="74">
        <f t="shared" si="563"/>
        <v>116.503525632</v>
      </c>
      <c r="N2616" s="74">
        <f t="shared" si="564"/>
        <v>384.0022598277695</v>
      </c>
      <c r="O2616" s="74">
        <f t="shared" si="565"/>
        <v>10135.019544</v>
      </c>
      <c r="P2616" s="39">
        <f t="shared" si="566"/>
        <v>19044</v>
      </c>
      <c r="Q2616" s="73">
        <f t="shared" si="567"/>
        <v>6220.697879260799</v>
      </c>
      <c r="R2616" s="73">
        <f t="shared" si="568"/>
        <v>120.34814197785599</v>
      </c>
      <c r="S2616" s="73">
        <f t="shared" si="569"/>
        <v>384.0022598277695</v>
      </c>
      <c r="T2616" s="73">
        <f t="shared" si="570"/>
        <v>10611.778735209598</v>
      </c>
      <c r="U2616" s="73">
        <f t="shared" si="571"/>
        <v>19236</v>
      </c>
      <c r="V2616" s="73">
        <f t="shared" si="572"/>
        <v>114420.09650705977</v>
      </c>
      <c r="W2616" s="73">
        <f t="shared" si="573"/>
        <v>117889.13916347601</v>
      </c>
    </row>
    <row r="2617" spans="2:23" ht="15">
      <c r="B2617" t="s">
        <v>4324</v>
      </c>
      <c r="C2617" t="s">
        <v>4325</v>
      </c>
      <c r="D2617" t="s">
        <v>4326</v>
      </c>
      <c r="E2617" s="54">
        <v>40</v>
      </c>
      <c r="F2617" s="45" t="s">
        <v>407</v>
      </c>
      <c r="G2617" s="45" t="s">
        <v>408</v>
      </c>
      <c r="H2617" s="45" t="s">
        <v>412</v>
      </c>
      <c r="I2617" s="53">
        <v>134573.79</v>
      </c>
      <c r="J2617" s="58">
        <f t="shared" si="560"/>
        <v>139687.59402000002</v>
      </c>
      <c r="K2617" s="58">
        <f t="shared" si="561"/>
        <v>144297.28462266</v>
      </c>
      <c r="L2617" s="74">
        <f t="shared" si="562"/>
        <v>9986.27011329</v>
      </c>
      <c r="M2617" s="74">
        <f t="shared" si="563"/>
        <v>206.73763914960003</v>
      </c>
      <c r="N2617" s="74">
        <f t="shared" si="564"/>
        <v>384.0022598277695</v>
      </c>
      <c r="O2617" s="74">
        <f t="shared" si="565"/>
        <v>17984.777730075002</v>
      </c>
      <c r="P2617" s="39">
        <f t="shared" si="566"/>
        <v>19044</v>
      </c>
      <c r="Q2617" s="73">
        <f t="shared" si="567"/>
        <v>10053.11062702857</v>
      </c>
      <c r="R2617" s="73">
        <f t="shared" si="568"/>
        <v>213.55998124153678</v>
      </c>
      <c r="S2617" s="73">
        <f t="shared" si="569"/>
        <v>384.0022598277695</v>
      </c>
      <c r="T2617" s="73">
        <f t="shared" si="570"/>
        <v>18830.79564325713</v>
      </c>
      <c r="U2617" s="73">
        <f t="shared" si="571"/>
        <v>19236</v>
      </c>
      <c r="V2617" s="73">
        <f t="shared" si="572"/>
        <v>187293.38176234238</v>
      </c>
      <c r="W2617" s="73">
        <f t="shared" si="573"/>
        <v>193014.75313401502</v>
      </c>
    </row>
    <row r="2618" spans="2:23" ht="15">
      <c r="B2618" t="s">
        <v>4327</v>
      </c>
      <c r="C2618" t="s">
        <v>4325</v>
      </c>
      <c r="D2618" t="s">
        <v>4326</v>
      </c>
      <c r="E2618" s="54">
        <v>40</v>
      </c>
      <c r="F2618" s="45" t="s">
        <v>407</v>
      </c>
      <c r="G2618" s="45" t="s">
        <v>408</v>
      </c>
      <c r="H2618" s="45" t="s">
        <v>412</v>
      </c>
      <c r="I2618" s="53">
        <v>134573.79</v>
      </c>
      <c r="J2618" s="58">
        <f t="shared" si="560"/>
        <v>139687.59402000002</v>
      </c>
      <c r="K2618" s="58">
        <f t="shared" si="561"/>
        <v>144297.28462266</v>
      </c>
      <c r="L2618" s="74">
        <f t="shared" si="562"/>
        <v>9986.27011329</v>
      </c>
      <c r="M2618" s="74">
        <f t="shared" si="563"/>
        <v>206.73763914960003</v>
      </c>
      <c r="N2618" s="74">
        <f t="shared" si="564"/>
        <v>384.0022598277695</v>
      </c>
      <c r="O2618" s="74">
        <f t="shared" si="565"/>
        <v>17984.777730075002</v>
      </c>
      <c r="P2618" s="39">
        <f t="shared" si="566"/>
        <v>19044</v>
      </c>
      <c r="Q2618" s="73">
        <f t="shared" si="567"/>
        <v>10053.11062702857</v>
      </c>
      <c r="R2618" s="73">
        <f t="shared" si="568"/>
        <v>213.55998124153678</v>
      </c>
      <c r="S2618" s="73">
        <f t="shared" si="569"/>
        <v>384.0022598277695</v>
      </c>
      <c r="T2618" s="73">
        <f t="shared" si="570"/>
        <v>18830.79564325713</v>
      </c>
      <c r="U2618" s="73">
        <f t="shared" si="571"/>
        <v>19236</v>
      </c>
      <c r="V2618" s="73">
        <f t="shared" si="572"/>
        <v>187293.38176234238</v>
      </c>
      <c r="W2618" s="73">
        <f t="shared" si="573"/>
        <v>193014.75313401502</v>
      </c>
    </row>
    <row r="2619" spans="2:23" ht="15">
      <c r="B2619" t="s">
        <v>4328</v>
      </c>
      <c r="C2619" t="s">
        <v>4325</v>
      </c>
      <c r="D2619" t="s">
        <v>4326</v>
      </c>
      <c r="E2619" s="54">
        <v>40</v>
      </c>
      <c r="F2619" s="45" t="s">
        <v>407</v>
      </c>
      <c r="G2619" s="45" t="s">
        <v>408</v>
      </c>
      <c r="H2619" s="45" t="s">
        <v>785</v>
      </c>
      <c r="I2619" s="53">
        <v>134573.79</v>
      </c>
      <c r="J2619" s="58">
        <f t="shared" si="560"/>
        <v>139687.59402000002</v>
      </c>
      <c r="K2619" s="58">
        <f t="shared" si="561"/>
        <v>144297.28462266</v>
      </c>
      <c r="L2619" s="74">
        <f t="shared" si="562"/>
        <v>9986.27011329</v>
      </c>
      <c r="M2619" s="74">
        <f t="shared" si="563"/>
        <v>206.73763914960003</v>
      </c>
      <c r="N2619" s="74">
        <f t="shared" si="564"/>
        <v>384.0022598277695</v>
      </c>
      <c r="O2619" s="74">
        <f t="shared" si="565"/>
        <v>17984.777730075002</v>
      </c>
      <c r="P2619" s="39">
        <f t="shared" si="566"/>
        <v>19044</v>
      </c>
      <c r="Q2619" s="73">
        <f t="shared" si="567"/>
        <v>10053.11062702857</v>
      </c>
      <c r="R2619" s="73">
        <f t="shared" si="568"/>
        <v>213.55998124153678</v>
      </c>
      <c r="S2619" s="73">
        <f t="shared" si="569"/>
        <v>384.0022598277695</v>
      </c>
      <c r="T2619" s="73">
        <f t="shared" si="570"/>
        <v>18830.79564325713</v>
      </c>
      <c r="U2619" s="73">
        <f t="shared" si="571"/>
        <v>19236</v>
      </c>
      <c r="V2619" s="73">
        <f t="shared" si="572"/>
        <v>187293.38176234238</v>
      </c>
      <c r="W2619" s="73">
        <f t="shared" si="573"/>
        <v>193014.75313401502</v>
      </c>
    </row>
    <row r="2620" spans="2:23" ht="15">
      <c r="B2620" t="s">
        <v>4329</v>
      </c>
      <c r="C2620" t="s">
        <v>4325</v>
      </c>
      <c r="D2620" t="s">
        <v>4326</v>
      </c>
      <c r="E2620" s="54">
        <v>40</v>
      </c>
      <c r="F2620" s="45" t="s">
        <v>407</v>
      </c>
      <c r="G2620" s="45" t="s">
        <v>408</v>
      </c>
      <c r="H2620" s="45" t="s">
        <v>412</v>
      </c>
      <c r="I2620" s="53">
        <v>134573.79</v>
      </c>
      <c r="J2620" s="58">
        <f t="shared" si="560"/>
        <v>139687.59402000002</v>
      </c>
      <c r="K2620" s="58">
        <f t="shared" si="561"/>
        <v>144297.28462266</v>
      </c>
      <c r="L2620" s="74">
        <f t="shared" si="562"/>
        <v>9986.27011329</v>
      </c>
      <c r="M2620" s="74">
        <f t="shared" si="563"/>
        <v>206.73763914960003</v>
      </c>
      <c r="N2620" s="74">
        <f t="shared" si="564"/>
        <v>384.0022598277695</v>
      </c>
      <c r="O2620" s="74">
        <f t="shared" si="565"/>
        <v>17984.777730075002</v>
      </c>
      <c r="P2620" s="39">
        <f t="shared" si="566"/>
        <v>19044</v>
      </c>
      <c r="Q2620" s="73">
        <f t="shared" si="567"/>
        <v>10053.11062702857</v>
      </c>
      <c r="R2620" s="73">
        <f t="shared" si="568"/>
        <v>213.55998124153678</v>
      </c>
      <c r="S2620" s="73">
        <f t="shared" si="569"/>
        <v>384.0022598277695</v>
      </c>
      <c r="T2620" s="73">
        <f t="shared" si="570"/>
        <v>18830.79564325713</v>
      </c>
      <c r="U2620" s="73">
        <f t="shared" si="571"/>
        <v>19236</v>
      </c>
      <c r="V2620" s="73">
        <f t="shared" si="572"/>
        <v>187293.38176234238</v>
      </c>
      <c r="W2620" s="73">
        <f t="shared" si="573"/>
        <v>193014.75313401502</v>
      </c>
    </row>
    <row r="2621" spans="2:23" ht="15">
      <c r="B2621" t="s">
        <v>4330</v>
      </c>
      <c r="C2621" t="s">
        <v>4325</v>
      </c>
      <c r="D2621" t="s">
        <v>4326</v>
      </c>
      <c r="E2621" s="54">
        <v>40</v>
      </c>
      <c r="F2621" s="45" t="s">
        <v>407</v>
      </c>
      <c r="G2621" s="45" t="s">
        <v>408</v>
      </c>
      <c r="H2621" s="45" t="s">
        <v>412</v>
      </c>
      <c r="I2621" s="53">
        <v>134573.79</v>
      </c>
      <c r="J2621" s="58">
        <f t="shared" si="560"/>
        <v>139687.59402000002</v>
      </c>
      <c r="K2621" s="58">
        <f t="shared" si="561"/>
        <v>144297.28462266</v>
      </c>
      <c r="L2621" s="74">
        <f t="shared" si="562"/>
        <v>9986.27011329</v>
      </c>
      <c r="M2621" s="74">
        <f t="shared" si="563"/>
        <v>206.73763914960003</v>
      </c>
      <c r="N2621" s="74">
        <f t="shared" si="564"/>
        <v>384.0022598277695</v>
      </c>
      <c r="O2621" s="74">
        <f t="shared" si="565"/>
        <v>17984.777730075002</v>
      </c>
      <c r="P2621" s="39">
        <f t="shared" si="566"/>
        <v>19044</v>
      </c>
      <c r="Q2621" s="73">
        <f t="shared" si="567"/>
        <v>10053.11062702857</v>
      </c>
      <c r="R2621" s="73">
        <f t="shared" si="568"/>
        <v>213.55998124153678</v>
      </c>
      <c r="S2621" s="73">
        <f t="shared" si="569"/>
        <v>384.0022598277695</v>
      </c>
      <c r="T2621" s="73">
        <f t="shared" si="570"/>
        <v>18830.79564325713</v>
      </c>
      <c r="U2621" s="73">
        <f t="shared" si="571"/>
        <v>19236</v>
      </c>
      <c r="V2621" s="73">
        <f t="shared" si="572"/>
        <v>187293.38176234238</v>
      </c>
      <c r="W2621" s="73">
        <f t="shared" si="573"/>
        <v>193014.75313401502</v>
      </c>
    </row>
    <row r="2622" spans="2:23" ht="15">
      <c r="B2622" t="s">
        <v>4331</v>
      </c>
      <c r="C2622" t="s">
        <v>4325</v>
      </c>
      <c r="D2622" t="s">
        <v>4326</v>
      </c>
      <c r="E2622" s="54">
        <v>40</v>
      </c>
      <c r="F2622" s="45" t="s">
        <v>407</v>
      </c>
      <c r="G2622" s="45" t="s">
        <v>408</v>
      </c>
      <c r="H2622" s="45" t="s">
        <v>412</v>
      </c>
      <c r="I2622" s="53">
        <v>134573.79</v>
      </c>
      <c r="J2622" s="58">
        <f t="shared" si="560"/>
        <v>139687.59402000002</v>
      </c>
      <c r="K2622" s="58">
        <f t="shared" si="561"/>
        <v>144297.28462266</v>
      </c>
      <c r="L2622" s="74">
        <f t="shared" si="562"/>
        <v>9986.27011329</v>
      </c>
      <c r="M2622" s="74">
        <f t="shared" si="563"/>
        <v>206.73763914960003</v>
      </c>
      <c r="N2622" s="74">
        <f t="shared" si="564"/>
        <v>384.0022598277695</v>
      </c>
      <c r="O2622" s="74">
        <f t="shared" si="565"/>
        <v>17984.777730075002</v>
      </c>
      <c r="P2622" s="39">
        <f t="shared" si="566"/>
        <v>19044</v>
      </c>
      <c r="Q2622" s="73">
        <f t="shared" si="567"/>
        <v>10053.11062702857</v>
      </c>
      <c r="R2622" s="73">
        <f t="shared" si="568"/>
        <v>213.55998124153678</v>
      </c>
      <c r="S2622" s="73">
        <f t="shared" si="569"/>
        <v>384.0022598277695</v>
      </c>
      <c r="T2622" s="73">
        <f t="shared" si="570"/>
        <v>18830.79564325713</v>
      </c>
      <c r="U2622" s="73">
        <f t="shared" si="571"/>
        <v>19236</v>
      </c>
      <c r="V2622" s="73">
        <f t="shared" si="572"/>
        <v>187293.38176234238</v>
      </c>
      <c r="W2622" s="73">
        <f t="shared" si="573"/>
        <v>193014.75313401502</v>
      </c>
    </row>
    <row r="2623" spans="2:23" ht="15">
      <c r="B2623" t="s">
        <v>4332</v>
      </c>
      <c r="C2623" t="s">
        <v>4325</v>
      </c>
      <c r="D2623" t="s">
        <v>4326</v>
      </c>
      <c r="E2623" s="54">
        <v>40</v>
      </c>
      <c r="F2623" s="45" t="s">
        <v>407</v>
      </c>
      <c r="G2623" s="45" t="s">
        <v>408</v>
      </c>
      <c r="H2623" s="45" t="s">
        <v>412</v>
      </c>
      <c r="I2623" s="53">
        <v>134573.79</v>
      </c>
      <c r="J2623" s="58">
        <f t="shared" si="560"/>
        <v>139687.59402000002</v>
      </c>
      <c r="K2623" s="58">
        <f t="shared" si="561"/>
        <v>144297.28462266</v>
      </c>
      <c r="L2623" s="74">
        <f t="shared" si="562"/>
        <v>9986.27011329</v>
      </c>
      <c r="M2623" s="74">
        <f t="shared" si="563"/>
        <v>206.73763914960003</v>
      </c>
      <c r="N2623" s="74">
        <f t="shared" si="564"/>
        <v>384.0022598277695</v>
      </c>
      <c r="O2623" s="74">
        <f t="shared" si="565"/>
        <v>17984.777730075002</v>
      </c>
      <c r="P2623" s="39">
        <f t="shared" si="566"/>
        <v>19044</v>
      </c>
      <c r="Q2623" s="73">
        <f t="shared" si="567"/>
        <v>10053.11062702857</v>
      </c>
      <c r="R2623" s="73">
        <f t="shared" si="568"/>
        <v>213.55998124153678</v>
      </c>
      <c r="S2623" s="73">
        <f t="shared" si="569"/>
        <v>384.0022598277695</v>
      </c>
      <c r="T2623" s="73">
        <f t="shared" si="570"/>
        <v>18830.79564325713</v>
      </c>
      <c r="U2623" s="73">
        <f t="shared" si="571"/>
        <v>19236</v>
      </c>
      <c r="V2623" s="73">
        <f t="shared" si="572"/>
        <v>187293.38176234238</v>
      </c>
      <c r="W2623" s="73">
        <f t="shared" si="573"/>
        <v>193014.75313401502</v>
      </c>
    </row>
    <row r="2624" spans="2:23" ht="15">
      <c r="B2624" t="s">
        <v>4333</v>
      </c>
      <c r="C2624" t="s">
        <v>4334</v>
      </c>
      <c r="D2624" t="s">
        <v>4326</v>
      </c>
      <c r="E2624" s="54">
        <v>40</v>
      </c>
      <c r="F2624" s="45" t="s">
        <v>407</v>
      </c>
      <c r="G2624" s="45" t="s">
        <v>408</v>
      </c>
      <c r="H2624" s="45" t="s">
        <v>412</v>
      </c>
      <c r="I2624" s="53">
        <v>148258.39</v>
      </c>
      <c r="J2624" s="58">
        <f t="shared" si="560"/>
        <v>153892.20882000003</v>
      </c>
      <c r="K2624" s="58">
        <f t="shared" si="561"/>
        <v>158970.65171106003</v>
      </c>
      <c r="L2624" s="74">
        <f t="shared" si="562"/>
        <v>10192.237027890002</v>
      </c>
      <c r="M2624" s="74">
        <f t="shared" si="563"/>
        <v>227.76046905360005</v>
      </c>
      <c r="N2624" s="74">
        <f t="shared" si="564"/>
        <v>384.0022598277695</v>
      </c>
      <c r="O2624" s="74">
        <f t="shared" si="565"/>
        <v>19813.621885575005</v>
      </c>
      <c r="P2624" s="39">
        <f t="shared" si="566"/>
        <v>19044</v>
      </c>
      <c r="Q2624" s="73">
        <f t="shared" si="567"/>
        <v>10265.874449810372</v>
      </c>
      <c r="R2624" s="73">
        <f t="shared" si="568"/>
        <v>235.27656453236884</v>
      </c>
      <c r="S2624" s="73">
        <f t="shared" si="569"/>
        <v>384.0022598277695</v>
      </c>
      <c r="T2624" s="73">
        <f t="shared" si="570"/>
        <v>20745.670048293334</v>
      </c>
      <c r="U2624" s="73">
        <f t="shared" si="571"/>
        <v>19236</v>
      </c>
      <c r="V2624" s="73">
        <f t="shared" si="572"/>
        <v>203553.8304623464</v>
      </c>
      <c r="W2624" s="73">
        <f t="shared" si="573"/>
        <v>209837.47503352386</v>
      </c>
    </row>
    <row r="2625" spans="2:23" ht="15">
      <c r="B2625" t="s">
        <v>4335</v>
      </c>
      <c r="C2625" t="s">
        <v>4325</v>
      </c>
      <c r="D2625" t="s">
        <v>4326</v>
      </c>
      <c r="E2625" s="54">
        <v>40</v>
      </c>
      <c r="F2625" s="45" t="s">
        <v>407</v>
      </c>
      <c r="G2625" s="45" t="s">
        <v>408</v>
      </c>
      <c r="H2625" s="45" t="s">
        <v>412</v>
      </c>
      <c r="I2625" s="53">
        <v>134573.79</v>
      </c>
      <c r="J2625" s="58">
        <f t="shared" si="560"/>
        <v>139687.59402000002</v>
      </c>
      <c r="K2625" s="58">
        <f t="shared" si="561"/>
        <v>144297.28462266</v>
      </c>
      <c r="L2625" s="74">
        <f t="shared" si="562"/>
        <v>9986.27011329</v>
      </c>
      <c r="M2625" s="74">
        <f t="shared" si="563"/>
        <v>206.73763914960003</v>
      </c>
      <c r="N2625" s="74">
        <f t="shared" si="564"/>
        <v>384.0022598277695</v>
      </c>
      <c r="O2625" s="74">
        <f t="shared" si="565"/>
        <v>17984.777730075002</v>
      </c>
      <c r="P2625" s="39">
        <f t="shared" si="566"/>
        <v>19044</v>
      </c>
      <c r="Q2625" s="73">
        <f t="shared" si="567"/>
        <v>10053.11062702857</v>
      </c>
      <c r="R2625" s="73">
        <f t="shared" si="568"/>
        <v>213.55998124153678</v>
      </c>
      <c r="S2625" s="73">
        <f t="shared" si="569"/>
        <v>384.0022598277695</v>
      </c>
      <c r="T2625" s="73">
        <f t="shared" si="570"/>
        <v>18830.79564325713</v>
      </c>
      <c r="U2625" s="73">
        <f t="shared" si="571"/>
        <v>19236</v>
      </c>
      <c r="V2625" s="73">
        <f t="shared" si="572"/>
        <v>187293.38176234238</v>
      </c>
      <c r="W2625" s="73">
        <f t="shared" si="573"/>
        <v>193014.75313401502</v>
      </c>
    </row>
    <row r="2626" spans="2:23" ht="15">
      <c r="B2626" t="s">
        <v>4336</v>
      </c>
      <c r="C2626" t="s">
        <v>4325</v>
      </c>
      <c r="D2626" t="s">
        <v>4326</v>
      </c>
      <c r="E2626" s="54">
        <v>40</v>
      </c>
      <c r="F2626" s="45" t="s">
        <v>407</v>
      </c>
      <c r="G2626" s="45" t="s">
        <v>408</v>
      </c>
      <c r="H2626" s="45" t="s">
        <v>412</v>
      </c>
      <c r="I2626" s="53">
        <v>134573.79</v>
      </c>
      <c r="J2626" s="58">
        <f t="shared" si="560"/>
        <v>139687.59402000002</v>
      </c>
      <c r="K2626" s="58">
        <f t="shared" si="561"/>
        <v>144297.28462266</v>
      </c>
      <c r="L2626" s="74">
        <f t="shared" si="562"/>
        <v>9986.27011329</v>
      </c>
      <c r="M2626" s="74">
        <f t="shared" si="563"/>
        <v>206.73763914960003</v>
      </c>
      <c r="N2626" s="74">
        <f t="shared" si="564"/>
        <v>384.0022598277695</v>
      </c>
      <c r="O2626" s="74">
        <f t="shared" si="565"/>
        <v>17984.777730075002</v>
      </c>
      <c r="P2626" s="39">
        <f t="shared" si="566"/>
        <v>19044</v>
      </c>
      <c r="Q2626" s="73">
        <f t="shared" si="567"/>
        <v>10053.11062702857</v>
      </c>
      <c r="R2626" s="73">
        <f t="shared" si="568"/>
        <v>213.55998124153678</v>
      </c>
      <c r="S2626" s="73">
        <f t="shared" si="569"/>
        <v>384.0022598277695</v>
      </c>
      <c r="T2626" s="73">
        <f t="shared" si="570"/>
        <v>18830.79564325713</v>
      </c>
      <c r="U2626" s="73">
        <f t="shared" si="571"/>
        <v>19236</v>
      </c>
      <c r="V2626" s="73">
        <f t="shared" si="572"/>
        <v>187293.38176234238</v>
      </c>
      <c r="W2626" s="73">
        <f t="shared" si="573"/>
        <v>193014.75313401502</v>
      </c>
    </row>
    <row r="2627" spans="2:23" ht="15">
      <c r="B2627" t="s">
        <v>4337</v>
      </c>
      <c r="C2627" t="s">
        <v>4325</v>
      </c>
      <c r="D2627" t="s">
        <v>4326</v>
      </c>
      <c r="E2627" s="54">
        <v>40</v>
      </c>
      <c r="F2627" s="45" t="s">
        <v>407</v>
      </c>
      <c r="G2627" s="45" t="s">
        <v>408</v>
      </c>
      <c r="H2627" s="45" t="s">
        <v>412</v>
      </c>
      <c r="I2627" s="53">
        <v>134573.79</v>
      </c>
      <c r="J2627" s="58">
        <f t="shared" si="560"/>
        <v>139687.59402000002</v>
      </c>
      <c r="K2627" s="58">
        <f t="shared" si="561"/>
        <v>144297.28462266</v>
      </c>
      <c r="L2627" s="74">
        <f t="shared" si="562"/>
        <v>9986.27011329</v>
      </c>
      <c r="M2627" s="74">
        <f t="shared" si="563"/>
        <v>206.73763914960003</v>
      </c>
      <c r="N2627" s="74">
        <f t="shared" si="564"/>
        <v>384.0022598277695</v>
      </c>
      <c r="O2627" s="74">
        <f t="shared" si="565"/>
        <v>17984.777730075002</v>
      </c>
      <c r="P2627" s="39">
        <f t="shared" si="566"/>
        <v>19044</v>
      </c>
      <c r="Q2627" s="73">
        <f t="shared" si="567"/>
        <v>10053.11062702857</v>
      </c>
      <c r="R2627" s="73">
        <f t="shared" si="568"/>
        <v>213.55998124153678</v>
      </c>
      <c r="S2627" s="73">
        <f t="shared" si="569"/>
        <v>384.0022598277695</v>
      </c>
      <c r="T2627" s="73">
        <f t="shared" si="570"/>
        <v>18830.79564325713</v>
      </c>
      <c r="U2627" s="73">
        <f t="shared" si="571"/>
        <v>19236</v>
      </c>
      <c r="V2627" s="73">
        <f t="shared" si="572"/>
        <v>187293.38176234238</v>
      </c>
      <c r="W2627" s="73">
        <f t="shared" si="573"/>
        <v>193014.75313401502</v>
      </c>
    </row>
    <row r="2628" spans="2:23" ht="15">
      <c r="B2628" t="s">
        <v>4338</v>
      </c>
      <c r="C2628" t="s">
        <v>4325</v>
      </c>
      <c r="D2628" t="s">
        <v>4326</v>
      </c>
      <c r="E2628" s="54">
        <v>40</v>
      </c>
      <c r="F2628" s="45" t="s">
        <v>407</v>
      </c>
      <c r="G2628" s="45" t="s">
        <v>408</v>
      </c>
      <c r="H2628" s="45" t="s">
        <v>412</v>
      </c>
      <c r="I2628" s="53">
        <v>134573.79</v>
      </c>
      <c r="J2628" s="58">
        <f t="shared" si="560"/>
        <v>139687.59402000002</v>
      </c>
      <c r="K2628" s="58">
        <f t="shared" si="561"/>
        <v>144297.28462266</v>
      </c>
      <c r="L2628" s="74">
        <f t="shared" si="562"/>
        <v>9986.27011329</v>
      </c>
      <c r="M2628" s="74">
        <f t="shared" si="563"/>
        <v>206.73763914960003</v>
      </c>
      <c r="N2628" s="74">
        <f t="shared" si="564"/>
        <v>384.0022598277695</v>
      </c>
      <c r="O2628" s="74">
        <f t="shared" si="565"/>
        <v>17984.777730075002</v>
      </c>
      <c r="P2628" s="39">
        <f t="shared" si="566"/>
        <v>19044</v>
      </c>
      <c r="Q2628" s="73">
        <f t="shared" si="567"/>
        <v>10053.11062702857</v>
      </c>
      <c r="R2628" s="73">
        <f t="shared" si="568"/>
        <v>213.55998124153678</v>
      </c>
      <c r="S2628" s="73">
        <f t="shared" si="569"/>
        <v>384.0022598277695</v>
      </c>
      <c r="T2628" s="73">
        <f t="shared" si="570"/>
        <v>18830.79564325713</v>
      </c>
      <c r="U2628" s="73">
        <f t="shared" si="571"/>
        <v>19236</v>
      </c>
      <c r="V2628" s="73">
        <f t="shared" si="572"/>
        <v>187293.38176234238</v>
      </c>
      <c r="W2628" s="73">
        <f t="shared" si="573"/>
        <v>193014.75313401502</v>
      </c>
    </row>
    <row r="2629" spans="2:23" ht="15">
      <c r="B2629" t="s">
        <v>4339</v>
      </c>
      <c r="C2629" t="s">
        <v>4334</v>
      </c>
      <c r="D2629" t="s">
        <v>4326</v>
      </c>
      <c r="E2629" s="54">
        <v>40</v>
      </c>
      <c r="F2629" s="45" t="s">
        <v>407</v>
      </c>
      <c r="G2629" s="45" t="s">
        <v>408</v>
      </c>
      <c r="H2629" s="45" t="s">
        <v>412</v>
      </c>
      <c r="I2629" s="53">
        <v>148258.39</v>
      </c>
      <c r="J2629" s="58">
        <f t="shared" si="560"/>
        <v>153892.20882000003</v>
      </c>
      <c r="K2629" s="58">
        <f t="shared" si="561"/>
        <v>158970.65171106003</v>
      </c>
      <c r="L2629" s="74">
        <f t="shared" si="562"/>
        <v>10192.237027890002</v>
      </c>
      <c r="M2629" s="74">
        <f t="shared" si="563"/>
        <v>227.76046905360005</v>
      </c>
      <c r="N2629" s="74">
        <f t="shared" si="564"/>
        <v>384.0022598277695</v>
      </c>
      <c r="O2629" s="74">
        <f t="shared" si="565"/>
        <v>19813.621885575005</v>
      </c>
      <c r="P2629" s="39">
        <f t="shared" si="566"/>
        <v>19044</v>
      </c>
      <c r="Q2629" s="73">
        <f t="shared" si="567"/>
        <v>10265.874449810372</v>
      </c>
      <c r="R2629" s="73">
        <f t="shared" si="568"/>
        <v>235.27656453236884</v>
      </c>
      <c r="S2629" s="73">
        <f t="shared" si="569"/>
        <v>384.0022598277695</v>
      </c>
      <c r="T2629" s="73">
        <f t="shared" si="570"/>
        <v>20745.670048293334</v>
      </c>
      <c r="U2629" s="73">
        <f t="shared" si="571"/>
        <v>19236</v>
      </c>
      <c r="V2629" s="73">
        <f t="shared" si="572"/>
        <v>203553.8304623464</v>
      </c>
      <c r="W2629" s="73">
        <f t="shared" si="573"/>
        <v>209837.47503352386</v>
      </c>
    </row>
    <row r="2630" spans="2:23" ht="15">
      <c r="B2630" t="s">
        <v>4340</v>
      </c>
      <c r="C2630" t="s">
        <v>4325</v>
      </c>
      <c r="D2630" t="s">
        <v>4326</v>
      </c>
      <c r="E2630" s="54">
        <v>40</v>
      </c>
      <c r="F2630" s="45" t="s">
        <v>407</v>
      </c>
      <c r="G2630" s="45" t="s">
        <v>408</v>
      </c>
      <c r="H2630" s="45" t="s">
        <v>412</v>
      </c>
      <c r="I2630" s="53">
        <v>134573.79</v>
      </c>
      <c r="J2630" s="58">
        <f t="shared" si="560"/>
        <v>139687.59402000002</v>
      </c>
      <c r="K2630" s="58">
        <f t="shared" si="561"/>
        <v>144297.28462266</v>
      </c>
      <c r="L2630" s="74">
        <f t="shared" si="562"/>
        <v>9986.27011329</v>
      </c>
      <c r="M2630" s="74">
        <f t="shared" si="563"/>
        <v>206.73763914960003</v>
      </c>
      <c r="N2630" s="74">
        <f t="shared" si="564"/>
        <v>384.0022598277695</v>
      </c>
      <c r="O2630" s="74">
        <f t="shared" si="565"/>
        <v>17984.777730075002</v>
      </c>
      <c r="P2630" s="39">
        <f t="shared" si="566"/>
        <v>19044</v>
      </c>
      <c r="Q2630" s="73">
        <f t="shared" si="567"/>
        <v>10053.11062702857</v>
      </c>
      <c r="R2630" s="73">
        <f t="shared" si="568"/>
        <v>213.55998124153678</v>
      </c>
      <c r="S2630" s="73">
        <f t="shared" si="569"/>
        <v>384.0022598277695</v>
      </c>
      <c r="T2630" s="73">
        <f t="shared" si="570"/>
        <v>18830.79564325713</v>
      </c>
      <c r="U2630" s="73">
        <f t="shared" si="571"/>
        <v>19236</v>
      </c>
      <c r="V2630" s="73">
        <f t="shared" si="572"/>
        <v>187293.38176234238</v>
      </c>
      <c r="W2630" s="73">
        <f t="shared" si="573"/>
        <v>193014.75313401502</v>
      </c>
    </row>
    <row r="2631" spans="2:23" ht="15">
      <c r="B2631" t="s">
        <v>4341</v>
      </c>
      <c r="C2631" t="s">
        <v>4325</v>
      </c>
      <c r="D2631" t="s">
        <v>4326</v>
      </c>
      <c r="E2631" s="54">
        <v>40</v>
      </c>
      <c r="F2631" s="45" t="s">
        <v>407</v>
      </c>
      <c r="G2631" s="45" t="s">
        <v>408</v>
      </c>
      <c r="H2631" s="45" t="s">
        <v>412</v>
      </c>
      <c r="I2631" s="53">
        <v>134573.79</v>
      </c>
      <c r="J2631" s="58">
        <f t="shared" si="560"/>
        <v>139687.59402000002</v>
      </c>
      <c r="K2631" s="58">
        <f t="shared" si="561"/>
        <v>144297.28462266</v>
      </c>
      <c r="L2631" s="74">
        <f t="shared" si="562"/>
        <v>9986.27011329</v>
      </c>
      <c r="M2631" s="74">
        <f t="shared" si="563"/>
        <v>206.73763914960003</v>
      </c>
      <c r="N2631" s="74">
        <f t="shared" si="564"/>
        <v>384.0022598277695</v>
      </c>
      <c r="O2631" s="74">
        <f t="shared" si="565"/>
        <v>17984.777730075002</v>
      </c>
      <c r="P2631" s="39">
        <f t="shared" si="566"/>
        <v>19044</v>
      </c>
      <c r="Q2631" s="73">
        <f t="shared" si="567"/>
        <v>10053.11062702857</v>
      </c>
      <c r="R2631" s="73">
        <f t="shared" si="568"/>
        <v>213.55998124153678</v>
      </c>
      <c r="S2631" s="73">
        <f t="shared" si="569"/>
        <v>384.0022598277695</v>
      </c>
      <c r="T2631" s="73">
        <f t="shared" si="570"/>
        <v>18830.79564325713</v>
      </c>
      <c r="U2631" s="73">
        <f t="shared" si="571"/>
        <v>19236</v>
      </c>
      <c r="V2631" s="73">
        <f t="shared" si="572"/>
        <v>187293.38176234238</v>
      </c>
      <c r="W2631" s="73">
        <f t="shared" si="573"/>
        <v>193014.75313401502</v>
      </c>
    </row>
    <row r="2632" spans="2:23" ht="15">
      <c r="B2632" t="s">
        <v>4342</v>
      </c>
      <c r="C2632" t="s">
        <v>4325</v>
      </c>
      <c r="D2632" t="s">
        <v>4326</v>
      </c>
      <c r="E2632" s="54">
        <v>40</v>
      </c>
      <c r="F2632" s="45" t="s">
        <v>407</v>
      </c>
      <c r="G2632" s="45" t="s">
        <v>408</v>
      </c>
      <c r="H2632" s="45" t="s">
        <v>412</v>
      </c>
      <c r="I2632" s="53">
        <v>134573.79</v>
      </c>
      <c r="J2632" s="58">
        <f t="shared" si="560"/>
        <v>139687.59402000002</v>
      </c>
      <c r="K2632" s="58">
        <f t="shared" si="561"/>
        <v>144297.28462266</v>
      </c>
      <c r="L2632" s="74">
        <f t="shared" si="562"/>
        <v>9986.27011329</v>
      </c>
      <c r="M2632" s="74">
        <f t="shared" si="563"/>
        <v>206.73763914960003</v>
      </c>
      <c r="N2632" s="74">
        <f t="shared" si="564"/>
        <v>384.0022598277695</v>
      </c>
      <c r="O2632" s="74">
        <f t="shared" si="565"/>
        <v>17984.777730075002</v>
      </c>
      <c r="P2632" s="39">
        <f t="shared" si="566"/>
        <v>19044</v>
      </c>
      <c r="Q2632" s="73">
        <f t="shared" si="567"/>
        <v>10053.11062702857</v>
      </c>
      <c r="R2632" s="73">
        <f t="shared" si="568"/>
        <v>213.55998124153678</v>
      </c>
      <c r="S2632" s="73">
        <f t="shared" si="569"/>
        <v>384.0022598277695</v>
      </c>
      <c r="T2632" s="73">
        <f t="shared" si="570"/>
        <v>18830.79564325713</v>
      </c>
      <c r="U2632" s="73">
        <f t="shared" si="571"/>
        <v>19236</v>
      </c>
      <c r="V2632" s="73">
        <f t="shared" si="572"/>
        <v>187293.38176234238</v>
      </c>
      <c r="W2632" s="73">
        <f t="shared" si="573"/>
        <v>193014.75313401502</v>
      </c>
    </row>
    <row r="2633" spans="2:23" ht="15">
      <c r="B2633" t="s">
        <v>4343</v>
      </c>
      <c r="C2633" t="s">
        <v>4325</v>
      </c>
      <c r="D2633" t="s">
        <v>4326</v>
      </c>
      <c r="E2633" s="54">
        <v>40</v>
      </c>
      <c r="F2633" s="45" t="s">
        <v>407</v>
      </c>
      <c r="G2633" s="45" t="s">
        <v>408</v>
      </c>
      <c r="H2633" s="45" t="s">
        <v>412</v>
      </c>
      <c r="I2633" s="53">
        <v>134573.79</v>
      </c>
      <c r="J2633" s="58">
        <f t="shared" si="560"/>
        <v>139687.59402000002</v>
      </c>
      <c r="K2633" s="58">
        <f t="shared" si="561"/>
        <v>144297.28462266</v>
      </c>
      <c r="L2633" s="74">
        <f t="shared" si="562"/>
        <v>9986.27011329</v>
      </c>
      <c r="M2633" s="74">
        <f t="shared" si="563"/>
        <v>206.73763914960003</v>
      </c>
      <c r="N2633" s="74">
        <f t="shared" si="564"/>
        <v>384.0022598277695</v>
      </c>
      <c r="O2633" s="74">
        <f t="shared" si="565"/>
        <v>17984.777730075002</v>
      </c>
      <c r="P2633" s="39">
        <f t="shared" si="566"/>
        <v>19044</v>
      </c>
      <c r="Q2633" s="73">
        <f t="shared" si="567"/>
        <v>10053.11062702857</v>
      </c>
      <c r="R2633" s="73">
        <f t="shared" si="568"/>
        <v>213.55998124153678</v>
      </c>
      <c r="S2633" s="73">
        <f t="shared" si="569"/>
        <v>384.0022598277695</v>
      </c>
      <c r="T2633" s="73">
        <f t="shared" si="570"/>
        <v>18830.79564325713</v>
      </c>
      <c r="U2633" s="73">
        <f t="shared" si="571"/>
        <v>19236</v>
      </c>
      <c r="V2633" s="73">
        <f t="shared" si="572"/>
        <v>187293.38176234238</v>
      </c>
      <c r="W2633" s="73">
        <f t="shared" si="573"/>
        <v>193014.75313401502</v>
      </c>
    </row>
    <row r="2634" spans="2:23" ht="15">
      <c r="B2634" t="s">
        <v>4344</v>
      </c>
      <c r="C2634" t="s">
        <v>4325</v>
      </c>
      <c r="D2634" t="s">
        <v>4326</v>
      </c>
      <c r="E2634" s="54">
        <v>40</v>
      </c>
      <c r="F2634" s="45" t="s">
        <v>407</v>
      </c>
      <c r="G2634" s="45" t="s">
        <v>408</v>
      </c>
      <c r="H2634" s="45" t="s">
        <v>412</v>
      </c>
      <c r="I2634" s="53">
        <v>134573.79</v>
      </c>
      <c r="J2634" s="58">
        <f aca="true" t="shared" si="574" ref="J2634:J2697">I2634*(1+$F$1)</f>
        <v>139687.59402000002</v>
      </c>
      <c r="K2634" s="58">
        <f aca="true" t="shared" si="575" ref="K2634:K2697">J2634*(1+$F$2)</f>
        <v>144297.28462266</v>
      </c>
      <c r="L2634" s="74">
        <f aca="true" t="shared" si="576" ref="L2634:L2697">IF(J2634-$L$2&lt;0,J2634*$I$3,($L$2*$I$3)+(J2634-$L$2)*$I$4)</f>
        <v>9986.27011329</v>
      </c>
      <c r="M2634" s="74">
        <f aca="true" t="shared" si="577" ref="M2634:M2697">J2634*0.00148</f>
        <v>206.73763914960003</v>
      </c>
      <c r="N2634" s="74">
        <f aca="true" t="shared" si="578" ref="N2634:N2697">2080*0.184616471071043</f>
        <v>384.0022598277695</v>
      </c>
      <c r="O2634" s="74">
        <f aca="true" t="shared" si="579" ref="O2634:O2697">J2634*0.12875</f>
        <v>17984.777730075002</v>
      </c>
      <c r="P2634" s="39">
        <f aca="true" t="shared" si="580" ref="P2634:P2697">1587*12</f>
        <v>19044</v>
      </c>
      <c r="Q2634" s="73">
        <f aca="true" t="shared" si="581" ref="Q2634:Q2697">IF(K2634-$L$2&lt;0,K2634*$I$3,($L$2*$I$3)+(K2634-$L$2)*$I$4)</f>
        <v>10053.11062702857</v>
      </c>
      <c r="R2634" s="73">
        <f aca="true" t="shared" si="582" ref="R2634:R2697">K2634*0.00148</f>
        <v>213.55998124153678</v>
      </c>
      <c r="S2634" s="73">
        <f aca="true" t="shared" si="583" ref="S2634:S2697">2080*0.184616471071043</f>
        <v>384.0022598277695</v>
      </c>
      <c r="T2634" s="73">
        <f aca="true" t="shared" si="584" ref="T2634:T2697">K2634*0.1305</f>
        <v>18830.79564325713</v>
      </c>
      <c r="U2634" s="73">
        <f aca="true" t="shared" si="585" ref="U2634:U2697">1603*12</f>
        <v>19236</v>
      </c>
      <c r="V2634" s="73">
        <f aca="true" t="shared" si="586" ref="V2634:V2697">J2634+SUM(L2634:P2634)</f>
        <v>187293.38176234238</v>
      </c>
      <c r="W2634" s="73">
        <f aca="true" t="shared" si="587" ref="W2634:W2697">K2634+SUM(Q2634:U2634)</f>
        <v>193014.75313401502</v>
      </c>
    </row>
    <row r="2635" spans="2:23" ht="15">
      <c r="B2635" t="s">
        <v>4345</v>
      </c>
      <c r="C2635" t="s">
        <v>4325</v>
      </c>
      <c r="D2635" t="s">
        <v>4326</v>
      </c>
      <c r="E2635" s="54">
        <v>40</v>
      </c>
      <c r="F2635" s="45" t="s">
        <v>407</v>
      </c>
      <c r="G2635" s="45" t="s">
        <v>408</v>
      </c>
      <c r="H2635" s="45" t="s">
        <v>412</v>
      </c>
      <c r="I2635" s="53">
        <v>134573.79</v>
      </c>
      <c r="J2635" s="58">
        <f t="shared" si="574"/>
        <v>139687.59402000002</v>
      </c>
      <c r="K2635" s="58">
        <f t="shared" si="575"/>
        <v>144297.28462266</v>
      </c>
      <c r="L2635" s="74">
        <f t="shared" si="576"/>
        <v>9986.27011329</v>
      </c>
      <c r="M2635" s="74">
        <f t="shared" si="577"/>
        <v>206.73763914960003</v>
      </c>
      <c r="N2635" s="74">
        <f t="shared" si="578"/>
        <v>384.0022598277695</v>
      </c>
      <c r="O2635" s="74">
        <f t="shared" si="579"/>
        <v>17984.777730075002</v>
      </c>
      <c r="P2635" s="39">
        <f t="shared" si="580"/>
        <v>19044</v>
      </c>
      <c r="Q2635" s="73">
        <f t="shared" si="581"/>
        <v>10053.11062702857</v>
      </c>
      <c r="R2635" s="73">
        <f t="shared" si="582"/>
        <v>213.55998124153678</v>
      </c>
      <c r="S2635" s="73">
        <f t="shared" si="583"/>
        <v>384.0022598277695</v>
      </c>
      <c r="T2635" s="73">
        <f t="shared" si="584"/>
        <v>18830.79564325713</v>
      </c>
      <c r="U2635" s="73">
        <f t="shared" si="585"/>
        <v>19236</v>
      </c>
      <c r="V2635" s="73">
        <f t="shared" si="586"/>
        <v>187293.38176234238</v>
      </c>
      <c r="W2635" s="73">
        <f t="shared" si="587"/>
        <v>193014.75313401502</v>
      </c>
    </row>
    <row r="2636" spans="2:23" ht="15">
      <c r="B2636" t="s">
        <v>4346</v>
      </c>
      <c r="C2636" t="s">
        <v>4325</v>
      </c>
      <c r="D2636" t="s">
        <v>4326</v>
      </c>
      <c r="E2636" s="54">
        <v>40</v>
      </c>
      <c r="F2636" s="45" t="s">
        <v>407</v>
      </c>
      <c r="G2636" s="45" t="s">
        <v>408</v>
      </c>
      <c r="H2636" s="45" t="s">
        <v>412</v>
      </c>
      <c r="I2636" s="53">
        <v>134573.79</v>
      </c>
      <c r="J2636" s="58">
        <f t="shared" si="574"/>
        <v>139687.59402000002</v>
      </c>
      <c r="K2636" s="58">
        <f t="shared" si="575"/>
        <v>144297.28462266</v>
      </c>
      <c r="L2636" s="74">
        <f t="shared" si="576"/>
        <v>9986.27011329</v>
      </c>
      <c r="M2636" s="74">
        <f t="shared" si="577"/>
        <v>206.73763914960003</v>
      </c>
      <c r="N2636" s="74">
        <f t="shared" si="578"/>
        <v>384.0022598277695</v>
      </c>
      <c r="O2636" s="74">
        <f t="shared" si="579"/>
        <v>17984.777730075002</v>
      </c>
      <c r="P2636" s="39">
        <f t="shared" si="580"/>
        <v>19044</v>
      </c>
      <c r="Q2636" s="73">
        <f t="shared" si="581"/>
        <v>10053.11062702857</v>
      </c>
      <c r="R2636" s="73">
        <f t="shared" si="582"/>
        <v>213.55998124153678</v>
      </c>
      <c r="S2636" s="73">
        <f t="shared" si="583"/>
        <v>384.0022598277695</v>
      </c>
      <c r="T2636" s="73">
        <f t="shared" si="584"/>
        <v>18830.79564325713</v>
      </c>
      <c r="U2636" s="73">
        <f t="shared" si="585"/>
        <v>19236</v>
      </c>
      <c r="V2636" s="73">
        <f t="shared" si="586"/>
        <v>187293.38176234238</v>
      </c>
      <c r="W2636" s="73">
        <f t="shared" si="587"/>
        <v>193014.75313401502</v>
      </c>
    </row>
    <row r="2637" spans="2:23" ht="15">
      <c r="B2637" t="s">
        <v>4347</v>
      </c>
      <c r="C2637" t="s">
        <v>4325</v>
      </c>
      <c r="D2637" t="s">
        <v>4326</v>
      </c>
      <c r="E2637" s="54">
        <v>40</v>
      </c>
      <c r="F2637" s="45" t="s">
        <v>407</v>
      </c>
      <c r="G2637" s="45" t="s">
        <v>408</v>
      </c>
      <c r="H2637" s="45" t="s">
        <v>412</v>
      </c>
      <c r="I2637" s="53">
        <v>134573.79</v>
      </c>
      <c r="J2637" s="58">
        <f t="shared" si="574"/>
        <v>139687.59402000002</v>
      </c>
      <c r="K2637" s="58">
        <f t="shared" si="575"/>
        <v>144297.28462266</v>
      </c>
      <c r="L2637" s="74">
        <f t="shared" si="576"/>
        <v>9986.27011329</v>
      </c>
      <c r="M2637" s="74">
        <f t="shared" si="577"/>
        <v>206.73763914960003</v>
      </c>
      <c r="N2637" s="74">
        <f t="shared" si="578"/>
        <v>384.0022598277695</v>
      </c>
      <c r="O2637" s="74">
        <f t="shared" si="579"/>
        <v>17984.777730075002</v>
      </c>
      <c r="P2637" s="39">
        <f t="shared" si="580"/>
        <v>19044</v>
      </c>
      <c r="Q2637" s="73">
        <f t="shared" si="581"/>
        <v>10053.11062702857</v>
      </c>
      <c r="R2637" s="73">
        <f t="shared" si="582"/>
        <v>213.55998124153678</v>
      </c>
      <c r="S2637" s="73">
        <f t="shared" si="583"/>
        <v>384.0022598277695</v>
      </c>
      <c r="T2637" s="73">
        <f t="shared" si="584"/>
        <v>18830.79564325713</v>
      </c>
      <c r="U2637" s="73">
        <f t="shared" si="585"/>
        <v>19236</v>
      </c>
      <c r="V2637" s="73">
        <f t="shared" si="586"/>
        <v>187293.38176234238</v>
      </c>
      <c r="W2637" s="73">
        <f t="shared" si="587"/>
        <v>193014.75313401502</v>
      </c>
    </row>
    <row r="2638" spans="2:23" ht="15">
      <c r="B2638" t="s">
        <v>4348</v>
      </c>
      <c r="C2638" t="s">
        <v>4325</v>
      </c>
      <c r="D2638" t="s">
        <v>4326</v>
      </c>
      <c r="E2638" s="54">
        <v>40</v>
      </c>
      <c r="F2638" s="45" t="s">
        <v>407</v>
      </c>
      <c r="G2638" s="45" t="s">
        <v>408</v>
      </c>
      <c r="H2638" s="45" t="s">
        <v>412</v>
      </c>
      <c r="I2638" s="53">
        <v>134573.79</v>
      </c>
      <c r="J2638" s="58">
        <f t="shared" si="574"/>
        <v>139687.59402000002</v>
      </c>
      <c r="K2638" s="58">
        <f t="shared" si="575"/>
        <v>144297.28462266</v>
      </c>
      <c r="L2638" s="74">
        <f t="shared" si="576"/>
        <v>9986.27011329</v>
      </c>
      <c r="M2638" s="74">
        <f t="shared" si="577"/>
        <v>206.73763914960003</v>
      </c>
      <c r="N2638" s="74">
        <f t="shared" si="578"/>
        <v>384.0022598277695</v>
      </c>
      <c r="O2638" s="74">
        <f t="shared" si="579"/>
        <v>17984.777730075002</v>
      </c>
      <c r="P2638" s="39">
        <f t="shared" si="580"/>
        <v>19044</v>
      </c>
      <c r="Q2638" s="73">
        <f t="shared" si="581"/>
        <v>10053.11062702857</v>
      </c>
      <c r="R2638" s="73">
        <f t="shared" si="582"/>
        <v>213.55998124153678</v>
      </c>
      <c r="S2638" s="73">
        <f t="shared" si="583"/>
        <v>384.0022598277695</v>
      </c>
      <c r="T2638" s="73">
        <f t="shared" si="584"/>
        <v>18830.79564325713</v>
      </c>
      <c r="U2638" s="73">
        <f t="shared" si="585"/>
        <v>19236</v>
      </c>
      <c r="V2638" s="73">
        <f t="shared" si="586"/>
        <v>187293.38176234238</v>
      </c>
      <c r="W2638" s="73">
        <f t="shared" si="587"/>
        <v>193014.75313401502</v>
      </c>
    </row>
    <row r="2639" spans="2:23" ht="15">
      <c r="B2639" t="s">
        <v>4349</v>
      </c>
      <c r="C2639" t="s">
        <v>4325</v>
      </c>
      <c r="D2639" t="s">
        <v>4326</v>
      </c>
      <c r="E2639" s="54">
        <v>40</v>
      </c>
      <c r="F2639" s="45" t="s">
        <v>407</v>
      </c>
      <c r="G2639" s="45" t="s">
        <v>408</v>
      </c>
      <c r="H2639" s="45" t="s">
        <v>412</v>
      </c>
      <c r="I2639" s="53">
        <v>134573.79</v>
      </c>
      <c r="J2639" s="58">
        <f t="shared" si="574"/>
        <v>139687.59402000002</v>
      </c>
      <c r="K2639" s="58">
        <f t="shared" si="575"/>
        <v>144297.28462266</v>
      </c>
      <c r="L2639" s="74">
        <f t="shared" si="576"/>
        <v>9986.27011329</v>
      </c>
      <c r="M2639" s="74">
        <f t="shared" si="577"/>
        <v>206.73763914960003</v>
      </c>
      <c r="N2639" s="74">
        <f t="shared" si="578"/>
        <v>384.0022598277695</v>
      </c>
      <c r="O2639" s="74">
        <f t="shared" si="579"/>
        <v>17984.777730075002</v>
      </c>
      <c r="P2639" s="39">
        <f t="shared" si="580"/>
        <v>19044</v>
      </c>
      <c r="Q2639" s="73">
        <f t="shared" si="581"/>
        <v>10053.11062702857</v>
      </c>
      <c r="R2639" s="73">
        <f t="shared" si="582"/>
        <v>213.55998124153678</v>
      </c>
      <c r="S2639" s="73">
        <f t="shared" si="583"/>
        <v>384.0022598277695</v>
      </c>
      <c r="T2639" s="73">
        <f t="shared" si="584"/>
        <v>18830.79564325713</v>
      </c>
      <c r="U2639" s="73">
        <f t="shared" si="585"/>
        <v>19236</v>
      </c>
      <c r="V2639" s="73">
        <f t="shared" si="586"/>
        <v>187293.38176234238</v>
      </c>
      <c r="W2639" s="73">
        <f t="shared" si="587"/>
        <v>193014.75313401502</v>
      </c>
    </row>
    <row r="2640" spans="2:23" ht="15">
      <c r="B2640" t="s">
        <v>4350</v>
      </c>
      <c r="C2640" t="s">
        <v>4325</v>
      </c>
      <c r="D2640" t="s">
        <v>4326</v>
      </c>
      <c r="E2640" s="54">
        <v>40</v>
      </c>
      <c r="F2640" s="45" t="s">
        <v>407</v>
      </c>
      <c r="G2640" s="45" t="s">
        <v>408</v>
      </c>
      <c r="H2640" s="45" t="s">
        <v>412</v>
      </c>
      <c r="I2640" s="53">
        <v>134573.79</v>
      </c>
      <c r="J2640" s="58">
        <f t="shared" si="574"/>
        <v>139687.59402000002</v>
      </c>
      <c r="K2640" s="58">
        <f t="shared" si="575"/>
        <v>144297.28462266</v>
      </c>
      <c r="L2640" s="74">
        <f t="shared" si="576"/>
        <v>9986.27011329</v>
      </c>
      <c r="M2640" s="74">
        <f t="shared" si="577"/>
        <v>206.73763914960003</v>
      </c>
      <c r="N2640" s="74">
        <f t="shared" si="578"/>
        <v>384.0022598277695</v>
      </c>
      <c r="O2640" s="74">
        <f t="shared" si="579"/>
        <v>17984.777730075002</v>
      </c>
      <c r="P2640" s="39">
        <f t="shared" si="580"/>
        <v>19044</v>
      </c>
      <c r="Q2640" s="73">
        <f t="shared" si="581"/>
        <v>10053.11062702857</v>
      </c>
      <c r="R2640" s="73">
        <f t="shared" si="582"/>
        <v>213.55998124153678</v>
      </c>
      <c r="S2640" s="73">
        <f t="shared" si="583"/>
        <v>384.0022598277695</v>
      </c>
      <c r="T2640" s="73">
        <f t="shared" si="584"/>
        <v>18830.79564325713</v>
      </c>
      <c r="U2640" s="73">
        <f t="shared" si="585"/>
        <v>19236</v>
      </c>
      <c r="V2640" s="73">
        <f t="shared" si="586"/>
        <v>187293.38176234238</v>
      </c>
      <c r="W2640" s="73">
        <f t="shared" si="587"/>
        <v>193014.75313401502</v>
      </c>
    </row>
    <row r="2641" spans="2:23" ht="15">
      <c r="B2641" t="s">
        <v>4351</v>
      </c>
      <c r="C2641" t="s">
        <v>4352</v>
      </c>
      <c r="D2641" t="s">
        <v>4326</v>
      </c>
      <c r="E2641" s="54">
        <v>40</v>
      </c>
      <c r="F2641" s="45" t="s">
        <v>407</v>
      </c>
      <c r="G2641" s="45" t="s">
        <v>408</v>
      </c>
      <c r="H2641" s="45" t="s">
        <v>412</v>
      </c>
      <c r="I2641" s="53">
        <v>143415.4</v>
      </c>
      <c r="J2641" s="58">
        <f t="shared" si="574"/>
        <v>148865.1852</v>
      </c>
      <c r="K2641" s="58">
        <f t="shared" si="575"/>
        <v>153777.7363116</v>
      </c>
      <c r="L2641" s="74">
        <f t="shared" si="576"/>
        <v>10119.345185400001</v>
      </c>
      <c r="M2641" s="74">
        <f t="shared" si="577"/>
        <v>220.320474096</v>
      </c>
      <c r="N2641" s="74">
        <f t="shared" si="578"/>
        <v>384.0022598277695</v>
      </c>
      <c r="O2641" s="74">
        <f t="shared" si="579"/>
        <v>19166.3925945</v>
      </c>
      <c r="P2641" s="39">
        <f t="shared" si="580"/>
        <v>19044</v>
      </c>
      <c r="Q2641" s="73">
        <f t="shared" si="581"/>
        <v>10190.5771765182</v>
      </c>
      <c r="R2641" s="73">
        <f t="shared" si="582"/>
        <v>227.59104974116798</v>
      </c>
      <c r="S2641" s="73">
        <f t="shared" si="583"/>
        <v>384.0022598277695</v>
      </c>
      <c r="T2641" s="73">
        <f t="shared" si="584"/>
        <v>20067.994588663798</v>
      </c>
      <c r="U2641" s="73">
        <f t="shared" si="585"/>
        <v>19236</v>
      </c>
      <c r="V2641" s="73">
        <f t="shared" si="586"/>
        <v>197799.24571382377</v>
      </c>
      <c r="W2641" s="73">
        <f t="shared" si="587"/>
        <v>203883.90138635092</v>
      </c>
    </row>
    <row r="2642" spans="2:23" ht="15">
      <c r="B2642" t="s">
        <v>4353</v>
      </c>
      <c r="C2642" t="s">
        <v>4352</v>
      </c>
      <c r="D2642" t="s">
        <v>4326</v>
      </c>
      <c r="E2642" s="54">
        <v>40</v>
      </c>
      <c r="F2642" s="45" t="s">
        <v>407</v>
      </c>
      <c r="G2642" s="45" t="s">
        <v>408</v>
      </c>
      <c r="H2642" s="45" t="s">
        <v>412</v>
      </c>
      <c r="I2642" s="53">
        <v>143415.4</v>
      </c>
      <c r="J2642" s="58">
        <f t="shared" si="574"/>
        <v>148865.1852</v>
      </c>
      <c r="K2642" s="58">
        <f t="shared" si="575"/>
        <v>153777.7363116</v>
      </c>
      <c r="L2642" s="74">
        <f t="shared" si="576"/>
        <v>10119.345185400001</v>
      </c>
      <c r="M2642" s="74">
        <f t="shared" si="577"/>
        <v>220.320474096</v>
      </c>
      <c r="N2642" s="74">
        <f t="shared" si="578"/>
        <v>384.0022598277695</v>
      </c>
      <c r="O2642" s="74">
        <f t="shared" si="579"/>
        <v>19166.3925945</v>
      </c>
      <c r="P2642" s="39">
        <f t="shared" si="580"/>
        <v>19044</v>
      </c>
      <c r="Q2642" s="73">
        <f t="shared" si="581"/>
        <v>10190.5771765182</v>
      </c>
      <c r="R2642" s="73">
        <f t="shared" si="582"/>
        <v>227.59104974116798</v>
      </c>
      <c r="S2642" s="73">
        <f t="shared" si="583"/>
        <v>384.0022598277695</v>
      </c>
      <c r="T2642" s="73">
        <f t="shared" si="584"/>
        <v>20067.994588663798</v>
      </c>
      <c r="U2642" s="73">
        <f t="shared" si="585"/>
        <v>19236</v>
      </c>
      <c r="V2642" s="73">
        <f t="shared" si="586"/>
        <v>197799.24571382377</v>
      </c>
      <c r="W2642" s="73">
        <f t="shared" si="587"/>
        <v>203883.90138635092</v>
      </c>
    </row>
    <row r="2643" spans="2:23" ht="15">
      <c r="B2643" t="s">
        <v>4354</v>
      </c>
      <c r="C2643" t="s">
        <v>4269</v>
      </c>
      <c r="D2643" t="s">
        <v>449</v>
      </c>
      <c r="E2643" s="54">
        <v>40.16</v>
      </c>
      <c r="F2643" s="45" t="s">
        <v>450</v>
      </c>
      <c r="G2643" s="45" t="s">
        <v>408</v>
      </c>
      <c r="H2643" s="45" t="s">
        <v>785</v>
      </c>
      <c r="I2643" s="53">
        <v>65665.6</v>
      </c>
      <c r="J2643" s="58">
        <f t="shared" si="574"/>
        <v>68160.8928</v>
      </c>
      <c r="K2643" s="58">
        <f t="shared" si="575"/>
        <v>70410.2022624</v>
      </c>
      <c r="L2643" s="74">
        <f t="shared" si="576"/>
        <v>5214.3082992</v>
      </c>
      <c r="M2643" s="74">
        <f t="shared" si="577"/>
        <v>100.87812134400001</v>
      </c>
      <c r="N2643" s="74">
        <f t="shared" si="578"/>
        <v>384.0022598277695</v>
      </c>
      <c r="O2643" s="74">
        <f t="shared" si="579"/>
        <v>8775.714948</v>
      </c>
      <c r="P2643" s="39">
        <f t="shared" si="580"/>
        <v>19044</v>
      </c>
      <c r="Q2643" s="73">
        <f t="shared" si="581"/>
        <v>5386.380473073599</v>
      </c>
      <c r="R2643" s="73">
        <f t="shared" si="582"/>
        <v>104.20709934835199</v>
      </c>
      <c r="S2643" s="73">
        <f t="shared" si="583"/>
        <v>384.0022598277695</v>
      </c>
      <c r="T2643" s="73">
        <f t="shared" si="584"/>
        <v>9188.531395243199</v>
      </c>
      <c r="U2643" s="73">
        <f t="shared" si="585"/>
        <v>19236</v>
      </c>
      <c r="V2643" s="73">
        <f t="shared" si="586"/>
        <v>101679.79642837177</v>
      </c>
      <c r="W2643" s="73">
        <f t="shared" si="587"/>
        <v>104709.32348989291</v>
      </c>
    </row>
    <row r="2644" spans="2:23" ht="15">
      <c r="B2644" t="s">
        <v>4355</v>
      </c>
      <c r="C2644" t="s">
        <v>4356</v>
      </c>
      <c r="D2644" t="s">
        <v>449</v>
      </c>
      <c r="E2644" s="54">
        <v>40.16</v>
      </c>
      <c r="F2644" s="45" t="s">
        <v>450</v>
      </c>
      <c r="G2644" s="45" t="s">
        <v>408</v>
      </c>
      <c r="H2644" s="45" t="s">
        <v>785</v>
      </c>
      <c r="I2644" s="53">
        <v>68411.2</v>
      </c>
      <c r="J2644" s="58">
        <f t="shared" si="574"/>
        <v>71010.8256</v>
      </c>
      <c r="K2644" s="58">
        <f t="shared" si="575"/>
        <v>73354.18284479999</v>
      </c>
      <c r="L2644" s="74">
        <f t="shared" si="576"/>
        <v>5432.3281584</v>
      </c>
      <c r="M2644" s="74">
        <f t="shared" si="577"/>
        <v>105.096021888</v>
      </c>
      <c r="N2644" s="74">
        <f t="shared" si="578"/>
        <v>384.0022598277695</v>
      </c>
      <c r="O2644" s="74">
        <f t="shared" si="579"/>
        <v>9142.643796</v>
      </c>
      <c r="P2644" s="39">
        <f t="shared" si="580"/>
        <v>19044</v>
      </c>
      <c r="Q2644" s="73">
        <f t="shared" si="581"/>
        <v>5611.594987627199</v>
      </c>
      <c r="R2644" s="73">
        <f t="shared" si="582"/>
        <v>108.56419061030398</v>
      </c>
      <c r="S2644" s="73">
        <f t="shared" si="583"/>
        <v>384.0022598277695</v>
      </c>
      <c r="T2644" s="73">
        <f t="shared" si="584"/>
        <v>9572.720861246398</v>
      </c>
      <c r="U2644" s="73">
        <f t="shared" si="585"/>
        <v>19236</v>
      </c>
      <c r="V2644" s="73">
        <f t="shared" si="586"/>
        <v>105118.89583611576</v>
      </c>
      <c r="W2644" s="73">
        <f t="shared" si="587"/>
        <v>108267.06514411166</v>
      </c>
    </row>
    <row r="2645" spans="2:23" ht="15">
      <c r="B2645" t="s">
        <v>4357</v>
      </c>
      <c r="C2645" t="s">
        <v>3382</v>
      </c>
      <c r="D2645" t="s">
        <v>449</v>
      </c>
      <c r="E2645" s="54">
        <v>40.16</v>
      </c>
      <c r="F2645" s="45" t="s">
        <v>450</v>
      </c>
      <c r="G2645" s="45" t="s">
        <v>408</v>
      </c>
      <c r="H2645" s="45" t="s">
        <v>785</v>
      </c>
      <c r="I2645" s="53">
        <v>58750.34</v>
      </c>
      <c r="J2645" s="58">
        <f t="shared" si="574"/>
        <v>60982.85292</v>
      </c>
      <c r="K2645" s="58">
        <f t="shared" si="575"/>
        <v>62995.28706635999</v>
      </c>
      <c r="L2645" s="74">
        <f t="shared" si="576"/>
        <v>4665.18824838</v>
      </c>
      <c r="M2645" s="74">
        <f t="shared" si="577"/>
        <v>90.2546223216</v>
      </c>
      <c r="N2645" s="74">
        <f t="shared" si="578"/>
        <v>384.0022598277695</v>
      </c>
      <c r="O2645" s="74">
        <f t="shared" si="579"/>
        <v>7851.54231345</v>
      </c>
      <c r="P2645" s="39">
        <f t="shared" si="580"/>
        <v>19044</v>
      </c>
      <c r="Q2645" s="73">
        <f t="shared" si="581"/>
        <v>4819.139460576539</v>
      </c>
      <c r="R2645" s="73">
        <f t="shared" si="582"/>
        <v>93.23302485821279</v>
      </c>
      <c r="S2645" s="73">
        <f t="shared" si="583"/>
        <v>384.0022598277695</v>
      </c>
      <c r="T2645" s="73">
        <f t="shared" si="584"/>
        <v>8220.884962159978</v>
      </c>
      <c r="U2645" s="73">
        <f t="shared" si="585"/>
        <v>19236</v>
      </c>
      <c r="V2645" s="73">
        <f t="shared" si="586"/>
        <v>93017.84036397937</v>
      </c>
      <c r="W2645" s="73">
        <f t="shared" si="587"/>
        <v>95748.5467737825</v>
      </c>
    </row>
    <row r="2646" spans="2:23" ht="15">
      <c r="B2646" t="s">
        <v>4358</v>
      </c>
      <c r="C2646" t="s">
        <v>4359</v>
      </c>
      <c r="D2646" t="s">
        <v>449</v>
      </c>
      <c r="E2646" s="54">
        <v>40.16</v>
      </c>
      <c r="F2646" s="45" t="s">
        <v>450</v>
      </c>
      <c r="G2646" s="45" t="s">
        <v>408</v>
      </c>
      <c r="H2646" s="45" t="s">
        <v>785</v>
      </c>
      <c r="I2646" s="53">
        <v>55515.2</v>
      </c>
      <c r="J2646" s="58">
        <f t="shared" si="574"/>
        <v>57624.7776</v>
      </c>
      <c r="K2646" s="58">
        <f t="shared" si="575"/>
        <v>59526.395260799996</v>
      </c>
      <c r="L2646" s="74">
        <f t="shared" si="576"/>
        <v>4408.2954864</v>
      </c>
      <c r="M2646" s="74">
        <f t="shared" si="577"/>
        <v>85.284670848</v>
      </c>
      <c r="N2646" s="74">
        <f t="shared" si="578"/>
        <v>384.0022598277695</v>
      </c>
      <c r="O2646" s="74">
        <f t="shared" si="579"/>
        <v>7419.190116000001</v>
      </c>
      <c r="P2646" s="39">
        <f t="shared" si="580"/>
        <v>19044</v>
      </c>
      <c r="Q2646" s="73">
        <f t="shared" si="581"/>
        <v>4553.7692374512</v>
      </c>
      <c r="R2646" s="73">
        <f t="shared" si="582"/>
        <v>88.09906498598399</v>
      </c>
      <c r="S2646" s="73">
        <f t="shared" si="583"/>
        <v>384.0022598277695</v>
      </c>
      <c r="T2646" s="73">
        <f t="shared" si="584"/>
        <v>7768.1945815344</v>
      </c>
      <c r="U2646" s="73">
        <f t="shared" si="585"/>
        <v>19236</v>
      </c>
      <c r="V2646" s="73">
        <f t="shared" si="586"/>
        <v>88965.55013307577</v>
      </c>
      <c r="W2646" s="73">
        <f t="shared" si="587"/>
        <v>91556.46040459935</v>
      </c>
    </row>
    <row r="2647" spans="2:23" ht="15">
      <c r="B2647" t="s">
        <v>4360</v>
      </c>
      <c r="C2647" t="s">
        <v>4361</v>
      </c>
      <c r="D2647" t="s">
        <v>449</v>
      </c>
      <c r="E2647" s="54">
        <v>40.16</v>
      </c>
      <c r="F2647" s="45" t="s">
        <v>450</v>
      </c>
      <c r="G2647" s="45" t="s">
        <v>408</v>
      </c>
      <c r="H2647" s="45" t="s">
        <v>785</v>
      </c>
      <c r="I2647" s="53">
        <v>64725.82</v>
      </c>
      <c r="J2647" s="58">
        <f t="shared" si="574"/>
        <v>67185.40116000001</v>
      </c>
      <c r="K2647" s="58">
        <f t="shared" si="575"/>
        <v>69402.51939828</v>
      </c>
      <c r="L2647" s="74">
        <f t="shared" si="576"/>
        <v>5139.68318874</v>
      </c>
      <c r="M2647" s="74">
        <f t="shared" si="577"/>
        <v>99.43439371680002</v>
      </c>
      <c r="N2647" s="74">
        <f t="shared" si="578"/>
        <v>384.0022598277695</v>
      </c>
      <c r="O2647" s="74">
        <f t="shared" si="579"/>
        <v>8650.120399350002</v>
      </c>
      <c r="P2647" s="39">
        <f t="shared" si="580"/>
        <v>19044</v>
      </c>
      <c r="Q2647" s="73">
        <f t="shared" si="581"/>
        <v>5309.292733968419</v>
      </c>
      <c r="R2647" s="73">
        <f t="shared" si="582"/>
        <v>102.7157287094544</v>
      </c>
      <c r="S2647" s="73">
        <f t="shared" si="583"/>
        <v>384.0022598277695</v>
      </c>
      <c r="T2647" s="73">
        <f t="shared" si="584"/>
        <v>9057.02878147554</v>
      </c>
      <c r="U2647" s="73">
        <f t="shared" si="585"/>
        <v>19236</v>
      </c>
      <c r="V2647" s="73">
        <f t="shared" si="586"/>
        <v>100502.64140163458</v>
      </c>
      <c r="W2647" s="73">
        <f t="shared" si="587"/>
        <v>103491.55890226118</v>
      </c>
    </row>
    <row r="2648" spans="2:23" ht="15">
      <c r="B2648" t="s">
        <v>4362</v>
      </c>
      <c r="C2648" t="s">
        <v>4363</v>
      </c>
      <c r="D2648" t="s">
        <v>449</v>
      </c>
      <c r="E2648" s="54">
        <v>40.16</v>
      </c>
      <c r="F2648" s="45" t="s">
        <v>450</v>
      </c>
      <c r="G2648" s="45" t="s">
        <v>408</v>
      </c>
      <c r="H2648" s="45" t="s">
        <v>785</v>
      </c>
      <c r="I2648" s="53">
        <v>71822.4</v>
      </c>
      <c r="J2648" s="58">
        <f t="shared" si="574"/>
        <v>74551.6512</v>
      </c>
      <c r="K2648" s="58">
        <f t="shared" si="575"/>
        <v>77011.8556896</v>
      </c>
      <c r="L2648" s="74">
        <f t="shared" si="576"/>
        <v>5703.201316799999</v>
      </c>
      <c r="M2648" s="74">
        <f t="shared" si="577"/>
        <v>110.33644377599998</v>
      </c>
      <c r="N2648" s="74">
        <f t="shared" si="578"/>
        <v>384.0022598277695</v>
      </c>
      <c r="O2648" s="74">
        <f t="shared" si="579"/>
        <v>9598.525092</v>
      </c>
      <c r="P2648" s="39">
        <f t="shared" si="580"/>
        <v>19044</v>
      </c>
      <c r="Q2648" s="73">
        <f t="shared" si="581"/>
        <v>5891.4069602544</v>
      </c>
      <c r="R2648" s="73">
        <f t="shared" si="582"/>
        <v>113.977546420608</v>
      </c>
      <c r="S2648" s="73">
        <f t="shared" si="583"/>
        <v>384.0022598277695</v>
      </c>
      <c r="T2648" s="73">
        <f t="shared" si="584"/>
        <v>10050.0471674928</v>
      </c>
      <c r="U2648" s="73">
        <f t="shared" si="585"/>
        <v>19236</v>
      </c>
      <c r="V2648" s="73">
        <f t="shared" si="586"/>
        <v>109391.71631240376</v>
      </c>
      <c r="W2648" s="73">
        <f t="shared" si="587"/>
        <v>112687.28962359557</v>
      </c>
    </row>
    <row r="2649" spans="2:23" ht="15">
      <c r="B2649" t="s">
        <v>4364</v>
      </c>
      <c r="C2649" t="s">
        <v>4365</v>
      </c>
      <c r="D2649" t="s">
        <v>449</v>
      </c>
      <c r="E2649" s="54">
        <v>40.16</v>
      </c>
      <c r="F2649" s="45" t="s">
        <v>450</v>
      </c>
      <c r="G2649" s="45" t="s">
        <v>408</v>
      </c>
      <c r="H2649" s="45" t="s">
        <v>785</v>
      </c>
      <c r="I2649" s="53">
        <v>73548.8</v>
      </c>
      <c r="J2649" s="58">
        <f t="shared" si="574"/>
        <v>76343.6544</v>
      </c>
      <c r="K2649" s="58">
        <f t="shared" si="575"/>
        <v>78862.99499519999</v>
      </c>
      <c r="L2649" s="74">
        <f t="shared" si="576"/>
        <v>5840.2895616</v>
      </c>
      <c r="M2649" s="74">
        <f t="shared" si="577"/>
        <v>112.988608512</v>
      </c>
      <c r="N2649" s="74">
        <f t="shared" si="578"/>
        <v>384.0022598277695</v>
      </c>
      <c r="O2649" s="74">
        <f t="shared" si="579"/>
        <v>9829.245504</v>
      </c>
      <c r="P2649" s="39">
        <f t="shared" si="580"/>
        <v>19044</v>
      </c>
      <c r="Q2649" s="73">
        <f t="shared" si="581"/>
        <v>6033.019117132799</v>
      </c>
      <c r="R2649" s="73">
        <f t="shared" si="582"/>
        <v>116.71723259289598</v>
      </c>
      <c r="S2649" s="73">
        <f t="shared" si="583"/>
        <v>384.0022598277695</v>
      </c>
      <c r="T2649" s="73">
        <f t="shared" si="584"/>
        <v>10291.620846873599</v>
      </c>
      <c r="U2649" s="73">
        <f t="shared" si="585"/>
        <v>19236</v>
      </c>
      <c r="V2649" s="73">
        <f t="shared" si="586"/>
        <v>111554.18033393976</v>
      </c>
      <c r="W2649" s="73">
        <f t="shared" si="587"/>
        <v>114924.35445162705</v>
      </c>
    </row>
    <row r="2650" spans="2:23" ht="15">
      <c r="B2650" t="s">
        <v>4366</v>
      </c>
      <c r="C2650" t="s">
        <v>4367</v>
      </c>
      <c r="D2650" t="s">
        <v>449</v>
      </c>
      <c r="E2650" s="54">
        <v>40.16</v>
      </c>
      <c r="F2650" s="45" t="s">
        <v>450</v>
      </c>
      <c r="G2650" s="45" t="s">
        <v>408</v>
      </c>
      <c r="H2650" s="45" t="s">
        <v>785</v>
      </c>
      <c r="I2650" s="53">
        <v>41662.4</v>
      </c>
      <c r="J2650" s="58">
        <f t="shared" si="574"/>
        <v>43245.571200000006</v>
      </c>
      <c r="K2650" s="58">
        <f t="shared" si="575"/>
        <v>44672.6750496</v>
      </c>
      <c r="L2650" s="74">
        <f t="shared" si="576"/>
        <v>3308.2861968</v>
      </c>
      <c r="M2650" s="74">
        <f t="shared" si="577"/>
        <v>64.003445376</v>
      </c>
      <c r="N2650" s="74">
        <f t="shared" si="578"/>
        <v>384.0022598277695</v>
      </c>
      <c r="O2650" s="74">
        <f t="shared" si="579"/>
        <v>5567.867292000001</v>
      </c>
      <c r="P2650" s="39">
        <f t="shared" si="580"/>
        <v>19044</v>
      </c>
      <c r="Q2650" s="73">
        <f t="shared" si="581"/>
        <v>3417.4596412944</v>
      </c>
      <c r="R2650" s="73">
        <f t="shared" si="582"/>
        <v>66.11555907340801</v>
      </c>
      <c r="S2650" s="73">
        <f t="shared" si="583"/>
        <v>384.0022598277695</v>
      </c>
      <c r="T2650" s="73">
        <f t="shared" si="584"/>
        <v>5829.7840939728</v>
      </c>
      <c r="U2650" s="73">
        <f t="shared" si="585"/>
        <v>19236</v>
      </c>
      <c r="V2650" s="73">
        <f t="shared" si="586"/>
        <v>71613.73039400377</v>
      </c>
      <c r="W2650" s="73">
        <f t="shared" si="587"/>
        <v>73606.03660376839</v>
      </c>
    </row>
    <row r="2651" spans="2:23" ht="15">
      <c r="B2651" t="s">
        <v>4368</v>
      </c>
      <c r="C2651" t="s">
        <v>4369</v>
      </c>
      <c r="D2651" t="s">
        <v>449</v>
      </c>
      <c r="E2651" s="54">
        <v>40.16</v>
      </c>
      <c r="F2651" s="45" t="s">
        <v>450</v>
      </c>
      <c r="G2651" s="45" t="s">
        <v>408</v>
      </c>
      <c r="H2651" s="45" t="s">
        <v>785</v>
      </c>
      <c r="I2651" s="53">
        <v>46425.6</v>
      </c>
      <c r="J2651" s="58">
        <f t="shared" si="574"/>
        <v>48189.7728</v>
      </c>
      <c r="K2651" s="58">
        <f t="shared" si="575"/>
        <v>49780.03530239999</v>
      </c>
      <c r="L2651" s="74">
        <f t="shared" si="576"/>
        <v>3686.5176192</v>
      </c>
      <c r="M2651" s="74">
        <f t="shared" si="577"/>
        <v>71.320863744</v>
      </c>
      <c r="N2651" s="74">
        <f t="shared" si="578"/>
        <v>384.0022598277695</v>
      </c>
      <c r="O2651" s="74">
        <f t="shared" si="579"/>
        <v>6204.433248</v>
      </c>
      <c r="P2651" s="39">
        <f t="shared" si="580"/>
        <v>19044</v>
      </c>
      <c r="Q2651" s="73">
        <f t="shared" si="581"/>
        <v>3808.1727006335996</v>
      </c>
      <c r="R2651" s="73">
        <f t="shared" si="582"/>
        <v>73.67445224755198</v>
      </c>
      <c r="S2651" s="73">
        <f t="shared" si="583"/>
        <v>384.0022598277695</v>
      </c>
      <c r="T2651" s="73">
        <f t="shared" si="584"/>
        <v>6496.294606963199</v>
      </c>
      <c r="U2651" s="73">
        <f t="shared" si="585"/>
        <v>19236</v>
      </c>
      <c r="V2651" s="73">
        <f t="shared" si="586"/>
        <v>77580.04679077177</v>
      </c>
      <c r="W2651" s="73">
        <f t="shared" si="587"/>
        <v>79778.17932207212</v>
      </c>
    </row>
    <row r="2652" spans="2:23" ht="15">
      <c r="B2652" t="s">
        <v>4370</v>
      </c>
      <c r="C2652" t="s">
        <v>4371</v>
      </c>
      <c r="D2652" t="s">
        <v>449</v>
      </c>
      <c r="E2652" s="54">
        <v>40.16</v>
      </c>
      <c r="F2652" s="45" t="s">
        <v>450</v>
      </c>
      <c r="G2652" s="45" t="s">
        <v>408</v>
      </c>
      <c r="H2652" s="45" t="s">
        <v>785</v>
      </c>
      <c r="I2652" s="53">
        <v>45653.03</v>
      </c>
      <c r="J2652" s="58">
        <f t="shared" si="574"/>
        <v>47387.84514</v>
      </c>
      <c r="K2652" s="58">
        <f t="shared" si="575"/>
        <v>48951.644029619994</v>
      </c>
      <c r="L2652" s="74">
        <f t="shared" si="576"/>
        <v>3625.1701532099996</v>
      </c>
      <c r="M2652" s="74">
        <f t="shared" si="577"/>
        <v>70.1340108072</v>
      </c>
      <c r="N2652" s="74">
        <f t="shared" si="578"/>
        <v>384.0022598277695</v>
      </c>
      <c r="O2652" s="74">
        <f t="shared" si="579"/>
        <v>6101.185061775</v>
      </c>
      <c r="P2652" s="39">
        <f t="shared" si="580"/>
        <v>19044</v>
      </c>
      <c r="Q2652" s="73">
        <f t="shared" si="581"/>
        <v>3744.8007682659295</v>
      </c>
      <c r="R2652" s="73">
        <f t="shared" si="582"/>
        <v>72.44843316383759</v>
      </c>
      <c r="S2652" s="73">
        <f t="shared" si="583"/>
        <v>384.0022598277695</v>
      </c>
      <c r="T2652" s="73">
        <f t="shared" si="584"/>
        <v>6388.18954586541</v>
      </c>
      <c r="U2652" s="73">
        <f t="shared" si="585"/>
        <v>19236</v>
      </c>
      <c r="V2652" s="73">
        <f t="shared" si="586"/>
        <v>76612.33662561997</v>
      </c>
      <c r="W2652" s="73">
        <f t="shared" si="587"/>
        <v>78777.08503674294</v>
      </c>
    </row>
    <row r="2653" spans="2:23" ht="15">
      <c r="B2653" t="s">
        <v>4372</v>
      </c>
      <c r="C2653" t="s">
        <v>4373</v>
      </c>
      <c r="D2653" t="s">
        <v>449</v>
      </c>
      <c r="E2653" s="54">
        <v>40.16</v>
      </c>
      <c r="F2653" s="45" t="s">
        <v>450</v>
      </c>
      <c r="G2653" s="45" t="s">
        <v>408</v>
      </c>
      <c r="H2653" s="45" t="s">
        <v>785</v>
      </c>
      <c r="I2653" s="53">
        <v>50831.73</v>
      </c>
      <c r="J2653" s="58">
        <f t="shared" si="574"/>
        <v>52763.33574</v>
      </c>
      <c r="K2653" s="58">
        <f t="shared" si="575"/>
        <v>54504.52581942</v>
      </c>
      <c r="L2653" s="74">
        <f t="shared" si="576"/>
        <v>4036.39518411</v>
      </c>
      <c r="M2653" s="74">
        <f t="shared" si="577"/>
        <v>78.0897368952</v>
      </c>
      <c r="N2653" s="74">
        <f t="shared" si="578"/>
        <v>384.0022598277695</v>
      </c>
      <c r="O2653" s="74">
        <f t="shared" si="579"/>
        <v>6793.279476525</v>
      </c>
      <c r="P2653" s="39">
        <f t="shared" si="580"/>
        <v>19044</v>
      </c>
      <c r="Q2653" s="73">
        <f t="shared" si="581"/>
        <v>4169.59622518563</v>
      </c>
      <c r="R2653" s="73">
        <f t="shared" si="582"/>
        <v>80.6666982127416</v>
      </c>
      <c r="S2653" s="73">
        <f t="shared" si="583"/>
        <v>384.0022598277695</v>
      </c>
      <c r="T2653" s="73">
        <f t="shared" si="584"/>
        <v>7112.840619434311</v>
      </c>
      <c r="U2653" s="73">
        <f t="shared" si="585"/>
        <v>19236</v>
      </c>
      <c r="V2653" s="73">
        <f t="shared" si="586"/>
        <v>83099.10239735797</v>
      </c>
      <c r="W2653" s="73">
        <f t="shared" si="587"/>
        <v>85487.63162208046</v>
      </c>
    </row>
    <row r="2654" spans="2:23" ht="15">
      <c r="B2654" t="s">
        <v>4374</v>
      </c>
      <c r="C2654" t="s">
        <v>4375</v>
      </c>
      <c r="D2654" t="s">
        <v>449</v>
      </c>
      <c r="E2654" s="54">
        <v>40.16</v>
      </c>
      <c r="F2654" s="45" t="s">
        <v>450</v>
      </c>
      <c r="G2654" s="45" t="s">
        <v>408</v>
      </c>
      <c r="H2654" s="45" t="s">
        <v>785</v>
      </c>
      <c r="I2654" s="53">
        <v>56347.2</v>
      </c>
      <c r="J2654" s="58">
        <f t="shared" si="574"/>
        <v>58488.393599999996</v>
      </c>
      <c r="K2654" s="58">
        <f t="shared" si="575"/>
        <v>60418.51058879999</v>
      </c>
      <c r="L2654" s="74">
        <f t="shared" si="576"/>
        <v>4474.362110399999</v>
      </c>
      <c r="M2654" s="74">
        <f t="shared" si="577"/>
        <v>86.562822528</v>
      </c>
      <c r="N2654" s="74">
        <f t="shared" si="578"/>
        <v>384.0022598277695</v>
      </c>
      <c r="O2654" s="74">
        <f t="shared" si="579"/>
        <v>7530.380676</v>
      </c>
      <c r="P2654" s="39">
        <f t="shared" si="580"/>
        <v>19044</v>
      </c>
      <c r="Q2654" s="73">
        <f t="shared" si="581"/>
        <v>4622.016060043199</v>
      </c>
      <c r="R2654" s="73">
        <f t="shared" si="582"/>
        <v>89.41939567142398</v>
      </c>
      <c r="S2654" s="73">
        <f t="shared" si="583"/>
        <v>384.0022598277695</v>
      </c>
      <c r="T2654" s="73">
        <f t="shared" si="584"/>
        <v>7884.615631838399</v>
      </c>
      <c r="U2654" s="73">
        <f t="shared" si="585"/>
        <v>19236</v>
      </c>
      <c r="V2654" s="73">
        <f t="shared" si="586"/>
        <v>90007.70146875577</v>
      </c>
      <c r="W2654" s="73">
        <f t="shared" si="587"/>
        <v>92634.56393618078</v>
      </c>
    </row>
    <row r="2655" spans="2:23" ht="15">
      <c r="B2655" t="s">
        <v>4376</v>
      </c>
      <c r="C2655" t="s">
        <v>4377</v>
      </c>
      <c r="D2655" t="s">
        <v>449</v>
      </c>
      <c r="E2655" s="54">
        <v>40.16</v>
      </c>
      <c r="F2655" s="45" t="s">
        <v>450</v>
      </c>
      <c r="G2655" s="45" t="s">
        <v>408</v>
      </c>
      <c r="H2655" s="45" t="s">
        <v>785</v>
      </c>
      <c r="I2655" s="53">
        <v>49379.2</v>
      </c>
      <c r="J2655" s="58">
        <f t="shared" si="574"/>
        <v>51255.609599999996</v>
      </c>
      <c r="K2655" s="58">
        <f t="shared" si="575"/>
        <v>52947.04471679999</v>
      </c>
      <c r="L2655" s="74">
        <f t="shared" si="576"/>
        <v>3921.0541344</v>
      </c>
      <c r="M2655" s="74">
        <f t="shared" si="577"/>
        <v>75.858302208</v>
      </c>
      <c r="N2655" s="74">
        <f t="shared" si="578"/>
        <v>384.0022598277695</v>
      </c>
      <c r="O2655" s="74">
        <f t="shared" si="579"/>
        <v>6599.159736</v>
      </c>
      <c r="P2655" s="39">
        <f t="shared" si="580"/>
        <v>19044</v>
      </c>
      <c r="Q2655" s="73">
        <f t="shared" si="581"/>
        <v>4050.448920835199</v>
      </c>
      <c r="R2655" s="73">
        <f t="shared" si="582"/>
        <v>78.36162618086398</v>
      </c>
      <c r="S2655" s="73">
        <f t="shared" si="583"/>
        <v>384.0022598277695</v>
      </c>
      <c r="T2655" s="73">
        <f t="shared" si="584"/>
        <v>6909.589335542399</v>
      </c>
      <c r="U2655" s="73">
        <f t="shared" si="585"/>
        <v>19236</v>
      </c>
      <c r="V2655" s="73">
        <f t="shared" si="586"/>
        <v>81279.68403243576</v>
      </c>
      <c r="W2655" s="73">
        <f t="shared" si="587"/>
        <v>83605.44685918622</v>
      </c>
    </row>
    <row r="2656" spans="2:23" ht="15">
      <c r="B2656" t="s">
        <v>4378</v>
      </c>
      <c r="C2656" t="s">
        <v>4379</v>
      </c>
      <c r="D2656" t="s">
        <v>449</v>
      </c>
      <c r="E2656" s="54">
        <v>40.16</v>
      </c>
      <c r="F2656" s="45" t="s">
        <v>450</v>
      </c>
      <c r="G2656" s="45" t="s">
        <v>408</v>
      </c>
      <c r="H2656" s="45" t="s">
        <v>785</v>
      </c>
      <c r="I2656" s="53">
        <v>53664</v>
      </c>
      <c r="J2656" s="58">
        <f t="shared" si="574"/>
        <v>55703.232</v>
      </c>
      <c r="K2656" s="58">
        <f t="shared" si="575"/>
        <v>57541.438656</v>
      </c>
      <c r="L2656" s="74">
        <f t="shared" si="576"/>
        <v>4261.297248</v>
      </c>
      <c r="M2656" s="74">
        <f t="shared" si="577"/>
        <v>82.44078336</v>
      </c>
      <c r="N2656" s="74">
        <f t="shared" si="578"/>
        <v>384.0022598277695</v>
      </c>
      <c r="O2656" s="74">
        <f t="shared" si="579"/>
        <v>7171.791120000001</v>
      </c>
      <c r="P2656" s="39">
        <f t="shared" si="580"/>
        <v>19044</v>
      </c>
      <c r="Q2656" s="73">
        <f t="shared" si="581"/>
        <v>4401.920057184</v>
      </c>
      <c r="R2656" s="73">
        <f t="shared" si="582"/>
        <v>85.16132921088</v>
      </c>
      <c r="S2656" s="73">
        <f t="shared" si="583"/>
        <v>384.0022598277695</v>
      </c>
      <c r="T2656" s="73">
        <f t="shared" si="584"/>
        <v>7509.157744608</v>
      </c>
      <c r="U2656" s="73">
        <f t="shared" si="585"/>
        <v>19236</v>
      </c>
      <c r="V2656" s="73">
        <f t="shared" si="586"/>
        <v>86646.76341118777</v>
      </c>
      <c r="W2656" s="73">
        <f t="shared" si="587"/>
        <v>89157.68004683065</v>
      </c>
    </row>
    <row r="2657" spans="2:23" ht="15">
      <c r="B2657" t="s">
        <v>4380</v>
      </c>
      <c r="C2657" t="s">
        <v>4381</v>
      </c>
      <c r="D2657" t="s">
        <v>449</v>
      </c>
      <c r="E2657" s="54">
        <v>40.16</v>
      </c>
      <c r="F2657" s="45" t="s">
        <v>450</v>
      </c>
      <c r="G2657" s="45" t="s">
        <v>408</v>
      </c>
      <c r="H2657" s="45" t="s">
        <v>785</v>
      </c>
      <c r="I2657" s="53">
        <v>55702.4</v>
      </c>
      <c r="J2657" s="58">
        <f t="shared" si="574"/>
        <v>57819.0912</v>
      </c>
      <c r="K2657" s="58">
        <f t="shared" si="575"/>
        <v>59727.121209599994</v>
      </c>
      <c r="L2657" s="74">
        <f t="shared" si="576"/>
        <v>4423.1604768</v>
      </c>
      <c r="M2657" s="74">
        <f t="shared" si="577"/>
        <v>85.572254976</v>
      </c>
      <c r="N2657" s="74">
        <f t="shared" si="578"/>
        <v>384.0022598277695</v>
      </c>
      <c r="O2657" s="74">
        <f t="shared" si="579"/>
        <v>7444.207992000001</v>
      </c>
      <c r="P2657" s="39">
        <f t="shared" si="580"/>
        <v>19044</v>
      </c>
      <c r="Q2657" s="73">
        <f t="shared" si="581"/>
        <v>4569.124772534399</v>
      </c>
      <c r="R2657" s="73">
        <f t="shared" si="582"/>
        <v>88.39613939020799</v>
      </c>
      <c r="S2657" s="73">
        <f t="shared" si="583"/>
        <v>384.0022598277695</v>
      </c>
      <c r="T2657" s="73">
        <f t="shared" si="584"/>
        <v>7794.3893178528</v>
      </c>
      <c r="U2657" s="73">
        <f t="shared" si="585"/>
        <v>19236</v>
      </c>
      <c r="V2657" s="73">
        <f t="shared" si="586"/>
        <v>89200.03418360377</v>
      </c>
      <c r="W2657" s="73">
        <f t="shared" si="587"/>
        <v>91799.03369920517</v>
      </c>
    </row>
    <row r="2658" spans="2:23" ht="15">
      <c r="B2658" t="s">
        <v>4382</v>
      </c>
      <c r="C2658" t="s">
        <v>4383</v>
      </c>
      <c r="D2658" t="s">
        <v>449</v>
      </c>
      <c r="E2658" s="54">
        <v>40.16</v>
      </c>
      <c r="F2658" s="45" t="s">
        <v>450</v>
      </c>
      <c r="G2658" s="45" t="s">
        <v>408</v>
      </c>
      <c r="H2658" s="45" t="s">
        <v>785</v>
      </c>
      <c r="I2658" s="53">
        <v>57012.8</v>
      </c>
      <c r="J2658" s="58">
        <f t="shared" si="574"/>
        <v>59179.286400000005</v>
      </c>
      <c r="K2658" s="58">
        <f t="shared" si="575"/>
        <v>61132.2028512</v>
      </c>
      <c r="L2658" s="74">
        <f t="shared" si="576"/>
        <v>4527.2154096</v>
      </c>
      <c r="M2658" s="74">
        <f t="shared" si="577"/>
        <v>87.58534387200001</v>
      </c>
      <c r="N2658" s="74">
        <f t="shared" si="578"/>
        <v>384.0022598277695</v>
      </c>
      <c r="O2658" s="74">
        <f t="shared" si="579"/>
        <v>7619.333124000001</v>
      </c>
      <c r="P2658" s="39">
        <f t="shared" si="580"/>
        <v>19044</v>
      </c>
      <c r="Q2658" s="73">
        <f t="shared" si="581"/>
        <v>4676.6135181168</v>
      </c>
      <c r="R2658" s="73">
        <f t="shared" si="582"/>
        <v>90.475660219776</v>
      </c>
      <c r="S2658" s="73">
        <f t="shared" si="583"/>
        <v>384.0022598277695</v>
      </c>
      <c r="T2658" s="73">
        <f t="shared" si="584"/>
        <v>7977.752472081601</v>
      </c>
      <c r="U2658" s="73">
        <f t="shared" si="585"/>
        <v>19236</v>
      </c>
      <c r="V2658" s="73">
        <f t="shared" si="586"/>
        <v>90841.42253729978</v>
      </c>
      <c r="W2658" s="73">
        <f t="shared" si="587"/>
        <v>93497.04676144595</v>
      </c>
    </row>
    <row r="2659" spans="2:23" ht="15">
      <c r="B2659" t="s">
        <v>4384</v>
      </c>
      <c r="C2659" t="s">
        <v>4385</v>
      </c>
      <c r="D2659" t="s">
        <v>449</v>
      </c>
      <c r="E2659" s="54">
        <v>40.16</v>
      </c>
      <c r="F2659" s="45" t="s">
        <v>450</v>
      </c>
      <c r="G2659" s="45" t="s">
        <v>408</v>
      </c>
      <c r="H2659" s="45" t="s">
        <v>785</v>
      </c>
      <c r="I2659" s="53">
        <v>53040</v>
      </c>
      <c r="J2659" s="58">
        <f t="shared" si="574"/>
        <v>55055.520000000004</v>
      </c>
      <c r="K2659" s="58">
        <f t="shared" si="575"/>
        <v>56872.35216</v>
      </c>
      <c r="L2659" s="74">
        <f t="shared" si="576"/>
        <v>4211.7472800000005</v>
      </c>
      <c r="M2659" s="74">
        <f t="shared" si="577"/>
        <v>81.4821696</v>
      </c>
      <c r="N2659" s="74">
        <f t="shared" si="578"/>
        <v>384.0022598277695</v>
      </c>
      <c r="O2659" s="74">
        <f t="shared" si="579"/>
        <v>7088.3982000000005</v>
      </c>
      <c r="P2659" s="39">
        <f t="shared" si="580"/>
        <v>19044</v>
      </c>
      <c r="Q2659" s="73">
        <f t="shared" si="581"/>
        <v>4350.7349402400005</v>
      </c>
      <c r="R2659" s="73">
        <f t="shared" si="582"/>
        <v>84.1710811968</v>
      </c>
      <c r="S2659" s="73">
        <f t="shared" si="583"/>
        <v>384.0022598277695</v>
      </c>
      <c r="T2659" s="73">
        <f t="shared" si="584"/>
        <v>7421.841956880001</v>
      </c>
      <c r="U2659" s="73">
        <f t="shared" si="585"/>
        <v>19236</v>
      </c>
      <c r="V2659" s="73">
        <f t="shared" si="586"/>
        <v>85865.14990942777</v>
      </c>
      <c r="W2659" s="73">
        <f t="shared" si="587"/>
        <v>88349.10239814458</v>
      </c>
    </row>
    <row r="2660" spans="2:23" ht="15">
      <c r="B2660" t="s">
        <v>4386</v>
      </c>
      <c r="C2660" t="s">
        <v>4387</v>
      </c>
      <c r="D2660" t="s">
        <v>449</v>
      </c>
      <c r="E2660" s="54">
        <v>40.16</v>
      </c>
      <c r="F2660" s="45" t="s">
        <v>450</v>
      </c>
      <c r="G2660" s="45" t="s">
        <v>408</v>
      </c>
      <c r="H2660" s="45" t="s">
        <v>785</v>
      </c>
      <c r="I2660" s="53">
        <v>39364</v>
      </c>
      <c r="J2660" s="58">
        <f t="shared" si="574"/>
        <v>40859.832</v>
      </c>
      <c r="K2660" s="58">
        <f t="shared" si="575"/>
        <v>42208.206456</v>
      </c>
      <c r="L2660" s="74">
        <f t="shared" si="576"/>
        <v>3125.777148</v>
      </c>
      <c r="M2660" s="74">
        <f t="shared" si="577"/>
        <v>60.472551360000004</v>
      </c>
      <c r="N2660" s="74">
        <f t="shared" si="578"/>
        <v>384.0022598277695</v>
      </c>
      <c r="O2660" s="74">
        <f t="shared" si="579"/>
        <v>5260.70337</v>
      </c>
      <c r="P2660" s="39">
        <f t="shared" si="580"/>
        <v>19044</v>
      </c>
      <c r="Q2660" s="73">
        <f t="shared" si="581"/>
        <v>3228.927793884</v>
      </c>
      <c r="R2660" s="73">
        <f t="shared" si="582"/>
        <v>62.468145554879996</v>
      </c>
      <c r="S2660" s="73">
        <f t="shared" si="583"/>
        <v>384.0022598277695</v>
      </c>
      <c r="T2660" s="73">
        <f t="shared" si="584"/>
        <v>5508.170942508</v>
      </c>
      <c r="U2660" s="73">
        <f t="shared" si="585"/>
        <v>19236</v>
      </c>
      <c r="V2660" s="73">
        <f t="shared" si="586"/>
        <v>68734.78732918778</v>
      </c>
      <c r="W2660" s="73">
        <f t="shared" si="587"/>
        <v>70627.77559777466</v>
      </c>
    </row>
    <row r="2661" spans="2:23" ht="15">
      <c r="B2661" t="s">
        <v>4388</v>
      </c>
      <c r="C2661" t="s">
        <v>4389</v>
      </c>
      <c r="D2661" t="s">
        <v>449</v>
      </c>
      <c r="E2661" s="54">
        <v>40.16</v>
      </c>
      <c r="F2661" s="45" t="s">
        <v>450</v>
      </c>
      <c r="G2661" s="45" t="s">
        <v>408</v>
      </c>
      <c r="H2661" s="45" t="s">
        <v>785</v>
      </c>
      <c r="I2661" s="53">
        <v>40300</v>
      </c>
      <c r="J2661" s="58">
        <f t="shared" si="574"/>
        <v>41831.4</v>
      </c>
      <c r="K2661" s="58">
        <f t="shared" si="575"/>
        <v>43211.8362</v>
      </c>
      <c r="L2661" s="74">
        <f t="shared" si="576"/>
        <v>3200.1021</v>
      </c>
      <c r="M2661" s="74">
        <f t="shared" si="577"/>
        <v>61.910472</v>
      </c>
      <c r="N2661" s="74">
        <f t="shared" si="578"/>
        <v>384.0022598277695</v>
      </c>
      <c r="O2661" s="74">
        <f t="shared" si="579"/>
        <v>5385.7927500000005</v>
      </c>
      <c r="P2661" s="39">
        <f t="shared" si="580"/>
        <v>19044</v>
      </c>
      <c r="Q2661" s="73">
        <f t="shared" si="581"/>
        <v>3305.7054693</v>
      </c>
      <c r="R2661" s="73">
        <f t="shared" si="582"/>
        <v>63.953517575999996</v>
      </c>
      <c r="S2661" s="73">
        <f t="shared" si="583"/>
        <v>384.0022598277695</v>
      </c>
      <c r="T2661" s="73">
        <f t="shared" si="584"/>
        <v>5639.1446241</v>
      </c>
      <c r="U2661" s="73">
        <f t="shared" si="585"/>
        <v>19236</v>
      </c>
      <c r="V2661" s="73">
        <f t="shared" si="586"/>
        <v>69907.20758182777</v>
      </c>
      <c r="W2661" s="73">
        <f t="shared" si="587"/>
        <v>71840.64207080376</v>
      </c>
    </row>
    <row r="2662" spans="2:23" ht="15">
      <c r="B2662" t="s">
        <v>4390</v>
      </c>
      <c r="C2662" t="s">
        <v>4391</v>
      </c>
      <c r="D2662" t="s">
        <v>449</v>
      </c>
      <c r="E2662" s="54">
        <v>40.16</v>
      </c>
      <c r="F2662" s="45" t="s">
        <v>450</v>
      </c>
      <c r="G2662" s="45" t="s">
        <v>408</v>
      </c>
      <c r="H2662" s="45" t="s">
        <v>761</v>
      </c>
      <c r="I2662" s="53">
        <v>73642.4</v>
      </c>
      <c r="J2662" s="58">
        <f t="shared" si="574"/>
        <v>76440.8112</v>
      </c>
      <c r="K2662" s="58">
        <f t="shared" si="575"/>
        <v>78963.3579696</v>
      </c>
      <c r="L2662" s="74">
        <f t="shared" si="576"/>
        <v>5847.722056799999</v>
      </c>
      <c r="M2662" s="74">
        <f t="shared" si="577"/>
        <v>113.132400576</v>
      </c>
      <c r="N2662" s="74">
        <f t="shared" si="578"/>
        <v>384.0022598277695</v>
      </c>
      <c r="O2662" s="74">
        <f t="shared" si="579"/>
        <v>9841.754442</v>
      </c>
      <c r="P2662" s="39">
        <f t="shared" si="580"/>
        <v>19044</v>
      </c>
      <c r="Q2662" s="73">
        <f t="shared" si="581"/>
        <v>6040.696884674399</v>
      </c>
      <c r="R2662" s="73">
        <f t="shared" si="582"/>
        <v>116.86576979500799</v>
      </c>
      <c r="S2662" s="73">
        <f t="shared" si="583"/>
        <v>384.0022598277695</v>
      </c>
      <c r="T2662" s="73">
        <f t="shared" si="584"/>
        <v>10304.718215032799</v>
      </c>
      <c r="U2662" s="73">
        <f t="shared" si="585"/>
        <v>19236</v>
      </c>
      <c r="V2662" s="73">
        <f t="shared" si="586"/>
        <v>111671.42235920376</v>
      </c>
      <c r="W2662" s="73">
        <f t="shared" si="587"/>
        <v>115045.64109892998</v>
      </c>
    </row>
    <row r="2663" spans="2:23" ht="15">
      <c r="B2663" t="s">
        <v>4392</v>
      </c>
      <c r="C2663" t="s">
        <v>4393</v>
      </c>
      <c r="D2663" t="s">
        <v>449</v>
      </c>
      <c r="E2663" s="54">
        <v>40.16</v>
      </c>
      <c r="F2663" s="45" t="s">
        <v>450</v>
      </c>
      <c r="G2663" s="45" t="s">
        <v>408</v>
      </c>
      <c r="H2663" s="45" t="s">
        <v>761</v>
      </c>
      <c r="I2663" s="53">
        <v>77324</v>
      </c>
      <c r="J2663" s="58">
        <f t="shared" si="574"/>
        <v>80262.312</v>
      </c>
      <c r="K2663" s="58">
        <f t="shared" si="575"/>
        <v>82910.96829599999</v>
      </c>
      <c r="L2663" s="74">
        <f t="shared" si="576"/>
        <v>6140.066868</v>
      </c>
      <c r="M2663" s="74">
        <f t="shared" si="577"/>
        <v>118.78822176000001</v>
      </c>
      <c r="N2663" s="74">
        <f t="shared" si="578"/>
        <v>384.0022598277695</v>
      </c>
      <c r="O2663" s="74">
        <f t="shared" si="579"/>
        <v>10333.77267</v>
      </c>
      <c r="P2663" s="39">
        <f t="shared" si="580"/>
        <v>19044</v>
      </c>
      <c r="Q2663" s="73">
        <f t="shared" si="581"/>
        <v>6342.689074643999</v>
      </c>
      <c r="R2663" s="73">
        <f t="shared" si="582"/>
        <v>122.70823307807999</v>
      </c>
      <c r="S2663" s="73">
        <f t="shared" si="583"/>
        <v>384.0022598277695</v>
      </c>
      <c r="T2663" s="73">
        <f t="shared" si="584"/>
        <v>10819.881362627999</v>
      </c>
      <c r="U2663" s="73">
        <f t="shared" si="585"/>
        <v>19236</v>
      </c>
      <c r="V2663" s="73">
        <f t="shared" si="586"/>
        <v>116282.94201958778</v>
      </c>
      <c r="W2663" s="73">
        <f t="shared" si="587"/>
        <v>119816.24922617784</v>
      </c>
    </row>
    <row r="2664" spans="2:23" ht="15">
      <c r="B2664" t="s">
        <v>4394</v>
      </c>
      <c r="C2664" t="s">
        <v>4395</v>
      </c>
      <c r="D2664" t="s">
        <v>449</v>
      </c>
      <c r="E2664" s="54">
        <v>40.16</v>
      </c>
      <c r="F2664" s="45" t="s">
        <v>450</v>
      </c>
      <c r="G2664" s="45" t="s">
        <v>408</v>
      </c>
      <c r="H2664" s="45" t="s">
        <v>761</v>
      </c>
      <c r="I2664" s="53">
        <v>93121.6</v>
      </c>
      <c r="J2664" s="58">
        <f t="shared" si="574"/>
        <v>96660.22080000001</v>
      </c>
      <c r="K2664" s="58">
        <f t="shared" si="575"/>
        <v>99850.0080864</v>
      </c>
      <c r="L2664" s="74">
        <f t="shared" si="576"/>
        <v>7394.506891200001</v>
      </c>
      <c r="M2664" s="74">
        <f t="shared" si="577"/>
        <v>143.05712678400002</v>
      </c>
      <c r="N2664" s="74">
        <f t="shared" si="578"/>
        <v>384.0022598277695</v>
      </c>
      <c r="O2664" s="74">
        <f t="shared" si="579"/>
        <v>12445.003428000002</v>
      </c>
      <c r="P2664" s="39">
        <f t="shared" si="580"/>
        <v>19044</v>
      </c>
      <c r="Q2664" s="73">
        <f t="shared" si="581"/>
        <v>7638.5256186096</v>
      </c>
      <c r="R2664" s="73">
        <f t="shared" si="582"/>
        <v>147.778011967872</v>
      </c>
      <c r="S2664" s="73">
        <f t="shared" si="583"/>
        <v>384.0022598277695</v>
      </c>
      <c r="T2664" s="73">
        <f t="shared" si="584"/>
        <v>13030.4260552752</v>
      </c>
      <c r="U2664" s="73">
        <f t="shared" si="585"/>
        <v>19236</v>
      </c>
      <c r="V2664" s="73">
        <f t="shared" si="586"/>
        <v>136070.79050581178</v>
      </c>
      <c r="W2664" s="73">
        <f t="shared" si="587"/>
        <v>140286.74003208044</v>
      </c>
    </row>
    <row r="2665" spans="2:23" ht="15">
      <c r="B2665" t="s">
        <v>4396</v>
      </c>
      <c r="C2665" t="s">
        <v>4397</v>
      </c>
      <c r="D2665" t="s">
        <v>449</v>
      </c>
      <c r="E2665" s="54">
        <v>40.16</v>
      </c>
      <c r="F2665" s="45" t="s">
        <v>450</v>
      </c>
      <c r="G2665" s="45" t="s">
        <v>408</v>
      </c>
      <c r="H2665" s="45" t="s">
        <v>412</v>
      </c>
      <c r="I2665" s="53">
        <v>61508.2</v>
      </c>
      <c r="J2665" s="58">
        <f t="shared" si="574"/>
        <v>63845.5116</v>
      </c>
      <c r="K2665" s="58">
        <f t="shared" si="575"/>
        <v>65952.4134828</v>
      </c>
      <c r="L2665" s="74">
        <f t="shared" si="576"/>
        <v>4884.1816374</v>
      </c>
      <c r="M2665" s="74">
        <f t="shared" si="577"/>
        <v>94.491357168</v>
      </c>
      <c r="N2665" s="74">
        <f t="shared" si="578"/>
        <v>384.0022598277695</v>
      </c>
      <c r="O2665" s="74">
        <f t="shared" si="579"/>
        <v>8220.1096185</v>
      </c>
      <c r="P2665" s="39">
        <f t="shared" si="580"/>
        <v>19044</v>
      </c>
      <c r="Q2665" s="73">
        <f t="shared" si="581"/>
        <v>5045.359631434199</v>
      </c>
      <c r="R2665" s="73">
        <f t="shared" si="582"/>
        <v>97.609571954544</v>
      </c>
      <c r="S2665" s="73">
        <f t="shared" si="583"/>
        <v>384.0022598277695</v>
      </c>
      <c r="T2665" s="73">
        <f t="shared" si="584"/>
        <v>8606.7899595054</v>
      </c>
      <c r="U2665" s="73">
        <f t="shared" si="585"/>
        <v>19236</v>
      </c>
      <c r="V2665" s="73">
        <f t="shared" si="586"/>
        <v>96472.29647289577</v>
      </c>
      <c r="W2665" s="73">
        <f t="shared" si="587"/>
        <v>99322.17490552191</v>
      </c>
    </row>
    <row r="2666" spans="2:23" ht="15">
      <c r="B2666" t="s">
        <v>4398</v>
      </c>
      <c r="C2666" t="s">
        <v>4399</v>
      </c>
      <c r="D2666" t="s">
        <v>449</v>
      </c>
      <c r="E2666" s="54">
        <v>40.16</v>
      </c>
      <c r="F2666" s="45" t="s">
        <v>450</v>
      </c>
      <c r="G2666" s="45" t="s">
        <v>408</v>
      </c>
      <c r="H2666" s="45" t="s">
        <v>412</v>
      </c>
      <c r="I2666" s="53">
        <v>56305.6</v>
      </c>
      <c r="J2666" s="58">
        <f t="shared" si="574"/>
        <v>58445.2128</v>
      </c>
      <c r="K2666" s="58">
        <f t="shared" si="575"/>
        <v>60373.9048224</v>
      </c>
      <c r="L2666" s="74">
        <f t="shared" si="576"/>
        <v>4471.0587792</v>
      </c>
      <c r="M2666" s="74">
        <f t="shared" si="577"/>
        <v>86.498914944</v>
      </c>
      <c r="N2666" s="74">
        <f t="shared" si="578"/>
        <v>384.0022598277695</v>
      </c>
      <c r="O2666" s="74">
        <f t="shared" si="579"/>
        <v>7524.821148</v>
      </c>
      <c r="P2666" s="39">
        <f t="shared" si="580"/>
        <v>19044</v>
      </c>
      <c r="Q2666" s="73">
        <f t="shared" si="581"/>
        <v>4618.6037189136</v>
      </c>
      <c r="R2666" s="73">
        <f t="shared" si="582"/>
        <v>89.353379137152</v>
      </c>
      <c r="S2666" s="73">
        <f t="shared" si="583"/>
        <v>384.0022598277695</v>
      </c>
      <c r="T2666" s="73">
        <f t="shared" si="584"/>
        <v>7878.7945793232</v>
      </c>
      <c r="U2666" s="73">
        <f t="shared" si="585"/>
        <v>19236</v>
      </c>
      <c r="V2666" s="73">
        <f t="shared" si="586"/>
        <v>89955.59390197176</v>
      </c>
      <c r="W2666" s="73">
        <f t="shared" si="587"/>
        <v>92580.65875960172</v>
      </c>
    </row>
    <row r="2667" spans="2:23" ht="15">
      <c r="B2667" t="s">
        <v>4400</v>
      </c>
      <c r="C2667" t="s">
        <v>4401</v>
      </c>
      <c r="D2667" t="s">
        <v>449</v>
      </c>
      <c r="E2667" s="54">
        <v>40.16</v>
      </c>
      <c r="F2667" s="45" t="s">
        <v>450</v>
      </c>
      <c r="G2667" s="45" t="s">
        <v>408</v>
      </c>
      <c r="H2667" s="45" t="s">
        <v>412</v>
      </c>
      <c r="I2667" s="53">
        <v>57636.8</v>
      </c>
      <c r="J2667" s="58">
        <f t="shared" si="574"/>
        <v>59826.998400000004</v>
      </c>
      <c r="K2667" s="58">
        <f t="shared" si="575"/>
        <v>61801.2893472</v>
      </c>
      <c r="L2667" s="74">
        <f t="shared" si="576"/>
        <v>4576.765377600001</v>
      </c>
      <c r="M2667" s="74">
        <f t="shared" si="577"/>
        <v>88.543957632</v>
      </c>
      <c r="N2667" s="74">
        <f t="shared" si="578"/>
        <v>384.0022598277695</v>
      </c>
      <c r="O2667" s="74">
        <f t="shared" si="579"/>
        <v>7702.726044000001</v>
      </c>
      <c r="P2667" s="39">
        <f t="shared" si="580"/>
        <v>19044</v>
      </c>
      <c r="Q2667" s="73">
        <f t="shared" si="581"/>
        <v>4727.7986350608</v>
      </c>
      <c r="R2667" s="73">
        <f t="shared" si="582"/>
        <v>91.465908233856</v>
      </c>
      <c r="S2667" s="73">
        <f t="shared" si="583"/>
        <v>384.0022598277695</v>
      </c>
      <c r="T2667" s="73">
        <f t="shared" si="584"/>
        <v>8065.0682598096</v>
      </c>
      <c r="U2667" s="73">
        <f t="shared" si="585"/>
        <v>19236</v>
      </c>
      <c r="V2667" s="73">
        <f t="shared" si="586"/>
        <v>91623.03603905978</v>
      </c>
      <c r="W2667" s="73">
        <f t="shared" si="587"/>
        <v>94305.62441013203</v>
      </c>
    </row>
    <row r="2668" spans="2:23" ht="15">
      <c r="B2668" t="s">
        <v>4402</v>
      </c>
      <c r="C2668" t="s">
        <v>4397</v>
      </c>
      <c r="D2668" t="s">
        <v>449</v>
      </c>
      <c r="E2668" s="54">
        <v>40</v>
      </c>
      <c r="F2668" s="45" t="s">
        <v>450</v>
      </c>
      <c r="G2668" s="45" t="s">
        <v>408</v>
      </c>
      <c r="H2668" s="45" t="s">
        <v>412</v>
      </c>
      <c r="I2668" s="53">
        <v>61508.2</v>
      </c>
      <c r="J2668" s="58">
        <f t="shared" si="574"/>
        <v>63845.5116</v>
      </c>
      <c r="K2668" s="58">
        <f t="shared" si="575"/>
        <v>65952.4134828</v>
      </c>
      <c r="L2668" s="74">
        <f t="shared" si="576"/>
        <v>4884.1816374</v>
      </c>
      <c r="M2668" s="74">
        <f t="shared" si="577"/>
        <v>94.491357168</v>
      </c>
      <c r="N2668" s="74">
        <f t="shared" si="578"/>
        <v>384.0022598277695</v>
      </c>
      <c r="O2668" s="74">
        <f t="shared" si="579"/>
        <v>8220.1096185</v>
      </c>
      <c r="P2668" s="39">
        <f t="shared" si="580"/>
        <v>19044</v>
      </c>
      <c r="Q2668" s="73">
        <f t="shared" si="581"/>
        <v>5045.359631434199</v>
      </c>
      <c r="R2668" s="73">
        <f t="shared" si="582"/>
        <v>97.609571954544</v>
      </c>
      <c r="S2668" s="73">
        <f t="shared" si="583"/>
        <v>384.0022598277695</v>
      </c>
      <c r="T2668" s="73">
        <f t="shared" si="584"/>
        <v>8606.7899595054</v>
      </c>
      <c r="U2668" s="73">
        <f t="shared" si="585"/>
        <v>19236</v>
      </c>
      <c r="V2668" s="73">
        <f t="shared" si="586"/>
        <v>96472.29647289577</v>
      </c>
      <c r="W2668" s="73">
        <f t="shared" si="587"/>
        <v>99322.17490552191</v>
      </c>
    </row>
    <row r="2669" spans="2:23" ht="15">
      <c r="B2669" t="s">
        <v>4403</v>
      </c>
      <c r="C2669" t="s">
        <v>4399</v>
      </c>
      <c r="D2669" t="s">
        <v>449</v>
      </c>
      <c r="E2669" s="54">
        <v>40</v>
      </c>
      <c r="F2669" s="45" t="s">
        <v>450</v>
      </c>
      <c r="G2669" s="45" t="s">
        <v>408</v>
      </c>
      <c r="H2669" s="45" t="s">
        <v>412</v>
      </c>
      <c r="I2669" s="53">
        <v>56305.6</v>
      </c>
      <c r="J2669" s="58">
        <f t="shared" si="574"/>
        <v>58445.2128</v>
      </c>
      <c r="K2669" s="58">
        <f t="shared" si="575"/>
        <v>60373.9048224</v>
      </c>
      <c r="L2669" s="74">
        <f t="shared" si="576"/>
        <v>4471.0587792</v>
      </c>
      <c r="M2669" s="74">
        <f t="shared" si="577"/>
        <v>86.498914944</v>
      </c>
      <c r="N2669" s="74">
        <f t="shared" si="578"/>
        <v>384.0022598277695</v>
      </c>
      <c r="O2669" s="74">
        <f t="shared" si="579"/>
        <v>7524.821148</v>
      </c>
      <c r="P2669" s="39">
        <f t="shared" si="580"/>
        <v>19044</v>
      </c>
      <c r="Q2669" s="73">
        <f t="shared" si="581"/>
        <v>4618.6037189136</v>
      </c>
      <c r="R2669" s="73">
        <f t="shared" si="582"/>
        <v>89.353379137152</v>
      </c>
      <c r="S2669" s="73">
        <f t="shared" si="583"/>
        <v>384.0022598277695</v>
      </c>
      <c r="T2669" s="73">
        <f t="shared" si="584"/>
        <v>7878.7945793232</v>
      </c>
      <c r="U2669" s="73">
        <f t="shared" si="585"/>
        <v>19236</v>
      </c>
      <c r="V2669" s="73">
        <f t="shared" si="586"/>
        <v>89955.59390197176</v>
      </c>
      <c r="W2669" s="73">
        <f t="shared" si="587"/>
        <v>92580.65875960172</v>
      </c>
    </row>
    <row r="2670" spans="2:23" ht="15">
      <c r="B2670" t="s">
        <v>4404</v>
      </c>
      <c r="C2670" t="s">
        <v>4401</v>
      </c>
      <c r="D2670" t="s">
        <v>449</v>
      </c>
      <c r="E2670" s="54">
        <v>40</v>
      </c>
      <c r="F2670" s="45" t="s">
        <v>450</v>
      </c>
      <c r="G2670" s="45" t="s">
        <v>408</v>
      </c>
      <c r="H2670" s="45" t="s">
        <v>412</v>
      </c>
      <c r="I2670" s="53">
        <v>57636.8</v>
      </c>
      <c r="J2670" s="58">
        <f t="shared" si="574"/>
        <v>59826.998400000004</v>
      </c>
      <c r="K2670" s="58">
        <f t="shared" si="575"/>
        <v>61801.2893472</v>
      </c>
      <c r="L2670" s="74">
        <f t="shared" si="576"/>
        <v>4576.765377600001</v>
      </c>
      <c r="M2670" s="74">
        <f t="shared" si="577"/>
        <v>88.543957632</v>
      </c>
      <c r="N2670" s="74">
        <f t="shared" si="578"/>
        <v>384.0022598277695</v>
      </c>
      <c r="O2670" s="74">
        <f t="shared" si="579"/>
        <v>7702.726044000001</v>
      </c>
      <c r="P2670" s="39">
        <f t="shared" si="580"/>
        <v>19044</v>
      </c>
      <c r="Q2670" s="73">
        <f t="shared" si="581"/>
        <v>4727.7986350608</v>
      </c>
      <c r="R2670" s="73">
        <f t="shared" si="582"/>
        <v>91.465908233856</v>
      </c>
      <c r="S2670" s="73">
        <f t="shared" si="583"/>
        <v>384.0022598277695</v>
      </c>
      <c r="T2670" s="73">
        <f t="shared" si="584"/>
        <v>8065.0682598096</v>
      </c>
      <c r="U2670" s="73">
        <f t="shared" si="585"/>
        <v>19236</v>
      </c>
      <c r="V2670" s="73">
        <f t="shared" si="586"/>
        <v>91623.03603905978</v>
      </c>
      <c r="W2670" s="73">
        <f t="shared" si="587"/>
        <v>94305.62441013203</v>
      </c>
    </row>
    <row r="2671" spans="2:23" ht="15">
      <c r="B2671" t="s">
        <v>4405</v>
      </c>
      <c r="C2671" t="s">
        <v>3866</v>
      </c>
      <c r="D2671" t="s">
        <v>449</v>
      </c>
      <c r="E2671" s="54">
        <v>40.16</v>
      </c>
      <c r="F2671" s="45" t="s">
        <v>450</v>
      </c>
      <c r="G2671" s="45" t="s">
        <v>408</v>
      </c>
      <c r="H2671" s="45" t="s">
        <v>785</v>
      </c>
      <c r="I2671" s="53">
        <v>82471.16</v>
      </c>
      <c r="J2671" s="58">
        <f t="shared" si="574"/>
        <v>85605.06408000001</v>
      </c>
      <c r="K2671" s="58">
        <f t="shared" si="575"/>
        <v>88430.03119464</v>
      </c>
      <c r="L2671" s="74">
        <f t="shared" si="576"/>
        <v>6548.7874021200005</v>
      </c>
      <c r="M2671" s="74">
        <f t="shared" si="577"/>
        <v>126.69549483840001</v>
      </c>
      <c r="N2671" s="74">
        <f t="shared" si="578"/>
        <v>384.0022598277695</v>
      </c>
      <c r="O2671" s="74">
        <f t="shared" si="579"/>
        <v>11021.652000300002</v>
      </c>
      <c r="P2671" s="39">
        <f t="shared" si="580"/>
        <v>19044</v>
      </c>
      <c r="Q2671" s="73">
        <f t="shared" si="581"/>
        <v>6764.89738638996</v>
      </c>
      <c r="R2671" s="73">
        <f t="shared" si="582"/>
        <v>130.8764461680672</v>
      </c>
      <c r="S2671" s="73">
        <f t="shared" si="583"/>
        <v>384.0022598277695</v>
      </c>
      <c r="T2671" s="73">
        <f t="shared" si="584"/>
        <v>11540.11907090052</v>
      </c>
      <c r="U2671" s="73">
        <f t="shared" si="585"/>
        <v>19236</v>
      </c>
      <c r="V2671" s="73">
        <f t="shared" si="586"/>
        <v>122730.20123708618</v>
      </c>
      <c r="W2671" s="73">
        <f t="shared" si="587"/>
        <v>126485.92635792632</v>
      </c>
    </row>
    <row r="2672" spans="2:23" ht="15">
      <c r="B2672" t="s">
        <v>4406</v>
      </c>
      <c r="C2672" t="s">
        <v>3868</v>
      </c>
      <c r="D2672" t="s">
        <v>449</v>
      </c>
      <c r="E2672" s="54">
        <v>40.16</v>
      </c>
      <c r="F2672" s="45" t="s">
        <v>450</v>
      </c>
      <c r="G2672" s="45" t="s">
        <v>408</v>
      </c>
      <c r="H2672" s="45" t="s">
        <v>785</v>
      </c>
      <c r="I2672" s="53">
        <v>83905.88</v>
      </c>
      <c r="J2672" s="58">
        <f t="shared" si="574"/>
        <v>87094.30344</v>
      </c>
      <c r="K2672" s="58">
        <f t="shared" si="575"/>
        <v>89968.41545351999</v>
      </c>
      <c r="L2672" s="74">
        <f t="shared" si="576"/>
        <v>6662.71421316</v>
      </c>
      <c r="M2672" s="74">
        <f t="shared" si="577"/>
        <v>128.8995690912</v>
      </c>
      <c r="N2672" s="74">
        <f t="shared" si="578"/>
        <v>384.0022598277695</v>
      </c>
      <c r="O2672" s="74">
        <f t="shared" si="579"/>
        <v>11213.3915679</v>
      </c>
      <c r="P2672" s="39">
        <f t="shared" si="580"/>
        <v>19044</v>
      </c>
      <c r="Q2672" s="73">
        <f t="shared" si="581"/>
        <v>6882.58378219428</v>
      </c>
      <c r="R2672" s="73">
        <f t="shared" si="582"/>
        <v>133.15325487120958</v>
      </c>
      <c r="S2672" s="73">
        <f t="shared" si="583"/>
        <v>384.0022598277695</v>
      </c>
      <c r="T2672" s="73">
        <f t="shared" si="584"/>
        <v>11740.87821668436</v>
      </c>
      <c r="U2672" s="73">
        <f t="shared" si="585"/>
        <v>19236</v>
      </c>
      <c r="V2672" s="73">
        <f t="shared" si="586"/>
        <v>124527.31104997898</v>
      </c>
      <c r="W2672" s="73">
        <f t="shared" si="587"/>
        <v>128345.0329670976</v>
      </c>
    </row>
    <row r="2673" spans="2:23" ht="15">
      <c r="B2673" t="s">
        <v>4407</v>
      </c>
      <c r="C2673" t="s">
        <v>3345</v>
      </c>
      <c r="D2673" t="s">
        <v>449</v>
      </c>
      <c r="E2673" s="54">
        <v>40.16</v>
      </c>
      <c r="F2673" s="45" t="s">
        <v>450</v>
      </c>
      <c r="G2673" s="45" t="s">
        <v>408</v>
      </c>
      <c r="H2673" s="45" t="s">
        <v>785</v>
      </c>
      <c r="I2673" s="53">
        <v>90958.4</v>
      </c>
      <c r="J2673" s="58">
        <f t="shared" si="574"/>
        <v>94414.8192</v>
      </c>
      <c r="K2673" s="58">
        <f t="shared" si="575"/>
        <v>97530.50823359999</v>
      </c>
      <c r="L2673" s="74">
        <f t="shared" si="576"/>
        <v>7222.7336688</v>
      </c>
      <c r="M2673" s="74">
        <f t="shared" si="577"/>
        <v>139.733932416</v>
      </c>
      <c r="N2673" s="74">
        <f t="shared" si="578"/>
        <v>384.0022598277695</v>
      </c>
      <c r="O2673" s="74">
        <f t="shared" si="579"/>
        <v>12155.907972</v>
      </c>
      <c r="P2673" s="39">
        <f t="shared" si="580"/>
        <v>19044</v>
      </c>
      <c r="Q2673" s="73">
        <f t="shared" si="581"/>
        <v>7461.083879870399</v>
      </c>
      <c r="R2673" s="73">
        <f t="shared" si="582"/>
        <v>144.34515218572798</v>
      </c>
      <c r="S2673" s="73">
        <f t="shared" si="583"/>
        <v>384.0022598277695</v>
      </c>
      <c r="T2673" s="73">
        <f t="shared" si="584"/>
        <v>12727.7313244848</v>
      </c>
      <c r="U2673" s="73">
        <f t="shared" si="585"/>
        <v>19236</v>
      </c>
      <c r="V2673" s="73">
        <f t="shared" si="586"/>
        <v>133361.19703304378</v>
      </c>
      <c r="W2673" s="73">
        <f t="shared" si="587"/>
        <v>137483.67084996868</v>
      </c>
    </row>
    <row r="2674" spans="2:23" ht="15">
      <c r="B2674" t="s">
        <v>4408</v>
      </c>
      <c r="C2674" t="s">
        <v>3347</v>
      </c>
      <c r="D2674" t="s">
        <v>449</v>
      </c>
      <c r="E2674" s="54">
        <v>40.16</v>
      </c>
      <c r="F2674" s="45" t="s">
        <v>450</v>
      </c>
      <c r="G2674" s="45" t="s">
        <v>408</v>
      </c>
      <c r="H2674" s="45" t="s">
        <v>785</v>
      </c>
      <c r="I2674" s="53">
        <v>93121.6</v>
      </c>
      <c r="J2674" s="58">
        <f t="shared" si="574"/>
        <v>96660.22080000001</v>
      </c>
      <c r="K2674" s="58">
        <f t="shared" si="575"/>
        <v>99850.0080864</v>
      </c>
      <c r="L2674" s="74">
        <f t="shared" si="576"/>
        <v>7394.506891200001</v>
      </c>
      <c r="M2674" s="74">
        <f t="shared" si="577"/>
        <v>143.05712678400002</v>
      </c>
      <c r="N2674" s="74">
        <f t="shared" si="578"/>
        <v>384.0022598277695</v>
      </c>
      <c r="O2674" s="74">
        <f t="shared" si="579"/>
        <v>12445.003428000002</v>
      </c>
      <c r="P2674" s="39">
        <f t="shared" si="580"/>
        <v>19044</v>
      </c>
      <c r="Q2674" s="73">
        <f t="shared" si="581"/>
        <v>7638.5256186096</v>
      </c>
      <c r="R2674" s="73">
        <f t="shared" si="582"/>
        <v>147.778011967872</v>
      </c>
      <c r="S2674" s="73">
        <f t="shared" si="583"/>
        <v>384.0022598277695</v>
      </c>
      <c r="T2674" s="73">
        <f t="shared" si="584"/>
        <v>13030.4260552752</v>
      </c>
      <c r="U2674" s="73">
        <f t="shared" si="585"/>
        <v>19236</v>
      </c>
      <c r="V2674" s="73">
        <f t="shared" si="586"/>
        <v>136070.79050581178</v>
      </c>
      <c r="W2674" s="73">
        <f t="shared" si="587"/>
        <v>140286.74003208044</v>
      </c>
    </row>
    <row r="2675" spans="2:23" ht="15">
      <c r="B2675" t="s">
        <v>4409</v>
      </c>
      <c r="C2675" t="s">
        <v>4245</v>
      </c>
      <c r="D2675" t="s">
        <v>3012</v>
      </c>
      <c r="E2675" s="54">
        <v>40</v>
      </c>
      <c r="F2675" s="45" t="s">
        <v>407</v>
      </c>
      <c r="G2675" s="45" t="s">
        <v>408</v>
      </c>
      <c r="H2675" s="45" t="s">
        <v>412</v>
      </c>
      <c r="I2675" s="53">
        <v>141371.44</v>
      </c>
      <c r="J2675" s="58">
        <f t="shared" si="574"/>
        <v>146743.55472000001</v>
      </c>
      <c r="K2675" s="58">
        <f t="shared" si="575"/>
        <v>151586.09202576</v>
      </c>
      <c r="L2675" s="74">
        <f t="shared" si="576"/>
        <v>10088.581543440001</v>
      </c>
      <c r="M2675" s="74">
        <f t="shared" si="577"/>
        <v>217.1804609856</v>
      </c>
      <c r="N2675" s="74">
        <f t="shared" si="578"/>
        <v>384.0022598277695</v>
      </c>
      <c r="O2675" s="74">
        <f t="shared" si="579"/>
        <v>18893.232670200003</v>
      </c>
      <c r="P2675" s="39">
        <f t="shared" si="580"/>
        <v>19044</v>
      </c>
      <c r="Q2675" s="73">
        <f t="shared" si="581"/>
        <v>10158.798334373521</v>
      </c>
      <c r="R2675" s="73">
        <f t="shared" si="582"/>
        <v>224.34741619812482</v>
      </c>
      <c r="S2675" s="73">
        <f t="shared" si="583"/>
        <v>384.0022598277695</v>
      </c>
      <c r="T2675" s="73">
        <f t="shared" si="584"/>
        <v>19781.98500936168</v>
      </c>
      <c r="U2675" s="73">
        <f t="shared" si="585"/>
        <v>19236</v>
      </c>
      <c r="V2675" s="73">
        <f t="shared" si="586"/>
        <v>195370.5516544534</v>
      </c>
      <c r="W2675" s="73">
        <f t="shared" si="587"/>
        <v>201371.2250455211</v>
      </c>
    </row>
    <row r="2676" spans="2:23" ht="15">
      <c r="B2676" t="s">
        <v>4410</v>
      </c>
      <c r="C2676" t="s">
        <v>4276</v>
      </c>
      <c r="D2676" t="s">
        <v>3012</v>
      </c>
      <c r="E2676" s="54">
        <v>40</v>
      </c>
      <c r="F2676" s="45" t="s">
        <v>407</v>
      </c>
      <c r="G2676" s="45" t="s">
        <v>408</v>
      </c>
      <c r="H2676" s="45" t="s">
        <v>412</v>
      </c>
      <c r="I2676" s="53">
        <v>153602.61</v>
      </c>
      <c r="J2676" s="58">
        <f t="shared" si="574"/>
        <v>159439.50918</v>
      </c>
      <c r="K2676" s="58">
        <f t="shared" si="575"/>
        <v>164701.01298293998</v>
      </c>
      <c r="L2676" s="74">
        <f t="shared" si="576"/>
        <v>10272.67288311</v>
      </c>
      <c r="M2676" s="74">
        <f t="shared" si="577"/>
        <v>235.97047358639998</v>
      </c>
      <c r="N2676" s="74">
        <f t="shared" si="578"/>
        <v>384.0022598277695</v>
      </c>
      <c r="O2676" s="74">
        <f t="shared" si="579"/>
        <v>20527.836806925</v>
      </c>
      <c r="P2676" s="39">
        <f t="shared" si="580"/>
        <v>19044</v>
      </c>
      <c r="Q2676" s="73">
        <f t="shared" si="581"/>
        <v>10348.96468825263</v>
      </c>
      <c r="R2676" s="73">
        <f t="shared" si="582"/>
        <v>243.75749921475116</v>
      </c>
      <c r="S2676" s="73">
        <f t="shared" si="583"/>
        <v>384.0022598277695</v>
      </c>
      <c r="T2676" s="73">
        <f t="shared" si="584"/>
        <v>21493.482194273667</v>
      </c>
      <c r="U2676" s="73">
        <f t="shared" si="585"/>
        <v>19236</v>
      </c>
      <c r="V2676" s="73">
        <f t="shared" si="586"/>
        <v>209903.99160344916</v>
      </c>
      <c r="W2676" s="73">
        <f t="shared" si="587"/>
        <v>216407.2196245088</v>
      </c>
    </row>
    <row r="2677" spans="2:23" ht="15">
      <c r="B2677" t="s">
        <v>4411</v>
      </c>
      <c r="C2677" t="s">
        <v>1046</v>
      </c>
      <c r="D2677" t="s">
        <v>661</v>
      </c>
      <c r="E2677" s="54">
        <v>40</v>
      </c>
      <c r="F2677" s="45" t="s">
        <v>407</v>
      </c>
      <c r="G2677" s="45" t="s">
        <v>408</v>
      </c>
      <c r="H2677" s="45" t="s">
        <v>412</v>
      </c>
      <c r="I2677" s="53">
        <v>115515.76</v>
      </c>
      <c r="J2677" s="58">
        <f t="shared" si="574"/>
        <v>119905.35888</v>
      </c>
      <c r="K2677" s="58">
        <f t="shared" si="575"/>
        <v>123862.23572304</v>
      </c>
      <c r="L2677" s="74">
        <f t="shared" si="576"/>
        <v>9172.75995432</v>
      </c>
      <c r="M2677" s="74">
        <f t="shared" si="577"/>
        <v>177.4599311424</v>
      </c>
      <c r="N2677" s="74">
        <f t="shared" si="578"/>
        <v>384.0022598277695</v>
      </c>
      <c r="O2677" s="74">
        <f t="shared" si="579"/>
        <v>15437.8149558</v>
      </c>
      <c r="P2677" s="39">
        <f t="shared" si="580"/>
        <v>19044</v>
      </c>
      <c r="Q2677" s="73">
        <f t="shared" si="581"/>
        <v>9475.46103281256</v>
      </c>
      <c r="R2677" s="73">
        <f t="shared" si="582"/>
        <v>183.31610887009919</v>
      </c>
      <c r="S2677" s="73">
        <f t="shared" si="583"/>
        <v>384.0022598277695</v>
      </c>
      <c r="T2677" s="73">
        <f t="shared" si="584"/>
        <v>16164.02176185672</v>
      </c>
      <c r="U2677" s="73">
        <f t="shared" si="585"/>
        <v>19236</v>
      </c>
      <c r="V2677" s="73">
        <f t="shared" si="586"/>
        <v>164121.39598109017</v>
      </c>
      <c r="W2677" s="73">
        <f t="shared" si="587"/>
        <v>169305.03688640715</v>
      </c>
    </row>
    <row r="2678" spans="2:23" ht="15">
      <c r="B2678" t="s">
        <v>4412</v>
      </c>
      <c r="C2678" t="s">
        <v>3337</v>
      </c>
      <c r="D2678" t="s">
        <v>449</v>
      </c>
      <c r="E2678" s="54">
        <v>40.16</v>
      </c>
      <c r="F2678" s="45" t="s">
        <v>450</v>
      </c>
      <c r="G2678" s="45" t="s">
        <v>408</v>
      </c>
      <c r="H2678" s="45" t="s">
        <v>785</v>
      </c>
      <c r="I2678" s="53">
        <v>77002.03</v>
      </c>
      <c r="J2678" s="58">
        <f t="shared" si="574"/>
        <v>79928.10714000001</v>
      </c>
      <c r="K2678" s="58">
        <f t="shared" si="575"/>
        <v>82565.73467562</v>
      </c>
      <c r="L2678" s="74">
        <f t="shared" si="576"/>
        <v>6114.5001962100005</v>
      </c>
      <c r="M2678" s="74">
        <f t="shared" si="577"/>
        <v>118.29359856720001</v>
      </c>
      <c r="N2678" s="74">
        <f t="shared" si="578"/>
        <v>384.0022598277695</v>
      </c>
      <c r="O2678" s="74">
        <f t="shared" si="579"/>
        <v>10290.743794275002</v>
      </c>
      <c r="P2678" s="39">
        <f t="shared" si="580"/>
        <v>19044</v>
      </c>
      <c r="Q2678" s="73">
        <f t="shared" si="581"/>
        <v>6316.27870268493</v>
      </c>
      <c r="R2678" s="73">
        <f t="shared" si="582"/>
        <v>122.19728731991759</v>
      </c>
      <c r="S2678" s="73">
        <f t="shared" si="583"/>
        <v>384.0022598277695</v>
      </c>
      <c r="T2678" s="73">
        <f t="shared" si="584"/>
        <v>10774.82837516841</v>
      </c>
      <c r="U2678" s="73">
        <f t="shared" si="585"/>
        <v>19236</v>
      </c>
      <c r="V2678" s="73">
        <f t="shared" si="586"/>
        <v>115879.64698887998</v>
      </c>
      <c r="W2678" s="73">
        <f t="shared" si="587"/>
        <v>119399.04130062103</v>
      </c>
    </row>
    <row r="2679" spans="2:23" ht="15">
      <c r="B2679" t="s">
        <v>4413</v>
      </c>
      <c r="C2679" t="s">
        <v>3335</v>
      </c>
      <c r="D2679" t="s">
        <v>449</v>
      </c>
      <c r="E2679" s="54">
        <v>40.16</v>
      </c>
      <c r="F2679" s="45" t="s">
        <v>450</v>
      </c>
      <c r="G2679" s="45" t="s">
        <v>408</v>
      </c>
      <c r="H2679" s="45" t="s">
        <v>785</v>
      </c>
      <c r="I2679" s="53">
        <v>86632</v>
      </c>
      <c r="J2679" s="58">
        <f t="shared" si="574"/>
        <v>89924.016</v>
      </c>
      <c r="K2679" s="58">
        <f t="shared" si="575"/>
        <v>92891.50852799999</v>
      </c>
      <c r="L2679" s="74">
        <f t="shared" si="576"/>
        <v>6879.187224</v>
      </c>
      <c r="M2679" s="74">
        <f t="shared" si="577"/>
        <v>133.08754368</v>
      </c>
      <c r="N2679" s="74">
        <f t="shared" si="578"/>
        <v>384.0022598277695</v>
      </c>
      <c r="O2679" s="74">
        <f t="shared" si="579"/>
        <v>11577.71706</v>
      </c>
      <c r="P2679" s="39">
        <f t="shared" si="580"/>
        <v>19044</v>
      </c>
      <c r="Q2679" s="73">
        <f t="shared" si="581"/>
        <v>7106.200402391999</v>
      </c>
      <c r="R2679" s="73">
        <f t="shared" si="582"/>
        <v>137.47943262144</v>
      </c>
      <c r="S2679" s="73">
        <f t="shared" si="583"/>
        <v>384.0022598277695</v>
      </c>
      <c r="T2679" s="73">
        <f t="shared" si="584"/>
        <v>12122.341862903999</v>
      </c>
      <c r="U2679" s="73">
        <f t="shared" si="585"/>
        <v>19236</v>
      </c>
      <c r="V2679" s="73">
        <f t="shared" si="586"/>
        <v>127942.01008750778</v>
      </c>
      <c r="W2679" s="73">
        <f t="shared" si="587"/>
        <v>131877.5324857452</v>
      </c>
    </row>
    <row r="2680" spans="2:23" ht="15">
      <c r="B2680" t="s">
        <v>4414</v>
      </c>
      <c r="C2680" t="s">
        <v>4415</v>
      </c>
      <c r="D2680" t="s">
        <v>2137</v>
      </c>
      <c r="E2680" s="54">
        <v>40</v>
      </c>
      <c r="F2680" s="45" t="s">
        <v>407</v>
      </c>
      <c r="G2680" s="45" t="s">
        <v>408</v>
      </c>
      <c r="H2680" s="45" t="s">
        <v>412</v>
      </c>
      <c r="I2680" s="53">
        <v>64992.76</v>
      </c>
      <c r="J2680" s="58">
        <f t="shared" si="574"/>
        <v>67462.48488</v>
      </c>
      <c r="K2680" s="58">
        <f t="shared" si="575"/>
        <v>69688.74688104</v>
      </c>
      <c r="L2680" s="74">
        <f t="shared" si="576"/>
        <v>5160.88009332</v>
      </c>
      <c r="M2680" s="74">
        <f t="shared" si="577"/>
        <v>99.8444776224</v>
      </c>
      <c r="N2680" s="74">
        <f t="shared" si="578"/>
        <v>384.0022598277695</v>
      </c>
      <c r="O2680" s="74">
        <f t="shared" si="579"/>
        <v>8685.7949283</v>
      </c>
      <c r="P2680" s="39">
        <f t="shared" si="580"/>
        <v>19044</v>
      </c>
      <c r="Q2680" s="73">
        <f t="shared" si="581"/>
        <v>5331.18913639956</v>
      </c>
      <c r="R2680" s="73">
        <f t="shared" si="582"/>
        <v>103.1393453839392</v>
      </c>
      <c r="S2680" s="73">
        <f t="shared" si="583"/>
        <v>384.0022598277695</v>
      </c>
      <c r="T2680" s="73">
        <f t="shared" si="584"/>
        <v>9094.381467975722</v>
      </c>
      <c r="U2680" s="73">
        <f t="shared" si="585"/>
        <v>19236</v>
      </c>
      <c r="V2680" s="73">
        <f t="shared" si="586"/>
        <v>100837.00663907017</v>
      </c>
      <c r="W2680" s="73">
        <f t="shared" si="587"/>
        <v>103837.45909062699</v>
      </c>
    </row>
    <row r="2681" spans="2:23" ht="15">
      <c r="B2681" t="s">
        <v>4416</v>
      </c>
      <c r="C2681" t="s">
        <v>416</v>
      </c>
      <c r="D2681" t="s">
        <v>417</v>
      </c>
      <c r="E2681" s="54">
        <v>40</v>
      </c>
      <c r="F2681" s="45" t="s">
        <v>407</v>
      </c>
      <c r="G2681" s="45" t="s">
        <v>408</v>
      </c>
      <c r="H2681" s="45" t="s">
        <v>412</v>
      </c>
      <c r="I2681" s="53">
        <v>64480.21</v>
      </c>
      <c r="J2681" s="58">
        <f t="shared" si="574"/>
        <v>66930.45798</v>
      </c>
      <c r="K2681" s="58">
        <f t="shared" si="575"/>
        <v>69139.16309334</v>
      </c>
      <c r="L2681" s="74">
        <f t="shared" si="576"/>
        <v>5120.180035470001</v>
      </c>
      <c r="M2681" s="74">
        <f t="shared" si="577"/>
        <v>99.0570778104</v>
      </c>
      <c r="N2681" s="74">
        <f t="shared" si="578"/>
        <v>384.0022598277695</v>
      </c>
      <c r="O2681" s="74">
        <f t="shared" si="579"/>
        <v>8617.296464925</v>
      </c>
      <c r="P2681" s="39">
        <f t="shared" si="580"/>
        <v>19044</v>
      </c>
      <c r="Q2681" s="73">
        <f t="shared" si="581"/>
        <v>5289.14597664051</v>
      </c>
      <c r="R2681" s="73">
        <f t="shared" si="582"/>
        <v>102.3259613781432</v>
      </c>
      <c r="S2681" s="73">
        <f t="shared" si="583"/>
        <v>384.0022598277695</v>
      </c>
      <c r="T2681" s="73">
        <f t="shared" si="584"/>
        <v>9022.66078368087</v>
      </c>
      <c r="U2681" s="73">
        <f t="shared" si="585"/>
        <v>19236</v>
      </c>
      <c r="V2681" s="73">
        <f t="shared" si="586"/>
        <v>100194.99381803318</v>
      </c>
      <c r="W2681" s="73">
        <f t="shared" si="587"/>
        <v>103173.29807486729</v>
      </c>
    </row>
    <row r="2682" spans="2:23" ht="15">
      <c r="B2682" t="s">
        <v>4417</v>
      </c>
      <c r="C2682" t="s">
        <v>753</v>
      </c>
      <c r="D2682" t="s">
        <v>661</v>
      </c>
      <c r="E2682" s="54">
        <v>40</v>
      </c>
      <c r="F2682" s="45" t="s">
        <v>407</v>
      </c>
      <c r="G2682" s="45" t="s">
        <v>408</v>
      </c>
      <c r="H2682" s="45" t="s">
        <v>412</v>
      </c>
      <c r="I2682" s="53">
        <v>122356.38</v>
      </c>
      <c r="J2682" s="58">
        <f t="shared" si="574"/>
        <v>127005.92244000001</v>
      </c>
      <c r="K2682" s="58">
        <f t="shared" si="575"/>
        <v>131197.11788052</v>
      </c>
      <c r="L2682" s="74">
        <f t="shared" si="576"/>
        <v>9715.95306666</v>
      </c>
      <c r="M2682" s="74">
        <f t="shared" si="577"/>
        <v>187.9687652112</v>
      </c>
      <c r="N2682" s="74">
        <f t="shared" si="578"/>
        <v>384.0022598277695</v>
      </c>
      <c r="O2682" s="74">
        <f t="shared" si="579"/>
        <v>16352.012514150001</v>
      </c>
      <c r="P2682" s="39">
        <f t="shared" si="580"/>
        <v>19044</v>
      </c>
      <c r="Q2682" s="73">
        <f t="shared" si="581"/>
        <v>9863.15820926754</v>
      </c>
      <c r="R2682" s="73">
        <f t="shared" si="582"/>
        <v>194.1717344631696</v>
      </c>
      <c r="S2682" s="73">
        <f t="shared" si="583"/>
        <v>384.0022598277695</v>
      </c>
      <c r="T2682" s="73">
        <f t="shared" si="584"/>
        <v>17121.22388340786</v>
      </c>
      <c r="U2682" s="73">
        <f t="shared" si="585"/>
        <v>19236</v>
      </c>
      <c r="V2682" s="73">
        <f t="shared" si="586"/>
        <v>172689.85904584898</v>
      </c>
      <c r="W2682" s="73">
        <f t="shared" si="587"/>
        <v>177995.67396748633</v>
      </c>
    </row>
    <row r="2683" spans="2:23" ht="15">
      <c r="B2683" t="s">
        <v>4418</v>
      </c>
      <c r="C2683" t="s">
        <v>779</v>
      </c>
      <c r="D2683" t="s">
        <v>417</v>
      </c>
      <c r="E2683" s="54">
        <v>40</v>
      </c>
      <c r="F2683" s="45" t="s">
        <v>407</v>
      </c>
      <c r="G2683" s="45" t="s">
        <v>408</v>
      </c>
      <c r="H2683" s="45" t="s">
        <v>412</v>
      </c>
      <c r="I2683" s="53">
        <v>112070.13</v>
      </c>
      <c r="J2683" s="58">
        <f t="shared" si="574"/>
        <v>116328.79494</v>
      </c>
      <c r="K2683" s="58">
        <f t="shared" si="575"/>
        <v>120167.64517301999</v>
      </c>
      <c r="L2683" s="74">
        <f t="shared" si="576"/>
        <v>8899.15281291</v>
      </c>
      <c r="M2683" s="74">
        <f t="shared" si="577"/>
        <v>172.1666165112</v>
      </c>
      <c r="N2683" s="74">
        <f t="shared" si="578"/>
        <v>384.0022598277695</v>
      </c>
      <c r="O2683" s="74">
        <f t="shared" si="579"/>
        <v>14977.332348525002</v>
      </c>
      <c r="P2683" s="39">
        <f t="shared" si="580"/>
        <v>19044</v>
      </c>
      <c r="Q2683" s="73">
        <f t="shared" si="581"/>
        <v>9192.82485573603</v>
      </c>
      <c r="R2683" s="73">
        <f t="shared" si="582"/>
        <v>177.84811485606957</v>
      </c>
      <c r="S2683" s="73">
        <f t="shared" si="583"/>
        <v>384.0022598277695</v>
      </c>
      <c r="T2683" s="73">
        <f t="shared" si="584"/>
        <v>15681.877695079109</v>
      </c>
      <c r="U2683" s="73">
        <f t="shared" si="585"/>
        <v>19236</v>
      </c>
      <c r="V2683" s="73">
        <f t="shared" si="586"/>
        <v>159805.44897777398</v>
      </c>
      <c r="W2683" s="73">
        <f t="shared" si="587"/>
        <v>164840.19809851897</v>
      </c>
    </row>
    <row r="2684" spans="2:23" ht="15">
      <c r="B2684" t="s">
        <v>4419</v>
      </c>
      <c r="C2684" t="s">
        <v>975</v>
      </c>
      <c r="D2684" t="s">
        <v>661</v>
      </c>
      <c r="E2684" s="54">
        <v>40</v>
      </c>
      <c r="F2684" s="45" t="s">
        <v>407</v>
      </c>
      <c r="G2684" s="45" t="s">
        <v>408</v>
      </c>
      <c r="H2684" s="45" t="s">
        <v>412</v>
      </c>
      <c r="I2684" s="53">
        <v>87188.76</v>
      </c>
      <c r="J2684" s="58">
        <f t="shared" si="574"/>
        <v>90501.93288</v>
      </c>
      <c r="K2684" s="58">
        <f t="shared" si="575"/>
        <v>93488.49666503999</v>
      </c>
      <c r="L2684" s="74">
        <f t="shared" si="576"/>
        <v>6923.397865319999</v>
      </c>
      <c r="M2684" s="74">
        <f t="shared" si="577"/>
        <v>133.9428606624</v>
      </c>
      <c r="N2684" s="74">
        <f t="shared" si="578"/>
        <v>384.0022598277695</v>
      </c>
      <c r="O2684" s="74">
        <f t="shared" si="579"/>
        <v>11652.1238583</v>
      </c>
      <c r="P2684" s="39">
        <f t="shared" si="580"/>
        <v>19044</v>
      </c>
      <c r="Q2684" s="73">
        <f t="shared" si="581"/>
        <v>7151.869994875559</v>
      </c>
      <c r="R2684" s="73">
        <f t="shared" si="582"/>
        <v>138.3629750642592</v>
      </c>
      <c r="S2684" s="73">
        <f t="shared" si="583"/>
        <v>384.0022598277695</v>
      </c>
      <c r="T2684" s="73">
        <f t="shared" si="584"/>
        <v>12200.24881478772</v>
      </c>
      <c r="U2684" s="73">
        <f t="shared" si="585"/>
        <v>19236</v>
      </c>
      <c r="V2684" s="73">
        <f t="shared" si="586"/>
        <v>128639.39972411016</v>
      </c>
      <c r="W2684" s="73">
        <f t="shared" si="587"/>
        <v>132598.9807095953</v>
      </c>
    </row>
    <row r="2685" spans="2:23" ht="15">
      <c r="B2685" t="s">
        <v>4420</v>
      </c>
      <c r="C2685" t="s">
        <v>977</v>
      </c>
      <c r="D2685" t="s">
        <v>773</v>
      </c>
      <c r="E2685" s="54">
        <v>40</v>
      </c>
      <c r="F2685" s="45" t="s">
        <v>407</v>
      </c>
      <c r="G2685" s="45" t="s">
        <v>408</v>
      </c>
      <c r="H2685" s="45" t="s">
        <v>412</v>
      </c>
      <c r="I2685" s="53">
        <v>79190.27</v>
      </c>
      <c r="J2685" s="58">
        <f t="shared" si="574"/>
        <v>82199.50026</v>
      </c>
      <c r="K2685" s="58">
        <f t="shared" si="575"/>
        <v>84912.08376857999</v>
      </c>
      <c r="L2685" s="74">
        <f t="shared" si="576"/>
        <v>6288.26176989</v>
      </c>
      <c r="M2685" s="74">
        <f t="shared" si="577"/>
        <v>121.6552603848</v>
      </c>
      <c r="N2685" s="74">
        <f t="shared" si="578"/>
        <v>384.0022598277695</v>
      </c>
      <c r="O2685" s="74">
        <f t="shared" si="579"/>
        <v>10583.185658475</v>
      </c>
      <c r="P2685" s="39">
        <f t="shared" si="580"/>
        <v>19044</v>
      </c>
      <c r="Q2685" s="73">
        <f t="shared" si="581"/>
        <v>6495.774408296369</v>
      </c>
      <c r="R2685" s="73">
        <f t="shared" si="582"/>
        <v>125.66988397749839</v>
      </c>
      <c r="S2685" s="73">
        <f t="shared" si="583"/>
        <v>384.0022598277695</v>
      </c>
      <c r="T2685" s="73">
        <f t="shared" si="584"/>
        <v>11081.02693179969</v>
      </c>
      <c r="U2685" s="73">
        <f t="shared" si="585"/>
        <v>19236</v>
      </c>
      <c r="V2685" s="73">
        <f t="shared" si="586"/>
        <v>118620.60520857757</v>
      </c>
      <c r="W2685" s="73">
        <f t="shared" si="587"/>
        <v>122234.55725248132</v>
      </c>
    </row>
    <row r="2686" spans="2:23" ht="15">
      <c r="B2686" t="s">
        <v>4421</v>
      </c>
      <c r="C2686" t="s">
        <v>973</v>
      </c>
      <c r="D2686" t="s">
        <v>417</v>
      </c>
      <c r="E2686" s="54">
        <v>40</v>
      </c>
      <c r="F2686" s="45" t="s">
        <v>407</v>
      </c>
      <c r="G2686" s="45" t="s">
        <v>408</v>
      </c>
      <c r="H2686" s="45" t="s">
        <v>412</v>
      </c>
      <c r="I2686" s="53">
        <v>76892.81</v>
      </c>
      <c r="J2686" s="58">
        <f t="shared" si="574"/>
        <v>79814.73678</v>
      </c>
      <c r="K2686" s="58">
        <f t="shared" si="575"/>
        <v>82448.62309374</v>
      </c>
      <c r="L2686" s="74">
        <f t="shared" si="576"/>
        <v>6105.8273636700005</v>
      </c>
      <c r="M2686" s="74">
        <f t="shared" si="577"/>
        <v>118.12581043440001</v>
      </c>
      <c r="N2686" s="74">
        <f t="shared" si="578"/>
        <v>384.0022598277695</v>
      </c>
      <c r="O2686" s="74">
        <f t="shared" si="579"/>
        <v>10276.147360425</v>
      </c>
      <c r="P2686" s="39">
        <f t="shared" si="580"/>
        <v>19044</v>
      </c>
      <c r="Q2686" s="73">
        <f t="shared" si="581"/>
        <v>6307.319666671109</v>
      </c>
      <c r="R2686" s="73">
        <f t="shared" si="582"/>
        <v>122.02396217873519</v>
      </c>
      <c r="S2686" s="73">
        <f t="shared" si="583"/>
        <v>384.0022598277695</v>
      </c>
      <c r="T2686" s="73">
        <f t="shared" si="584"/>
        <v>10759.54531373307</v>
      </c>
      <c r="U2686" s="73">
        <f t="shared" si="585"/>
        <v>19236</v>
      </c>
      <c r="V2686" s="73">
        <f t="shared" si="586"/>
        <v>115742.83957435717</v>
      </c>
      <c r="W2686" s="73">
        <f t="shared" si="587"/>
        <v>119257.51429615068</v>
      </c>
    </row>
    <row r="2687" spans="2:23" ht="15">
      <c r="B2687" t="s">
        <v>4422</v>
      </c>
      <c r="C2687" t="s">
        <v>464</v>
      </c>
      <c r="D2687" t="s">
        <v>417</v>
      </c>
      <c r="E2687" s="54">
        <v>40</v>
      </c>
      <c r="F2687" s="45" t="s">
        <v>407</v>
      </c>
      <c r="G2687" s="45" t="s">
        <v>408</v>
      </c>
      <c r="H2687" s="45" t="s">
        <v>412</v>
      </c>
      <c r="I2687" s="53">
        <v>86498.28</v>
      </c>
      <c r="J2687" s="58">
        <f t="shared" si="574"/>
        <v>89785.21464</v>
      </c>
      <c r="K2687" s="58">
        <f t="shared" si="575"/>
        <v>92748.12672312</v>
      </c>
      <c r="L2687" s="74">
        <f t="shared" si="576"/>
        <v>6868.56891996</v>
      </c>
      <c r="M2687" s="74">
        <f t="shared" si="577"/>
        <v>132.8821176672</v>
      </c>
      <c r="N2687" s="74">
        <f t="shared" si="578"/>
        <v>384.0022598277695</v>
      </c>
      <c r="O2687" s="74">
        <f t="shared" si="579"/>
        <v>11559.846384900002</v>
      </c>
      <c r="P2687" s="39">
        <f t="shared" si="580"/>
        <v>19044</v>
      </c>
      <c r="Q2687" s="73">
        <f t="shared" si="581"/>
        <v>7095.23169431868</v>
      </c>
      <c r="R2687" s="73">
        <f t="shared" si="582"/>
        <v>137.2672275502176</v>
      </c>
      <c r="S2687" s="73">
        <f t="shared" si="583"/>
        <v>384.0022598277695</v>
      </c>
      <c r="T2687" s="73">
        <f t="shared" si="584"/>
        <v>12103.63053736716</v>
      </c>
      <c r="U2687" s="73">
        <f t="shared" si="585"/>
        <v>19236</v>
      </c>
      <c r="V2687" s="73">
        <f t="shared" si="586"/>
        <v>127774.51432235498</v>
      </c>
      <c r="W2687" s="73">
        <f t="shared" si="587"/>
        <v>131704.25844218384</v>
      </c>
    </row>
    <row r="2688" spans="2:23" ht="15">
      <c r="B2688" t="s">
        <v>4423</v>
      </c>
      <c r="C2688" t="s">
        <v>998</v>
      </c>
      <c r="D2688" t="s">
        <v>661</v>
      </c>
      <c r="E2688" s="54">
        <v>40</v>
      </c>
      <c r="F2688" s="45" t="s">
        <v>407</v>
      </c>
      <c r="G2688" s="45" t="s">
        <v>408</v>
      </c>
      <c r="H2688" s="45" t="s">
        <v>412</v>
      </c>
      <c r="I2688" s="53">
        <v>91600.29</v>
      </c>
      <c r="J2688" s="58">
        <f t="shared" si="574"/>
        <v>95081.10102</v>
      </c>
      <c r="K2688" s="58">
        <f t="shared" si="575"/>
        <v>98218.77735366</v>
      </c>
      <c r="L2688" s="74">
        <f t="shared" si="576"/>
        <v>7273.70422803</v>
      </c>
      <c r="M2688" s="74">
        <f t="shared" si="577"/>
        <v>140.7200295096</v>
      </c>
      <c r="N2688" s="74">
        <f t="shared" si="578"/>
        <v>384.0022598277695</v>
      </c>
      <c r="O2688" s="74">
        <f t="shared" si="579"/>
        <v>12241.691756325</v>
      </c>
      <c r="P2688" s="39">
        <f t="shared" si="580"/>
        <v>19044</v>
      </c>
      <c r="Q2688" s="73">
        <f t="shared" si="581"/>
        <v>7513.73646755499</v>
      </c>
      <c r="R2688" s="73">
        <f t="shared" si="582"/>
        <v>145.3637904834168</v>
      </c>
      <c r="S2688" s="73">
        <f t="shared" si="583"/>
        <v>384.0022598277695</v>
      </c>
      <c r="T2688" s="73">
        <f t="shared" si="584"/>
        <v>12817.55044465263</v>
      </c>
      <c r="U2688" s="73">
        <f t="shared" si="585"/>
        <v>19236</v>
      </c>
      <c r="V2688" s="73">
        <f t="shared" si="586"/>
        <v>134165.21929369238</v>
      </c>
      <c r="W2688" s="73">
        <f t="shared" si="587"/>
        <v>138315.4303161788</v>
      </c>
    </row>
    <row r="2689" spans="2:23" ht="15">
      <c r="B2689" t="s">
        <v>4424</v>
      </c>
      <c r="C2689" t="s">
        <v>996</v>
      </c>
      <c r="D2689" t="s">
        <v>773</v>
      </c>
      <c r="E2689" s="54">
        <v>40</v>
      </c>
      <c r="F2689" s="45" t="s">
        <v>407</v>
      </c>
      <c r="G2689" s="45" t="s">
        <v>408</v>
      </c>
      <c r="H2689" s="45" t="s">
        <v>412</v>
      </c>
      <c r="I2689" s="53">
        <v>84142.22</v>
      </c>
      <c r="J2689" s="58">
        <f t="shared" si="574"/>
        <v>87339.62436</v>
      </c>
      <c r="K2689" s="58">
        <f t="shared" si="575"/>
        <v>90221.83196387999</v>
      </c>
      <c r="L2689" s="74">
        <f t="shared" si="576"/>
        <v>6681.48126354</v>
      </c>
      <c r="M2689" s="74">
        <f t="shared" si="577"/>
        <v>129.2626440528</v>
      </c>
      <c r="N2689" s="74">
        <f t="shared" si="578"/>
        <v>384.0022598277695</v>
      </c>
      <c r="O2689" s="74">
        <f t="shared" si="579"/>
        <v>11244.97663635</v>
      </c>
      <c r="P2689" s="39">
        <f t="shared" si="580"/>
        <v>19044</v>
      </c>
      <c r="Q2689" s="73">
        <f t="shared" si="581"/>
        <v>6901.970145236819</v>
      </c>
      <c r="R2689" s="73">
        <f t="shared" si="582"/>
        <v>133.52831130654238</v>
      </c>
      <c r="S2689" s="73">
        <f t="shared" si="583"/>
        <v>384.0022598277695</v>
      </c>
      <c r="T2689" s="73">
        <f t="shared" si="584"/>
        <v>11773.949071286339</v>
      </c>
      <c r="U2689" s="73">
        <f t="shared" si="585"/>
        <v>19236</v>
      </c>
      <c r="V2689" s="73">
        <f t="shared" si="586"/>
        <v>124823.34716377058</v>
      </c>
      <c r="W2689" s="73">
        <f t="shared" si="587"/>
        <v>128651.28175153746</v>
      </c>
    </row>
    <row r="2690" spans="2:23" ht="15">
      <c r="B2690" t="s">
        <v>4425</v>
      </c>
      <c r="C2690" t="s">
        <v>735</v>
      </c>
      <c r="D2690" t="s">
        <v>417</v>
      </c>
      <c r="E2690" s="54">
        <v>40</v>
      </c>
      <c r="F2690" s="45" t="s">
        <v>407</v>
      </c>
      <c r="G2690" s="45" t="s">
        <v>408</v>
      </c>
      <c r="H2690" s="45" t="s">
        <v>412</v>
      </c>
      <c r="I2690" s="53">
        <v>100172.59</v>
      </c>
      <c r="J2690" s="58">
        <f t="shared" si="574"/>
        <v>103979.14842</v>
      </c>
      <c r="K2690" s="58">
        <f t="shared" si="575"/>
        <v>107410.46031786</v>
      </c>
      <c r="L2690" s="74">
        <f t="shared" si="576"/>
        <v>7954.40485413</v>
      </c>
      <c r="M2690" s="74">
        <f t="shared" si="577"/>
        <v>153.88913966159998</v>
      </c>
      <c r="N2690" s="74">
        <f t="shared" si="578"/>
        <v>384.0022598277695</v>
      </c>
      <c r="O2690" s="74">
        <f t="shared" si="579"/>
        <v>13387.315359075</v>
      </c>
      <c r="P2690" s="39">
        <f t="shared" si="580"/>
        <v>19044</v>
      </c>
      <c r="Q2690" s="73">
        <f t="shared" si="581"/>
        <v>8216.900214316289</v>
      </c>
      <c r="R2690" s="73">
        <f t="shared" si="582"/>
        <v>158.96748127043278</v>
      </c>
      <c r="S2690" s="73">
        <f t="shared" si="583"/>
        <v>384.0022598277695</v>
      </c>
      <c r="T2690" s="73">
        <f t="shared" si="584"/>
        <v>14017.065071480729</v>
      </c>
      <c r="U2690" s="73">
        <f t="shared" si="585"/>
        <v>19236</v>
      </c>
      <c r="V2690" s="73">
        <f t="shared" si="586"/>
        <v>144902.76003269438</v>
      </c>
      <c r="W2690" s="73">
        <f t="shared" si="587"/>
        <v>149423.3953447552</v>
      </c>
    </row>
    <row r="2691" spans="2:23" ht="15">
      <c r="B2691" t="s">
        <v>4426</v>
      </c>
      <c r="C2691" t="s">
        <v>741</v>
      </c>
      <c r="D2691" t="s">
        <v>773</v>
      </c>
      <c r="E2691" s="54">
        <v>40</v>
      </c>
      <c r="F2691" s="45" t="s">
        <v>407</v>
      </c>
      <c r="G2691" s="45" t="s">
        <v>408</v>
      </c>
      <c r="H2691" s="45" t="s">
        <v>412</v>
      </c>
      <c r="I2691" s="53">
        <v>103438.98</v>
      </c>
      <c r="J2691" s="58">
        <f t="shared" si="574"/>
        <v>107369.66124</v>
      </c>
      <c r="K2691" s="58">
        <f t="shared" si="575"/>
        <v>110912.86006092</v>
      </c>
      <c r="L2691" s="74">
        <f t="shared" si="576"/>
        <v>8213.77908486</v>
      </c>
      <c r="M2691" s="74">
        <f t="shared" si="577"/>
        <v>158.9070986352</v>
      </c>
      <c r="N2691" s="74">
        <f t="shared" si="578"/>
        <v>384.0022598277695</v>
      </c>
      <c r="O2691" s="74">
        <f t="shared" si="579"/>
        <v>13823.843884650001</v>
      </c>
      <c r="P2691" s="39">
        <f t="shared" si="580"/>
        <v>19044</v>
      </c>
      <c r="Q2691" s="73">
        <f t="shared" si="581"/>
        <v>8484.833794660379</v>
      </c>
      <c r="R2691" s="73">
        <f t="shared" si="582"/>
        <v>164.1510328901616</v>
      </c>
      <c r="S2691" s="73">
        <f t="shared" si="583"/>
        <v>384.0022598277695</v>
      </c>
      <c r="T2691" s="73">
        <f t="shared" si="584"/>
        <v>14474.128237950059</v>
      </c>
      <c r="U2691" s="73">
        <f t="shared" si="585"/>
        <v>19236</v>
      </c>
      <c r="V2691" s="73">
        <f t="shared" si="586"/>
        <v>148994.19356797298</v>
      </c>
      <c r="W2691" s="73">
        <f t="shared" si="587"/>
        <v>153655.97538624838</v>
      </c>
    </row>
    <row r="2692" spans="2:23" ht="15">
      <c r="B2692" t="s">
        <v>4427</v>
      </c>
      <c r="C2692" t="s">
        <v>739</v>
      </c>
      <c r="D2692" t="s">
        <v>661</v>
      </c>
      <c r="E2692" s="54">
        <v>40</v>
      </c>
      <c r="F2692" s="45" t="s">
        <v>407</v>
      </c>
      <c r="G2692" s="45" t="s">
        <v>408</v>
      </c>
      <c r="H2692" s="45" t="s">
        <v>412</v>
      </c>
      <c r="I2692" s="53">
        <v>104425.16</v>
      </c>
      <c r="J2692" s="58">
        <f t="shared" si="574"/>
        <v>108393.31608</v>
      </c>
      <c r="K2692" s="58">
        <f t="shared" si="575"/>
        <v>111970.29551063999</v>
      </c>
      <c r="L2692" s="74">
        <f t="shared" si="576"/>
        <v>8292.08868012</v>
      </c>
      <c r="M2692" s="74">
        <f t="shared" si="577"/>
        <v>160.4221077984</v>
      </c>
      <c r="N2692" s="74">
        <f t="shared" si="578"/>
        <v>384.0022598277695</v>
      </c>
      <c r="O2692" s="74">
        <f t="shared" si="579"/>
        <v>13955.639445300001</v>
      </c>
      <c r="P2692" s="39">
        <f t="shared" si="580"/>
        <v>19044</v>
      </c>
      <c r="Q2692" s="73">
        <f t="shared" si="581"/>
        <v>8565.72760656396</v>
      </c>
      <c r="R2692" s="73">
        <f t="shared" si="582"/>
        <v>165.71603735574718</v>
      </c>
      <c r="S2692" s="73">
        <f t="shared" si="583"/>
        <v>384.0022598277695</v>
      </c>
      <c r="T2692" s="73">
        <f t="shared" si="584"/>
        <v>14612.12356413852</v>
      </c>
      <c r="U2692" s="73">
        <f t="shared" si="585"/>
        <v>19236</v>
      </c>
      <c r="V2692" s="73">
        <f t="shared" si="586"/>
        <v>150229.46857304618</v>
      </c>
      <c r="W2692" s="73">
        <f t="shared" si="587"/>
        <v>154933.864978526</v>
      </c>
    </row>
    <row r="2693" spans="2:23" ht="15">
      <c r="B2693" t="s">
        <v>4428</v>
      </c>
      <c r="C2693" t="s">
        <v>751</v>
      </c>
      <c r="D2693" t="s">
        <v>417</v>
      </c>
      <c r="E2693" s="54">
        <v>40</v>
      </c>
      <c r="F2693" s="45" t="s">
        <v>407</v>
      </c>
      <c r="G2693" s="45" t="s">
        <v>408</v>
      </c>
      <c r="H2693" s="45" t="s">
        <v>412</v>
      </c>
      <c r="I2693" s="53">
        <v>115410.28</v>
      </c>
      <c r="J2693" s="58">
        <f t="shared" si="574"/>
        <v>119795.87064000001</v>
      </c>
      <c r="K2693" s="58">
        <f t="shared" si="575"/>
        <v>123749.13437112</v>
      </c>
      <c r="L2693" s="74">
        <f t="shared" si="576"/>
        <v>9164.384103960001</v>
      </c>
      <c r="M2693" s="74">
        <f t="shared" si="577"/>
        <v>177.29788854720002</v>
      </c>
      <c r="N2693" s="74">
        <f t="shared" si="578"/>
        <v>384.0022598277695</v>
      </c>
      <c r="O2693" s="74">
        <f t="shared" si="579"/>
        <v>15423.718344900002</v>
      </c>
      <c r="P2693" s="39">
        <f t="shared" si="580"/>
        <v>19044</v>
      </c>
      <c r="Q2693" s="73">
        <f t="shared" si="581"/>
        <v>9466.80877939068</v>
      </c>
      <c r="R2693" s="73">
        <f t="shared" si="582"/>
        <v>183.1487188692576</v>
      </c>
      <c r="S2693" s="73">
        <f t="shared" si="583"/>
        <v>384.0022598277695</v>
      </c>
      <c r="T2693" s="73">
        <f t="shared" si="584"/>
        <v>16149.26203543116</v>
      </c>
      <c r="U2693" s="73">
        <f t="shared" si="585"/>
        <v>19236</v>
      </c>
      <c r="V2693" s="73">
        <f t="shared" si="586"/>
        <v>163989.27323723497</v>
      </c>
      <c r="W2693" s="73">
        <f t="shared" si="587"/>
        <v>169168.35616463888</v>
      </c>
    </row>
    <row r="2694" spans="2:23" ht="15">
      <c r="B2694" t="s">
        <v>4429</v>
      </c>
      <c r="C2694" t="s">
        <v>753</v>
      </c>
      <c r="D2694" t="s">
        <v>661</v>
      </c>
      <c r="E2694" s="54">
        <v>40</v>
      </c>
      <c r="F2694" s="45" t="s">
        <v>407</v>
      </c>
      <c r="G2694" s="45" t="s">
        <v>408</v>
      </c>
      <c r="H2694" s="45" t="s">
        <v>412</v>
      </c>
      <c r="I2694" s="53">
        <v>122356.38</v>
      </c>
      <c r="J2694" s="58">
        <f t="shared" si="574"/>
        <v>127005.92244000001</v>
      </c>
      <c r="K2694" s="58">
        <f t="shared" si="575"/>
        <v>131197.11788052</v>
      </c>
      <c r="L2694" s="74">
        <f t="shared" si="576"/>
        <v>9715.95306666</v>
      </c>
      <c r="M2694" s="74">
        <f t="shared" si="577"/>
        <v>187.9687652112</v>
      </c>
      <c r="N2694" s="74">
        <f t="shared" si="578"/>
        <v>384.0022598277695</v>
      </c>
      <c r="O2694" s="74">
        <f t="shared" si="579"/>
        <v>16352.012514150001</v>
      </c>
      <c r="P2694" s="39">
        <f t="shared" si="580"/>
        <v>19044</v>
      </c>
      <c r="Q2694" s="73">
        <f t="shared" si="581"/>
        <v>9863.15820926754</v>
      </c>
      <c r="R2694" s="73">
        <f t="shared" si="582"/>
        <v>194.1717344631696</v>
      </c>
      <c r="S2694" s="73">
        <f t="shared" si="583"/>
        <v>384.0022598277695</v>
      </c>
      <c r="T2694" s="73">
        <f t="shared" si="584"/>
        <v>17121.22388340786</v>
      </c>
      <c r="U2694" s="73">
        <f t="shared" si="585"/>
        <v>19236</v>
      </c>
      <c r="V2694" s="73">
        <f t="shared" si="586"/>
        <v>172689.85904584898</v>
      </c>
      <c r="W2694" s="73">
        <f t="shared" si="587"/>
        <v>177995.67396748633</v>
      </c>
    </row>
    <row r="2695" spans="2:23" ht="15">
      <c r="B2695" t="s">
        <v>4430</v>
      </c>
      <c r="C2695" t="s">
        <v>755</v>
      </c>
      <c r="D2695" t="s">
        <v>773</v>
      </c>
      <c r="E2695" s="54">
        <v>40</v>
      </c>
      <c r="F2695" s="45" t="s">
        <v>407</v>
      </c>
      <c r="G2695" s="45" t="s">
        <v>408</v>
      </c>
      <c r="H2695" s="45" t="s">
        <v>412</v>
      </c>
      <c r="I2695" s="53">
        <v>121026.97</v>
      </c>
      <c r="J2695" s="58">
        <f t="shared" si="574"/>
        <v>125625.99486</v>
      </c>
      <c r="K2695" s="58">
        <f t="shared" si="575"/>
        <v>129771.65269038</v>
      </c>
      <c r="L2695" s="74">
        <f t="shared" si="576"/>
        <v>9610.38860679</v>
      </c>
      <c r="M2695" s="74">
        <f t="shared" si="577"/>
        <v>185.9264723928</v>
      </c>
      <c r="N2695" s="74">
        <f t="shared" si="578"/>
        <v>384.0022598277695</v>
      </c>
      <c r="O2695" s="74">
        <f t="shared" si="579"/>
        <v>16174.346838225001</v>
      </c>
      <c r="P2695" s="39">
        <f t="shared" si="580"/>
        <v>19044</v>
      </c>
      <c r="Q2695" s="73">
        <f t="shared" si="581"/>
        <v>9842.48896401051</v>
      </c>
      <c r="R2695" s="73">
        <f t="shared" si="582"/>
        <v>192.0620459817624</v>
      </c>
      <c r="S2695" s="73">
        <f t="shared" si="583"/>
        <v>384.0022598277695</v>
      </c>
      <c r="T2695" s="73">
        <f t="shared" si="584"/>
        <v>16935.20067609459</v>
      </c>
      <c r="U2695" s="73">
        <f t="shared" si="585"/>
        <v>19236</v>
      </c>
      <c r="V2695" s="73">
        <f t="shared" si="586"/>
        <v>171024.65903723557</v>
      </c>
      <c r="W2695" s="73">
        <f t="shared" si="587"/>
        <v>176361.40663629462</v>
      </c>
    </row>
    <row r="2696" spans="2:23" ht="15">
      <c r="B2696" t="s">
        <v>4431</v>
      </c>
      <c r="C2696" t="s">
        <v>517</v>
      </c>
      <c r="D2696" t="s">
        <v>518</v>
      </c>
      <c r="E2696" s="54">
        <v>40</v>
      </c>
      <c r="F2696" s="45" t="s">
        <v>407</v>
      </c>
      <c r="G2696" s="45" t="s">
        <v>408</v>
      </c>
      <c r="H2696" s="45" t="s">
        <v>412</v>
      </c>
      <c r="I2696" s="53">
        <v>143415.36</v>
      </c>
      <c r="J2696" s="58">
        <f t="shared" si="574"/>
        <v>148865.14367999998</v>
      </c>
      <c r="K2696" s="58">
        <f t="shared" si="575"/>
        <v>153777.69342143997</v>
      </c>
      <c r="L2696" s="74">
        <f t="shared" si="576"/>
        <v>10119.34458336</v>
      </c>
      <c r="M2696" s="74">
        <f t="shared" si="577"/>
        <v>220.32041264639997</v>
      </c>
      <c r="N2696" s="74">
        <f t="shared" si="578"/>
        <v>384.0022598277695</v>
      </c>
      <c r="O2696" s="74">
        <f t="shared" si="579"/>
        <v>19166.387248799998</v>
      </c>
      <c r="P2696" s="39">
        <f t="shared" si="580"/>
        <v>19044</v>
      </c>
      <c r="Q2696" s="73">
        <f t="shared" si="581"/>
        <v>10190.57655461088</v>
      </c>
      <c r="R2696" s="73">
        <f t="shared" si="582"/>
        <v>227.59098626373114</v>
      </c>
      <c r="S2696" s="73">
        <f t="shared" si="583"/>
        <v>384.0022598277695</v>
      </c>
      <c r="T2696" s="73">
        <f t="shared" si="584"/>
        <v>20067.988991497918</v>
      </c>
      <c r="U2696" s="73">
        <f t="shared" si="585"/>
        <v>19236</v>
      </c>
      <c r="V2696" s="73">
        <f t="shared" si="586"/>
        <v>197799.19818463415</v>
      </c>
      <c r="W2696" s="73">
        <f t="shared" si="587"/>
        <v>203883.85221364026</v>
      </c>
    </row>
    <row r="2697" spans="2:23" ht="15">
      <c r="B2697" t="s">
        <v>4432</v>
      </c>
      <c r="C2697" t="s">
        <v>513</v>
      </c>
      <c r="D2697" t="s">
        <v>417</v>
      </c>
      <c r="E2697" s="54">
        <v>40</v>
      </c>
      <c r="F2697" s="45" t="s">
        <v>407</v>
      </c>
      <c r="G2697" s="45" t="s">
        <v>408</v>
      </c>
      <c r="H2697" s="45" t="s">
        <v>412</v>
      </c>
      <c r="I2697" s="53">
        <v>137012.22</v>
      </c>
      <c r="J2697" s="58">
        <f t="shared" si="574"/>
        <v>142218.68436</v>
      </c>
      <c r="K2697" s="58">
        <f t="shared" si="575"/>
        <v>146911.90094388</v>
      </c>
      <c r="L2697" s="74">
        <f t="shared" si="576"/>
        <v>10022.97092322</v>
      </c>
      <c r="M2697" s="74">
        <f t="shared" si="577"/>
        <v>210.48365285280002</v>
      </c>
      <c r="N2697" s="74">
        <f t="shared" si="578"/>
        <v>384.0022598277695</v>
      </c>
      <c r="O2697" s="74">
        <f t="shared" si="579"/>
        <v>18310.65561135</v>
      </c>
      <c r="P2697" s="39">
        <f t="shared" si="580"/>
        <v>19044</v>
      </c>
      <c r="Q2697" s="73">
        <f t="shared" si="581"/>
        <v>10091.02256368626</v>
      </c>
      <c r="R2697" s="73">
        <f t="shared" si="582"/>
        <v>217.4296133969424</v>
      </c>
      <c r="S2697" s="73">
        <f t="shared" si="583"/>
        <v>384.0022598277695</v>
      </c>
      <c r="T2697" s="73">
        <f t="shared" si="584"/>
        <v>19172.00307317634</v>
      </c>
      <c r="U2697" s="73">
        <f t="shared" si="585"/>
        <v>19236</v>
      </c>
      <c r="V2697" s="73">
        <f t="shared" si="586"/>
        <v>190190.7968072506</v>
      </c>
      <c r="W2697" s="73">
        <f t="shared" si="587"/>
        <v>196012.35845396732</v>
      </c>
    </row>
    <row r="2698" spans="2:23" ht="15">
      <c r="B2698" t="s">
        <v>4433</v>
      </c>
      <c r="C2698" t="s">
        <v>513</v>
      </c>
      <c r="D2698" t="s">
        <v>417</v>
      </c>
      <c r="E2698" s="54">
        <v>40</v>
      </c>
      <c r="F2698" s="45" t="s">
        <v>407</v>
      </c>
      <c r="G2698" s="45" t="s">
        <v>408</v>
      </c>
      <c r="H2698" s="45" t="s">
        <v>412</v>
      </c>
      <c r="I2698" s="53">
        <v>137012.22</v>
      </c>
      <c r="J2698" s="58">
        <f aca="true" t="shared" si="588" ref="J2698:J2761">I2698*(1+$F$1)</f>
        <v>142218.68436</v>
      </c>
      <c r="K2698" s="58">
        <f aca="true" t="shared" si="589" ref="K2698:K2761">J2698*(1+$F$2)</f>
        <v>146911.90094388</v>
      </c>
      <c r="L2698" s="74">
        <f aca="true" t="shared" si="590" ref="L2698:L2761">IF(J2698-$L$2&lt;0,J2698*$I$3,($L$2*$I$3)+(J2698-$L$2)*$I$4)</f>
        <v>10022.97092322</v>
      </c>
      <c r="M2698" s="74">
        <f aca="true" t="shared" si="591" ref="M2698:M2761">J2698*0.00148</f>
        <v>210.48365285280002</v>
      </c>
      <c r="N2698" s="74">
        <f aca="true" t="shared" si="592" ref="N2698:N2761">2080*0.184616471071043</f>
        <v>384.0022598277695</v>
      </c>
      <c r="O2698" s="74">
        <f aca="true" t="shared" si="593" ref="O2698:O2761">J2698*0.12875</f>
        <v>18310.65561135</v>
      </c>
      <c r="P2698" s="39">
        <f aca="true" t="shared" si="594" ref="P2698:P2761">1587*12</f>
        <v>19044</v>
      </c>
      <c r="Q2698" s="73">
        <f aca="true" t="shared" si="595" ref="Q2698:Q2761">IF(K2698-$L$2&lt;0,K2698*$I$3,($L$2*$I$3)+(K2698-$L$2)*$I$4)</f>
        <v>10091.02256368626</v>
      </c>
      <c r="R2698" s="73">
        <f aca="true" t="shared" si="596" ref="R2698:R2761">K2698*0.00148</f>
        <v>217.4296133969424</v>
      </c>
      <c r="S2698" s="73">
        <f aca="true" t="shared" si="597" ref="S2698:S2761">2080*0.184616471071043</f>
        <v>384.0022598277695</v>
      </c>
      <c r="T2698" s="73">
        <f aca="true" t="shared" si="598" ref="T2698:T2761">K2698*0.1305</f>
        <v>19172.00307317634</v>
      </c>
      <c r="U2698" s="73">
        <f aca="true" t="shared" si="599" ref="U2698:U2761">1603*12</f>
        <v>19236</v>
      </c>
      <c r="V2698" s="73">
        <f aca="true" t="shared" si="600" ref="V2698:V2761">J2698+SUM(L2698:P2698)</f>
        <v>190190.7968072506</v>
      </c>
      <c r="W2698" s="73">
        <f aca="true" t="shared" si="601" ref="W2698:W2761">K2698+SUM(Q2698:U2698)</f>
        <v>196012.35845396732</v>
      </c>
    </row>
    <row r="2699" spans="2:23" ht="15">
      <c r="B2699" t="s">
        <v>4434</v>
      </c>
      <c r="C2699" t="s">
        <v>1501</v>
      </c>
      <c r="D2699" t="s">
        <v>474</v>
      </c>
      <c r="E2699" s="54">
        <v>35</v>
      </c>
      <c r="F2699" s="45" t="s">
        <v>407</v>
      </c>
      <c r="G2699" s="45" t="s">
        <v>408</v>
      </c>
      <c r="H2699" s="45" t="s">
        <v>412</v>
      </c>
      <c r="I2699" s="53">
        <v>79621.01</v>
      </c>
      <c r="J2699" s="58">
        <f t="shared" si="588"/>
        <v>82646.60837999999</v>
      </c>
      <c r="K2699" s="58">
        <f t="shared" si="589"/>
        <v>85373.94645653998</v>
      </c>
      <c r="L2699" s="74">
        <f t="shared" si="590"/>
        <v>6322.465541069999</v>
      </c>
      <c r="M2699" s="74">
        <f t="shared" si="591"/>
        <v>122.31698040239998</v>
      </c>
      <c r="N2699" s="74">
        <f t="shared" si="592"/>
        <v>384.0022598277695</v>
      </c>
      <c r="O2699" s="74">
        <f t="shared" si="593"/>
        <v>10640.750828925</v>
      </c>
      <c r="P2699" s="39">
        <f t="shared" si="594"/>
        <v>19044</v>
      </c>
      <c r="Q2699" s="73">
        <f t="shared" si="595"/>
        <v>6531.106903925309</v>
      </c>
      <c r="R2699" s="73">
        <f t="shared" si="596"/>
        <v>126.35344075567917</v>
      </c>
      <c r="S2699" s="73">
        <f t="shared" si="597"/>
        <v>384.0022598277695</v>
      </c>
      <c r="T2699" s="73">
        <f t="shared" si="598"/>
        <v>11141.300012578467</v>
      </c>
      <c r="U2699" s="73">
        <f t="shared" si="599"/>
        <v>19236</v>
      </c>
      <c r="V2699" s="73">
        <f t="shared" si="600"/>
        <v>119160.14399022516</v>
      </c>
      <c r="W2699" s="73">
        <f t="shared" si="601"/>
        <v>122792.70907362721</v>
      </c>
    </row>
    <row r="2700" spans="2:23" ht="15">
      <c r="B2700" t="s">
        <v>4435</v>
      </c>
      <c r="C2700" t="s">
        <v>4436</v>
      </c>
      <c r="D2700" t="s">
        <v>4437</v>
      </c>
      <c r="E2700" s="54">
        <v>40</v>
      </c>
      <c r="F2700" s="45" t="s">
        <v>407</v>
      </c>
      <c r="G2700" s="45" t="s">
        <v>408</v>
      </c>
      <c r="H2700" s="45" t="s">
        <v>785</v>
      </c>
      <c r="I2700" s="53">
        <v>66934.4</v>
      </c>
      <c r="J2700" s="58">
        <f t="shared" si="588"/>
        <v>69477.9072</v>
      </c>
      <c r="K2700" s="58">
        <f t="shared" si="589"/>
        <v>71770.6781376</v>
      </c>
      <c r="L2700" s="74">
        <f t="shared" si="590"/>
        <v>5315.0599008</v>
      </c>
      <c r="M2700" s="74">
        <f t="shared" si="591"/>
        <v>102.827302656</v>
      </c>
      <c r="N2700" s="74">
        <f t="shared" si="592"/>
        <v>384.0022598277695</v>
      </c>
      <c r="O2700" s="74">
        <f t="shared" si="593"/>
        <v>8945.280552</v>
      </c>
      <c r="P2700" s="39">
        <f t="shared" si="594"/>
        <v>19044</v>
      </c>
      <c r="Q2700" s="73">
        <f t="shared" si="595"/>
        <v>5490.4568775264</v>
      </c>
      <c r="R2700" s="73">
        <f t="shared" si="596"/>
        <v>106.220603643648</v>
      </c>
      <c r="S2700" s="73">
        <f t="shared" si="597"/>
        <v>384.0022598277695</v>
      </c>
      <c r="T2700" s="73">
        <f t="shared" si="598"/>
        <v>9366.0734969568</v>
      </c>
      <c r="U2700" s="73">
        <f t="shared" si="599"/>
        <v>19236</v>
      </c>
      <c r="V2700" s="73">
        <f t="shared" si="600"/>
        <v>103269.07721528377</v>
      </c>
      <c r="W2700" s="73">
        <f t="shared" si="601"/>
        <v>106353.43137555462</v>
      </c>
    </row>
    <row r="2701" spans="2:23" ht="15">
      <c r="B2701" t="s">
        <v>4438</v>
      </c>
      <c r="C2701" t="s">
        <v>1563</v>
      </c>
      <c r="D2701" t="s">
        <v>1564</v>
      </c>
      <c r="E2701" s="54">
        <v>40</v>
      </c>
      <c r="F2701" s="45" t="s">
        <v>407</v>
      </c>
      <c r="G2701" s="45" t="s">
        <v>408</v>
      </c>
      <c r="H2701" s="45" t="s">
        <v>785</v>
      </c>
      <c r="I2701" s="53">
        <v>55484.66</v>
      </c>
      <c r="J2701" s="58">
        <f t="shared" si="588"/>
        <v>57593.07708</v>
      </c>
      <c r="K2701" s="58">
        <f t="shared" si="589"/>
        <v>59493.64862364</v>
      </c>
      <c r="L2701" s="74">
        <f t="shared" si="590"/>
        <v>4405.87039662</v>
      </c>
      <c r="M2701" s="74">
        <f t="shared" si="591"/>
        <v>85.2377540784</v>
      </c>
      <c r="N2701" s="74">
        <f t="shared" si="592"/>
        <v>384.0022598277695</v>
      </c>
      <c r="O2701" s="74">
        <f t="shared" si="593"/>
        <v>7415.10867405</v>
      </c>
      <c r="P2701" s="39">
        <f t="shared" si="594"/>
        <v>19044</v>
      </c>
      <c r="Q2701" s="73">
        <f t="shared" si="595"/>
        <v>4551.26411970846</v>
      </c>
      <c r="R2701" s="73">
        <f t="shared" si="596"/>
        <v>88.0505999629872</v>
      </c>
      <c r="S2701" s="73">
        <f t="shared" si="597"/>
        <v>384.0022598277695</v>
      </c>
      <c r="T2701" s="73">
        <f t="shared" si="598"/>
        <v>7763.92114538502</v>
      </c>
      <c r="U2701" s="73">
        <f t="shared" si="599"/>
        <v>19236</v>
      </c>
      <c r="V2701" s="73">
        <f t="shared" si="600"/>
        <v>88927.29616457617</v>
      </c>
      <c r="W2701" s="73">
        <f t="shared" si="601"/>
        <v>91516.88674852424</v>
      </c>
    </row>
    <row r="2702" spans="2:23" ht="15">
      <c r="B2702" t="s">
        <v>4439</v>
      </c>
      <c r="C2702" t="s">
        <v>3786</v>
      </c>
      <c r="D2702" t="s">
        <v>3567</v>
      </c>
      <c r="E2702" s="54">
        <v>40</v>
      </c>
      <c r="F2702" s="45" t="s">
        <v>407</v>
      </c>
      <c r="G2702" s="45" t="s">
        <v>408</v>
      </c>
      <c r="H2702" s="45" t="s">
        <v>785</v>
      </c>
      <c r="I2702" s="53">
        <v>59169.76</v>
      </c>
      <c r="J2702" s="58">
        <f t="shared" si="588"/>
        <v>61418.210880000006</v>
      </c>
      <c r="K2702" s="58">
        <f t="shared" si="589"/>
        <v>63445.01183904</v>
      </c>
      <c r="L2702" s="74">
        <f t="shared" si="590"/>
        <v>4698.493132320001</v>
      </c>
      <c r="M2702" s="74">
        <f t="shared" si="591"/>
        <v>90.8989521024</v>
      </c>
      <c r="N2702" s="74">
        <f t="shared" si="592"/>
        <v>384.0022598277695</v>
      </c>
      <c r="O2702" s="74">
        <f t="shared" si="593"/>
        <v>7907.594650800001</v>
      </c>
      <c r="P2702" s="39">
        <f t="shared" si="594"/>
        <v>19044</v>
      </c>
      <c r="Q2702" s="73">
        <f t="shared" si="595"/>
        <v>4853.54340568656</v>
      </c>
      <c r="R2702" s="73">
        <f t="shared" si="596"/>
        <v>93.8986175217792</v>
      </c>
      <c r="S2702" s="73">
        <f t="shared" si="597"/>
        <v>384.0022598277695</v>
      </c>
      <c r="T2702" s="73">
        <f t="shared" si="598"/>
        <v>8279.57404499472</v>
      </c>
      <c r="U2702" s="73">
        <f t="shared" si="599"/>
        <v>19236</v>
      </c>
      <c r="V2702" s="73">
        <f t="shared" si="600"/>
        <v>93543.19987505018</v>
      </c>
      <c r="W2702" s="73">
        <f t="shared" si="601"/>
        <v>96292.03016707083</v>
      </c>
    </row>
    <row r="2703" spans="2:23" ht="15">
      <c r="B2703" t="s">
        <v>4440</v>
      </c>
      <c r="C2703" t="s">
        <v>1563</v>
      </c>
      <c r="D2703" t="s">
        <v>2447</v>
      </c>
      <c r="E2703" s="54">
        <v>40</v>
      </c>
      <c r="F2703" s="45" t="s">
        <v>407</v>
      </c>
      <c r="G2703" s="45" t="s">
        <v>408</v>
      </c>
      <c r="H2703" s="45" t="s">
        <v>785</v>
      </c>
      <c r="I2703" s="53">
        <v>55484.66</v>
      </c>
      <c r="J2703" s="58">
        <f t="shared" si="588"/>
        <v>57593.07708</v>
      </c>
      <c r="K2703" s="58">
        <f t="shared" si="589"/>
        <v>59493.64862364</v>
      </c>
      <c r="L2703" s="74">
        <f t="shared" si="590"/>
        <v>4405.87039662</v>
      </c>
      <c r="M2703" s="74">
        <f t="shared" si="591"/>
        <v>85.2377540784</v>
      </c>
      <c r="N2703" s="74">
        <f t="shared" si="592"/>
        <v>384.0022598277695</v>
      </c>
      <c r="O2703" s="74">
        <f t="shared" si="593"/>
        <v>7415.10867405</v>
      </c>
      <c r="P2703" s="39">
        <f t="shared" si="594"/>
        <v>19044</v>
      </c>
      <c r="Q2703" s="73">
        <f t="shared" si="595"/>
        <v>4551.26411970846</v>
      </c>
      <c r="R2703" s="73">
        <f t="shared" si="596"/>
        <v>88.0505999629872</v>
      </c>
      <c r="S2703" s="73">
        <f t="shared" si="597"/>
        <v>384.0022598277695</v>
      </c>
      <c r="T2703" s="73">
        <f t="shared" si="598"/>
        <v>7763.92114538502</v>
      </c>
      <c r="U2703" s="73">
        <f t="shared" si="599"/>
        <v>19236</v>
      </c>
      <c r="V2703" s="73">
        <f t="shared" si="600"/>
        <v>88927.29616457617</v>
      </c>
      <c r="W2703" s="73">
        <f t="shared" si="601"/>
        <v>91516.88674852424</v>
      </c>
    </row>
    <row r="2704" spans="2:23" ht="15">
      <c r="B2704" t="s">
        <v>4441</v>
      </c>
      <c r="C2704" t="s">
        <v>4442</v>
      </c>
      <c r="D2704" t="s">
        <v>3567</v>
      </c>
      <c r="E2704" s="54">
        <v>40</v>
      </c>
      <c r="F2704" s="45" t="s">
        <v>407</v>
      </c>
      <c r="G2704" s="45" t="s">
        <v>408</v>
      </c>
      <c r="H2704" s="45" t="s">
        <v>785</v>
      </c>
      <c r="I2704" s="53">
        <v>57586.36</v>
      </c>
      <c r="J2704" s="58">
        <f t="shared" si="588"/>
        <v>59774.64168</v>
      </c>
      <c r="K2704" s="58">
        <f t="shared" si="589"/>
        <v>61747.204855439995</v>
      </c>
      <c r="L2704" s="74">
        <f t="shared" si="590"/>
        <v>4572.76008852</v>
      </c>
      <c r="M2704" s="74">
        <f t="shared" si="591"/>
        <v>88.4664696864</v>
      </c>
      <c r="N2704" s="74">
        <f t="shared" si="592"/>
        <v>384.0022598277695</v>
      </c>
      <c r="O2704" s="74">
        <f t="shared" si="593"/>
        <v>7695.9851163</v>
      </c>
      <c r="P2704" s="39">
        <f t="shared" si="594"/>
        <v>19044</v>
      </c>
      <c r="Q2704" s="73">
        <f t="shared" si="595"/>
        <v>4723.661171441159</v>
      </c>
      <c r="R2704" s="73">
        <f t="shared" si="596"/>
        <v>91.3858631860512</v>
      </c>
      <c r="S2704" s="73">
        <f t="shared" si="597"/>
        <v>384.0022598277695</v>
      </c>
      <c r="T2704" s="73">
        <f t="shared" si="598"/>
        <v>8058.01023363492</v>
      </c>
      <c r="U2704" s="73">
        <f t="shared" si="599"/>
        <v>19236</v>
      </c>
      <c r="V2704" s="73">
        <f t="shared" si="600"/>
        <v>91559.85561433417</v>
      </c>
      <c r="W2704" s="73">
        <f t="shared" si="601"/>
        <v>94240.2643835299</v>
      </c>
    </row>
    <row r="2705" spans="2:23" ht="15">
      <c r="B2705" t="s">
        <v>4443</v>
      </c>
      <c r="C2705" t="s">
        <v>4444</v>
      </c>
      <c r="D2705" t="s">
        <v>3567</v>
      </c>
      <c r="E2705" s="54">
        <v>40</v>
      </c>
      <c r="F2705" s="45" t="s">
        <v>407</v>
      </c>
      <c r="G2705" s="45" t="s">
        <v>408</v>
      </c>
      <c r="H2705" s="45" t="s">
        <v>785</v>
      </c>
      <c r="I2705" s="53">
        <v>54947.36</v>
      </c>
      <c r="J2705" s="58">
        <f t="shared" si="588"/>
        <v>57035.35968</v>
      </c>
      <c r="K2705" s="58">
        <f t="shared" si="589"/>
        <v>58917.526549439994</v>
      </c>
      <c r="L2705" s="74">
        <f t="shared" si="590"/>
        <v>4363.20501552</v>
      </c>
      <c r="M2705" s="74">
        <f t="shared" si="591"/>
        <v>84.4123323264</v>
      </c>
      <c r="N2705" s="74">
        <f t="shared" si="592"/>
        <v>384.0022598277695</v>
      </c>
      <c r="O2705" s="74">
        <f t="shared" si="593"/>
        <v>7343.3025588</v>
      </c>
      <c r="P2705" s="39">
        <f t="shared" si="594"/>
        <v>19044</v>
      </c>
      <c r="Q2705" s="73">
        <f t="shared" si="595"/>
        <v>4507.190781032159</v>
      </c>
      <c r="R2705" s="73">
        <f t="shared" si="596"/>
        <v>87.19793929317119</v>
      </c>
      <c r="S2705" s="73">
        <f t="shared" si="597"/>
        <v>384.0022598277695</v>
      </c>
      <c r="T2705" s="73">
        <f t="shared" si="598"/>
        <v>7688.73721470192</v>
      </c>
      <c r="U2705" s="73">
        <f t="shared" si="599"/>
        <v>19236</v>
      </c>
      <c r="V2705" s="73">
        <f t="shared" si="600"/>
        <v>88254.28184647417</v>
      </c>
      <c r="W2705" s="73">
        <f t="shared" si="601"/>
        <v>90820.65474429501</v>
      </c>
    </row>
    <row r="2706" spans="2:23" ht="15">
      <c r="B2706" t="s">
        <v>4445</v>
      </c>
      <c r="C2706" t="s">
        <v>4446</v>
      </c>
      <c r="D2706" t="s">
        <v>3567</v>
      </c>
      <c r="E2706" s="54">
        <v>40</v>
      </c>
      <c r="F2706" s="45" t="s">
        <v>407</v>
      </c>
      <c r="G2706" s="45" t="s">
        <v>408</v>
      </c>
      <c r="H2706" s="45" t="s">
        <v>785</v>
      </c>
      <c r="I2706" s="53">
        <v>57903.04</v>
      </c>
      <c r="J2706" s="58">
        <f t="shared" si="588"/>
        <v>60103.355520000005</v>
      </c>
      <c r="K2706" s="58">
        <f t="shared" si="589"/>
        <v>62086.76625216</v>
      </c>
      <c r="L2706" s="74">
        <f t="shared" si="590"/>
        <v>4597.90669728</v>
      </c>
      <c r="M2706" s="74">
        <f t="shared" si="591"/>
        <v>88.9529661696</v>
      </c>
      <c r="N2706" s="74">
        <f t="shared" si="592"/>
        <v>384.0022598277695</v>
      </c>
      <c r="O2706" s="74">
        <f t="shared" si="593"/>
        <v>7738.307023200001</v>
      </c>
      <c r="P2706" s="39">
        <f t="shared" si="594"/>
        <v>19044</v>
      </c>
      <c r="Q2706" s="73">
        <f t="shared" si="595"/>
        <v>4749.6376182902395</v>
      </c>
      <c r="R2706" s="73">
        <f t="shared" si="596"/>
        <v>91.8884140531968</v>
      </c>
      <c r="S2706" s="73">
        <f t="shared" si="597"/>
        <v>384.0022598277695</v>
      </c>
      <c r="T2706" s="73">
        <f t="shared" si="598"/>
        <v>8102.32299590688</v>
      </c>
      <c r="U2706" s="73">
        <f t="shared" si="599"/>
        <v>19236</v>
      </c>
      <c r="V2706" s="73">
        <f t="shared" si="600"/>
        <v>91956.52446647738</v>
      </c>
      <c r="W2706" s="73">
        <f t="shared" si="601"/>
        <v>94650.61754023808</v>
      </c>
    </row>
    <row r="2707" spans="2:23" ht="15">
      <c r="B2707" t="s">
        <v>4447</v>
      </c>
      <c r="C2707" t="s">
        <v>3571</v>
      </c>
      <c r="D2707" t="s">
        <v>3567</v>
      </c>
      <c r="E2707" s="54">
        <v>40</v>
      </c>
      <c r="F2707" s="45" t="s">
        <v>407</v>
      </c>
      <c r="G2707" s="45" t="s">
        <v>408</v>
      </c>
      <c r="H2707" s="45" t="s">
        <v>785</v>
      </c>
      <c r="I2707" s="53">
        <v>67646</v>
      </c>
      <c r="J2707" s="58">
        <f t="shared" si="588"/>
        <v>70216.548</v>
      </c>
      <c r="K2707" s="58">
        <f t="shared" si="589"/>
        <v>72533.69408399999</v>
      </c>
      <c r="L2707" s="74">
        <f t="shared" si="590"/>
        <v>5371.565922</v>
      </c>
      <c r="M2707" s="74">
        <f t="shared" si="591"/>
        <v>103.92049103999999</v>
      </c>
      <c r="N2707" s="74">
        <f t="shared" si="592"/>
        <v>384.0022598277695</v>
      </c>
      <c r="O2707" s="74">
        <f t="shared" si="593"/>
        <v>9040.380555</v>
      </c>
      <c r="P2707" s="39">
        <f t="shared" si="594"/>
        <v>19044</v>
      </c>
      <c r="Q2707" s="73">
        <f t="shared" si="595"/>
        <v>5548.827597425999</v>
      </c>
      <c r="R2707" s="73">
        <f t="shared" si="596"/>
        <v>107.34986724431998</v>
      </c>
      <c r="S2707" s="73">
        <f t="shared" si="597"/>
        <v>384.0022598277695</v>
      </c>
      <c r="T2707" s="73">
        <f t="shared" si="598"/>
        <v>9465.647077962</v>
      </c>
      <c r="U2707" s="73">
        <f t="shared" si="599"/>
        <v>19236</v>
      </c>
      <c r="V2707" s="73">
        <f t="shared" si="600"/>
        <v>104160.41722786776</v>
      </c>
      <c r="W2707" s="73">
        <f t="shared" si="601"/>
        <v>107275.52088646007</v>
      </c>
    </row>
    <row r="2708" spans="2:23" ht="15">
      <c r="B2708" t="s">
        <v>4448</v>
      </c>
      <c r="C2708" t="s">
        <v>4449</v>
      </c>
      <c r="D2708" t="s">
        <v>3567</v>
      </c>
      <c r="E2708" s="54">
        <v>40</v>
      </c>
      <c r="F2708" s="45" t="s">
        <v>407</v>
      </c>
      <c r="G2708" s="45" t="s">
        <v>408</v>
      </c>
      <c r="H2708" s="45" t="s">
        <v>785</v>
      </c>
      <c r="I2708" s="53">
        <v>68328.78</v>
      </c>
      <c r="J2708" s="58">
        <f t="shared" si="588"/>
        <v>70925.27364</v>
      </c>
      <c r="K2708" s="58">
        <f t="shared" si="589"/>
        <v>73265.80767011999</v>
      </c>
      <c r="L2708" s="74">
        <f t="shared" si="590"/>
        <v>5425.78343346</v>
      </c>
      <c r="M2708" s="74">
        <f t="shared" si="591"/>
        <v>104.9694049872</v>
      </c>
      <c r="N2708" s="74">
        <f t="shared" si="592"/>
        <v>384.0022598277695</v>
      </c>
      <c r="O2708" s="74">
        <f t="shared" si="593"/>
        <v>9131.628981150001</v>
      </c>
      <c r="P2708" s="39">
        <f t="shared" si="594"/>
        <v>19044</v>
      </c>
      <c r="Q2708" s="73">
        <f t="shared" si="595"/>
        <v>5604.8342867641795</v>
      </c>
      <c r="R2708" s="73">
        <f t="shared" si="596"/>
        <v>108.43339535177758</v>
      </c>
      <c r="S2708" s="73">
        <f t="shared" si="597"/>
        <v>384.0022598277695</v>
      </c>
      <c r="T2708" s="73">
        <f t="shared" si="598"/>
        <v>9561.18790095066</v>
      </c>
      <c r="U2708" s="73">
        <f t="shared" si="599"/>
        <v>19236</v>
      </c>
      <c r="V2708" s="73">
        <f t="shared" si="600"/>
        <v>105015.65771942497</v>
      </c>
      <c r="W2708" s="73">
        <f t="shared" si="601"/>
        <v>108160.26551301437</v>
      </c>
    </row>
    <row r="2709" spans="2:23" ht="15">
      <c r="B2709" t="s">
        <v>4450</v>
      </c>
      <c r="C2709" t="s">
        <v>4451</v>
      </c>
      <c r="D2709" t="s">
        <v>3567</v>
      </c>
      <c r="E2709" s="54">
        <v>40</v>
      </c>
      <c r="F2709" s="45" t="s">
        <v>407</v>
      </c>
      <c r="G2709" s="45" t="s">
        <v>408</v>
      </c>
      <c r="H2709" s="45" t="s">
        <v>785</v>
      </c>
      <c r="I2709" s="53">
        <v>62421.85</v>
      </c>
      <c r="J2709" s="58">
        <f t="shared" si="588"/>
        <v>64793.8803</v>
      </c>
      <c r="K2709" s="58">
        <f t="shared" si="589"/>
        <v>66932.0783499</v>
      </c>
      <c r="L2709" s="74">
        <f t="shared" si="590"/>
        <v>4956.73184295</v>
      </c>
      <c r="M2709" s="74">
        <f t="shared" si="591"/>
        <v>95.894942844</v>
      </c>
      <c r="N2709" s="74">
        <f t="shared" si="592"/>
        <v>384.0022598277695</v>
      </c>
      <c r="O2709" s="74">
        <f t="shared" si="593"/>
        <v>8342.212088625</v>
      </c>
      <c r="P2709" s="39">
        <f t="shared" si="594"/>
        <v>19044</v>
      </c>
      <c r="Q2709" s="73">
        <f t="shared" si="595"/>
        <v>5120.303993767349</v>
      </c>
      <c r="R2709" s="73">
        <f t="shared" si="596"/>
        <v>99.05947595785199</v>
      </c>
      <c r="S2709" s="73">
        <f t="shared" si="597"/>
        <v>384.0022598277695</v>
      </c>
      <c r="T2709" s="73">
        <f t="shared" si="598"/>
        <v>8734.63622466195</v>
      </c>
      <c r="U2709" s="73">
        <f t="shared" si="599"/>
        <v>19236</v>
      </c>
      <c r="V2709" s="73">
        <f t="shared" si="600"/>
        <v>97616.72143424678</v>
      </c>
      <c r="W2709" s="73">
        <f t="shared" si="601"/>
        <v>100506.08030411492</v>
      </c>
    </row>
    <row r="2710" spans="2:23" ht="15">
      <c r="B2710" t="s">
        <v>4452</v>
      </c>
      <c r="C2710" t="s">
        <v>4453</v>
      </c>
      <c r="D2710" t="s">
        <v>3567</v>
      </c>
      <c r="E2710" s="54">
        <v>40</v>
      </c>
      <c r="F2710" s="45" t="s">
        <v>407</v>
      </c>
      <c r="G2710" s="45" t="s">
        <v>408</v>
      </c>
      <c r="H2710" s="45" t="s">
        <v>785</v>
      </c>
      <c r="I2710" s="53">
        <v>71972.71</v>
      </c>
      <c r="J2710" s="58">
        <f t="shared" si="588"/>
        <v>74707.67298</v>
      </c>
      <c r="K2710" s="58">
        <f t="shared" si="589"/>
        <v>77173.02618834</v>
      </c>
      <c r="L2710" s="74">
        <f t="shared" si="590"/>
        <v>5715.13698297</v>
      </c>
      <c r="M2710" s="74">
        <f t="shared" si="591"/>
        <v>110.5673560104</v>
      </c>
      <c r="N2710" s="74">
        <f t="shared" si="592"/>
        <v>384.0022598277695</v>
      </c>
      <c r="O2710" s="74">
        <f t="shared" si="593"/>
        <v>9618.612896175</v>
      </c>
      <c r="P2710" s="39">
        <f t="shared" si="594"/>
        <v>19044</v>
      </c>
      <c r="Q2710" s="73">
        <f t="shared" si="595"/>
        <v>5903.736503408009</v>
      </c>
      <c r="R2710" s="73">
        <f t="shared" si="596"/>
        <v>114.2160787587432</v>
      </c>
      <c r="S2710" s="73">
        <f t="shared" si="597"/>
        <v>384.0022598277695</v>
      </c>
      <c r="T2710" s="73">
        <f t="shared" si="598"/>
        <v>10071.07991757837</v>
      </c>
      <c r="U2710" s="73">
        <f t="shared" si="599"/>
        <v>19236</v>
      </c>
      <c r="V2710" s="73">
        <f t="shared" si="600"/>
        <v>109579.99247498317</v>
      </c>
      <c r="W2710" s="73">
        <f t="shared" si="601"/>
        <v>112882.06094791289</v>
      </c>
    </row>
    <row r="2711" spans="2:23" ht="15">
      <c r="B2711" t="s">
        <v>4454</v>
      </c>
      <c r="C2711" t="s">
        <v>4455</v>
      </c>
      <c r="D2711" t="s">
        <v>3567</v>
      </c>
      <c r="E2711" s="54">
        <v>40</v>
      </c>
      <c r="F2711" s="45" t="s">
        <v>407</v>
      </c>
      <c r="G2711" s="45" t="s">
        <v>408</v>
      </c>
      <c r="H2711" s="45" t="s">
        <v>785</v>
      </c>
      <c r="I2711" s="53">
        <v>68631.48</v>
      </c>
      <c r="J2711" s="58">
        <f t="shared" si="588"/>
        <v>71239.47624</v>
      </c>
      <c r="K2711" s="58">
        <f t="shared" si="589"/>
        <v>73590.37895592</v>
      </c>
      <c r="L2711" s="74">
        <f t="shared" si="590"/>
        <v>5449.81993236</v>
      </c>
      <c r="M2711" s="74">
        <f t="shared" si="591"/>
        <v>105.4344248352</v>
      </c>
      <c r="N2711" s="74">
        <f t="shared" si="592"/>
        <v>384.0022598277695</v>
      </c>
      <c r="O2711" s="74">
        <f t="shared" si="593"/>
        <v>9172.0825659</v>
      </c>
      <c r="P2711" s="39">
        <f t="shared" si="594"/>
        <v>19044</v>
      </c>
      <c r="Q2711" s="73">
        <f t="shared" si="595"/>
        <v>5629.6639901278795</v>
      </c>
      <c r="R2711" s="73">
        <f t="shared" si="596"/>
        <v>108.91376085476159</v>
      </c>
      <c r="S2711" s="73">
        <f t="shared" si="597"/>
        <v>384.0022598277695</v>
      </c>
      <c r="T2711" s="73">
        <f t="shared" si="598"/>
        <v>9603.54445374756</v>
      </c>
      <c r="U2711" s="73">
        <f t="shared" si="599"/>
        <v>19236</v>
      </c>
      <c r="V2711" s="73">
        <f t="shared" si="600"/>
        <v>105394.81542292297</v>
      </c>
      <c r="W2711" s="73">
        <f t="shared" si="601"/>
        <v>108552.50342047797</v>
      </c>
    </row>
    <row r="2712" spans="2:23" ht="15">
      <c r="B2712" t="s">
        <v>4456</v>
      </c>
      <c r="C2712" t="s">
        <v>4457</v>
      </c>
      <c r="D2712" t="s">
        <v>3567</v>
      </c>
      <c r="E2712" s="54">
        <v>40</v>
      </c>
      <c r="F2712" s="45" t="s">
        <v>407</v>
      </c>
      <c r="G2712" s="45" t="s">
        <v>408</v>
      </c>
      <c r="H2712" s="45" t="s">
        <v>785</v>
      </c>
      <c r="I2712" s="53">
        <v>63684.35</v>
      </c>
      <c r="J2712" s="58">
        <f t="shared" si="588"/>
        <v>66104.3553</v>
      </c>
      <c r="K2712" s="58">
        <f t="shared" si="589"/>
        <v>68285.79902489998</v>
      </c>
      <c r="L2712" s="74">
        <f t="shared" si="590"/>
        <v>5056.98318045</v>
      </c>
      <c r="M2712" s="74">
        <f t="shared" si="591"/>
        <v>97.83444584399999</v>
      </c>
      <c r="N2712" s="74">
        <f t="shared" si="592"/>
        <v>384.0022598277695</v>
      </c>
      <c r="O2712" s="74">
        <f t="shared" si="593"/>
        <v>8510.935744875</v>
      </c>
      <c r="P2712" s="39">
        <f t="shared" si="594"/>
        <v>19044</v>
      </c>
      <c r="Q2712" s="73">
        <f t="shared" si="595"/>
        <v>5223.863625404849</v>
      </c>
      <c r="R2712" s="73">
        <f t="shared" si="596"/>
        <v>101.06298255685198</v>
      </c>
      <c r="S2712" s="73">
        <f t="shared" si="597"/>
        <v>384.0022598277695</v>
      </c>
      <c r="T2712" s="73">
        <f t="shared" si="598"/>
        <v>8911.296772749449</v>
      </c>
      <c r="U2712" s="73">
        <f t="shared" si="599"/>
        <v>19236</v>
      </c>
      <c r="V2712" s="73">
        <f t="shared" si="600"/>
        <v>99198.11093099677</v>
      </c>
      <c r="W2712" s="73">
        <f t="shared" si="601"/>
        <v>102142.0246654389</v>
      </c>
    </row>
    <row r="2713" spans="2:23" ht="15">
      <c r="B2713" t="s">
        <v>4458</v>
      </c>
      <c r="C2713" t="s">
        <v>4459</v>
      </c>
      <c r="D2713" t="s">
        <v>3567</v>
      </c>
      <c r="E2713" s="54">
        <v>40</v>
      </c>
      <c r="F2713" s="45" t="s">
        <v>407</v>
      </c>
      <c r="G2713" s="45" t="s">
        <v>408</v>
      </c>
      <c r="H2713" s="45" t="s">
        <v>785</v>
      </c>
      <c r="I2713" s="53">
        <v>61045.35</v>
      </c>
      <c r="J2713" s="58">
        <f t="shared" si="588"/>
        <v>63365.073300000004</v>
      </c>
      <c r="K2713" s="58">
        <f t="shared" si="589"/>
        <v>65456.1207189</v>
      </c>
      <c r="L2713" s="74">
        <f t="shared" si="590"/>
        <v>4847.42810745</v>
      </c>
      <c r="M2713" s="74">
        <f t="shared" si="591"/>
        <v>93.780308484</v>
      </c>
      <c r="N2713" s="74">
        <f t="shared" si="592"/>
        <v>384.0022598277695</v>
      </c>
      <c r="O2713" s="74">
        <f t="shared" si="593"/>
        <v>8158.253187375</v>
      </c>
      <c r="P2713" s="39">
        <f t="shared" si="594"/>
        <v>19044</v>
      </c>
      <c r="Q2713" s="73">
        <f t="shared" si="595"/>
        <v>5007.3932349958495</v>
      </c>
      <c r="R2713" s="73">
        <f t="shared" si="596"/>
        <v>96.875058663972</v>
      </c>
      <c r="S2713" s="73">
        <f t="shared" si="597"/>
        <v>384.0022598277695</v>
      </c>
      <c r="T2713" s="73">
        <f t="shared" si="598"/>
        <v>8542.02375381645</v>
      </c>
      <c r="U2713" s="73">
        <f t="shared" si="599"/>
        <v>19236</v>
      </c>
      <c r="V2713" s="73">
        <f t="shared" si="600"/>
        <v>95892.53716313677</v>
      </c>
      <c r="W2713" s="73">
        <f t="shared" si="601"/>
        <v>98722.41502620403</v>
      </c>
    </row>
    <row r="2714" spans="2:23" ht="15">
      <c r="B2714" t="s">
        <v>4460</v>
      </c>
      <c r="C2714" t="s">
        <v>4461</v>
      </c>
      <c r="D2714" t="s">
        <v>3567</v>
      </c>
      <c r="E2714" s="54">
        <v>40</v>
      </c>
      <c r="F2714" s="45" t="s">
        <v>407</v>
      </c>
      <c r="G2714" s="45" t="s">
        <v>408</v>
      </c>
      <c r="H2714" s="45" t="s">
        <v>785</v>
      </c>
      <c r="I2714" s="53">
        <v>68918.45</v>
      </c>
      <c r="J2714" s="58">
        <f t="shared" si="588"/>
        <v>71537.3511</v>
      </c>
      <c r="K2714" s="58">
        <f t="shared" si="589"/>
        <v>73898.0836863</v>
      </c>
      <c r="L2714" s="74">
        <f t="shared" si="590"/>
        <v>5472.60735915</v>
      </c>
      <c r="M2714" s="74">
        <f t="shared" si="591"/>
        <v>105.875279628</v>
      </c>
      <c r="N2714" s="74">
        <f t="shared" si="592"/>
        <v>384.0022598277695</v>
      </c>
      <c r="O2714" s="74">
        <f t="shared" si="593"/>
        <v>9210.433954125001</v>
      </c>
      <c r="P2714" s="39">
        <f t="shared" si="594"/>
        <v>19044</v>
      </c>
      <c r="Q2714" s="73">
        <f t="shared" si="595"/>
        <v>5653.20340200195</v>
      </c>
      <c r="R2714" s="73">
        <f t="shared" si="596"/>
        <v>109.369163855724</v>
      </c>
      <c r="S2714" s="73">
        <f t="shared" si="597"/>
        <v>384.0022598277695</v>
      </c>
      <c r="T2714" s="73">
        <f t="shared" si="598"/>
        <v>9643.69992106215</v>
      </c>
      <c r="U2714" s="73">
        <f t="shared" si="599"/>
        <v>19236</v>
      </c>
      <c r="V2714" s="73">
        <f t="shared" si="600"/>
        <v>105754.26995273077</v>
      </c>
      <c r="W2714" s="73">
        <f t="shared" si="601"/>
        <v>108924.3584330476</v>
      </c>
    </row>
    <row r="2715" spans="2:23" ht="15">
      <c r="B2715" t="s">
        <v>4462</v>
      </c>
      <c r="C2715" t="s">
        <v>4463</v>
      </c>
      <c r="D2715" t="s">
        <v>719</v>
      </c>
      <c r="E2715" s="54">
        <v>40</v>
      </c>
      <c r="F2715" s="45" t="s">
        <v>407</v>
      </c>
      <c r="G2715" s="45" t="s">
        <v>408</v>
      </c>
      <c r="H2715" s="45" t="s">
        <v>412</v>
      </c>
      <c r="I2715" s="53">
        <v>119247.97</v>
      </c>
      <c r="J2715" s="58">
        <f t="shared" si="588"/>
        <v>123779.39286</v>
      </c>
      <c r="K2715" s="58">
        <f t="shared" si="589"/>
        <v>127864.11282437999</v>
      </c>
      <c r="L2715" s="74">
        <f t="shared" si="590"/>
        <v>9469.123553790001</v>
      </c>
      <c r="M2715" s="74">
        <f t="shared" si="591"/>
        <v>183.19350143280002</v>
      </c>
      <c r="N2715" s="74">
        <f t="shared" si="592"/>
        <v>384.0022598277695</v>
      </c>
      <c r="O2715" s="74">
        <f t="shared" si="593"/>
        <v>15936.596830725</v>
      </c>
      <c r="P2715" s="39">
        <f t="shared" si="594"/>
        <v>19044</v>
      </c>
      <c r="Q2715" s="73">
        <f t="shared" si="595"/>
        <v>9781.604631065069</v>
      </c>
      <c r="R2715" s="73">
        <f t="shared" si="596"/>
        <v>189.23888698008238</v>
      </c>
      <c r="S2715" s="73">
        <f t="shared" si="597"/>
        <v>384.0022598277695</v>
      </c>
      <c r="T2715" s="73">
        <f t="shared" si="598"/>
        <v>16686.26672358159</v>
      </c>
      <c r="U2715" s="73">
        <f t="shared" si="599"/>
        <v>19236</v>
      </c>
      <c r="V2715" s="73">
        <f t="shared" si="600"/>
        <v>168796.30900577558</v>
      </c>
      <c r="W2715" s="73">
        <f t="shared" si="601"/>
        <v>174141.2253258345</v>
      </c>
    </row>
    <row r="2716" spans="2:23" ht="15">
      <c r="B2716" t="s">
        <v>4464</v>
      </c>
      <c r="C2716" t="s">
        <v>4465</v>
      </c>
      <c r="D2716" t="s">
        <v>1091</v>
      </c>
      <c r="E2716" s="54">
        <v>40.16</v>
      </c>
      <c r="F2716" s="45" t="s">
        <v>407</v>
      </c>
      <c r="G2716" s="45" t="s">
        <v>408</v>
      </c>
      <c r="H2716" s="45" t="s">
        <v>785</v>
      </c>
      <c r="I2716" s="53">
        <v>78069.06</v>
      </c>
      <c r="J2716" s="58">
        <f t="shared" si="588"/>
        <v>81035.68428</v>
      </c>
      <c r="K2716" s="58">
        <f t="shared" si="589"/>
        <v>83709.86186123999</v>
      </c>
      <c r="L2716" s="74">
        <f t="shared" si="590"/>
        <v>6199.22984742</v>
      </c>
      <c r="M2716" s="74">
        <f t="shared" si="591"/>
        <v>119.9328127344</v>
      </c>
      <c r="N2716" s="74">
        <f t="shared" si="592"/>
        <v>384.0022598277695</v>
      </c>
      <c r="O2716" s="74">
        <f t="shared" si="593"/>
        <v>10433.34435105</v>
      </c>
      <c r="P2716" s="39">
        <f t="shared" si="594"/>
        <v>19044</v>
      </c>
      <c r="Q2716" s="73">
        <f t="shared" si="595"/>
        <v>6403.804432384859</v>
      </c>
      <c r="R2716" s="73">
        <f t="shared" si="596"/>
        <v>123.89059555463518</v>
      </c>
      <c r="S2716" s="73">
        <f t="shared" si="597"/>
        <v>384.0022598277695</v>
      </c>
      <c r="T2716" s="73">
        <f t="shared" si="598"/>
        <v>10924.136972891818</v>
      </c>
      <c r="U2716" s="73">
        <f t="shared" si="599"/>
        <v>19236</v>
      </c>
      <c r="V2716" s="73">
        <f t="shared" si="600"/>
        <v>117216.19355103216</v>
      </c>
      <c r="W2716" s="73">
        <f t="shared" si="601"/>
        <v>120781.69612189906</v>
      </c>
    </row>
    <row r="2717" spans="2:23" ht="15">
      <c r="B2717" t="s">
        <v>4466</v>
      </c>
      <c r="C2717" t="s">
        <v>4467</v>
      </c>
      <c r="D2717" t="s">
        <v>1091</v>
      </c>
      <c r="E2717" s="54">
        <v>40.16</v>
      </c>
      <c r="F2717" s="45" t="s">
        <v>407</v>
      </c>
      <c r="G2717" s="45" t="s">
        <v>408</v>
      </c>
      <c r="H2717" s="45" t="s">
        <v>785</v>
      </c>
      <c r="I2717" s="53">
        <v>69429.06</v>
      </c>
      <c r="J2717" s="58">
        <f t="shared" si="588"/>
        <v>72067.36428</v>
      </c>
      <c r="K2717" s="58">
        <f t="shared" si="589"/>
        <v>74445.58730123998</v>
      </c>
      <c r="L2717" s="74">
        <f t="shared" si="590"/>
        <v>5513.153367419999</v>
      </c>
      <c r="M2717" s="74">
        <f t="shared" si="591"/>
        <v>106.65969913439999</v>
      </c>
      <c r="N2717" s="74">
        <f t="shared" si="592"/>
        <v>384.0022598277695</v>
      </c>
      <c r="O2717" s="74">
        <f t="shared" si="593"/>
        <v>9278.67315105</v>
      </c>
      <c r="P2717" s="39">
        <f t="shared" si="594"/>
        <v>19044</v>
      </c>
      <c r="Q2717" s="73">
        <f t="shared" si="595"/>
        <v>5695.087428544859</v>
      </c>
      <c r="R2717" s="73">
        <f t="shared" si="596"/>
        <v>110.17946920583518</v>
      </c>
      <c r="S2717" s="73">
        <f t="shared" si="597"/>
        <v>384.0022598277695</v>
      </c>
      <c r="T2717" s="73">
        <f t="shared" si="598"/>
        <v>9715.149142811819</v>
      </c>
      <c r="U2717" s="73">
        <f t="shared" si="599"/>
        <v>19236</v>
      </c>
      <c r="V2717" s="73">
        <f t="shared" si="600"/>
        <v>106393.85275743216</v>
      </c>
      <c r="W2717" s="73">
        <f t="shared" si="601"/>
        <v>109586.00560163027</v>
      </c>
    </row>
    <row r="2718" spans="2:23" ht="15">
      <c r="B2718" t="s">
        <v>4468</v>
      </c>
      <c r="C2718" t="s">
        <v>4469</v>
      </c>
      <c r="D2718" t="s">
        <v>1091</v>
      </c>
      <c r="E2718" s="54">
        <v>40.16</v>
      </c>
      <c r="F2718" s="45" t="s">
        <v>407</v>
      </c>
      <c r="G2718" s="45" t="s">
        <v>408</v>
      </c>
      <c r="H2718" s="45" t="s">
        <v>785</v>
      </c>
      <c r="I2718" s="53">
        <v>96707.94</v>
      </c>
      <c r="J2718" s="58">
        <f t="shared" si="588"/>
        <v>100382.84172000001</v>
      </c>
      <c r="K2718" s="58">
        <f t="shared" si="589"/>
        <v>103695.47549676</v>
      </c>
      <c r="L2718" s="74">
        <f t="shared" si="590"/>
        <v>7679.287391580001</v>
      </c>
      <c r="M2718" s="74">
        <f t="shared" si="591"/>
        <v>148.56660574560001</v>
      </c>
      <c r="N2718" s="74">
        <f t="shared" si="592"/>
        <v>384.0022598277695</v>
      </c>
      <c r="O2718" s="74">
        <f t="shared" si="593"/>
        <v>12924.290871450003</v>
      </c>
      <c r="P2718" s="39">
        <f t="shared" si="594"/>
        <v>19044</v>
      </c>
      <c r="Q2718" s="73">
        <f t="shared" si="595"/>
        <v>7932.70387550214</v>
      </c>
      <c r="R2718" s="73">
        <f t="shared" si="596"/>
        <v>153.4693037352048</v>
      </c>
      <c r="S2718" s="73">
        <f t="shared" si="597"/>
        <v>384.0022598277695</v>
      </c>
      <c r="T2718" s="73">
        <f t="shared" si="598"/>
        <v>13532.259552327181</v>
      </c>
      <c r="U2718" s="73">
        <f t="shared" si="599"/>
        <v>19236</v>
      </c>
      <c r="V2718" s="73">
        <f t="shared" si="600"/>
        <v>140562.9888486034</v>
      </c>
      <c r="W2718" s="73">
        <f t="shared" si="601"/>
        <v>144933.9104881523</v>
      </c>
    </row>
    <row r="2719" spans="2:23" ht="15">
      <c r="B2719" t="s">
        <v>4470</v>
      </c>
      <c r="C2719" t="s">
        <v>4471</v>
      </c>
      <c r="D2719" t="s">
        <v>1091</v>
      </c>
      <c r="E2719" s="54">
        <v>40.16</v>
      </c>
      <c r="F2719" s="45" t="s">
        <v>407</v>
      </c>
      <c r="G2719" s="45" t="s">
        <v>408</v>
      </c>
      <c r="H2719" s="45" t="s">
        <v>785</v>
      </c>
      <c r="I2719" s="53">
        <v>103670.74</v>
      </c>
      <c r="J2719" s="58">
        <f t="shared" si="588"/>
        <v>107610.22812000001</v>
      </c>
      <c r="K2719" s="58">
        <f t="shared" si="589"/>
        <v>111161.36564796</v>
      </c>
      <c r="L2719" s="74">
        <f t="shared" si="590"/>
        <v>8232.18245118</v>
      </c>
      <c r="M2719" s="74">
        <f t="shared" si="591"/>
        <v>159.26313761760002</v>
      </c>
      <c r="N2719" s="74">
        <f t="shared" si="592"/>
        <v>384.0022598277695</v>
      </c>
      <c r="O2719" s="74">
        <f t="shared" si="593"/>
        <v>13854.816870450002</v>
      </c>
      <c r="P2719" s="39">
        <f t="shared" si="594"/>
        <v>19044</v>
      </c>
      <c r="Q2719" s="73">
        <f t="shared" si="595"/>
        <v>8503.84447206894</v>
      </c>
      <c r="R2719" s="73">
        <f t="shared" si="596"/>
        <v>164.5188211589808</v>
      </c>
      <c r="S2719" s="73">
        <f t="shared" si="597"/>
        <v>384.0022598277695</v>
      </c>
      <c r="T2719" s="73">
        <f t="shared" si="598"/>
        <v>14506.55821705878</v>
      </c>
      <c r="U2719" s="73">
        <f t="shared" si="599"/>
        <v>19236</v>
      </c>
      <c r="V2719" s="73">
        <f t="shared" si="600"/>
        <v>149284.4928390754</v>
      </c>
      <c r="W2719" s="73">
        <f t="shared" si="601"/>
        <v>153956.28941807448</v>
      </c>
    </row>
    <row r="2720" spans="2:23" ht="15">
      <c r="B2720" t="s">
        <v>4472</v>
      </c>
      <c r="C2720" t="s">
        <v>4473</v>
      </c>
      <c r="D2720" t="s">
        <v>1564</v>
      </c>
      <c r="E2720" s="54">
        <v>40</v>
      </c>
      <c r="F2720" s="45" t="s">
        <v>407</v>
      </c>
      <c r="G2720" s="45" t="s">
        <v>408</v>
      </c>
      <c r="H2720" s="45" t="s">
        <v>785</v>
      </c>
      <c r="I2720" s="53">
        <v>44919.16</v>
      </c>
      <c r="J2720" s="58">
        <f t="shared" si="588"/>
        <v>46626.08808000001</v>
      </c>
      <c r="K2720" s="58">
        <f t="shared" si="589"/>
        <v>48164.74898664001</v>
      </c>
      <c r="L2720" s="74">
        <f t="shared" si="590"/>
        <v>3566.8957381200007</v>
      </c>
      <c r="M2720" s="74">
        <f t="shared" si="591"/>
        <v>69.00661035840001</v>
      </c>
      <c r="N2720" s="74">
        <f t="shared" si="592"/>
        <v>384.0022598277695</v>
      </c>
      <c r="O2720" s="74">
        <f t="shared" si="593"/>
        <v>6003.108840300001</v>
      </c>
      <c r="P2720" s="39">
        <f t="shared" si="594"/>
        <v>19044</v>
      </c>
      <c r="Q2720" s="73">
        <f t="shared" si="595"/>
        <v>3684.6032974779605</v>
      </c>
      <c r="R2720" s="73">
        <f t="shared" si="596"/>
        <v>71.2838285002272</v>
      </c>
      <c r="S2720" s="73">
        <f t="shared" si="597"/>
        <v>384.0022598277695</v>
      </c>
      <c r="T2720" s="73">
        <f t="shared" si="598"/>
        <v>6285.499742756521</v>
      </c>
      <c r="U2720" s="73">
        <f t="shared" si="599"/>
        <v>19236</v>
      </c>
      <c r="V2720" s="73">
        <f t="shared" si="600"/>
        <v>75693.10152860617</v>
      </c>
      <c r="W2720" s="73">
        <f t="shared" si="601"/>
        <v>77826.13811520248</v>
      </c>
    </row>
    <row r="2721" spans="2:23" ht="15">
      <c r="B2721" t="s">
        <v>4474</v>
      </c>
      <c r="C2721" t="s">
        <v>3772</v>
      </c>
      <c r="D2721" t="s">
        <v>417</v>
      </c>
      <c r="E2721" s="54">
        <v>40</v>
      </c>
      <c r="F2721" s="45" t="s">
        <v>407</v>
      </c>
      <c r="G2721" s="45" t="s">
        <v>408</v>
      </c>
      <c r="H2721" s="45" t="s">
        <v>785</v>
      </c>
      <c r="I2721" s="53">
        <v>48453.6</v>
      </c>
      <c r="J2721" s="58">
        <f t="shared" si="588"/>
        <v>50294.8368</v>
      </c>
      <c r="K2721" s="58">
        <f t="shared" si="589"/>
        <v>51954.5664144</v>
      </c>
      <c r="L2721" s="74">
        <f t="shared" si="590"/>
        <v>3847.5550151999996</v>
      </c>
      <c r="M2721" s="74">
        <f t="shared" si="591"/>
        <v>74.436358464</v>
      </c>
      <c r="N2721" s="74">
        <f t="shared" si="592"/>
        <v>384.0022598277695</v>
      </c>
      <c r="O2721" s="74">
        <f t="shared" si="593"/>
        <v>6475.460238</v>
      </c>
      <c r="P2721" s="39">
        <f t="shared" si="594"/>
        <v>19044</v>
      </c>
      <c r="Q2721" s="73">
        <f t="shared" si="595"/>
        <v>3974.5243307016</v>
      </c>
      <c r="R2721" s="73">
        <f t="shared" si="596"/>
        <v>76.892758293312</v>
      </c>
      <c r="S2721" s="73">
        <f t="shared" si="597"/>
        <v>384.0022598277695</v>
      </c>
      <c r="T2721" s="73">
        <f t="shared" si="598"/>
        <v>6780.0709170792</v>
      </c>
      <c r="U2721" s="73">
        <f t="shared" si="599"/>
        <v>19236</v>
      </c>
      <c r="V2721" s="73">
        <f t="shared" si="600"/>
        <v>80120.29067149176</v>
      </c>
      <c r="W2721" s="73">
        <f t="shared" si="601"/>
        <v>82406.05668030187</v>
      </c>
    </row>
    <row r="2722" spans="2:23" ht="15">
      <c r="B2722" t="s">
        <v>4475</v>
      </c>
      <c r="C2722" t="s">
        <v>4476</v>
      </c>
      <c r="D2722" t="s">
        <v>4477</v>
      </c>
      <c r="E2722" s="54">
        <v>40</v>
      </c>
      <c r="F2722" s="45" t="s">
        <v>407</v>
      </c>
      <c r="G2722" s="45" t="s">
        <v>408</v>
      </c>
      <c r="H2722" s="45" t="s">
        <v>785</v>
      </c>
      <c r="I2722" s="53">
        <v>54184.16</v>
      </c>
      <c r="J2722" s="58">
        <f t="shared" si="588"/>
        <v>56243.15808000001</v>
      </c>
      <c r="K2722" s="58">
        <f t="shared" si="589"/>
        <v>58099.18229664001</v>
      </c>
      <c r="L2722" s="74">
        <f t="shared" si="590"/>
        <v>4302.601593120001</v>
      </c>
      <c r="M2722" s="74">
        <f t="shared" si="591"/>
        <v>83.23987395840001</v>
      </c>
      <c r="N2722" s="74">
        <f t="shared" si="592"/>
        <v>384.0022598277695</v>
      </c>
      <c r="O2722" s="74">
        <f t="shared" si="593"/>
        <v>7241.306602800001</v>
      </c>
      <c r="P2722" s="39">
        <f t="shared" si="594"/>
        <v>19044</v>
      </c>
      <c r="Q2722" s="73">
        <f t="shared" si="595"/>
        <v>4444.5874456929605</v>
      </c>
      <c r="R2722" s="73">
        <f t="shared" si="596"/>
        <v>85.9867897990272</v>
      </c>
      <c r="S2722" s="73">
        <f t="shared" si="597"/>
        <v>384.0022598277695</v>
      </c>
      <c r="T2722" s="73">
        <f t="shared" si="598"/>
        <v>7581.943289711521</v>
      </c>
      <c r="U2722" s="73">
        <f t="shared" si="599"/>
        <v>19236</v>
      </c>
      <c r="V2722" s="73">
        <f t="shared" si="600"/>
        <v>87298.30840970618</v>
      </c>
      <c r="W2722" s="73">
        <f t="shared" si="601"/>
        <v>89831.70208167128</v>
      </c>
    </row>
    <row r="2723" spans="2:23" ht="15">
      <c r="B2723" t="s">
        <v>4478</v>
      </c>
      <c r="C2723" t="s">
        <v>4479</v>
      </c>
      <c r="D2723" t="s">
        <v>1516</v>
      </c>
      <c r="E2723" s="54">
        <v>40</v>
      </c>
      <c r="F2723" s="45" t="s">
        <v>407</v>
      </c>
      <c r="G2723" s="45" t="s">
        <v>408</v>
      </c>
      <c r="H2723" s="45" t="s">
        <v>785</v>
      </c>
      <c r="I2723" s="53">
        <v>48465.55</v>
      </c>
      <c r="J2723" s="58">
        <f t="shared" si="588"/>
        <v>50307.240900000004</v>
      </c>
      <c r="K2723" s="58">
        <f t="shared" si="589"/>
        <v>51967.3798497</v>
      </c>
      <c r="L2723" s="74">
        <f t="shared" si="590"/>
        <v>3848.50392885</v>
      </c>
      <c r="M2723" s="74">
        <f t="shared" si="591"/>
        <v>74.454716532</v>
      </c>
      <c r="N2723" s="74">
        <f t="shared" si="592"/>
        <v>384.0022598277695</v>
      </c>
      <c r="O2723" s="74">
        <f t="shared" si="593"/>
        <v>6477.057265875001</v>
      </c>
      <c r="P2723" s="39">
        <f t="shared" si="594"/>
        <v>19044</v>
      </c>
      <c r="Q2723" s="73">
        <f t="shared" si="595"/>
        <v>3975.5045585020503</v>
      </c>
      <c r="R2723" s="73">
        <f t="shared" si="596"/>
        <v>76.911722177556</v>
      </c>
      <c r="S2723" s="73">
        <f t="shared" si="597"/>
        <v>384.0022598277695</v>
      </c>
      <c r="T2723" s="73">
        <f t="shared" si="598"/>
        <v>6781.743070385851</v>
      </c>
      <c r="U2723" s="73">
        <f t="shared" si="599"/>
        <v>19236</v>
      </c>
      <c r="V2723" s="73">
        <f t="shared" si="600"/>
        <v>80135.25907108477</v>
      </c>
      <c r="W2723" s="73">
        <f t="shared" si="601"/>
        <v>82421.54146059323</v>
      </c>
    </row>
    <row r="2724" spans="2:23" ht="15">
      <c r="B2724" t="s">
        <v>4480</v>
      </c>
      <c r="C2724" t="s">
        <v>4481</v>
      </c>
      <c r="D2724" t="s">
        <v>4482</v>
      </c>
      <c r="E2724" s="54">
        <v>40</v>
      </c>
      <c r="F2724" s="45" t="s">
        <v>407</v>
      </c>
      <c r="G2724" s="45" t="s">
        <v>408</v>
      </c>
      <c r="H2724" s="45" t="s">
        <v>412</v>
      </c>
      <c r="I2724" s="53">
        <v>52072.96</v>
      </c>
      <c r="J2724" s="58">
        <f t="shared" si="588"/>
        <v>54051.73248</v>
      </c>
      <c r="K2724" s="58">
        <f t="shared" si="589"/>
        <v>55835.439651839995</v>
      </c>
      <c r="L2724" s="74">
        <f t="shared" si="590"/>
        <v>4134.95753472</v>
      </c>
      <c r="M2724" s="74">
        <f t="shared" si="591"/>
        <v>79.9965640704</v>
      </c>
      <c r="N2724" s="74">
        <f t="shared" si="592"/>
        <v>384.0022598277695</v>
      </c>
      <c r="O2724" s="74">
        <f t="shared" si="593"/>
        <v>6959.1605568</v>
      </c>
      <c r="P2724" s="39">
        <f t="shared" si="594"/>
        <v>19044</v>
      </c>
      <c r="Q2724" s="73">
        <f t="shared" si="595"/>
        <v>4271.411133365759</v>
      </c>
      <c r="R2724" s="73">
        <f t="shared" si="596"/>
        <v>82.63645068472319</v>
      </c>
      <c r="S2724" s="73">
        <f t="shared" si="597"/>
        <v>384.0022598277695</v>
      </c>
      <c r="T2724" s="73">
        <f t="shared" si="598"/>
        <v>7286.52487456512</v>
      </c>
      <c r="U2724" s="73">
        <f t="shared" si="599"/>
        <v>19236</v>
      </c>
      <c r="V2724" s="73">
        <f t="shared" si="600"/>
        <v>84653.84939541816</v>
      </c>
      <c r="W2724" s="73">
        <f t="shared" si="601"/>
        <v>87096.01437028337</v>
      </c>
    </row>
    <row r="2725" spans="2:23" ht="15">
      <c r="B2725" t="s">
        <v>4483</v>
      </c>
      <c r="C2725" t="s">
        <v>4484</v>
      </c>
      <c r="D2725" t="s">
        <v>3644</v>
      </c>
      <c r="E2725" s="54">
        <v>40</v>
      </c>
      <c r="F2725" s="45" t="s">
        <v>407</v>
      </c>
      <c r="G2725" s="45" t="s">
        <v>408</v>
      </c>
      <c r="H2725" s="45" t="s">
        <v>785</v>
      </c>
      <c r="I2725" s="53">
        <v>62386.17</v>
      </c>
      <c r="J2725" s="58">
        <f t="shared" si="588"/>
        <v>64756.84446</v>
      </c>
      <c r="K2725" s="58">
        <f t="shared" si="589"/>
        <v>66893.82032718</v>
      </c>
      <c r="L2725" s="74">
        <f t="shared" si="590"/>
        <v>4953.89860119</v>
      </c>
      <c r="M2725" s="74">
        <f t="shared" si="591"/>
        <v>95.8401298008</v>
      </c>
      <c r="N2725" s="74">
        <f t="shared" si="592"/>
        <v>384.0022598277695</v>
      </c>
      <c r="O2725" s="74">
        <f t="shared" si="593"/>
        <v>8337.443724225</v>
      </c>
      <c r="P2725" s="39">
        <f t="shared" si="594"/>
        <v>19044</v>
      </c>
      <c r="Q2725" s="73">
        <f t="shared" si="595"/>
        <v>5117.37725502927</v>
      </c>
      <c r="R2725" s="73">
        <f t="shared" si="596"/>
        <v>99.0028540842264</v>
      </c>
      <c r="S2725" s="73">
        <f t="shared" si="597"/>
        <v>384.0022598277695</v>
      </c>
      <c r="T2725" s="73">
        <f t="shared" si="598"/>
        <v>8729.64355269699</v>
      </c>
      <c r="U2725" s="73">
        <f t="shared" si="599"/>
        <v>19236</v>
      </c>
      <c r="V2725" s="73">
        <f t="shared" si="600"/>
        <v>97572.02917504357</v>
      </c>
      <c r="W2725" s="73">
        <f t="shared" si="601"/>
        <v>100459.84624881826</v>
      </c>
    </row>
    <row r="2726" spans="2:23" ht="15">
      <c r="B2726" t="s">
        <v>4485</v>
      </c>
      <c r="C2726" t="s">
        <v>4486</v>
      </c>
      <c r="D2726" t="s">
        <v>3644</v>
      </c>
      <c r="E2726" s="54">
        <v>40</v>
      </c>
      <c r="F2726" s="45" t="s">
        <v>407</v>
      </c>
      <c r="G2726" s="45" t="s">
        <v>408</v>
      </c>
      <c r="H2726" s="45" t="s">
        <v>785</v>
      </c>
      <c r="I2726" s="53">
        <v>56330.83</v>
      </c>
      <c r="J2726" s="58">
        <f t="shared" si="588"/>
        <v>58471.401540000006</v>
      </c>
      <c r="K2726" s="58">
        <f t="shared" si="589"/>
        <v>60400.95779082</v>
      </c>
      <c r="L2726" s="74">
        <f t="shared" si="590"/>
        <v>4473.06221781</v>
      </c>
      <c r="M2726" s="74">
        <f t="shared" si="591"/>
        <v>86.5376742792</v>
      </c>
      <c r="N2726" s="74">
        <f t="shared" si="592"/>
        <v>384.0022598277695</v>
      </c>
      <c r="O2726" s="74">
        <f t="shared" si="593"/>
        <v>7528.192948275001</v>
      </c>
      <c r="P2726" s="39">
        <f t="shared" si="594"/>
        <v>19044</v>
      </c>
      <c r="Q2726" s="73">
        <f t="shared" si="595"/>
        <v>4620.67327099773</v>
      </c>
      <c r="R2726" s="73">
        <f t="shared" si="596"/>
        <v>89.3934175304136</v>
      </c>
      <c r="S2726" s="73">
        <f t="shared" si="597"/>
        <v>384.0022598277695</v>
      </c>
      <c r="T2726" s="73">
        <f t="shared" si="598"/>
        <v>7882.32499170201</v>
      </c>
      <c r="U2726" s="73">
        <f t="shared" si="599"/>
        <v>19236</v>
      </c>
      <c r="V2726" s="73">
        <f t="shared" si="600"/>
        <v>89987.19664019198</v>
      </c>
      <c r="W2726" s="73">
        <f t="shared" si="601"/>
        <v>92613.35173087793</v>
      </c>
    </row>
    <row r="2727" spans="2:23" ht="15">
      <c r="B2727" t="s">
        <v>4487</v>
      </c>
      <c r="C2727" t="s">
        <v>4488</v>
      </c>
      <c r="D2727" t="s">
        <v>3644</v>
      </c>
      <c r="E2727" s="54">
        <v>40</v>
      </c>
      <c r="F2727" s="45" t="s">
        <v>407</v>
      </c>
      <c r="G2727" s="45" t="s">
        <v>408</v>
      </c>
      <c r="H2727" s="45" t="s">
        <v>785</v>
      </c>
      <c r="I2727" s="53">
        <v>55308.49</v>
      </c>
      <c r="J2727" s="58">
        <f t="shared" si="588"/>
        <v>57410.21262</v>
      </c>
      <c r="K2727" s="58">
        <f t="shared" si="589"/>
        <v>59304.749636459994</v>
      </c>
      <c r="L2727" s="74">
        <f t="shared" si="590"/>
        <v>4391.88126543</v>
      </c>
      <c r="M2727" s="74">
        <f t="shared" si="591"/>
        <v>84.9671146776</v>
      </c>
      <c r="N2727" s="74">
        <f t="shared" si="592"/>
        <v>384.0022598277695</v>
      </c>
      <c r="O2727" s="74">
        <f t="shared" si="593"/>
        <v>7391.564874825</v>
      </c>
      <c r="P2727" s="39">
        <f t="shared" si="594"/>
        <v>19044</v>
      </c>
      <c r="Q2727" s="73">
        <f t="shared" si="595"/>
        <v>4536.81334718919</v>
      </c>
      <c r="R2727" s="73">
        <f t="shared" si="596"/>
        <v>87.7710294619608</v>
      </c>
      <c r="S2727" s="73">
        <f t="shared" si="597"/>
        <v>384.0022598277695</v>
      </c>
      <c r="T2727" s="73">
        <f t="shared" si="598"/>
        <v>7739.26982755803</v>
      </c>
      <c r="U2727" s="73">
        <f t="shared" si="599"/>
        <v>19236</v>
      </c>
      <c r="V2727" s="73">
        <f t="shared" si="600"/>
        <v>88706.62813476037</v>
      </c>
      <c r="W2727" s="73">
        <f t="shared" si="601"/>
        <v>91288.60610049695</v>
      </c>
    </row>
    <row r="2728" spans="2:23" ht="15">
      <c r="B2728" t="s">
        <v>4489</v>
      </c>
      <c r="C2728" t="s">
        <v>4490</v>
      </c>
      <c r="D2728" t="s">
        <v>3644</v>
      </c>
      <c r="E2728" s="54">
        <v>40</v>
      </c>
      <c r="F2728" s="45" t="s">
        <v>407</v>
      </c>
      <c r="G2728" s="45" t="s">
        <v>408</v>
      </c>
      <c r="H2728" s="45" t="s">
        <v>785</v>
      </c>
      <c r="I2728" s="53">
        <v>55249.08</v>
      </c>
      <c r="J2728" s="58">
        <f t="shared" si="588"/>
        <v>57348.545040000005</v>
      </c>
      <c r="K2728" s="58">
        <f t="shared" si="589"/>
        <v>59241.04702632</v>
      </c>
      <c r="L2728" s="74">
        <f t="shared" si="590"/>
        <v>4387.163695560001</v>
      </c>
      <c r="M2728" s="74">
        <f t="shared" si="591"/>
        <v>84.87584665920001</v>
      </c>
      <c r="N2728" s="74">
        <f t="shared" si="592"/>
        <v>384.0022598277695</v>
      </c>
      <c r="O2728" s="74">
        <f t="shared" si="593"/>
        <v>7383.625173900001</v>
      </c>
      <c r="P2728" s="39">
        <f t="shared" si="594"/>
        <v>19044</v>
      </c>
      <c r="Q2728" s="73">
        <f t="shared" si="595"/>
        <v>4531.9400975134795</v>
      </c>
      <c r="R2728" s="73">
        <f t="shared" si="596"/>
        <v>87.67674959895359</v>
      </c>
      <c r="S2728" s="73">
        <f t="shared" si="597"/>
        <v>384.0022598277695</v>
      </c>
      <c r="T2728" s="73">
        <f t="shared" si="598"/>
        <v>7730.956636934759</v>
      </c>
      <c r="U2728" s="73">
        <f t="shared" si="599"/>
        <v>19236</v>
      </c>
      <c r="V2728" s="73">
        <f t="shared" si="600"/>
        <v>88632.21201594698</v>
      </c>
      <c r="W2728" s="73">
        <f t="shared" si="601"/>
        <v>91211.62277019495</v>
      </c>
    </row>
    <row r="2729" spans="2:23" ht="15">
      <c r="B2729" t="s">
        <v>4491</v>
      </c>
      <c r="C2729" t="s">
        <v>4492</v>
      </c>
      <c r="D2729" t="s">
        <v>1516</v>
      </c>
      <c r="E2729" s="54">
        <v>40</v>
      </c>
      <c r="F2729" s="45" t="s">
        <v>407</v>
      </c>
      <c r="G2729" s="45" t="s">
        <v>408</v>
      </c>
      <c r="H2729" s="45" t="s">
        <v>785</v>
      </c>
      <c r="I2729" s="53">
        <v>57488.32</v>
      </c>
      <c r="J2729" s="58">
        <f t="shared" si="588"/>
        <v>59672.87616</v>
      </c>
      <c r="K2729" s="58">
        <f t="shared" si="589"/>
        <v>61642.081073279995</v>
      </c>
      <c r="L2729" s="74">
        <f t="shared" si="590"/>
        <v>4564.97502624</v>
      </c>
      <c r="M2729" s="74">
        <f t="shared" si="591"/>
        <v>88.3158567168</v>
      </c>
      <c r="N2729" s="74">
        <f t="shared" si="592"/>
        <v>384.0022598277695</v>
      </c>
      <c r="O2729" s="74">
        <f t="shared" si="593"/>
        <v>7682.8828056</v>
      </c>
      <c r="P2729" s="39">
        <f t="shared" si="594"/>
        <v>19044</v>
      </c>
      <c r="Q2729" s="73">
        <f t="shared" si="595"/>
        <v>4715.61920210592</v>
      </c>
      <c r="R2729" s="73">
        <f t="shared" si="596"/>
        <v>91.23027998845438</v>
      </c>
      <c r="S2729" s="73">
        <f t="shared" si="597"/>
        <v>384.0022598277695</v>
      </c>
      <c r="T2729" s="73">
        <f t="shared" si="598"/>
        <v>8044.29158006304</v>
      </c>
      <c r="U2729" s="73">
        <f t="shared" si="599"/>
        <v>19236</v>
      </c>
      <c r="V2729" s="73">
        <f t="shared" si="600"/>
        <v>91437.05210838457</v>
      </c>
      <c r="W2729" s="73">
        <f t="shared" si="601"/>
        <v>94113.22439526518</v>
      </c>
    </row>
    <row r="2730" spans="2:23" ht="15">
      <c r="B2730" t="s">
        <v>4493</v>
      </c>
      <c r="C2730" t="s">
        <v>1596</v>
      </c>
      <c r="D2730" t="s">
        <v>661</v>
      </c>
      <c r="E2730" s="54">
        <v>40</v>
      </c>
      <c r="F2730" s="45" t="s">
        <v>407</v>
      </c>
      <c r="G2730" s="45" t="s">
        <v>408</v>
      </c>
      <c r="H2730" s="45" t="s">
        <v>412</v>
      </c>
      <c r="I2730" s="53">
        <v>93650.79</v>
      </c>
      <c r="J2730" s="58">
        <f t="shared" si="588"/>
        <v>97209.52002</v>
      </c>
      <c r="K2730" s="58">
        <f t="shared" si="589"/>
        <v>100417.43418065998</v>
      </c>
      <c r="L2730" s="74">
        <f t="shared" si="590"/>
        <v>7436.52828153</v>
      </c>
      <c r="M2730" s="74">
        <f t="shared" si="591"/>
        <v>143.8700896296</v>
      </c>
      <c r="N2730" s="74">
        <f t="shared" si="592"/>
        <v>384.0022598277695</v>
      </c>
      <c r="O2730" s="74">
        <f t="shared" si="593"/>
        <v>12515.725702575</v>
      </c>
      <c r="P2730" s="39">
        <f t="shared" si="594"/>
        <v>19044</v>
      </c>
      <c r="Q2730" s="73">
        <f t="shared" si="595"/>
        <v>7681.933714820489</v>
      </c>
      <c r="R2730" s="73">
        <f t="shared" si="596"/>
        <v>148.6178025873768</v>
      </c>
      <c r="S2730" s="73">
        <f t="shared" si="597"/>
        <v>384.0022598277695</v>
      </c>
      <c r="T2730" s="73">
        <f t="shared" si="598"/>
        <v>13104.475160576128</v>
      </c>
      <c r="U2730" s="73">
        <f t="shared" si="599"/>
        <v>19236</v>
      </c>
      <c r="V2730" s="73">
        <f t="shared" si="600"/>
        <v>136733.64635356236</v>
      </c>
      <c r="W2730" s="73">
        <f t="shared" si="601"/>
        <v>140972.46311847173</v>
      </c>
    </row>
    <row r="2731" spans="2:23" ht="15">
      <c r="B2731" t="s">
        <v>4494</v>
      </c>
      <c r="C2731" t="s">
        <v>2050</v>
      </c>
      <c r="D2731" t="s">
        <v>2048</v>
      </c>
      <c r="E2731" s="54">
        <v>40</v>
      </c>
      <c r="F2731" s="45" t="s">
        <v>407</v>
      </c>
      <c r="G2731" s="45" t="s">
        <v>408</v>
      </c>
      <c r="H2731" s="45" t="s">
        <v>785</v>
      </c>
      <c r="I2731" s="53">
        <v>61571.51</v>
      </c>
      <c r="J2731" s="58">
        <f t="shared" si="588"/>
        <v>63911.227380000004</v>
      </c>
      <c r="K2731" s="58">
        <f t="shared" si="589"/>
        <v>66020.29788354</v>
      </c>
      <c r="L2731" s="74">
        <f t="shared" si="590"/>
        <v>4889.20889457</v>
      </c>
      <c r="M2731" s="74">
        <f t="shared" si="591"/>
        <v>94.5886165224</v>
      </c>
      <c r="N2731" s="74">
        <f t="shared" si="592"/>
        <v>384.0022598277695</v>
      </c>
      <c r="O2731" s="74">
        <f t="shared" si="593"/>
        <v>8228.570525175</v>
      </c>
      <c r="P2731" s="39">
        <f t="shared" si="594"/>
        <v>19044</v>
      </c>
      <c r="Q2731" s="73">
        <f t="shared" si="595"/>
        <v>5050.55278809081</v>
      </c>
      <c r="R2731" s="73">
        <f t="shared" si="596"/>
        <v>97.7100408676392</v>
      </c>
      <c r="S2731" s="73">
        <f t="shared" si="597"/>
        <v>384.0022598277695</v>
      </c>
      <c r="T2731" s="73">
        <f t="shared" si="598"/>
        <v>8615.64887380197</v>
      </c>
      <c r="U2731" s="73">
        <f t="shared" si="599"/>
        <v>19236</v>
      </c>
      <c r="V2731" s="73">
        <f t="shared" si="600"/>
        <v>96551.59767609517</v>
      </c>
      <c r="W2731" s="73">
        <f t="shared" si="601"/>
        <v>99404.2118461282</v>
      </c>
    </row>
    <row r="2732" spans="2:23" ht="15">
      <c r="B2732" t="s">
        <v>4495</v>
      </c>
      <c r="C2732" t="s">
        <v>1165</v>
      </c>
      <c r="D2732" t="s">
        <v>417</v>
      </c>
      <c r="E2732" s="54">
        <v>40</v>
      </c>
      <c r="F2732" s="45" t="s">
        <v>407</v>
      </c>
      <c r="G2732" s="45" t="s">
        <v>408</v>
      </c>
      <c r="H2732" s="45" t="s">
        <v>412</v>
      </c>
      <c r="I2732" s="53">
        <v>39140.4</v>
      </c>
      <c r="J2732" s="58">
        <f t="shared" si="588"/>
        <v>40627.7352</v>
      </c>
      <c r="K2732" s="58">
        <f t="shared" si="589"/>
        <v>41968.4504616</v>
      </c>
      <c r="L2732" s="74">
        <f t="shared" si="590"/>
        <v>3108.0217428</v>
      </c>
      <c r="M2732" s="74">
        <f t="shared" si="591"/>
        <v>60.129048096000005</v>
      </c>
      <c r="N2732" s="74">
        <f t="shared" si="592"/>
        <v>384.0022598277695</v>
      </c>
      <c r="O2732" s="74">
        <f t="shared" si="593"/>
        <v>5230.820907</v>
      </c>
      <c r="P2732" s="39">
        <f t="shared" si="594"/>
        <v>19044</v>
      </c>
      <c r="Q2732" s="73">
        <f t="shared" si="595"/>
        <v>3210.5864603123996</v>
      </c>
      <c r="R2732" s="73">
        <f t="shared" si="596"/>
        <v>62.113306683168</v>
      </c>
      <c r="S2732" s="73">
        <f t="shared" si="597"/>
        <v>384.0022598277695</v>
      </c>
      <c r="T2732" s="73">
        <f t="shared" si="598"/>
        <v>5476.8827852388</v>
      </c>
      <c r="U2732" s="73">
        <f t="shared" si="599"/>
        <v>19236</v>
      </c>
      <c r="V2732" s="73">
        <f t="shared" si="600"/>
        <v>68454.70915772377</v>
      </c>
      <c r="W2732" s="73">
        <f t="shared" si="601"/>
        <v>70338.03527366213</v>
      </c>
    </row>
    <row r="2733" spans="2:23" ht="15">
      <c r="B2733" t="s">
        <v>4496</v>
      </c>
      <c r="C2733" t="s">
        <v>4497</v>
      </c>
      <c r="D2733" t="s">
        <v>420</v>
      </c>
      <c r="E2733" s="54">
        <v>40</v>
      </c>
      <c r="F2733" s="45" t="s">
        <v>407</v>
      </c>
      <c r="G2733" s="45" t="s">
        <v>408</v>
      </c>
      <c r="H2733" s="45" t="s">
        <v>412</v>
      </c>
      <c r="I2733" s="53">
        <v>39150.09</v>
      </c>
      <c r="J2733" s="58">
        <f t="shared" si="588"/>
        <v>40637.793419999995</v>
      </c>
      <c r="K2733" s="58">
        <f t="shared" si="589"/>
        <v>41978.84060285999</v>
      </c>
      <c r="L2733" s="74">
        <f t="shared" si="590"/>
        <v>3108.7911966299994</v>
      </c>
      <c r="M2733" s="74">
        <f t="shared" si="591"/>
        <v>60.14393426159999</v>
      </c>
      <c r="N2733" s="74">
        <f t="shared" si="592"/>
        <v>384.0022598277695</v>
      </c>
      <c r="O2733" s="74">
        <f t="shared" si="593"/>
        <v>5232.1159028249995</v>
      </c>
      <c r="P2733" s="39">
        <f t="shared" si="594"/>
        <v>19044</v>
      </c>
      <c r="Q2733" s="73">
        <f t="shared" si="595"/>
        <v>3211.3813061187893</v>
      </c>
      <c r="R2733" s="73">
        <f t="shared" si="596"/>
        <v>62.12868409223279</v>
      </c>
      <c r="S2733" s="73">
        <f t="shared" si="597"/>
        <v>384.0022598277695</v>
      </c>
      <c r="T2733" s="73">
        <f t="shared" si="598"/>
        <v>5478.238698673229</v>
      </c>
      <c r="U2733" s="73">
        <f t="shared" si="599"/>
        <v>19236</v>
      </c>
      <c r="V2733" s="73">
        <f t="shared" si="600"/>
        <v>68466.84671354436</v>
      </c>
      <c r="W2733" s="73">
        <f t="shared" si="601"/>
        <v>70350.59155157201</v>
      </c>
    </row>
    <row r="2734" spans="2:23" ht="15">
      <c r="B2734" t="s">
        <v>4498</v>
      </c>
      <c r="C2734" t="s">
        <v>1995</v>
      </c>
      <c r="D2734" t="s">
        <v>417</v>
      </c>
      <c r="E2734" s="54">
        <v>40</v>
      </c>
      <c r="F2734" s="45" t="s">
        <v>407</v>
      </c>
      <c r="G2734" s="45" t="s">
        <v>408</v>
      </c>
      <c r="H2734" s="45" t="s">
        <v>412</v>
      </c>
      <c r="I2734" s="53">
        <v>44067.92</v>
      </c>
      <c r="J2734" s="58">
        <f t="shared" si="588"/>
        <v>45742.50096</v>
      </c>
      <c r="K2734" s="58">
        <f t="shared" si="589"/>
        <v>47252.00349167999</v>
      </c>
      <c r="L2734" s="74">
        <f t="shared" si="590"/>
        <v>3499.3013234399996</v>
      </c>
      <c r="M2734" s="74">
        <f t="shared" si="591"/>
        <v>67.6989014208</v>
      </c>
      <c r="N2734" s="74">
        <f t="shared" si="592"/>
        <v>384.0022598277695</v>
      </c>
      <c r="O2734" s="74">
        <f t="shared" si="593"/>
        <v>5889.3469986</v>
      </c>
      <c r="P2734" s="39">
        <f t="shared" si="594"/>
        <v>19044</v>
      </c>
      <c r="Q2734" s="73">
        <f t="shared" si="595"/>
        <v>3614.778267113519</v>
      </c>
      <c r="R2734" s="73">
        <f t="shared" si="596"/>
        <v>69.93296516768639</v>
      </c>
      <c r="S2734" s="73">
        <f t="shared" si="597"/>
        <v>384.0022598277695</v>
      </c>
      <c r="T2734" s="73">
        <f t="shared" si="598"/>
        <v>6166.386455664239</v>
      </c>
      <c r="U2734" s="73">
        <f t="shared" si="599"/>
        <v>19236</v>
      </c>
      <c r="V2734" s="73">
        <f t="shared" si="600"/>
        <v>74626.85044328857</v>
      </c>
      <c r="W2734" s="73">
        <f t="shared" si="601"/>
        <v>76723.1034394532</v>
      </c>
    </row>
    <row r="2735" spans="2:23" ht="15">
      <c r="B2735" t="s">
        <v>4499</v>
      </c>
      <c r="C2735" t="s">
        <v>603</v>
      </c>
      <c r="D2735" t="s">
        <v>417</v>
      </c>
      <c r="E2735" s="54">
        <v>40</v>
      </c>
      <c r="F2735" s="45" t="s">
        <v>407</v>
      </c>
      <c r="G2735" s="45" t="s">
        <v>408</v>
      </c>
      <c r="H2735" s="45" t="s">
        <v>412</v>
      </c>
      <c r="I2735" s="53">
        <v>62529.99</v>
      </c>
      <c r="J2735" s="58">
        <f t="shared" si="588"/>
        <v>64906.12962</v>
      </c>
      <c r="K2735" s="58">
        <f t="shared" si="589"/>
        <v>67048.03189746</v>
      </c>
      <c r="L2735" s="74">
        <f t="shared" si="590"/>
        <v>4965.31891593</v>
      </c>
      <c r="M2735" s="74">
        <f t="shared" si="591"/>
        <v>96.0610718376</v>
      </c>
      <c r="N2735" s="74">
        <f t="shared" si="592"/>
        <v>384.0022598277695</v>
      </c>
      <c r="O2735" s="74">
        <f t="shared" si="593"/>
        <v>8356.664188575</v>
      </c>
      <c r="P2735" s="39">
        <f t="shared" si="594"/>
        <v>19044</v>
      </c>
      <c r="Q2735" s="73">
        <f t="shared" si="595"/>
        <v>5129.17444015569</v>
      </c>
      <c r="R2735" s="73">
        <f t="shared" si="596"/>
        <v>99.2310872082408</v>
      </c>
      <c r="S2735" s="73">
        <f t="shared" si="597"/>
        <v>384.0022598277695</v>
      </c>
      <c r="T2735" s="73">
        <f t="shared" si="598"/>
        <v>8749.76816261853</v>
      </c>
      <c r="U2735" s="73">
        <f t="shared" si="599"/>
        <v>19236</v>
      </c>
      <c r="V2735" s="73">
        <f t="shared" si="600"/>
        <v>97752.17605617037</v>
      </c>
      <c r="W2735" s="73">
        <f t="shared" si="601"/>
        <v>100646.20784727023</v>
      </c>
    </row>
    <row r="2736" spans="2:23" ht="15">
      <c r="B2736" t="s">
        <v>4500</v>
      </c>
      <c r="C2736" t="s">
        <v>3482</v>
      </c>
      <c r="D2736" t="s">
        <v>511</v>
      </c>
      <c r="E2736" s="54">
        <v>35</v>
      </c>
      <c r="F2736" s="45" t="s">
        <v>407</v>
      </c>
      <c r="G2736" s="45" t="s">
        <v>408</v>
      </c>
      <c r="H2736" s="45" t="s">
        <v>412</v>
      </c>
      <c r="I2736" s="53">
        <v>43929.7</v>
      </c>
      <c r="J2736" s="58">
        <f t="shared" si="588"/>
        <v>45599.0286</v>
      </c>
      <c r="K2736" s="58">
        <f t="shared" si="589"/>
        <v>47103.796543799996</v>
      </c>
      <c r="L2736" s="74">
        <f t="shared" si="590"/>
        <v>3488.3256878999996</v>
      </c>
      <c r="M2736" s="74">
        <f t="shared" si="591"/>
        <v>67.48656232799999</v>
      </c>
      <c r="N2736" s="74">
        <f t="shared" si="592"/>
        <v>384.0022598277695</v>
      </c>
      <c r="O2736" s="74">
        <f t="shared" si="593"/>
        <v>5870.87493225</v>
      </c>
      <c r="P2736" s="39">
        <f t="shared" si="594"/>
        <v>19044</v>
      </c>
      <c r="Q2736" s="73">
        <f t="shared" si="595"/>
        <v>3603.4404356006994</v>
      </c>
      <c r="R2736" s="73">
        <f t="shared" si="596"/>
        <v>69.71361888482399</v>
      </c>
      <c r="S2736" s="73">
        <f t="shared" si="597"/>
        <v>384.0022598277695</v>
      </c>
      <c r="T2736" s="73">
        <f t="shared" si="598"/>
        <v>6147.0454489659</v>
      </c>
      <c r="U2736" s="73">
        <f t="shared" si="599"/>
        <v>19236</v>
      </c>
      <c r="V2736" s="73">
        <f t="shared" si="600"/>
        <v>74453.71804230576</v>
      </c>
      <c r="W2736" s="73">
        <f t="shared" si="601"/>
        <v>76543.9983070792</v>
      </c>
    </row>
    <row r="2737" spans="2:23" ht="15">
      <c r="B2737" t="s">
        <v>4501</v>
      </c>
      <c r="C2737" t="s">
        <v>4502</v>
      </c>
      <c r="D2737" t="s">
        <v>784</v>
      </c>
      <c r="E2737" s="54">
        <v>40</v>
      </c>
      <c r="F2737" s="45" t="s">
        <v>407</v>
      </c>
      <c r="G2737" s="45" t="s">
        <v>408</v>
      </c>
      <c r="H2737" s="45" t="s">
        <v>785</v>
      </c>
      <c r="I2737" s="53">
        <v>54169.59</v>
      </c>
      <c r="J2737" s="58">
        <f t="shared" si="588"/>
        <v>56228.034419999996</v>
      </c>
      <c r="K2737" s="58">
        <f t="shared" si="589"/>
        <v>58083.55955585999</v>
      </c>
      <c r="L2737" s="74">
        <f t="shared" si="590"/>
        <v>4301.44463313</v>
      </c>
      <c r="M2737" s="74">
        <f t="shared" si="591"/>
        <v>83.21749094159999</v>
      </c>
      <c r="N2737" s="74">
        <f t="shared" si="592"/>
        <v>384.0022598277695</v>
      </c>
      <c r="O2737" s="74">
        <f t="shared" si="593"/>
        <v>7239.359431575</v>
      </c>
      <c r="P2737" s="39">
        <f t="shared" si="594"/>
        <v>19044</v>
      </c>
      <c r="Q2737" s="73">
        <f t="shared" si="595"/>
        <v>4443.392306023289</v>
      </c>
      <c r="R2737" s="73">
        <f t="shared" si="596"/>
        <v>85.96366814267279</v>
      </c>
      <c r="S2737" s="73">
        <f t="shared" si="597"/>
        <v>384.0022598277695</v>
      </c>
      <c r="T2737" s="73">
        <f t="shared" si="598"/>
        <v>7579.904522039729</v>
      </c>
      <c r="U2737" s="73">
        <f t="shared" si="599"/>
        <v>19236</v>
      </c>
      <c r="V2737" s="73">
        <f t="shared" si="600"/>
        <v>87280.05823547437</v>
      </c>
      <c r="W2737" s="73">
        <f t="shared" si="601"/>
        <v>89812.82231189345</v>
      </c>
    </row>
    <row r="2738" spans="2:23" ht="15">
      <c r="B2738" t="s">
        <v>4503</v>
      </c>
      <c r="C2738" t="s">
        <v>460</v>
      </c>
      <c r="D2738" t="s">
        <v>474</v>
      </c>
      <c r="E2738" s="54">
        <v>35</v>
      </c>
      <c r="F2738" s="45" t="s">
        <v>407</v>
      </c>
      <c r="G2738" s="45" t="s">
        <v>408</v>
      </c>
      <c r="H2738" s="45" t="s">
        <v>412</v>
      </c>
      <c r="I2738" s="53">
        <v>71961.26</v>
      </c>
      <c r="J2738" s="58">
        <f t="shared" si="588"/>
        <v>74695.78788</v>
      </c>
      <c r="K2738" s="58">
        <f t="shared" si="589"/>
        <v>77160.74888004</v>
      </c>
      <c r="L2738" s="74">
        <f t="shared" si="590"/>
        <v>5714.227772820001</v>
      </c>
      <c r="M2738" s="74">
        <f t="shared" si="591"/>
        <v>110.54976606240001</v>
      </c>
      <c r="N2738" s="74">
        <f t="shared" si="592"/>
        <v>384.0022598277695</v>
      </c>
      <c r="O2738" s="74">
        <f t="shared" si="593"/>
        <v>9617.082689550001</v>
      </c>
      <c r="P2738" s="39">
        <f t="shared" si="594"/>
        <v>19044</v>
      </c>
      <c r="Q2738" s="73">
        <f t="shared" si="595"/>
        <v>5902.79728932306</v>
      </c>
      <c r="R2738" s="73">
        <f t="shared" si="596"/>
        <v>114.1979083424592</v>
      </c>
      <c r="S2738" s="73">
        <f t="shared" si="597"/>
        <v>384.0022598277695</v>
      </c>
      <c r="T2738" s="73">
        <f t="shared" si="598"/>
        <v>10069.47772884522</v>
      </c>
      <c r="U2738" s="73">
        <f t="shared" si="599"/>
        <v>19236</v>
      </c>
      <c r="V2738" s="73">
        <f t="shared" si="600"/>
        <v>109565.65036826018</v>
      </c>
      <c r="W2738" s="73">
        <f t="shared" si="601"/>
        <v>112867.22406637852</v>
      </c>
    </row>
    <row r="2739" spans="2:23" ht="15">
      <c r="B2739" t="s">
        <v>4504</v>
      </c>
      <c r="C2739" t="s">
        <v>4505</v>
      </c>
      <c r="D2739" t="s">
        <v>2713</v>
      </c>
      <c r="E2739" s="54">
        <v>35</v>
      </c>
      <c r="F2739" s="45" t="s">
        <v>407</v>
      </c>
      <c r="G2739" s="45" t="s">
        <v>408</v>
      </c>
      <c r="H2739" s="45" t="s">
        <v>412</v>
      </c>
      <c r="I2739" s="53">
        <v>68569.07</v>
      </c>
      <c r="J2739" s="58">
        <f t="shared" si="588"/>
        <v>71174.69466000001</v>
      </c>
      <c r="K2739" s="58">
        <f t="shared" si="589"/>
        <v>73523.45958378</v>
      </c>
      <c r="L2739" s="74">
        <f t="shared" si="590"/>
        <v>5444.86414149</v>
      </c>
      <c r="M2739" s="74">
        <f t="shared" si="591"/>
        <v>105.33854809680001</v>
      </c>
      <c r="N2739" s="74">
        <f t="shared" si="592"/>
        <v>384.0022598277695</v>
      </c>
      <c r="O2739" s="74">
        <f t="shared" si="593"/>
        <v>9163.741937475</v>
      </c>
      <c r="P2739" s="39">
        <f t="shared" si="594"/>
        <v>19044</v>
      </c>
      <c r="Q2739" s="73">
        <f t="shared" si="595"/>
        <v>5624.54465815917</v>
      </c>
      <c r="R2739" s="73">
        <f t="shared" si="596"/>
        <v>108.8147201839944</v>
      </c>
      <c r="S2739" s="73">
        <f t="shared" si="597"/>
        <v>384.0022598277695</v>
      </c>
      <c r="T2739" s="73">
        <f t="shared" si="598"/>
        <v>9594.811475683291</v>
      </c>
      <c r="U2739" s="73">
        <f t="shared" si="599"/>
        <v>19236</v>
      </c>
      <c r="V2739" s="73">
        <f t="shared" si="600"/>
        <v>105316.64154688959</v>
      </c>
      <c r="W2739" s="73">
        <f t="shared" si="601"/>
        <v>108471.63269763422</v>
      </c>
    </row>
    <row r="2740" spans="2:23" ht="15">
      <c r="B2740" t="s">
        <v>4506</v>
      </c>
      <c r="C2740" t="s">
        <v>735</v>
      </c>
      <c r="D2740" t="s">
        <v>474</v>
      </c>
      <c r="E2740" s="54">
        <v>40</v>
      </c>
      <c r="F2740" s="45" t="s">
        <v>407</v>
      </c>
      <c r="G2740" s="45" t="s">
        <v>408</v>
      </c>
      <c r="H2740" s="45" t="s">
        <v>412</v>
      </c>
      <c r="I2740" s="53">
        <v>100172.59</v>
      </c>
      <c r="J2740" s="58">
        <f t="shared" si="588"/>
        <v>103979.14842</v>
      </c>
      <c r="K2740" s="58">
        <f t="shared" si="589"/>
        <v>107410.46031786</v>
      </c>
      <c r="L2740" s="74">
        <f t="shared" si="590"/>
        <v>7954.40485413</v>
      </c>
      <c r="M2740" s="74">
        <f t="shared" si="591"/>
        <v>153.88913966159998</v>
      </c>
      <c r="N2740" s="74">
        <f t="shared" si="592"/>
        <v>384.0022598277695</v>
      </c>
      <c r="O2740" s="74">
        <f t="shared" si="593"/>
        <v>13387.315359075</v>
      </c>
      <c r="P2740" s="39">
        <f t="shared" si="594"/>
        <v>19044</v>
      </c>
      <c r="Q2740" s="73">
        <f t="shared" si="595"/>
        <v>8216.900214316289</v>
      </c>
      <c r="R2740" s="73">
        <f t="shared" si="596"/>
        <v>158.96748127043278</v>
      </c>
      <c r="S2740" s="73">
        <f t="shared" si="597"/>
        <v>384.0022598277695</v>
      </c>
      <c r="T2740" s="73">
        <f t="shared" si="598"/>
        <v>14017.065071480729</v>
      </c>
      <c r="U2740" s="73">
        <f t="shared" si="599"/>
        <v>19236</v>
      </c>
      <c r="V2740" s="73">
        <f t="shared" si="600"/>
        <v>144902.76003269438</v>
      </c>
      <c r="W2740" s="73">
        <f t="shared" si="601"/>
        <v>149423.3953447552</v>
      </c>
    </row>
    <row r="2741" spans="2:23" ht="15">
      <c r="B2741" t="s">
        <v>4507</v>
      </c>
      <c r="C2741" t="s">
        <v>4508</v>
      </c>
      <c r="D2741" t="s">
        <v>4509</v>
      </c>
      <c r="E2741" s="54">
        <v>35</v>
      </c>
      <c r="F2741" s="45" t="s">
        <v>407</v>
      </c>
      <c r="G2741" s="45" t="s">
        <v>408</v>
      </c>
      <c r="H2741" s="45" t="s">
        <v>412</v>
      </c>
      <c r="I2741" s="53">
        <v>82636.8</v>
      </c>
      <c r="J2741" s="58">
        <f t="shared" si="588"/>
        <v>85776.99840000001</v>
      </c>
      <c r="K2741" s="58">
        <f t="shared" si="589"/>
        <v>88607.6393472</v>
      </c>
      <c r="L2741" s="74">
        <f t="shared" si="590"/>
        <v>6561.940377600001</v>
      </c>
      <c r="M2741" s="74">
        <f t="shared" si="591"/>
        <v>126.94995763200002</v>
      </c>
      <c r="N2741" s="74">
        <f t="shared" si="592"/>
        <v>384.0022598277695</v>
      </c>
      <c r="O2741" s="74">
        <f t="shared" si="593"/>
        <v>11043.788544000001</v>
      </c>
      <c r="P2741" s="39">
        <f t="shared" si="594"/>
        <v>19044</v>
      </c>
      <c r="Q2741" s="73">
        <f t="shared" si="595"/>
        <v>6778.484410060801</v>
      </c>
      <c r="R2741" s="73">
        <f t="shared" si="596"/>
        <v>131.13930623385602</v>
      </c>
      <c r="S2741" s="73">
        <f t="shared" si="597"/>
        <v>384.0022598277695</v>
      </c>
      <c r="T2741" s="73">
        <f t="shared" si="598"/>
        <v>11563.296934809601</v>
      </c>
      <c r="U2741" s="73">
        <f t="shared" si="599"/>
        <v>19236</v>
      </c>
      <c r="V2741" s="73">
        <f t="shared" si="600"/>
        <v>122937.67953905978</v>
      </c>
      <c r="W2741" s="73">
        <f t="shared" si="601"/>
        <v>126700.56225813203</v>
      </c>
    </row>
    <row r="2742" spans="2:23" ht="15">
      <c r="B2742" t="s">
        <v>4510</v>
      </c>
      <c r="C2742" t="s">
        <v>4511</v>
      </c>
      <c r="D2742" t="s">
        <v>458</v>
      </c>
      <c r="E2742" s="54">
        <v>35</v>
      </c>
      <c r="F2742" s="45" t="s">
        <v>407</v>
      </c>
      <c r="G2742" s="45" t="s">
        <v>408</v>
      </c>
      <c r="H2742" s="45" t="s">
        <v>412</v>
      </c>
      <c r="I2742" s="53">
        <v>64309.54</v>
      </c>
      <c r="J2742" s="58">
        <f t="shared" si="588"/>
        <v>66753.30252</v>
      </c>
      <c r="K2742" s="58">
        <f t="shared" si="589"/>
        <v>68956.16150316</v>
      </c>
      <c r="L2742" s="74">
        <f t="shared" si="590"/>
        <v>5106.627642779999</v>
      </c>
      <c r="M2742" s="74">
        <f t="shared" si="591"/>
        <v>98.79488772959999</v>
      </c>
      <c r="N2742" s="74">
        <f t="shared" si="592"/>
        <v>384.0022598277695</v>
      </c>
      <c r="O2742" s="74">
        <f t="shared" si="593"/>
        <v>8594.48769945</v>
      </c>
      <c r="P2742" s="39">
        <f t="shared" si="594"/>
        <v>19044</v>
      </c>
      <c r="Q2742" s="73">
        <f t="shared" si="595"/>
        <v>5275.14635499174</v>
      </c>
      <c r="R2742" s="73">
        <f t="shared" si="596"/>
        <v>102.05511902467678</v>
      </c>
      <c r="S2742" s="73">
        <f t="shared" si="597"/>
        <v>384.0022598277695</v>
      </c>
      <c r="T2742" s="73">
        <f t="shared" si="598"/>
        <v>8998.77907616238</v>
      </c>
      <c r="U2742" s="73">
        <f t="shared" si="599"/>
        <v>19236</v>
      </c>
      <c r="V2742" s="73">
        <f t="shared" si="600"/>
        <v>99981.21500978737</v>
      </c>
      <c r="W2742" s="73">
        <f t="shared" si="601"/>
        <v>102952.14431316656</v>
      </c>
    </row>
    <row r="2743" spans="2:23" ht="15">
      <c r="B2743" t="s">
        <v>4512</v>
      </c>
      <c r="C2743" t="s">
        <v>3113</v>
      </c>
      <c r="D2743" t="s">
        <v>1806</v>
      </c>
      <c r="E2743" s="54">
        <v>40</v>
      </c>
      <c r="F2743" s="45" t="s">
        <v>407</v>
      </c>
      <c r="G2743" s="45" t="s">
        <v>408</v>
      </c>
      <c r="H2743" s="45" t="s">
        <v>412</v>
      </c>
      <c r="I2743" s="53">
        <v>87895.9</v>
      </c>
      <c r="J2743" s="58">
        <f t="shared" si="588"/>
        <v>91235.9442</v>
      </c>
      <c r="K2743" s="58">
        <f t="shared" si="589"/>
        <v>94246.73035859999</v>
      </c>
      <c r="L2743" s="74">
        <f t="shared" si="590"/>
        <v>6979.5497313</v>
      </c>
      <c r="M2743" s="74">
        <f t="shared" si="591"/>
        <v>135.029197416</v>
      </c>
      <c r="N2743" s="74">
        <f t="shared" si="592"/>
        <v>384.0022598277695</v>
      </c>
      <c r="O2743" s="74">
        <f t="shared" si="593"/>
        <v>11746.62781575</v>
      </c>
      <c r="P2743" s="39">
        <f t="shared" si="594"/>
        <v>19044</v>
      </c>
      <c r="Q2743" s="73">
        <f t="shared" si="595"/>
        <v>7209.874872432899</v>
      </c>
      <c r="R2743" s="73">
        <f t="shared" si="596"/>
        <v>139.48516093072797</v>
      </c>
      <c r="S2743" s="73">
        <f t="shared" si="597"/>
        <v>384.0022598277695</v>
      </c>
      <c r="T2743" s="73">
        <f t="shared" si="598"/>
        <v>12299.1983117973</v>
      </c>
      <c r="U2743" s="73">
        <f t="shared" si="599"/>
        <v>19236</v>
      </c>
      <c r="V2743" s="73">
        <f t="shared" si="600"/>
        <v>129525.15320429378</v>
      </c>
      <c r="W2743" s="73">
        <f t="shared" si="601"/>
        <v>133515.2909635887</v>
      </c>
    </row>
    <row r="2744" spans="2:23" ht="15">
      <c r="B2744" t="s">
        <v>4513</v>
      </c>
      <c r="C2744" t="s">
        <v>4514</v>
      </c>
      <c r="D2744" t="s">
        <v>498</v>
      </c>
      <c r="E2744" s="54">
        <v>40</v>
      </c>
      <c r="F2744" s="45" t="s">
        <v>407</v>
      </c>
      <c r="G2744" s="45" t="s">
        <v>492</v>
      </c>
      <c r="H2744" s="45" t="s">
        <v>412</v>
      </c>
      <c r="I2744" s="53">
        <v>90323.26</v>
      </c>
      <c r="J2744" s="58">
        <f t="shared" si="588"/>
        <v>93755.54388</v>
      </c>
      <c r="K2744" s="58">
        <f t="shared" si="589"/>
        <v>96849.47682803999</v>
      </c>
      <c r="L2744" s="74">
        <f t="shared" si="590"/>
        <v>7172.29910682</v>
      </c>
      <c r="M2744" s="74">
        <f t="shared" si="591"/>
        <v>138.7582049424</v>
      </c>
      <c r="N2744" s="74">
        <f t="shared" si="592"/>
        <v>384.0022598277695</v>
      </c>
      <c r="O2744" s="74">
        <f t="shared" si="593"/>
        <v>12071.02627455</v>
      </c>
      <c r="P2744" s="39">
        <f t="shared" si="594"/>
        <v>19044</v>
      </c>
      <c r="Q2744" s="73">
        <f t="shared" si="595"/>
        <v>7408.984977345059</v>
      </c>
      <c r="R2744" s="73">
        <f t="shared" si="596"/>
        <v>143.33722570549918</v>
      </c>
      <c r="S2744" s="73">
        <f t="shared" si="597"/>
        <v>384.0022598277695</v>
      </c>
      <c r="T2744" s="73">
        <f t="shared" si="598"/>
        <v>12638.856726059219</v>
      </c>
      <c r="U2744" s="73">
        <f t="shared" si="599"/>
        <v>19236</v>
      </c>
      <c r="V2744" s="73">
        <f t="shared" si="600"/>
        <v>132565.62972614018</v>
      </c>
      <c r="W2744" s="73">
        <f t="shared" si="601"/>
        <v>136660.65801697754</v>
      </c>
    </row>
    <row r="2745" spans="2:23" ht="15">
      <c r="B2745" t="s">
        <v>4515</v>
      </c>
      <c r="C2745" t="s">
        <v>435</v>
      </c>
      <c r="D2745" t="s">
        <v>417</v>
      </c>
      <c r="E2745" s="54">
        <v>40</v>
      </c>
      <c r="F2745" s="45" t="s">
        <v>407</v>
      </c>
      <c r="G2745" s="45" t="s">
        <v>408</v>
      </c>
      <c r="H2745" s="45" t="s">
        <v>412</v>
      </c>
      <c r="I2745" s="53">
        <v>83348.49</v>
      </c>
      <c r="J2745" s="58">
        <f t="shared" si="588"/>
        <v>86515.73262000001</v>
      </c>
      <c r="K2745" s="58">
        <f t="shared" si="589"/>
        <v>89370.75179646</v>
      </c>
      <c r="L2745" s="74">
        <f t="shared" si="590"/>
        <v>6618.45354543</v>
      </c>
      <c r="M2745" s="74">
        <f t="shared" si="591"/>
        <v>128.0432842776</v>
      </c>
      <c r="N2745" s="74">
        <f t="shared" si="592"/>
        <v>384.0022598277695</v>
      </c>
      <c r="O2745" s="74">
        <f t="shared" si="593"/>
        <v>11138.900574825002</v>
      </c>
      <c r="P2745" s="39">
        <f t="shared" si="594"/>
        <v>19044</v>
      </c>
      <c r="Q2745" s="73">
        <f t="shared" si="595"/>
        <v>6836.862512429189</v>
      </c>
      <c r="R2745" s="73">
        <f t="shared" si="596"/>
        <v>132.2687126587608</v>
      </c>
      <c r="S2745" s="73">
        <f t="shared" si="597"/>
        <v>384.0022598277695</v>
      </c>
      <c r="T2745" s="73">
        <f t="shared" si="598"/>
        <v>11662.88310943803</v>
      </c>
      <c r="U2745" s="73">
        <f t="shared" si="599"/>
        <v>19236</v>
      </c>
      <c r="V2745" s="73">
        <f t="shared" si="600"/>
        <v>123829.13228436038</v>
      </c>
      <c r="W2745" s="73">
        <f t="shared" si="601"/>
        <v>127622.76839081376</v>
      </c>
    </row>
    <row r="2746" spans="2:23" ht="15">
      <c r="B2746" t="s">
        <v>4516</v>
      </c>
      <c r="C2746" t="s">
        <v>4517</v>
      </c>
      <c r="D2746" t="s">
        <v>491</v>
      </c>
      <c r="E2746" s="54">
        <v>40</v>
      </c>
      <c r="F2746" s="45" t="s">
        <v>407</v>
      </c>
      <c r="G2746" s="45" t="s">
        <v>492</v>
      </c>
      <c r="H2746" s="45" t="s">
        <v>412</v>
      </c>
      <c r="I2746" s="53">
        <v>89160.2</v>
      </c>
      <c r="J2746" s="58">
        <f t="shared" si="588"/>
        <v>92548.2876</v>
      </c>
      <c r="K2746" s="58">
        <f t="shared" si="589"/>
        <v>95602.38109079999</v>
      </c>
      <c r="L2746" s="74">
        <f t="shared" si="590"/>
        <v>7079.944001399999</v>
      </c>
      <c r="M2746" s="74">
        <f t="shared" si="591"/>
        <v>136.971465648</v>
      </c>
      <c r="N2746" s="74">
        <f t="shared" si="592"/>
        <v>384.0022598277695</v>
      </c>
      <c r="O2746" s="74">
        <f t="shared" si="593"/>
        <v>11915.5920285</v>
      </c>
      <c r="P2746" s="39">
        <f t="shared" si="594"/>
        <v>19044</v>
      </c>
      <c r="Q2746" s="73">
        <f t="shared" si="595"/>
        <v>7313.582153446199</v>
      </c>
      <c r="R2746" s="73">
        <f t="shared" si="596"/>
        <v>141.49152401438397</v>
      </c>
      <c r="S2746" s="73">
        <f t="shared" si="597"/>
        <v>384.0022598277695</v>
      </c>
      <c r="T2746" s="73">
        <f t="shared" si="598"/>
        <v>12476.110732349398</v>
      </c>
      <c r="U2746" s="73">
        <f t="shared" si="599"/>
        <v>19236</v>
      </c>
      <c r="V2746" s="73">
        <f t="shared" si="600"/>
        <v>131108.79735537578</v>
      </c>
      <c r="W2746" s="73">
        <f t="shared" si="601"/>
        <v>135153.56776043773</v>
      </c>
    </row>
    <row r="2747" spans="2:23" ht="15">
      <c r="B2747" t="s">
        <v>4518</v>
      </c>
      <c r="C2747" t="s">
        <v>4519</v>
      </c>
      <c r="D2747" t="s">
        <v>495</v>
      </c>
      <c r="E2747" s="54">
        <v>35</v>
      </c>
      <c r="F2747" s="45" t="s">
        <v>407</v>
      </c>
      <c r="G2747" s="45" t="s">
        <v>408</v>
      </c>
      <c r="H2747" s="45" t="s">
        <v>412</v>
      </c>
      <c r="I2747" s="53">
        <v>60912.13</v>
      </c>
      <c r="J2747" s="58">
        <f t="shared" si="588"/>
        <v>63226.79094</v>
      </c>
      <c r="K2747" s="58">
        <f t="shared" si="589"/>
        <v>65313.275041019995</v>
      </c>
      <c r="L2747" s="74">
        <f t="shared" si="590"/>
        <v>4836.84950691</v>
      </c>
      <c r="M2747" s="74">
        <f t="shared" si="591"/>
        <v>93.5756505912</v>
      </c>
      <c r="N2747" s="74">
        <f t="shared" si="592"/>
        <v>384.0022598277695</v>
      </c>
      <c r="O2747" s="74">
        <f t="shared" si="593"/>
        <v>8140.449333525</v>
      </c>
      <c r="P2747" s="39">
        <f t="shared" si="594"/>
        <v>19044</v>
      </c>
      <c r="Q2747" s="73">
        <f t="shared" si="595"/>
        <v>4996.46554063803</v>
      </c>
      <c r="R2747" s="73">
        <f t="shared" si="596"/>
        <v>96.6636470607096</v>
      </c>
      <c r="S2747" s="73">
        <f t="shared" si="597"/>
        <v>384.0022598277695</v>
      </c>
      <c r="T2747" s="73">
        <f t="shared" si="598"/>
        <v>8523.38239285311</v>
      </c>
      <c r="U2747" s="73">
        <f t="shared" si="599"/>
        <v>19236</v>
      </c>
      <c r="V2747" s="73">
        <f t="shared" si="600"/>
        <v>95725.66769085397</v>
      </c>
      <c r="W2747" s="73">
        <f t="shared" si="601"/>
        <v>98549.78888139961</v>
      </c>
    </row>
    <row r="2748" spans="2:23" ht="15">
      <c r="B2748" t="s">
        <v>4520</v>
      </c>
      <c r="C2748" t="s">
        <v>4521</v>
      </c>
      <c r="D2748" t="s">
        <v>2447</v>
      </c>
      <c r="E2748" s="54">
        <v>40</v>
      </c>
      <c r="F2748" s="45" t="s">
        <v>407</v>
      </c>
      <c r="G2748" s="45" t="s">
        <v>408</v>
      </c>
      <c r="H2748" s="45" t="s">
        <v>412</v>
      </c>
      <c r="I2748" s="53">
        <v>83036.87</v>
      </c>
      <c r="J2748" s="58">
        <f t="shared" si="588"/>
        <v>86192.27106</v>
      </c>
      <c r="K2748" s="58">
        <f t="shared" si="589"/>
        <v>89036.61600498</v>
      </c>
      <c r="L2748" s="74">
        <f t="shared" si="590"/>
        <v>6593.70873609</v>
      </c>
      <c r="M2748" s="74">
        <f t="shared" si="591"/>
        <v>127.5645611688</v>
      </c>
      <c r="N2748" s="74">
        <f t="shared" si="592"/>
        <v>384.0022598277695</v>
      </c>
      <c r="O2748" s="74">
        <f t="shared" si="593"/>
        <v>11097.254898975</v>
      </c>
      <c r="P2748" s="39">
        <f t="shared" si="594"/>
        <v>19044</v>
      </c>
      <c r="Q2748" s="73">
        <f t="shared" si="595"/>
        <v>6811.30112438097</v>
      </c>
      <c r="R2748" s="73">
        <f t="shared" si="596"/>
        <v>131.7741916873704</v>
      </c>
      <c r="S2748" s="73">
        <f t="shared" si="597"/>
        <v>384.0022598277695</v>
      </c>
      <c r="T2748" s="73">
        <f t="shared" si="598"/>
        <v>11619.27838864989</v>
      </c>
      <c r="U2748" s="73">
        <f t="shared" si="599"/>
        <v>19236</v>
      </c>
      <c r="V2748" s="73">
        <f t="shared" si="600"/>
        <v>123438.80151606156</v>
      </c>
      <c r="W2748" s="73">
        <f t="shared" si="601"/>
        <v>127218.971969526</v>
      </c>
    </row>
    <row r="2749" spans="2:23" ht="15">
      <c r="B2749" t="s">
        <v>4522</v>
      </c>
      <c r="C2749" t="s">
        <v>1084</v>
      </c>
      <c r="D2749" t="s">
        <v>661</v>
      </c>
      <c r="E2749" s="54">
        <v>40</v>
      </c>
      <c r="F2749" s="45" t="s">
        <v>407</v>
      </c>
      <c r="G2749" s="45" t="s">
        <v>408</v>
      </c>
      <c r="H2749" s="45" t="s">
        <v>412</v>
      </c>
      <c r="I2749" s="53">
        <v>113177.84</v>
      </c>
      <c r="J2749" s="58">
        <f t="shared" si="588"/>
        <v>117478.59792</v>
      </c>
      <c r="K2749" s="58">
        <f t="shared" si="589"/>
        <v>121355.39165135998</v>
      </c>
      <c r="L2749" s="74">
        <f t="shared" si="590"/>
        <v>8987.11274088</v>
      </c>
      <c r="M2749" s="74">
        <f t="shared" si="591"/>
        <v>173.8683249216</v>
      </c>
      <c r="N2749" s="74">
        <f t="shared" si="592"/>
        <v>384.0022598277695</v>
      </c>
      <c r="O2749" s="74">
        <f t="shared" si="593"/>
        <v>15125.3694822</v>
      </c>
      <c r="P2749" s="39">
        <f t="shared" si="594"/>
        <v>19044</v>
      </c>
      <c r="Q2749" s="73">
        <f t="shared" si="595"/>
        <v>9283.687461329038</v>
      </c>
      <c r="R2749" s="73">
        <f t="shared" si="596"/>
        <v>179.60597964401276</v>
      </c>
      <c r="S2749" s="73">
        <f t="shared" si="597"/>
        <v>384.0022598277695</v>
      </c>
      <c r="T2749" s="73">
        <f t="shared" si="598"/>
        <v>15836.87861050248</v>
      </c>
      <c r="U2749" s="73">
        <f t="shared" si="599"/>
        <v>19236</v>
      </c>
      <c r="V2749" s="73">
        <f t="shared" si="600"/>
        <v>161192.95072782936</v>
      </c>
      <c r="W2749" s="73">
        <f t="shared" si="601"/>
        <v>166275.56596266327</v>
      </c>
    </row>
    <row r="2750" spans="2:23" ht="15">
      <c r="B2750" t="s">
        <v>4523</v>
      </c>
      <c r="C2750" t="s">
        <v>3592</v>
      </c>
      <c r="D2750" t="s">
        <v>851</v>
      </c>
      <c r="E2750" s="54">
        <v>40</v>
      </c>
      <c r="F2750" s="45" t="s">
        <v>407</v>
      </c>
      <c r="G2750" s="45" t="s">
        <v>408</v>
      </c>
      <c r="H2750" s="45" t="s">
        <v>412</v>
      </c>
      <c r="I2750" s="53">
        <v>103759.69</v>
      </c>
      <c r="J2750" s="58">
        <f t="shared" si="588"/>
        <v>107702.55822</v>
      </c>
      <c r="K2750" s="58">
        <f t="shared" si="589"/>
        <v>111256.74264126</v>
      </c>
      <c r="L2750" s="74">
        <f t="shared" si="590"/>
        <v>8239.24570383</v>
      </c>
      <c r="M2750" s="74">
        <f t="shared" si="591"/>
        <v>159.3997861656</v>
      </c>
      <c r="N2750" s="74">
        <f t="shared" si="592"/>
        <v>384.0022598277695</v>
      </c>
      <c r="O2750" s="74">
        <f t="shared" si="593"/>
        <v>13866.704370825</v>
      </c>
      <c r="P2750" s="39">
        <f t="shared" si="594"/>
        <v>19044</v>
      </c>
      <c r="Q2750" s="73">
        <f t="shared" si="595"/>
        <v>8511.14081205639</v>
      </c>
      <c r="R2750" s="73">
        <f t="shared" si="596"/>
        <v>164.6599791090648</v>
      </c>
      <c r="S2750" s="73">
        <f t="shared" si="597"/>
        <v>384.0022598277695</v>
      </c>
      <c r="T2750" s="73">
        <f t="shared" si="598"/>
        <v>14519.00491468443</v>
      </c>
      <c r="U2750" s="73">
        <f t="shared" si="599"/>
        <v>19236</v>
      </c>
      <c r="V2750" s="73">
        <f t="shared" si="600"/>
        <v>149395.91034064838</v>
      </c>
      <c r="W2750" s="73">
        <f t="shared" si="601"/>
        <v>154071.55060693767</v>
      </c>
    </row>
    <row r="2751" spans="2:23" ht="15">
      <c r="B2751" t="s">
        <v>4524</v>
      </c>
      <c r="C2751" t="s">
        <v>4525</v>
      </c>
      <c r="D2751" t="s">
        <v>2009</v>
      </c>
      <c r="E2751" s="54">
        <v>40</v>
      </c>
      <c r="F2751" s="45" t="s">
        <v>407</v>
      </c>
      <c r="G2751" s="45" t="s">
        <v>408</v>
      </c>
      <c r="H2751" s="45" t="s">
        <v>761</v>
      </c>
      <c r="I2751" s="53">
        <v>137623.99</v>
      </c>
      <c r="J2751" s="58">
        <f t="shared" si="588"/>
        <v>142853.70162</v>
      </c>
      <c r="K2751" s="58">
        <f t="shared" si="589"/>
        <v>147567.87377345999</v>
      </c>
      <c r="L2751" s="74">
        <f t="shared" si="590"/>
        <v>10032.17867349</v>
      </c>
      <c r="M2751" s="74">
        <f t="shared" si="591"/>
        <v>211.4234783976</v>
      </c>
      <c r="N2751" s="74">
        <f t="shared" si="592"/>
        <v>384.0022598277695</v>
      </c>
      <c r="O2751" s="74">
        <f t="shared" si="593"/>
        <v>18392.414083575</v>
      </c>
      <c r="P2751" s="39">
        <f t="shared" si="594"/>
        <v>19044</v>
      </c>
      <c r="Q2751" s="73">
        <f t="shared" si="595"/>
        <v>10100.53416971517</v>
      </c>
      <c r="R2751" s="73">
        <f t="shared" si="596"/>
        <v>218.4004531847208</v>
      </c>
      <c r="S2751" s="73">
        <f t="shared" si="597"/>
        <v>384.0022598277695</v>
      </c>
      <c r="T2751" s="73">
        <f t="shared" si="598"/>
        <v>19257.60752743653</v>
      </c>
      <c r="U2751" s="73">
        <f t="shared" si="599"/>
        <v>19236</v>
      </c>
      <c r="V2751" s="73">
        <f t="shared" si="600"/>
        <v>190917.72011529037</v>
      </c>
      <c r="W2751" s="73">
        <f t="shared" si="601"/>
        <v>196764.41818362416</v>
      </c>
    </row>
    <row r="2752" spans="2:23" ht="15">
      <c r="B2752" t="s">
        <v>4526</v>
      </c>
      <c r="C2752" t="s">
        <v>709</v>
      </c>
      <c r="D2752" t="s">
        <v>710</v>
      </c>
      <c r="E2752" s="54">
        <v>40</v>
      </c>
      <c r="F2752" s="45" t="s">
        <v>407</v>
      </c>
      <c r="G2752" s="45" t="s">
        <v>408</v>
      </c>
      <c r="H2752" s="45" t="s">
        <v>761</v>
      </c>
      <c r="I2752" s="53">
        <v>85439.62</v>
      </c>
      <c r="J2752" s="58">
        <f t="shared" si="588"/>
        <v>88686.32556</v>
      </c>
      <c r="K2752" s="58">
        <f t="shared" si="589"/>
        <v>91612.97430347999</v>
      </c>
      <c r="L2752" s="74">
        <f t="shared" si="590"/>
        <v>6784.50390534</v>
      </c>
      <c r="M2752" s="74">
        <f t="shared" si="591"/>
        <v>131.2557618288</v>
      </c>
      <c r="N2752" s="74">
        <f t="shared" si="592"/>
        <v>384.0022598277695</v>
      </c>
      <c r="O2752" s="74">
        <f t="shared" si="593"/>
        <v>11418.36441585</v>
      </c>
      <c r="P2752" s="39">
        <f t="shared" si="594"/>
        <v>19044</v>
      </c>
      <c r="Q2752" s="73">
        <f t="shared" si="595"/>
        <v>7008.392534216219</v>
      </c>
      <c r="R2752" s="73">
        <f t="shared" si="596"/>
        <v>135.58720196915039</v>
      </c>
      <c r="S2752" s="73">
        <f t="shared" si="597"/>
        <v>384.0022598277695</v>
      </c>
      <c r="T2752" s="73">
        <f t="shared" si="598"/>
        <v>11955.49314660414</v>
      </c>
      <c r="U2752" s="73">
        <f t="shared" si="599"/>
        <v>19236</v>
      </c>
      <c r="V2752" s="73">
        <f t="shared" si="600"/>
        <v>126448.45190284657</v>
      </c>
      <c r="W2752" s="73">
        <f t="shared" si="601"/>
        <v>130332.44944609728</v>
      </c>
    </row>
    <row r="2753" spans="2:23" ht="15">
      <c r="B2753" t="s">
        <v>4527</v>
      </c>
      <c r="C2753" t="s">
        <v>1395</v>
      </c>
      <c r="D2753" t="s">
        <v>710</v>
      </c>
      <c r="E2753" s="54">
        <v>40</v>
      </c>
      <c r="F2753" s="45" t="s">
        <v>407</v>
      </c>
      <c r="G2753" s="45" t="s">
        <v>408</v>
      </c>
      <c r="H2753" s="45" t="s">
        <v>761</v>
      </c>
      <c r="I2753" s="53">
        <v>91218.09</v>
      </c>
      <c r="J2753" s="58">
        <f t="shared" si="588"/>
        <v>94684.37742</v>
      </c>
      <c r="K2753" s="58">
        <f t="shared" si="589"/>
        <v>97808.96187485999</v>
      </c>
      <c r="L2753" s="74">
        <f t="shared" si="590"/>
        <v>7243.3548726300005</v>
      </c>
      <c r="M2753" s="74">
        <f t="shared" si="591"/>
        <v>140.1328785816</v>
      </c>
      <c r="N2753" s="74">
        <f t="shared" si="592"/>
        <v>384.0022598277695</v>
      </c>
      <c r="O2753" s="74">
        <f t="shared" si="593"/>
        <v>12190.613592825</v>
      </c>
      <c r="P2753" s="39">
        <f t="shared" si="594"/>
        <v>19044</v>
      </c>
      <c r="Q2753" s="73">
        <f t="shared" si="595"/>
        <v>7482.385583426789</v>
      </c>
      <c r="R2753" s="73">
        <f t="shared" si="596"/>
        <v>144.75726357479277</v>
      </c>
      <c r="S2753" s="73">
        <f t="shared" si="597"/>
        <v>384.0022598277695</v>
      </c>
      <c r="T2753" s="73">
        <f t="shared" si="598"/>
        <v>12764.069524669228</v>
      </c>
      <c r="U2753" s="73">
        <f t="shared" si="599"/>
        <v>19236</v>
      </c>
      <c r="V2753" s="73">
        <f t="shared" si="600"/>
        <v>133686.48102386438</v>
      </c>
      <c r="W2753" s="73">
        <f t="shared" si="601"/>
        <v>137820.17650635858</v>
      </c>
    </row>
    <row r="2754" spans="2:23" ht="15">
      <c r="B2754" t="s">
        <v>4528</v>
      </c>
      <c r="C2754" t="s">
        <v>3243</v>
      </c>
      <c r="D2754" t="s">
        <v>710</v>
      </c>
      <c r="E2754" s="54">
        <v>40</v>
      </c>
      <c r="F2754" s="45" t="s">
        <v>407</v>
      </c>
      <c r="G2754" s="45" t="s">
        <v>408</v>
      </c>
      <c r="H2754" s="45" t="s">
        <v>761</v>
      </c>
      <c r="I2754" s="53">
        <v>116228.25</v>
      </c>
      <c r="J2754" s="58">
        <f t="shared" si="588"/>
        <v>120644.9235</v>
      </c>
      <c r="K2754" s="58">
        <f t="shared" si="589"/>
        <v>124626.2059755</v>
      </c>
      <c r="L2754" s="74">
        <f t="shared" si="590"/>
        <v>9229.33664775</v>
      </c>
      <c r="M2754" s="74">
        <f t="shared" si="591"/>
        <v>178.55448678</v>
      </c>
      <c r="N2754" s="74">
        <f t="shared" si="592"/>
        <v>384.0022598277695</v>
      </c>
      <c r="O2754" s="74">
        <f t="shared" si="593"/>
        <v>15533.033900625001</v>
      </c>
      <c r="P2754" s="39">
        <f t="shared" si="594"/>
        <v>19044</v>
      </c>
      <c r="Q2754" s="73">
        <f t="shared" si="595"/>
        <v>9533.904757125749</v>
      </c>
      <c r="R2754" s="73">
        <f t="shared" si="596"/>
        <v>184.44678484373998</v>
      </c>
      <c r="S2754" s="73">
        <f t="shared" si="597"/>
        <v>384.0022598277695</v>
      </c>
      <c r="T2754" s="73">
        <f t="shared" si="598"/>
        <v>16263.71987980275</v>
      </c>
      <c r="U2754" s="73">
        <f t="shared" si="599"/>
        <v>19236</v>
      </c>
      <c r="V2754" s="73">
        <f t="shared" si="600"/>
        <v>165013.85079498278</v>
      </c>
      <c r="W2754" s="73">
        <f t="shared" si="601"/>
        <v>170228.2796571</v>
      </c>
    </row>
    <row r="2755" spans="2:23" ht="15">
      <c r="B2755" t="s">
        <v>4529</v>
      </c>
      <c r="C2755" t="s">
        <v>4530</v>
      </c>
      <c r="D2755" t="s">
        <v>710</v>
      </c>
      <c r="E2755" s="54">
        <v>40</v>
      </c>
      <c r="F2755" s="45" t="s">
        <v>407</v>
      </c>
      <c r="G2755" s="45" t="s">
        <v>408</v>
      </c>
      <c r="H2755" s="45" t="s">
        <v>761</v>
      </c>
      <c r="I2755" s="53">
        <v>129158.58</v>
      </c>
      <c r="J2755" s="58">
        <f t="shared" si="588"/>
        <v>134066.60604</v>
      </c>
      <c r="K2755" s="58">
        <f t="shared" si="589"/>
        <v>138490.80403932</v>
      </c>
      <c r="L2755" s="74">
        <f t="shared" si="590"/>
        <v>9904.765787580001</v>
      </c>
      <c r="M2755" s="74">
        <f t="shared" si="591"/>
        <v>198.41857693920002</v>
      </c>
      <c r="N2755" s="74">
        <f t="shared" si="592"/>
        <v>384.0022598277695</v>
      </c>
      <c r="O2755" s="74">
        <f t="shared" si="593"/>
        <v>17261.075527650002</v>
      </c>
      <c r="P2755" s="39">
        <f t="shared" si="594"/>
        <v>19044</v>
      </c>
      <c r="Q2755" s="73">
        <f t="shared" si="595"/>
        <v>9968.91665857014</v>
      </c>
      <c r="R2755" s="73">
        <f t="shared" si="596"/>
        <v>204.9663899781936</v>
      </c>
      <c r="S2755" s="73">
        <f t="shared" si="597"/>
        <v>384.0022598277695</v>
      </c>
      <c r="T2755" s="73">
        <f t="shared" si="598"/>
        <v>18073.049927131262</v>
      </c>
      <c r="U2755" s="73">
        <f t="shared" si="599"/>
        <v>19236</v>
      </c>
      <c r="V2755" s="73">
        <f t="shared" si="600"/>
        <v>180858.868191997</v>
      </c>
      <c r="W2755" s="73">
        <f t="shared" si="601"/>
        <v>186357.73927482736</v>
      </c>
    </row>
    <row r="2756" spans="2:23" ht="15">
      <c r="B2756" t="s">
        <v>4531</v>
      </c>
      <c r="C2756" t="s">
        <v>987</v>
      </c>
      <c r="D2756" t="s">
        <v>710</v>
      </c>
      <c r="E2756" s="54">
        <v>40</v>
      </c>
      <c r="F2756" s="45" t="s">
        <v>407</v>
      </c>
      <c r="G2756" s="45" t="s">
        <v>408</v>
      </c>
      <c r="H2756" s="45" t="s">
        <v>761</v>
      </c>
      <c r="I2756" s="53">
        <v>79815.13</v>
      </c>
      <c r="J2756" s="58">
        <f t="shared" si="588"/>
        <v>82848.10494</v>
      </c>
      <c r="K2756" s="58">
        <f t="shared" si="589"/>
        <v>85582.09240302</v>
      </c>
      <c r="L2756" s="74">
        <f t="shared" si="590"/>
        <v>6337.8800279100005</v>
      </c>
      <c r="M2756" s="74">
        <f t="shared" si="591"/>
        <v>122.61519531120001</v>
      </c>
      <c r="N2756" s="74">
        <f t="shared" si="592"/>
        <v>384.0022598277695</v>
      </c>
      <c r="O2756" s="74">
        <f t="shared" si="593"/>
        <v>10666.693511025001</v>
      </c>
      <c r="P2756" s="39">
        <f t="shared" si="594"/>
        <v>19044</v>
      </c>
      <c r="Q2756" s="73">
        <f t="shared" si="595"/>
        <v>6547.03006883103</v>
      </c>
      <c r="R2756" s="73">
        <f t="shared" si="596"/>
        <v>126.66149675646959</v>
      </c>
      <c r="S2756" s="73">
        <f t="shared" si="597"/>
        <v>384.0022598277695</v>
      </c>
      <c r="T2756" s="73">
        <f t="shared" si="598"/>
        <v>11168.46305859411</v>
      </c>
      <c r="U2756" s="73">
        <f t="shared" si="599"/>
        <v>19236</v>
      </c>
      <c r="V2756" s="73">
        <f t="shared" si="600"/>
        <v>119403.29593407398</v>
      </c>
      <c r="W2756" s="73">
        <f t="shared" si="601"/>
        <v>123044.24928702938</v>
      </c>
    </row>
    <row r="2757" spans="2:23" ht="15">
      <c r="B2757" t="s">
        <v>4532</v>
      </c>
      <c r="C2757" t="s">
        <v>1011</v>
      </c>
      <c r="D2757" t="s">
        <v>710</v>
      </c>
      <c r="E2757" s="54">
        <v>40</v>
      </c>
      <c r="F2757" s="45" t="s">
        <v>407</v>
      </c>
      <c r="G2757" s="45" t="s">
        <v>408</v>
      </c>
      <c r="H2757" s="45" t="s">
        <v>761</v>
      </c>
      <c r="I2757" s="53">
        <v>91364.58</v>
      </c>
      <c r="J2757" s="58">
        <f t="shared" si="588"/>
        <v>94836.43404000001</v>
      </c>
      <c r="K2757" s="58">
        <f t="shared" si="589"/>
        <v>97966.03636332</v>
      </c>
      <c r="L2757" s="74">
        <f t="shared" si="590"/>
        <v>7254.98720406</v>
      </c>
      <c r="M2757" s="74">
        <f t="shared" si="591"/>
        <v>140.3579223792</v>
      </c>
      <c r="N2757" s="74">
        <f t="shared" si="592"/>
        <v>384.0022598277695</v>
      </c>
      <c r="O2757" s="74">
        <f t="shared" si="593"/>
        <v>12210.190882650002</v>
      </c>
      <c r="P2757" s="39">
        <f t="shared" si="594"/>
        <v>19044</v>
      </c>
      <c r="Q2757" s="73">
        <f t="shared" si="595"/>
        <v>7494.40178179398</v>
      </c>
      <c r="R2757" s="73">
        <f t="shared" si="596"/>
        <v>144.9897338177136</v>
      </c>
      <c r="S2757" s="73">
        <f t="shared" si="597"/>
        <v>384.0022598277695</v>
      </c>
      <c r="T2757" s="73">
        <f t="shared" si="598"/>
        <v>12784.56774541326</v>
      </c>
      <c r="U2757" s="73">
        <f t="shared" si="599"/>
        <v>19236</v>
      </c>
      <c r="V2757" s="73">
        <f t="shared" si="600"/>
        <v>133869.97230891697</v>
      </c>
      <c r="W2757" s="73">
        <f t="shared" si="601"/>
        <v>138009.9978841727</v>
      </c>
    </row>
    <row r="2758" spans="2:23" ht="15">
      <c r="B2758" t="s">
        <v>4533</v>
      </c>
      <c r="C2758" t="s">
        <v>737</v>
      </c>
      <c r="D2758" t="s">
        <v>710</v>
      </c>
      <c r="E2758" s="54">
        <v>40</v>
      </c>
      <c r="F2758" s="45" t="s">
        <v>407</v>
      </c>
      <c r="G2758" s="45" t="s">
        <v>408</v>
      </c>
      <c r="H2758" s="45" t="s">
        <v>761</v>
      </c>
      <c r="I2758" s="53">
        <v>105744.34</v>
      </c>
      <c r="J2758" s="58">
        <f t="shared" si="588"/>
        <v>109762.62492</v>
      </c>
      <c r="K2758" s="58">
        <f t="shared" si="589"/>
        <v>113384.79154235999</v>
      </c>
      <c r="L2758" s="74">
        <f t="shared" si="590"/>
        <v>8396.84080638</v>
      </c>
      <c r="M2758" s="74">
        <f t="shared" si="591"/>
        <v>162.4486848816</v>
      </c>
      <c r="N2758" s="74">
        <f t="shared" si="592"/>
        <v>384.0022598277695</v>
      </c>
      <c r="O2758" s="74">
        <f t="shared" si="593"/>
        <v>14131.93795845</v>
      </c>
      <c r="P2758" s="39">
        <f t="shared" si="594"/>
        <v>19044</v>
      </c>
      <c r="Q2758" s="73">
        <f t="shared" si="595"/>
        <v>8673.936552990539</v>
      </c>
      <c r="R2758" s="73">
        <f t="shared" si="596"/>
        <v>167.80949148269278</v>
      </c>
      <c r="S2758" s="73">
        <f t="shared" si="597"/>
        <v>384.0022598277695</v>
      </c>
      <c r="T2758" s="73">
        <f t="shared" si="598"/>
        <v>14796.71529627798</v>
      </c>
      <c r="U2758" s="73">
        <f t="shared" si="599"/>
        <v>19236</v>
      </c>
      <c r="V2758" s="73">
        <f t="shared" si="600"/>
        <v>151881.85462953936</v>
      </c>
      <c r="W2758" s="73">
        <f t="shared" si="601"/>
        <v>156643.255142939</v>
      </c>
    </row>
    <row r="2759" spans="2:23" ht="15">
      <c r="B2759" t="s">
        <v>4534</v>
      </c>
      <c r="C2759" t="s">
        <v>3159</v>
      </c>
      <c r="D2759" t="s">
        <v>710</v>
      </c>
      <c r="E2759" s="54">
        <v>40</v>
      </c>
      <c r="F2759" s="45" t="s">
        <v>407</v>
      </c>
      <c r="G2759" s="45" t="s">
        <v>408</v>
      </c>
      <c r="H2759" s="45" t="s">
        <v>761</v>
      </c>
      <c r="I2759" s="53">
        <v>116325.06</v>
      </c>
      <c r="J2759" s="58">
        <f t="shared" si="588"/>
        <v>120745.41228</v>
      </c>
      <c r="K2759" s="58">
        <f t="shared" si="589"/>
        <v>124730.01088524</v>
      </c>
      <c r="L2759" s="74">
        <f t="shared" si="590"/>
        <v>9237.024039420001</v>
      </c>
      <c r="M2759" s="74">
        <f t="shared" si="591"/>
        <v>178.7032101744</v>
      </c>
      <c r="N2759" s="74">
        <f t="shared" si="592"/>
        <v>384.0022598277695</v>
      </c>
      <c r="O2759" s="74">
        <f t="shared" si="593"/>
        <v>15545.971831050001</v>
      </c>
      <c r="P2759" s="39">
        <f t="shared" si="594"/>
        <v>19044</v>
      </c>
      <c r="Q2759" s="73">
        <f t="shared" si="595"/>
        <v>9541.84583272086</v>
      </c>
      <c r="R2759" s="73">
        <f t="shared" si="596"/>
        <v>184.6004161101552</v>
      </c>
      <c r="S2759" s="73">
        <f t="shared" si="597"/>
        <v>384.0022598277695</v>
      </c>
      <c r="T2759" s="73">
        <f t="shared" si="598"/>
        <v>16277.266420523822</v>
      </c>
      <c r="U2759" s="73">
        <f t="shared" si="599"/>
        <v>19236</v>
      </c>
      <c r="V2759" s="73">
        <f t="shared" si="600"/>
        <v>165135.11362047217</v>
      </c>
      <c r="W2759" s="73">
        <f t="shared" si="601"/>
        <v>170353.7258144226</v>
      </c>
    </row>
    <row r="2760" spans="2:23" ht="15">
      <c r="B2760" t="s">
        <v>4535</v>
      </c>
      <c r="C2760" t="s">
        <v>2273</v>
      </c>
      <c r="D2760" t="s">
        <v>710</v>
      </c>
      <c r="E2760" s="54">
        <v>40</v>
      </c>
      <c r="F2760" s="45" t="s">
        <v>407</v>
      </c>
      <c r="G2760" s="45" t="s">
        <v>408</v>
      </c>
      <c r="H2760" s="45" t="s">
        <v>761</v>
      </c>
      <c r="I2760" s="53">
        <v>129411.48</v>
      </c>
      <c r="J2760" s="58">
        <f t="shared" si="588"/>
        <v>134329.11624</v>
      </c>
      <c r="K2760" s="58">
        <f t="shared" si="589"/>
        <v>138761.97707592</v>
      </c>
      <c r="L2760" s="74">
        <f t="shared" si="590"/>
        <v>9908.572185480001</v>
      </c>
      <c r="M2760" s="74">
        <f t="shared" si="591"/>
        <v>198.80709203520001</v>
      </c>
      <c r="N2760" s="74">
        <f t="shared" si="592"/>
        <v>384.0022598277695</v>
      </c>
      <c r="O2760" s="74">
        <f t="shared" si="593"/>
        <v>17294.8737159</v>
      </c>
      <c r="P2760" s="39">
        <f t="shared" si="594"/>
        <v>19044</v>
      </c>
      <c r="Q2760" s="73">
        <f t="shared" si="595"/>
        <v>9972.84866760084</v>
      </c>
      <c r="R2760" s="73">
        <f t="shared" si="596"/>
        <v>205.3677260723616</v>
      </c>
      <c r="S2760" s="73">
        <f t="shared" si="597"/>
        <v>384.0022598277695</v>
      </c>
      <c r="T2760" s="73">
        <f t="shared" si="598"/>
        <v>18108.43800840756</v>
      </c>
      <c r="U2760" s="73">
        <f t="shared" si="599"/>
        <v>19236</v>
      </c>
      <c r="V2760" s="73">
        <f t="shared" si="600"/>
        <v>181159.37149324297</v>
      </c>
      <c r="W2760" s="73">
        <f t="shared" si="601"/>
        <v>186668.63373782852</v>
      </c>
    </row>
    <row r="2761" spans="2:23" ht="15">
      <c r="B2761" t="s">
        <v>4536</v>
      </c>
      <c r="C2761" t="s">
        <v>4525</v>
      </c>
      <c r="D2761" t="s">
        <v>2009</v>
      </c>
      <c r="E2761" s="54">
        <v>40</v>
      </c>
      <c r="F2761" s="45" t="s">
        <v>407</v>
      </c>
      <c r="G2761" s="45" t="s">
        <v>408</v>
      </c>
      <c r="H2761" s="45" t="s">
        <v>761</v>
      </c>
      <c r="I2761" s="53">
        <v>137623.99</v>
      </c>
      <c r="J2761" s="58">
        <f t="shared" si="588"/>
        <v>142853.70162</v>
      </c>
      <c r="K2761" s="58">
        <f t="shared" si="589"/>
        <v>147567.87377345999</v>
      </c>
      <c r="L2761" s="74">
        <f t="shared" si="590"/>
        <v>10032.17867349</v>
      </c>
      <c r="M2761" s="74">
        <f t="shared" si="591"/>
        <v>211.4234783976</v>
      </c>
      <c r="N2761" s="74">
        <f t="shared" si="592"/>
        <v>384.0022598277695</v>
      </c>
      <c r="O2761" s="74">
        <f t="shared" si="593"/>
        <v>18392.414083575</v>
      </c>
      <c r="P2761" s="39">
        <f t="shared" si="594"/>
        <v>19044</v>
      </c>
      <c r="Q2761" s="73">
        <f t="shared" si="595"/>
        <v>10100.53416971517</v>
      </c>
      <c r="R2761" s="73">
        <f t="shared" si="596"/>
        <v>218.4004531847208</v>
      </c>
      <c r="S2761" s="73">
        <f t="shared" si="597"/>
        <v>384.0022598277695</v>
      </c>
      <c r="T2761" s="73">
        <f t="shared" si="598"/>
        <v>19257.60752743653</v>
      </c>
      <c r="U2761" s="73">
        <f t="shared" si="599"/>
        <v>19236</v>
      </c>
      <c r="V2761" s="73">
        <f t="shared" si="600"/>
        <v>190917.72011529037</v>
      </c>
      <c r="W2761" s="73">
        <f t="shared" si="601"/>
        <v>196764.41818362416</v>
      </c>
    </row>
    <row r="2762" spans="2:23" ht="15">
      <c r="B2762" t="s">
        <v>4537</v>
      </c>
      <c r="C2762" t="s">
        <v>4538</v>
      </c>
      <c r="D2762" t="s">
        <v>710</v>
      </c>
      <c r="E2762" s="54">
        <v>40</v>
      </c>
      <c r="F2762" s="45" t="s">
        <v>407</v>
      </c>
      <c r="G2762" s="45" t="s">
        <v>408</v>
      </c>
      <c r="H2762" s="45" t="s">
        <v>761</v>
      </c>
      <c r="I2762" s="53">
        <v>138548.25</v>
      </c>
      <c r="J2762" s="58">
        <f aca="true" t="shared" si="602" ref="J2762:J2825">I2762*(1+$F$1)</f>
        <v>143813.0835</v>
      </c>
      <c r="K2762" s="58">
        <f aca="true" t="shared" si="603" ref="K2762:K2825">J2762*(1+$F$2)</f>
        <v>148558.9152555</v>
      </c>
      <c r="L2762" s="74">
        <f aca="true" t="shared" si="604" ref="L2762:L2825">IF(J2762-$L$2&lt;0,J2762*$I$3,($L$2*$I$3)+(J2762-$L$2)*$I$4)</f>
        <v>10046.08971075</v>
      </c>
      <c r="M2762" s="74">
        <f aca="true" t="shared" si="605" ref="M2762:M2825">J2762*0.00148</f>
        <v>212.84336358000002</v>
      </c>
      <c r="N2762" s="74">
        <f aca="true" t="shared" si="606" ref="N2762:N2825">2080*0.184616471071043</f>
        <v>384.0022598277695</v>
      </c>
      <c r="O2762" s="74">
        <f aca="true" t="shared" si="607" ref="O2762:O2825">J2762*0.12875</f>
        <v>18515.934500625</v>
      </c>
      <c r="P2762" s="39">
        <f aca="true" t="shared" si="608" ref="P2762:P2825">1587*12</f>
        <v>19044</v>
      </c>
      <c r="Q2762" s="73">
        <f aca="true" t="shared" si="609" ref="Q2762:Q2825">IF(K2762-$L$2&lt;0,K2762*$I$3,($L$2*$I$3)+(K2762-$L$2)*$I$4)</f>
        <v>10114.90427120475</v>
      </c>
      <c r="R2762" s="73">
        <f aca="true" t="shared" si="610" ref="R2762:R2825">K2762*0.00148</f>
        <v>219.86719457814002</v>
      </c>
      <c r="S2762" s="73">
        <f aca="true" t="shared" si="611" ref="S2762:S2825">2080*0.184616471071043</f>
        <v>384.0022598277695</v>
      </c>
      <c r="T2762" s="73">
        <f aca="true" t="shared" si="612" ref="T2762:T2825">K2762*0.1305</f>
        <v>19386.93844084275</v>
      </c>
      <c r="U2762" s="73">
        <f aca="true" t="shared" si="613" ref="U2762:U2825">1603*12</f>
        <v>19236</v>
      </c>
      <c r="V2762" s="73">
        <f aca="true" t="shared" si="614" ref="V2762:V2825">J2762+SUM(L2762:P2762)</f>
        <v>192015.9533347828</v>
      </c>
      <c r="W2762" s="73">
        <f aca="true" t="shared" si="615" ref="W2762:W2825">K2762+SUM(Q2762:U2762)</f>
        <v>197900.62742195342</v>
      </c>
    </row>
    <row r="2763" spans="2:23" ht="15">
      <c r="B2763" t="s">
        <v>4539</v>
      </c>
      <c r="C2763" t="s">
        <v>1735</v>
      </c>
      <c r="D2763" t="s">
        <v>710</v>
      </c>
      <c r="E2763" s="54">
        <v>40</v>
      </c>
      <c r="F2763" s="45" t="s">
        <v>407</v>
      </c>
      <c r="G2763" s="45" t="s">
        <v>408</v>
      </c>
      <c r="H2763" s="45" t="s">
        <v>761</v>
      </c>
      <c r="I2763" s="53">
        <v>87698.78</v>
      </c>
      <c r="J2763" s="58">
        <f t="shared" si="602"/>
        <v>91031.33364</v>
      </c>
      <c r="K2763" s="58">
        <f t="shared" si="603"/>
        <v>94035.36765012</v>
      </c>
      <c r="L2763" s="74">
        <f t="shared" si="604"/>
        <v>6963.897023459999</v>
      </c>
      <c r="M2763" s="74">
        <f t="shared" si="605"/>
        <v>134.7263737872</v>
      </c>
      <c r="N2763" s="74">
        <f t="shared" si="606"/>
        <v>384.0022598277695</v>
      </c>
      <c r="O2763" s="74">
        <f t="shared" si="607"/>
        <v>11720.28420615</v>
      </c>
      <c r="P2763" s="39">
        <f t="shared" si="608"/>
        <v>19044</v>
      </c>
      <c r="Q2763" s="73">
        <f t="shared" si="609"/>
        <v>7193.70562523418</v>
      </c>
      <c r="R2763" s="73">
        <f t="shared" si="610"/>
        <v>139.17234412217758</v>
      </c>
      <c r="S2763" s="73">
        <f t="shared" si="611"/>
        <v>384.0022598277695</v>
      </c>
      <c r="T2763" s="73">
        <f t="shared" si="612"/>
        <v>12271.61547834066</v>
      </c>
      <c r="U2763" s="73">
        <f t="shared" si="613"/>
        <v>19236</v>
      </c>
      <c r="V2763" s="73">
        <f t="shared" si="614"/>
        <v>129278.24350322496</v>
      </c>
      <c r="W2763" s="73">
        <f t="shared" si="615"/>
        <v>133259.8633576448</v>
      </c>
    </row>
    <row r="2764" spans="2:23" ht="15">
      <c r="B2764" t="s">
        <v>4540</v>
      </c>
      <c r="C2764" t="s">
        <v>737</v>
      </c>
      <c r="D2764" t="s">
        <v>710</v>
      </c>
      <c r="E2764" s="54">
        <v>40</v>
      </c>
      <c r="F2764" s="45" t="s">
        <v>407</v>
      </c>
      <c r="G2764" s="45" t="s">
        <v>408</v>
      </c>
      <c r="H2764" s="45" t="s">
        <v>761</v>
      </c>
      <c r="I2764" s="53">
        <v>105744.34</v>
      </c>
      <c r="J2764" s="58">
        <f t="shared" si="602"/>
        <v>109762.62492</v>
      </c>
      <c r="K2764" s="58">
        <f t="shared" si="603"/>
        <v>113384.79154235999</v>
      </c>
      <c r="L2764" s="74">
        <f t="shared" si="604"/>
        <v>8396.84080638</v>
      </c>
      <c r="M2764" s="74">
        <f t="shared" si="605"/>
        <v>162.4486848816</v>
      </c>
      <c r="N2764" s="74">
        <f t="shared" si="606"/>
        <v>384.0022598277695</v>
      </c>
      <c r="O2764" s="74">
        <f t="shared" si="607"/>
        <v>14131.93795845</v>
      </c>
      <c r="P2764" s="39">
        <f t="shared" si="608"/>
        <v>19044</v>
      </c>
      <c r="Q2764" s="73">
        <f t="shared" si="609"/>
        <v>8673.936552990539</v>
      </c>
      <c r="R2764" s="73">
        <f t="shared" si="610"/>
        <v>167.80949148269278</v>
      </c>
      <c r="S2764" s="73">
        <f t="shared" si="611"/>
        <v>384.0022598277695</v>
      </c>
      <c r="T2764" s="73">
        <f t="shared" si="612"/>
        <v>14796.71529627798</v>
      </c>
      <c r="U2764" s="73">
        <f t="shared" si="613"/>
        <v>19236</v>
      </c>
      <c r="V2764" s="73">
        <f t="shared" si="614"/>
        <v>151881.85462953936</v>
      </c>
      <c r="W2764" s="73">
        <f t="shared" si="615"/>
        <v>156643.255142939</v>
      </c>
    </row>
    <row r="2765" spans="2:23" ht="15">
      <c r="B2765" t="s">
        <v>4541</v>
      </c>
      <c r="C2765" t="s">
        <v>3159</v>
      </c>
      <c r="D2765" t="s">
        <v>710</v>
      </c>
      <c r="E2765" s="54">
        <v>40</v>
      </c>
      <c r="F2765" s="45" t="s">
        <v>407</v>
      </c>
      <c r="G2765" s="45" t="s">
        <v>408</v>
      </c>
      <c r="H2765" s="45" t="s">
        <v>761</v>
      </c>
      <c r="I2765" s="53">
        <v>116325.06</v>
      </c>
      <c r="J2765" s="58">
        <f t="shared" si="602"/>
        <v>120745.41228</v>
      </c>
      <c r="K2765" s="58">
        <f t="shared" si="603"/>
        <v>124730.01088524</v>
      </c>
      <c r="L2765" s="74">
        <f t="shared" si="604"/>
        <v>9237.024039420001</v>
      </c>
      <c r="M2765" s="74">
        <f t="shared" si="605"/>
        <v>178.7032101744</v>
      </c>
      <c r="N2765" s="74">
        <f t="shared" si="606"/>
        <v>384.0022598277695</v>
      </c>
      <c r="O2765" s="74">
        <f t="shared" si="607"/>
        <v>15545.971831050001</v>
      </c>
      <c r="P2765" s="39">
        <f t="shared" si="608"/>
        <v>19044</v>
      </c>
      <c r="Q2765" s="73">
        <f t="shared" si="609"/>
        <v>9541.84583272086</v>
      </c>
      <c r="R2765" s="73">
        <f t="shared" si="610"/>
        <v>184.6004161101552</v>
      </c>
      <c r="S2765" s="73">
        <f t="shared" si="611"/>
        <v>384.0022598277695</v>
      </c>
      <c r="T2765" s="73">
        <f t="shared" si="612"/>
        <v>16277.266420523822</v>
      </c>
      <c r="U2765" s="73">
        <f t="shared" si="613"/>
        <v>19236</v>
      </c>
      <c r="V2765" s="73">
        <f t="shared" si="614"/>
        <v>165135.11362047217</v>
      </c>
      <c r="W2765" s="73">
        <f t="shared" si="615"/>
        <v>170353.7258144226</v>
      </c>
    </row>
    <row r="2766" spans="2:23" ht="15">
      <c r="B2766" t="s">
        <v>4542</v>
      </c>
      <c r="C2766" t="s">
        <v>2273</v>
      </c>
      <c r="D2766" t="s">
        <v>710</v>
      </c>
      <c r="E2766" s="54">
        <v>40</v>
      </c>
      <c r="F2766" s="45" t="s">
        <v>407</v>
      </c>
      <c r="G2766" s="45" t="s">
        <v>408</v>
      </c>
      <c r="H2766" s="45" t="s">
        <v>761</v>
      </c>
      <c r="I2766" s="53">
        <v>129411.48</v>
      </c>
      <c r="J2766" s="58">
        <f t="shared" si="602"/>
        <v>134329.11624</v>
      </c>
      <c r="K2766" s="58">
        <f t="shared" si="603"/>
        <v>138761.97707592</v>
      </c>
      <c r="L2766" s="74">
        <f t="shared" si="604"/>
        <v>9908.572185480001</v>
      </c>
      <c r="M2766" s="74">
        <f t="shared" si="605"/>
        <v>198.80709203520001</v>
      </c>
      <c r="N2766" s="74">
        <f t="shared" si="606"/>
        <v>384.0022598277695</v>
      </c>
      <c r="O2766" s="74">
        <f t="shared" si="607"/>
        <v>17294.8737159</v>
      </c>
      <c r="P2766" s="39">
        <f t="shared" si="608"/>
        <v>19044</v>
      </c>
      <c r="Q2766" s="73">
        <f t="shared" si="609"/>
        <v>9972.84866760084</v>
      </c>
      <c r="R2766" s="73">
        <f t="shared" si="610"/>
        <v>205.3677260723616</v>
      </c>
      <c r="S2766" s="73">
        <f t="shared" si="611"/>
        <v>384.0022598277695</v>
      </c>
      <c r="T2766" s="73">
        <f t="shared" si="612"/>
        <v>18108.43800840756</v>
      </c>
      <c r="U2766" s="73">
        <f t="shared" si="613"/>
        <v>19236</v>
      </c>
      <c r="V2766" s="73">
        <f t="shared" si="614"/>
        <v>181159.37149324297</v>
      </c>
      <c r="W2766" s="73">
        <f t="shared" si="615"/>
        <v>186668.63373782852</v>
      </c>
    </row>
    <row r="2767" spans="2:23" ht="15">
      <c r="B2767" t="s">
        <v>4543</v>
      </c>
      <c r="C2767" t="s">
        <v>4525</v>
      </c>
      <c r="D2767" t="s">
        <v>2009</v>
      </c>
      <c r="E2767" s="54">
        <v>40</v>
      </c>
      <c r="F2767" s="45" t="s">
        <v>407</v>
      </c>
      <c r="G2767" s="45" t="s">
        <v>408</v>
      </c>
      <c r="H2767" s="45" t="s">
        <v>761</v>
      </c>
      <c r="I2767" s="53">
        <v>137623.99</v>
      </c>
      <c r="J2767" s="58">
        <f t="shared" si="602"/>
        <v>142853.70162</v>
      </c>
      <c r="K2767" s="58">
        <f t="shared" si="603"/>
        <v>147567.87377345999</v>
      </c>
      <c r="L2767" s="74">
        <f t="shared" si="604"/>
        <v>10032.17867349</v>
      </c>
      <c r="M2767" s="74">
        <f t="shared" si="605"/>
        <v>211.4234783976</v>
      </c>
      <c r="N2767" s="74">
        <f t="shared" si="606"/>
        <v>384.0022598277695</v>
      </c>
      <c r="O2767" s="74">
        <f t="shared" si="607"/>
        <v>18392.414083575</v>
      </c>
      <c r="P2767" s="39">
        <f t="shared" si="608"/>
        <v>19044</v>
      </c>
      <c r="Q2767" s="73">
        <f t="shared" si="609"/>
        <v>10100.53416971517</v>
      </c>
      <c r="R2767" s="73">
        <f t="shared" si="610"/>
        <v>218.4004531847208</v>
      </c>
      <c r="S2767" s="73">
        <f t="shared" si="611"/>
        <v>384.0022598277695</v>
      </c>
      <c r="T2767" s="73">
        <f t="shared" si="612"/>
        <v>19257.60752743653</v>
      </c>
      <c r="U2767" s="73">
        <f t="shared" si="613"/>
        <v>19236</v>
      </c>
      <c r="V2767" s="73">
        <f t="shared" si="614"/>
        <v>190917.72011529037</v>
      </c>
      <c r="W2767" s="73">
        <f t="shared" si="615"/>
        <v>196764.41818362416</v>
      </c>
    </row>
    <row r="2768" spans="2:23" ht="15">
      <c r="B2768" t="s">
        <v>4544</v>
      </c>
      <c r="C2768" t="s">
        <v>4538</v>
      </c>
      <c r="D2768" t="s">
        <v>710</v>
      </c>
      <c r="E2768" s="54">
        <v>40</v>
      </c>
      <c r="F2768" s="45" t="s">
        <v>407</v>
      </c>
      <c r="G2768" s="45" t="s">
        <v>408</v>
      </c>
      <c r="H2768" s="45" t="s">
        <v>761</v>
      </c>
      <c r="I2768" s="53">
        <v>138548.25</v>
      </c>
      <c r="J2768" s="58">
        <f t="shared" si="602"/>
        <v>143813.0835</v>
      </c>
      <c r="K2768" s="58">
        <f t="shared" si="603"/>
        <v>148558.9152555</v>
      </c>
      <c r="L2768" s="74">
        <f t="shared" si="604"/>
        <v>10046.08971075</v>
      </c>
      <c r="M2768" s="74">
        <f t="shared" si="605"/>
        <v>212.84336358000002</v>
      </c>
      <c r="N2768" s="74">
        <f t="shared" si="606"/>
        <v>384.0022598277695</v>
      </c>
      <c r="O2768" s="74">
        <f t="shared" si="607"/>
        <v>18515.934500625</v>
      </c>
      <c r="P2768" s="39">
        <f t="shared" si="608"/>
        <v>19044</v>
      </c>
      <c r="Q2768" s="73">
        <f t="shared" si="609"/>
        <v>10114.90427120475</v>
      </c>
      <c r="R2768" s="73">
        <f t="shared" si="610"/>
        <v>219.86719457814002</v>
      </c>
      <c r="S2768" s="73">
        <f t="shared" si="611"/>
        <v>384.0022598277695</v>
      </c>
      <c r="T2768" s="73">
        <f t="shared" si="612"/>
        <v>19386.93844084275</v>
      </c>
      <c r="U2768" s="73">
        <f t="shared" si="613"/>
        <v>19236</v>
      </c>
      <c r="V2768" s="73">
        <f t="shared" si="614"/>
        <v>192015.9533347828</v>
      </c>
      <c r="W2768" s="73">
        <f t="shared" si="615"/>
        <v>197900.62742195342</v>
      </c>
    </row>
    <row r="2769" spans="2:23" ht="15">
      <c r="B2769" t="s">
        <v>4545</v>
      </c>
      <c r="C2769" t="s">
        <v>3564</v>
      </c>
      <c r="D2769" t="s">
        <v>746</v>
      </c>
      <c r="E2769" s="54">
        <v>40</v>
      </c>
      <c r="F2769" s="45" t="s">
        <v>407</v>
      </c>
      <c r="G2769" s="45" t="s">
        <v>408</v>
      </c>
      <c r="H2769" s="45" t="s">
        <v>761</v>
      </c>
      <c r="I2769" s="53">
        <v>119166.05</v>
      </c>
      <c r="J2769" s="58">
        <f t="shared" si="602"/>
        <v>123694.35990000001</v>
      </c>
      <c r="K2769" s="58">
        <f t="shared" si="603"/>
        <v>127776.2737767</v>
      </c>
      <c r="L2769" s="74">
        <f t="shared" si="604"/>
        <v>9462.618532350001</v>
      </c>
      <c r="M2769" s="74">
        <f t="shared" si="605"/>
        <v>183.06765265200002</v>
      </c>
      <c r="N2769" s="74">
        <f t="shared" si="606"/>
        <v>384.0022598277695</v>
      </c>
      <c r="O2769" s="74">
        <f t="shared" si="607"/>
        <v>15925.648837125002</v>
      </c>
      <c r="P2769" s="39">
        <f t="shared" si="608"/>
        <v>19044</v>
      </c>
      <c r="Q2769" s="73">
        <f t="shared" si="609"/>
        <v>9774.88494391755</v>
      </c>
      <c r="R2769" s="73">
        <f t="shared" si="610"/>
        <v>189.108885189516</v>
      </c>
      <c r="S2769" s="73">
        <f t="shared" si="611"/>
        <v>384.0022598277695</v>
      </c>
      <c r="T2769" s="73">
        <f t="shared" si="612"/>
        <v>16674.80372785935</v>
      </c>
      <c r="U2769" s="73">
        <f t="shared" si="613"/>
        <v>19236</v>
      </c>
      <c r="V2769" s="73">
        <f t="shared" si="614"/>
        <v>168693.69718195478</v>
      </c>
      <c r="W2769" s="73">
        <f t="shared" si="615"/>
        <v>174035.0735934942</v>
      </c>
    </row>
    <row r="2770" spans="2:23" ht="15">
      <c r="B2770" t="s">
        <v>4546</v>
      </c>
      <c r="C2770" t="s">
        <v>513</v>
      </c>
      <c r="D2770" t="s">
        <v>417</v>
      </c>
      <c r="E2770" s="54">
        <v>40</v>
      </c>
      <c r="F2770" s="45" t="s">
        <v>407</v>
      </c>
      <c r="G2770" s="45" t="s">
        <v>408</v>
      </c>
      <c r="H2770" s="45" t="s">
        <v>412</v>
      </c>
      <c r="I2770" s="53">
        <v>137012.22</v>
      </c>
      <c r="J2770" s="58">
        <f t="shared" si="602"/>
        <v>142218.68436</v>
      </c>
      <c r="K2770" s="58">
        <f t="shared" si="603"/>
        <v>146911.90094388</v>
      </c>
      <c r="L2770" s="74">
        <f t="shared" si="604"/>
        <v>10022.97092322</v>
      </c>
      <c r="M2770" s="74">
        <f t="shared" si="605"/>
        <v>210.48365285280002</v>
      </c>
      <c r="N2770" s="74">
        <f t="shared" si="606"/>
        <v>384.0022598277695</v>
      </c>
      <c r="O2770" s="74">
        <f t="shared" si="607"/>
        <v>18310.65561135</v>
      </c>
      <c r="P2770" s="39">
        <f t="shared" si="608"/>
        <v>19044</v>
      </c>
      <c r="Q2770" s="73">
        <f t="shared" si="609"/>
        <v>10091.02256368626</v>
      </c>
      <c r="R2770" s="73">
        <f t="shared" si="610"/>
        <v>217.4296133969424</v>
      </c>
      <c r="S2770" s="73">
        <f t="shared" si="611"/>
        <v>384.0022598277695</v>
      </c>
      <c r="T2770" s="73">
        <f t="shared" si="612"/>
        <v>19172.00307317634</v>
      </c>
      <c r="U2770" s="73">
        <f t="shared" si="613"/>
        <v>19236</v>
      </c>
      <c r="V2770" s="73">
        <f t="shared" si="614"/>
        <v>190190.7968072506</v>
      </c>
      <c r="W2770" s="73">
        <f t="shared" si="615"/>
        <v>196012.35845396732</v>
      </c>
    </row>
    <row r="2771" spans="2:23" ht="15">
      <c r="B2771" t="s">
        <v>4547</v>
      </c>
      <c r="C2771" t="s">
        <v>1105</v>
      </c>
      <c r="D2771" t="s">
        <v>1106</v>
      </c>
      <c r="E2771" s="54">
        <v>40</v>
      </c>
      <c r="F2771" s="45" t="s">
        <v>407</v>
      </c>
      <c r="G2771" s="45" t="s">
        <v>408</v>
      </c>
      <c r="H2771" s="45" t="s">
        <v>412</v>
      </c>
      <c r="I2771" s="53">
        <v>140843.79</v>
      </c>
      <c r="J2771" s="58">
        <f t="shared" si="602"/>
        <v>146195.85402</v>
      </c>
      <c r="K2771" s="58">
        <f t="shared" si="603"/>
        <v>151020.31720266</v>
      </c>
      <c r="L2771" s="74">
        <f t="shared" si="604"/>
        <v>10080.63988329</v>
      </c>
      <c r="M2771" s="74">
        <f t="shared" si="605"/>
        <v>216.3698639496</v>
      </c>
      <c r="N2771" s="74">
        <f t="shared" si="606"/>
        <v>384.0022598277695</v>
      </c>
      <c r="O2771" s="74">
        <f t="shared" si="607"/>
        <v>18822.716205075</v>
      </c>
      <c r="P2771" s="39">
        <f t="shared" si="608"/>
        <v>19044</v>
      </c>
      <c r="Q2771" s="73">
        <f t="shared" si="609"/>
        <v>10150.594599438571</v>
      </c>
      <c r="R2771" s="73">
        <f t="shared" si="610"/>
        <v>223.51006945993677</v>
      </c>
      <c r="S2771" s="73">
        <f t="shared" si="611"/>
        <v>384.0022598277695</v>
      </c>
      <c r="T2771" s="73">
        <f t="shared" si="612"/>
        <v>19708.15139494713</v>
      </c>
      <c r="U2771" s="73">
        <f t="shared" si="613"/>
        <v>19236</v>
      </c>
      <c r="V2771" s="73">
        <f t="shared" si="614"/>
        <v>194743.58223214236</v>
      </c>
      <c r="W2771" s="73">
        <f t="shared" si="615"/>
        <v>200722.5755263334</v>
      </c>
    </row>
    <row r="2772" spans="2:23" ht="15">
      <c r="B2772" t="s">
        <v>4548</v>
      </c>
      <c r="C2772" t="s">
        <v>3164</v>
      </c>
      <c r="D2772" t="s">
        <v>1106</v>
      </c>
      <c r="E2772" s="54">
        <v>40</v>
      </c>
      <c r="F2772" s="45" t="s">
        <v>407</v>
      </c>
      <c r="G2772" s="45" t="s">
        <v>408</v>
      </c>
      <c r="H2772" s="45" t="s">
        <v>412</v>
      </c>
      <c r="I2772" s="53">
        <v>157310.16</v>
      </c>
      <c r="J2772" s="58">
        <f t="shared" si="602"/>
        <v>163287.94608000002</v>
      </c>
      <c r="K2772" s="58">
        <f t="shared" si="603"/>
        <v>168676.44830064</v>
      </c>
      <c r="L2772" s="74">
        <f t="shared" si="604"/>
        <v>10328.475218160002</v>
      </c>
      <c r="M2772" s="74">
        <f t="shared" si="605"/>
        <v>241.66616019840004</v>
      </c>
      <c r="N2772" s="74">
        <f t="shared" si="606"/>
        <v>384.0022598277695</v>
      </c>
      <c r="O2772" s="74">
        <f t="shared" si="607"/>
        <v>21023.323057800004</v>
      </c>
      <c r="P2772" s="39">
        <f t="shared" si="608"/>
        <v>19044</v>
      </c>
      <c r="Q2772" s="73">
        <f t="shared" si="609"/>
        <v>10406.60850035928</v>
      </c>
      <c r="R2772" s="73">
        <f t="shared" si="610"/>
        <v>249.6411434849472</v>
      </c>
      <c r="S2772" s="73">
        <f t="shared" si="611"/>
        <v>384.0022598277695</v>
      </c>
      <c r="T2772" s="73">
        <f t="shared" si="612"/>
        <v>22012.276503233523</v>
      </c>
      <c r="U2772" s="73">
        <f t="shared" si="613"/>
        <v>19236</v>
      </c>
      <c r="V2772" s="73">
        <f t="shared" si="614"/>
        <v>214309.4127759862</v>
      </c>
      <c r="W2772" s="73">
        <f t="shared" si="615"/>
        <v>220964.97670754552</v>
      </c>
    </row>
    <row r="2773" spans="2:23" ht="15">
      <c r="B2773" t="s">
        <v>4549</v>
      </c>
      <c r="C2773" t="s">
        <v>3552</v>
      </c>
      <c r="D2773" t="s">
        <v>1499</v>
      </c>
      <c r="E2773" s="54">
        <v>40</v>
      </c>
      <c r="F2773" s="45" t="s">
        <v>407</v>
      </c>
      <c r="G2773" s="45" t="s">
        <v>408</v>
      </c>
      <c r="H2773" s="45" t="s">
        <v>412</v>
      </c>
      <c r="I2773" s="53">
        <v>77334.31</v>
      </c>
      <c r="J2773" s="58">
        <f t="shared" si="602"/>
        <v>80273.01378</v>
      </c>
      <c r="K2773" s="58">
        <f t="shared" si="603"/>
        <v>82922.02323473999</v>
      </c>
      <c r="L2773" s="74">
        <f t="shared" si="604"/>
        <v>6140.8855541699995</v>
      </c>
      <c r="M2773" s="74">
        <f t="shared" si="605"/>
        <v>118.80406039439998</v>
      </c>
      <c r="N2773" s="74">
        <f t="shared" si="606"/>
        <v>384.0022598277695</v>
      </c>
      <c r="O2773" s="74">
        <f t="shared" si="607"/>
        <v>10335.150524175</v>
      </c>
      <c r="P2773" s="39">
        <f t="shared" si="608"/>
        <v>19044</v>
      </c>
      <c r="Q2773" s="73">
        <f t="shared" si="609"/>
        <v>6343.5347774576085</v>
      </c>
      <c r="R2773" s="73">
        <f t="shared" si="610"/>
        <v>122.72459438741518</v>
      </c>
      <c r="S2773" s="73">
        <f t="shared" si="611"/>
        <v>384.0022598277695</v>
      </c>
      <c r="T2773" s="73">
        <f t="shared" si="612"/>
        <v>10821.324032133569</v>
      </c>
      <c r="U2773" s="73">
        <f t="shared" si="613"/>
        <v>19236</v>
      </c>
      <c r="V2773" s="73">
        <f t="shared" si="614"/>
        <v>116295.85617856716</v>
      </c>
      <c r="W2773" s="73">
        <f t="shared" si="615"/>
        <v>119829.60889854634</v>
      </c>
    </row>
    <row r="2774" spans="2:23" ht="15">
      <c r="B2774" t="s">
        <v>4550</v>
      </c>
      <c r="C2774" t="s">
        <v>2409</v>
      </c>
      <c r="D2774" t="s">
        <v>1499</v>
      </c>
      <c r="E2774" s="54">
        <v>40</v>
      </c>
      <c r="F2774" s="45" t="s">
        <v>407</v>
      </c>
      <c r="G2774" s="45" t="s">
        <v>408</v>
      </c>
      <c r="H2774" s="45" t="s">
        <v>412</v>
      </c>
      <c r="I2774" s="53">
        <v>94749.76</v>
      </c>
      <c r="J2774" s="58">
        <f t="shared" si="602"/>
        <v>98350.25087999999</v>
      </c>
      <c r="K2774" s="58">
        <f t="shared" si="603"/>
        <v>101595.80915903999</v>
      </c>
      <c r="L2774" s="74">
        <f t="shared" si="604"/>
        <v>7523.79419232</v>
      </c>
      <c r="M2774" s="74">
        <f t="shared" si="605"/>
        <v>145.5583713024</v>
      </c>
      <c r="N2774" s="74">
        <f t="shared" si="606"/>
        <v>384.0022598277695</v>
      </c>
      <c r="O2774" s="74">
        <f t="shared" si="607"/>
        <v>12662.5948008</v>
      </c>
      <c r="P2774" s="39">
        <f t="shared" si="608"/>
        <v>19044</v>
      </c>
      <c r="Q2774" s="73">
        <f t="shared" si="609"/>
        <v>7772.079400666558</v>
      </c>
      <c r="R2774" s="73">
        <f t="shared" si="610"/>
        <v>150.36179755537918</v>
      </c>
      <c r="S2774" s="73">
        <f t="shared" si="611"/>
        <v>384.0022598277695</v>
      </c>
      <c r="T2774" s="73">
        <f t="shared" si="612"/>
        <v>13258.253095254719</v>
      </c>
      <c r="U2774" s="73">
        <f t="shared" si="613"/>
        <v>19236</v>
      </c>
      <c r="V2774" s="73">
        <f t="shared" si="614"/>
        <v>138110.20050425016</v>
      </c>
      <c r="W2774" s="73">
        <f t="shared" si="615"/>
        <v>142396.50571234443</v>
      </c>
    </row>
    <row r="2775" spans="2:23" ht="15">
      <c r="B2775" t="s">
        <v>4551</v>
      </c>
      <c r="C2775" t="s">
        <v>4552</v>
      </c>
      <c r="D2775" t="s">
        <v>1499</v>
      </c>
      <c r="E2775" s="54">
        <v>40</v>
      </c>
      <c r="F2775" s="45" t="s">
        <v>407</v>
      </c>
      <c r="G2775" s="45" t="s">
        <v>408</v>
      </c>
      <c r="H2775" s="45" t="s">
        <v>412</v>
      </c>
      <c r="I2775" s="53">
        <v>107788.37</v>
      </c>
      <c r="J2775" s="58">
        <f t="shared" si="602"/>
        <v>111884.32806</v>
      </c>
      <c r="K2775" s="58">
        <f t="shared" si="603"/>
        <v>115576.51088598</v>
      </c>
      <c r="L2775" s="74">
        <f t="shared" si="604"/>
        <v>8559.15109659</v>
      </c>
      <c r="M2775" s="74">
        <f t="shared" si="605"/>
        <v>165.5888055288</v>
      </c>
      <c r="N2775" s="74">
        <f t="shared" si="606"/>
        <v>384.0022598277695</v>
      </c>
      <c r="O2775" s="74">
        <f t="shared" si="607"/>
        <v>14405.107237725</v>
      </c>
      <c r="P2775" s="39">
        <f t="shared" si="608"/>
        <v>19044</v>
      </c>
      <c r="Q2775" s="73">
        <f t="shared" si="609"/>
        <v>8841.60308277747</v>
      </c>
      <c r="R2775" s="73">
        <f t="shared" si="610"/>
        <v>171.05323611125038</v>
      </c>
      <c r="S2775" s="73">
        <f t="shared" si="611"/>
        <v>384.0022598277695</v>
      </c>
      <c r="T2775" s="73">
        <f t="shared" si="612"/>
        <v>15082.73467062039</v>
      </c>
      <c r="U2775" s="73">
        <f t="shared" si="613"/>
        <v>19236</v>
      </c>
      <c r="V2775" s="73">
        <f t="shared" si="614"/>
        <v>154442.17745967157</v>
      </c>
      <c r="W2775" s="73">
        <f t="shared" si="615"/>
        <v>159291.90413531687</v>
      </c>
    </row>
    <row r="2776" spans="2:23" ht="15">
      <c r="B2776" t="s">
        <v>4553</v>
      </c>
      <c r="C2776" t="s">
        <v>2404</v>
      </c>
      <c r="D2776" t="s">
        <v>1499</v>
      </c>
      <c r="E2776" s="54">
        <v>40</v>
      </c>
      <c r="F2776" s="45" t="s">
        <v>407</v>
      </c>
      <c r="G2776" s="45" t="s">
        <v>408</v>
      </c>
      <c r="H2776" s="45" t="s">
        <v>761</v>
      </c>
      <c r="I2776" s="53">
        <v>90937.58</v>
      </c>
      <c r="J2776" s="58">
        <f t="shared" si="602"/>
        <v>94393.20804</v>
      </c>
      <c r="K2776" s="58">
        <f t="shared" si="603"/>
        <v>97508.18390532</v>
      </c>
      <c r="L2776" s="74">
        <f t="shared" si="604"/>
        <v>7221.08041506</v>
      </c>
      <c r="M2776" s="74">
        <f t="shared" si="605"/>
        <v>139.7019478992</v>
      </c>
      <c r="N2776" s="74">
        <f t="shared" si="606"/>
        <v>384.0022598277695</v>
      </c>
      <c r="O2776" s="74">
        <f t="shared" si="607"/>
        <v>12153.12553515</v>
      </c>
      <c r="P2776" s="39">
        <f t="shared" si="608"/>
        <v>19044</v>
      </c>
      <c r="Q2776" s="73">
        <f t="shared" si="609"/>
        <v>7459.376068756979</v>
      </c>
      <c r="R2776" s="73">
        <f t="shared" si="610"/>
        <v>144.3121121798736</v>
      </c>
      <c r="S2776" s="73">
        <f t="shared" si="611"/>
        <v>384.0022598277695</v>
      </c>
      <c r="T2776" s="73">
        <f t="shared" si="612"/>
        <v>12724.81799964426</v>
      </c>
      <c r="U2776" s="73">
        <f t="shared" si="613"/>
        <v>19236</v>
      </c>
      <c r="V2776" s="73">
        <f t="shared" si="614"/>
        <v>133335.11819793697</v>
      </c>
      <c r="W2776" s="73">
        <f t="shared" si="615"/>
        <v>137456.69234572886</v>
      </c>
    </row>
    <row r="2777" spans="2:23" ht="15">
      <c r="B2777" t="s">
        <v>4554</v>
      </c>
      <c r="C2777" t="s">
        <v>4555</v>
      </c>
      <c r="D2777" t="s">
        <v>1499</v>
      </c>
      <c r="E2777" s="54">
        <v>40</v>
      </c>
      <c r="F2777" s="45" t="s">
        <v>407</v>
      </c>
      <c r="G2777" s="45" t="s">
        <v>408</v>
      </c>
      <c r="H2777" s="45" t="s">
        <v>761</v>
      </c>
      <c r="I2777" s="53">
        <v>113024.15</v>
      </c>
      <c r="J2777" s="58">
        <f t="shared" si="602"/>
        <v>117319.0677</v>
      </c>
      <c r="K2777" s="58">
        <f t="shared" si="603"/>
        <v>121190.59693409999</v>
      </c>
      <c r="L2777" s="74">
        <f t="shared" si="604"/>
        <v>8974.90867905</v>
      </c>
      <c r="M2777" s="74">
        <f t="shared" si="605"/>
        <v>173.632220196</v>
      </c>
      <c r="N2777" s="74">
        <f t="shared" si="606"/>
        <v>384.0022598277695</v>
      </c>
      <c r="O2777" s="74">
        <f t="shared" si="607"/>
        <v>15104.829966375</v>
      </c>
      <c r="P2777" s="39">
        <f t="shared" si="608"/>
        <v>19044</v>
      </c>
      <c r="Q2777" s="73">
        <f t="shared" si="609"/>
        <v>9271.080665458649</v>
      </c>
      <c r="R2777" s="73">
        <f t="shared" si="610"/>
        <v>179.36208346246798</v>
      </c>
      <c r="S2777" s="73">
        <f t="shared" si="611"/>
        <v>384.0022598277695</v>
      </c>
      <c r="T2777" s="73">
        <f t="shared" si="612"/>
        <v>15815.372899900049</v>
      </c>
      <c r="U2777" s="73">
        <f t="shared" si="613"/>
        <v>19236</v>
      </c>
      <c r="V2777" s="73">
        <f t="shared" si="614"/>
        <v>161000.44082544878</v>
      </c>
      <c r="W2777" s="73">
        <f t="shared" si="615"/>
        <v>166076.41484274893</v>
      </c>
    </row>
    <row r="2778" spans="2:23" ht="15">
      <c r="B2778" t="s">
        <v>4556</v>
      </c>
      <c r="C2778" t="s">
        <v>4557</v>
      </c>
      <c r="D2778" t="s">
        <v>1499</v>
      </c>
      <c r="E2778" s="54">
        <v>40</v>
      </c>
      <c r="F2778" s="45" t="s">
        <v>407</v>
      </c>
      <c r="G2778" s="45" t="s">
        <v>408</v>
      </c>
      <c r="H2778" s="45" t="s">
        <v>412</v>
      </c>
      <c r="I2778" s="53">
        <v>124271.57</v>
      </c>
      <c r="J2778" s="58">
        <f t="shared" si="602"/>
        <v>128993.88966000002</v>
      </c>
      <c r="K2778" s="58">
        <f t="shared" si="603"/>
        <v>133250.68801878</v>
      </c>
      <c r="L2778" s="74">
        <f t="shared" si="604"/>
        <v>9831.21140007</v>
      </c>
      <c r="M2778" s="74">
        <f t="shared" si="605"/>
        <v>190.9109566968</v>
      </c>
      <c r="N2778" s="74">
        <f t="shared" si="606"/>
        <v>384.0022598277695</v>
      </c>
      <c r="O2778" s="74">
        <f t="shared" si="607"/>
        <v>16607.963293725003</v>
      </c>
      <c r="P2778" s="39">
        <f t="shared" si="608"/>
        <v>19044</v>
      </c>
      <c r="Q2778" s="73">
        <f t="shared" si="609"/>
        <v>9892.93497627231</v>
      </c>
      <c r="R2778" s="73">
        <f t="shared" si="610"/>
        <v>197.2110182677944</v>
      </c>
      <c r="S2778" s="73">
        <f t="shared" si="611"/>
        <v>384.0022598277695</v>
      </c>
      <c r="T2778" s="73">
        <f t="shared" si="612"/>
        <v>17389.21478645079</v>
      </c>
      <c r="U2778" s="73">
        <f t="shared" si="613"/>
        <v>19236</v>
      </c>
      <c r="V2778" s="73">
        <f t="shared" si="614"/>
        <v>175051.9775703196</v>
      </c>
      <c r="W2778" s="73">
        <f t="shared" si="615"/>
        <v>180350.05105959866</v>
      </c>
    </row>
    <row r="2779" spans="2:23" ht="15">
      <c r="B2779" t="s">
        <v>4558</v>
      </c>
      <c r="C2779" t="s">
        <v>2245</v>
      </c>
      <c r="D2779" t="s">
        <v>1499</v>
      </c>
      <c r="E2779" s="54">
        <v>40</v>
      </c>
      <c r="F2779" s="45" t="s">
        <v>407</v>
      </c>
      <c r="G2779" s="45" t="s">
        <v>408</v>
      </c>
      <c r="H2779" s="45" t="s">
        <v>785</v>
      </c>
      <c r="I2779" s="53">
        <v>63348.67</v>
      </c>
      <c r="J2779" s="58">
        <f t="shared" si="602"/>
        <v>65755.91946</v>
      </c>
      <c r="K2779" s="58">
        <f t="shared" si="603"/>
        <v>67925.86480218</v>
      </c>
      <c r="L2779" s="74">
        <f t="shared" si="604"/>
        <v>5030.32783869</v>
      </c>
      <c r="M2779" s="74">
        <f t="shared" si="605"/>
        <v>97.3187608008</v>
      </c>
      <c r="N2779" s="74">
        <f t="shared" si="606"/>
        <v>384.0022598277695</v>
      </c>
      <c r="O2779" s="74">
        <f t="shared" si="607"/>
        <v>8466.074630475001</v>
      </c>
      <c r="P2779" s="39">
        <f t="shared" si="608"/>
        <v>19044</v>
      </c>
      <c r="Q2779" s="73">
        <f t="shared" si="609"/>
        <v>5196.32865736677</v>
      </c>
      <c r="R2779" s="73">
        <f t="shared" si="610"/>
        <v>100.5302799072264</v>
      </c>
      <c r="S2779" s="73">
        <f t="shared" si="611"/>
        <v>384.0022598277695</v>
      </c>
      <c r="T2779" s="73">
        <f t="shared" si="612"/>
        <v>8864.32535668449</v>
      </c>
      <c r="U2779" s="73">
        <f t="shared" si="613"/>
        <v>19236</v>
      </c>
      <c r="V2779" s="73">
        <f t="shared" si="614"/>
        <v>98777.64294979358</v>
      </c>
      <c r="W2779" s="73">
        <f t="shared" si="615"/>
        <v>101707.05135596625</v>
      </c>
    </row>
    <row r="2780" spans="2:23" ht="15">
      <c r="B2780" t="s">
        <v>4559</v>
      </c>
      <c r="C2780" t="s">
        <v>2702</v>
      </c>
      <c r="D2780" t="s">
        <v>2048</v>
      </c>
      <c r="E2780" s="54">
        <v>40</v>
      </c>
      <c r="F2780" s="45" t="s">
        <v>407</v>
      </c>
      <c r="G2780" s="45" t="s">
        <v>408</v>
      </c>
      <c r="H2780" s="45" t="s">
        <v>785</v>
      </c>
      <c r="I2780" s="53">
        <v>74376.72</v>
      </c>
      <c r="J2780" s="58">
        <f t="shared" si="602"/>
        <v>77203.03536000001</v>
      </c>
      <c r="K2780" s="58">
        <f t="shared" si="603"/>
        <v>79750.73552688</v>
      </c>
      <c r="L2780" s="74">
        <f t="shared" si="604"/>
        <v>5906.032205040001</v>
      </c>
      <c r="M2780" s="74">
        <f t="shared" si="605"/>
        <v>114.26049233280001</v>
      </c>
      <c r="N2780" s="74">
        <f t="shared" si="606"/>
        <v>384.0022598277695</v>
      </c>
      <c r="O2780" s="74">
        <f t="shared" si="607"/>
        <v>9939.8908026</v>
      </c>
      <c r="P2780" s="39">
        <f t="shared" si="608"/>
        <v>19044</v>
      </c>
      <c r="Q2780" s="73">
        <f t="shared" si="609"/>
        <v>6100.93126780632</v>
      </c>
      <c r="R2780" s="73">
        <f t="shared" si="610"/>
        <v>118.0310885797824</v>
      </c>
      <c r="S2780" s="73">
        <f t="shared" si="611"/>
        <v>384.0022598277695</v>
      </c>
      <c r="T2780" s="73">
        <f t="shared" si="612"/>
        <v>10407.47098625784</v>
      </c>
      <c r="U2780" s="73">
        <f t="shared" si="613"/>
        <v>19236</v>
      </c>
      <c r="V2780" s="73">
        <f t="shared" si="614"/>
        <v>112591.22111980058</v>
      </c>
      <c r="W2780" s="73">
        <f t="shared" si="615"/>
        <v>115997.17112935171</v>
      </c>
    </row>
    <row r="2781" spans="2:23" ht="15">
      <c r="B2781" t="s">
        <v>4560</v>
      </c>
      <c r="C2781" t="s">
        <v>3564</v>
      </c>
      <c r="D2781" t="s">
        <v>746</v>
      </c>
      <c r="E2781" s="54">
        <v>40</v>
      </c>
      <c r="F2781" s="45" t="s">
        <v>407</v>
      </c>
      <c r="G2781" s="45" t="s">
        <v>408</v>
      </c>
      <c r="H2781" s="45" t="s">
        <v>785</v>
      </c>
      <c r="I2781" s="53">
        <v>119166.05</v>
      </c>
      <c r="J2781" s="58">
        <f t="shared" si="602"/>
        <v>123694.35990000001</v>
      </c>
      <c r="K2781" s="58">
        <f t="shared" si="603"/>
        <v>127776.2737767</v>
      </c>
      <c r="L2781" s="74">
        <f t="shared" si="604"/>
        <v>9462.618532350001</v>
      </c>
      <c r="M2781" s="74">
        <f t="shared" si="605"/>
        <v>183.06765265200002</v>
      </c>
      <c r="N2781" s="74">
        <f t="shared" si="606"/>
        <v>384.0022598277695</v>
      </c>
      <c r="O2781" s="74">
        <f t="shared" si="607"/>
        <v>15925.648837125002</v>
      </c>
      <c r="P2781" s="39">
        <f t="shared" si="608"/>
        <v>19044</v>
      </c>
      <c r="Q2781" s="73">
        <f t="shared" si="609"/>
        <v>9774.88494391755</v>
      </c>
      <c r="R2781" s="73">
        <f t="shared" si="610"/>
        <v>189.108885189516</v>
      </c>
      <c r="S2781" s="73">
        <f t="shared" si="611"/>
        <v>384.0022598277695</v>
      </c>
      <c r="T2781" s="73">
        <f t="shared" si="612"/>
        <v>16674.80372785935</v>
      </c>
      <c r="U2781" s="73">
        <f t="shared" si="613"/>
        <v>19236</v>
      </c>
      <c r="V2781" s="73">
        <f t="shared" si="614"/>
        <v>168693.69718195478</v>
      </c>
      <c r="W2781" s="73">
        <f t="shared" si="615"/>
        <v>174035.0735934942</v>
      </c>
    </row>
    <row r="2782" spans="2:23" ht="15">
      <c r="B2782" t="s">
        <v>4561</v>
      </c>
      <c r="C2782" t="s">
        <v>3909</v>
      </c>
      <c r="D2782" t="s">
        <v>746</v>
      </c>
      <c r="E2782" s="54">
        <v>40</v>
      </c>
      <c r="F2782" s="45" t="s">
        <v>407</v>
      </c>
      <c r="G2782" s="45" t="s">
        <v>408</v>
      </c>
      <c r="H2782" s="45" t="s">
        <v>785</v>
      </c>
      <c r="I2782" s="53">
        <v>116631.95</v>
      </c>
      <c r="J2782" s="58">
        <f t="shared" si="602"/>
        <v>121063.9641</v>
      </c>
      <c r="K2782" s="58">
        <f t="shared" si="603"/>
        <v>125059.07491529999</v>
      </c>
      <c r="L2782" s="74">
        <f t="shared" si="604"/>
        <v>9261.39325365</v>
      </c>
      <c r="M2782" s="74">
        <f t="shared" si="605"/>
        <v>179.174666868</v>
      </c>
      <c r="N2782" s="74">
        <f t="shared" si="606"/>
        <v>384.0022598277695</v>
      </c>
      <c r="O2782" s="74">
        <f t="shared" si="607"/>
        <v>15586.985377875</v>
      </c>
      <c r="P2782" s="39">
        <f t="shared" si="608"/>
        <v>19044</v>
      </c>
      <c r="Q2782" s="73">
        <f t="shared" si="609"/>
        <v>9567.01923102045</v>
      </c>
      <c r="R2782" s="73">
        <f t="shared" si="610"/>
        <v>185.08743087464399</v>
      </c>
      <c r="S2782" s="73">
        <f t="shared" si="611"/>
        <v>384.0022598277695</v>
      </c>
      <c r="T2782" s="73">
        <f t="shared" si="612"/>
        <v>16320.209276446649</v>
      </c>
      <c r="U2782" s="73">
        <f t="shared" si="613"/>
        <v>19236</v>
      </c>
      <c r="V2782" s="73">
        <f t="shared" si="614"/>
        <v>165519.51965822076</v>
      </c>
      <c r="W2782" s="73">
        <f t="shared" si="615"/>
        <v>170751.3931134695</v>
      </c>
    </row>
    <row r="2783" spans="2:23" ht="15">
      <c r="B2783" t="s">
        <v>4562</v>
      </c>
      <c r="C2783" t="s">
        <v>2406</v>
      </c>
      <c r="D2783" t="s">
        <v>1499</v>
      </c>
      <c r="E2783" s="54">
        <v>40</v>
      </c>
      <c r="F2783" s="45" t="s">
        <v>407</v>
      </c>
      <c r="G2783" s="45" t="s">
        <v>408</v>
      </c>
      <c r="H2783" s="45" t="s">
        <v>785</v>
      </c>
      <c r="I2783" s="53">
        <v>74299.29</v>
      </c>
      <c r="J2783" s="58">
        <f t="shared" si="602"/>
        <v>77122.66301999999</v>
      </c>
      <c r="K2783" s="58">
        <f t="shared" si="603"/>
        <v>79667.71089965999</v>
      </c>
      <c r="L2783" s="74">
        <f t="shared" si="604"/>
        <v>5899.883721029999</v>
      </c>
      <c r="M2783" s="74">
        <f t="shared" si="605"/>
        <v>114.14154126959998</v>
      </c>
      <c r="N2783" s="74">
        <f t="shared" si="606"/>
        <v>384.0022598277695</v>
      </c>
      <c r="O2783" s="74">
        <f t="shared" si="607"/>
        <v>9929.542863825</v>
      </c>
      <c r="P2783" s="39">
        <f t="shared" si="608"/>
        <v>19044</v>
      </c>
      <c r="Q2783" s="73">
        <f t="shared" si="609"/>
        <v>6094.579883823989</v>
      </c>
      <c r="R2783" s="73">
        <f t="shared" si="610"/>
        <v>117.90821213149678</v>
      </c>
      <c r="S2783" s="73">
        <f t="shared" si="611"/>
        <v>384.0022598277695</v>
      </c>
      <c r="T2783" s="73">
        <f t="shared" si="612"/>
        <v>10396.636272405629</v>
      </c>
      <c r="U2783" s="73">
        <f t="shared" si="613"/>
        <v>19236</v>
      </c>
      <c r="V2783" s="73">
        <f t="shared" si="614"/>
        <v>112494.23340595236</v>
      </c>
      <c r="W2783" s="73">
        <f t="shared" si="615"/>
        <v>115896.83752784887</v>
      </c>
    </row>
    <row r="2784" spans="2:23" ht="15">
      <c r="B2784" t="s">
        <v>4563</v>
      </c>
      <c r="C2784" t="s">
        <v>2400</v>
      </c>
      <c r="D2784" t="s">
        <v>1499</v>
      </c>
      <c r="E2784" s="54">
        <v>40</v>
      </c>
      <c r="F2784" s="45" t="s">
        <v>407</v>
      </c>
      <c r="G2784" s="45" t="s">
        <v>408</v>
      </c>
      <c r="H2784" s="45" t="s">
        <v>785</v>
      </c>
      <c r="I2784" s="53">
        <v>85910.98</v>
      </c>
      <c r="J2784" s="58">
        <f t="shared" si="602"/>
        <v>89175.59724</v>
      </c>
      <c r="K2784" s="58">
        <f t="shared" si="603"/>
        <v>92118.39194891999</v>
      </c>
      <c r="L2784" s="74">
        <f t="shared" si="604"/>
        <v>6821.93318886</v>
      </c>
      <c r="M2784" s="74">
        <f t="shared" si="605"/>
        <v>131.9798839152</v>
      </c>
      <c r="N2784" s="74">
        <f t="shared" si="606"/>
        <v>384.0022598277695</v>
      </c>
      <c r="O2784" s="74">
        <f t="shared" si="607"/>
        <v>11481.358144650001</v>
      </c>
      <c r="P2784" s="39">
        <f t="shared" si="608"/>
        <v>19044</v>
      </c>
      <c r="Q2784" s="73">
        <f t="shared" si="609"/>
        <v>7047.056984092379</v>
      </c>
      <c r="R2784" s="73">
        <f t="shared" si="610"/>
        <v>136.33522008440158</v>
      </c>
      <c r="S2784" s="73">
        <f t="shared" si="611"/>
        <v>384.0022598277695</v>
      </c>
      <c r="T2784" s="73">
        <f t="shared" si="612"/>
        <v>12021.45014933406</v>
      </c>
      <c r="U2784" s="73">
        <f t="shared" si="613"/>
        <v>19236</v>
      </c>
      <c r="V2784" s="73">
        <f t="shared" si="614"/>
        <v>127038.87071725297</v>
      </c>
      <c r="W2784" s="73">
        <f t="shared" si="615"/>
        <v>130943.2365622586</v>
      </c>
    </row>
    <row r="2785" spans="2:23" ht="15">
      <c r="B2785" t="s">
        <v>4564</v>
      </c>
      <c r="C2785" t="s">
        <v>2704</v>
      </c>
      <c r="D2785" t="s">
        <v>2048</v>
      </c>
      <c r="E2785" s="54">
        <v>40</v>
      </c>
      <c r="F2785" s="45" t="s">
        <v>407</v>
      </c>
      <c r="G2785" s="45" t="s">
        <v>408</v>
      </c>
      <c r="H2785" s="45" t="s">
        <v>785</v>
      </c>
      <c r="I2785" s="53">
        <v>93162.92</v>
      </c>
      <c r="J2785" s="58">
        <f t="shared" si="602"/>
        <v>96703.11096</v>
      </c>
      <c r="K2785" s="58">
        <f t="shared" si="603"/>
        <v>99894.31362168</v>
      </c>
      <c r="L2785" s="74">
        <f t="shared" si="604"/>
        <v>7397.78798844</v>
      </c>
      <c r="M2785" s="74">
        <f t="shared" si="605"/>
        <v>143.1206042208</v>
      </c>
      <c r="N2785" s="74">
        <f t="shared" si="606"/>
        <v>384.0022598277695</v>
      </c>
      <c r="O2785" s="74">
        <f t="shared" si="607"/>
        <v>12450.525536100002</v>
      </c>
      <c r="P2785" s="39">
        <f t="shared" si="608"/>
        <v>19044</v>
      </c>
      <c r="Q2785" s="73">
        <f t="shared" si="609"/>
        <v>7641.9149920585205</v>
      </c>
      <c r="R2785" s="73">
        <f t="shared" si="610"/>
        <v>147.8435841600864</v>
      </c>
      <c r="S2785" s="73">
        <f t="shared" si="611"/>
        <v>384.0022598277695</v>
      </c>
      <c r="T2785" s="73">
        <f t="shared" si="612"/>
        <v>13036.20792762924</v>
      </c>
      <c r="U2785" s="73">
        <f t="shared" si="613"/>
        <v>19236</v>
      </c>
      <c r="V2785" s="73">
        <f t="shared" si="614"/>
        <v>136122.5473485886</v>
      </c>
      <c r="W2785" s="73">
        <f t="shared" si="615"/>
        <v>140340.28238535562</v>
      </c>
    </row>
    <row r="2786" spans="2:23" ht="15">
      <c r="B2786" t="s">
        <v>4565</v>
      </c>
      <c r="C2786" t="s">
        <v>4566</v>
      </c>
      <c r="D2786" t="s">
        <v>1499</v>
      </c>
      <c r="E2786" s="54">
        <v>40</v>
      </c>
      <c r="F2786" s="45" t="s">
        <v>407</v>
      </c>
      <c r="G2786" s="45" t="s">
        <v>408</v>
      </c>
      <c r="H2786" s="45" t="s">
        <v>761</v>
      </c>
      <c r="I2786" s="53">
        <v>95735.32</v>
      </c>
      <c r="J2786" s="58">
        <f t="shared" si="602"/>
        <v>99373.26216000001</v>
      </c>
      <c r="K2786" s="58">
        <f t="shared" si="603"/>
        <v>102652.57981128001</v>
      </c>
      <c r="L2786" s="74">
        <f t="shared" si="604"/>
        <v>7602.054555240001</v>
      </c>
      <c r="M2786" s="74">
        <f t="shared" si="605"/>
        <v>147.07242799680003</v>
      </c>
      <c r="N2786" s="74">
        <f t="shared" si="606"/>
        <v>384.0022598277695</v>
      </c>
      <c r="O2786" s="74">
        <f t="shared" si="607"/>
        <v>12794.307503100003</v>
      </c>
      <c r="P2786" s="39">
        <f t="shared" si="608"/>
        <v>19044</v>
      </c>
      <c r="Q2786" s="73">
        <f t="shared" si="609"/>
        <v>7852.9223555629205</v>
      </c>
      <c r="R2786" s="73">
        <f t="shared" si="610"/>
        <v>151.9258181206944</v>
      </c>
      <c r="S2786" s="73">
        <f t="shared" si="611"/>
        <v>384.0022598277695</v>
      </c>
      <c r="T2786" s="73">
        <f t="shared" si="612"/>
        <v>13396.161665372041</v>
      </c>
      <c r="U2786" s="73">
        <f t="shared" si="613"/>
        <v>19236</v>
      </c>
      <c r="V2786" s="73">
        <f t="shared" si="614"/>
        <v>139344.6989061646</v>
      </c>
      <c r="W2786" s="73">
        <f t="shared" si="615"/>
        <v>143673.59191016344</v>
      </c>
    </row>
    <row r="2787" spans="2:23" ht="15">
      <c r="B2787" t="s">
        <v>4567</v>
      </c>
      <c r="C2787" t="s">
        <v>4568</v>
      </c>
      <c r="D2787" t="s">
        <v>1499</v>
      </c>
      <c r="E2787" s="54">
        <v>40</v>
      </c>
      <c r="F2787" s="45" t="s">
        <v>407</v>
      </c>
      <c r="G2787" s="45" t="s">
        <v>408</v>
      </c>
      <c r="H2787" s="45" t="s">
        <v>785</v>
      </c>
      <c r="I2787" s="53">
        <v>52039.39</v>
      </c>
      <c r="J2787" s="58">
        <f t="shared" si="602"/>
        <v>54016.88682</v>
      </c>
      <c r="K2787" s="58">
        <f t="shared" si="603"/>
        <v>55799.44408505999</v>
      </c>
      <c r="L2787" s="74">
        <f t="shared" si="604"/>
        <v>4132.29184173</v>
      </c>
      <c r="M2787" s="74">
        <f t="shared" si="605"/>
        <v>79.9449924936</v>
      </c>
      <c r="N2787" s="74">
        <f t="shared" si="606"/>
        <v>384.0022598277695</v>
      </c>
      <c r="O2787" s="74">
        <f t="shared" si="607"/>
        <v>6954.674178075</v>
      </c>
      <c r="P2787" s="39">
        <f t="shared" si="608"/>
        <v>19044</v>
      </c>
      <c r="Q2787" s="73">
        <f t="shared" si="609"/>
        <v>4268.65747250709</v>
      </c>
      <c r="R2787" s="73">
        <f t="shared" si="610"/>
        <v>82.58317724588879</v>
      </c>
      <c r="S2787" s="73">
        <f t="shared" si="611"/>
        <v>384.0022598277695</v>
      </c>
      <c r="T2787" s="73">
        <f t="shared" si="612"/>
        <v>7281.827453100329</v>
      </c>
      <c r="U2787" s="73">
        <f t="shared" si="613"/>
        <v>19236</v>
      </c>
      <c r="V2787" s="73">
        <f t="shared" si="614"/>
        <v>84611.80009212636</v>
      </c>
      <c r="W2787" s="73">
        <f t="shared" si="615"/>
        <v>87052.51444774106</v>
      </c>
    </row>
    <row r="2788" spans="2:23" ht="15">
      <c r="B2788" t="s">
        <v>4569</v>
      </c>
      <c r="C2788" t="s">
        <v>1531</v>
      </c>
      <c r="D2788" t="s">
        <v>1499</v>
      </c>
      <c r="E2788" s="54">
        <v>40</v>
      </c>
      <c r="F2788" s="45" t="s">
        <v>407</v>
      </c>
      <c r="G2788" s="45" t="s">
        <v>408</v>
      </c>
      <c r="H2788" s="45" t="s">
        <v>785</v>
      </c>
      <c r="I2788" s="53">
        <v>53856.73</v>
      </c>
      <c r="J2788" s="58">
        <f t="shared" si="602"/>
        <v>55903.28574000001</v>
      </c>
      <c r="K2788" s="58">
        <f t="shared" si="603"/>
        <v>57748.09416942</v>
      </c>
      <c r="L2788" s="74">
        <f t="shared" si="604"/>
        <v>4276.60135911</v>
      </c>
      <c r="M2788" s="74">
        <f t="shared" si="605"/>
        <v>82.7368628952</v>
      </c>
      <c r="N2788" s="74">
        <f t="shared" si="606"/>
        <v>384.0022598277695</v>
      </c>
      <c r="O2788" s="74">
        <f t="shared" si="607"/>
        <v>7197.548039025001</v>
      </c>
      <c r="P2788" s="39">
        <f t="shared" si="608"/>
        <v>19044</v>
      </c>
      <c r="Q2788" s="73">
        <f t="shared" si="609"/>
        <v>4417.72920396063</v>
      </c>
      <c r="R2788" s="73">
        <f t="shared" si="610"/>
        <v>85.4671793707416</v>
      </c>
      <c r="S2788" s="73">
        <f t="shared" si="611"/>
        <v>384.0022598277695</v>
      </c>
      <c r="T2788" s="73">
        <f t="shared" si="612"/>
        <v>7536.12628910931</v>
      </c>
      <c r="U2788" s="73">
        <f t="shared" si="613"/>
        <v>19236</v>
      </c>
      <c r="V2788" s="73">
        <f t="shared" si="614"/>
        <v>86888.17426085798</v>
      </c>
      <c r="W2788" s="73">
        <f t="shared" si="615"/>
        <v>89407.41910168846</v>
      </c>
    </row>
    <row r="2789" spans="2:23" ht="15">
      <c r="B2789" t="s">
        <v>4570</v>
      </c>
      <c r="C2789" t="s">
        <v>2245</v>
      </c>
      <c r="D2789" t="s">
        <v>1499</v>
      </c>
      <c r="E2789" s="54">
        <v>40</v>
      </c>
      <c r="F2789" s="45" t="s">
        <v>407</v>
      </c>
      <c r="G2789" s="45" t="s">
        <v>408</v>
      </c>
      <c r="H2789" s="45" t="s">
        <v>785</v>
      </c>
      <c r="I2789" s="53">
        <v>63348.67</v>
      </c>
      <c r="J2789" s="58">
        <f t="shared" si="602"/>
        <v>65755.91946</v>
      </c>
      <c r="K2789" s="58">
        <f t="shared" si="603"/>
        <v>67925.86480218</v>
      </c>
      <c r="L2789" s="74">
        <f t="shared" si="604"/>
        <v>5030.32783869</v>
      </c>
      <c r="M2789" s="74">
        <f t="shared" si="605"/>
        <v>97.3187608008</v>
      </c>
      <c r="N2789" s="74">
        <f t="shared" si="606"/>
        <v>384.0022598277695</v>
      </c>
      <c r="O2789" s="74">
        <f t="shared" si="607"/>
        <v>8466.074630475001</v>
      </c>
      <c r="P2789" s="39">
        <f t="shared" si="608"/>
        <v>19044</v>
      </c>
      <c r="Q2789" s="73">
        <f t="shared" si="609"/>
        <v>5196.32865736677</v>
      </c>
      <c r="R2789" s="73">
        <f t="shared" si="610"/>
        <v>100.5302799072264</v>
      </c>
      <c r="S2789" s="73">
        <f t="shared" si="611"/>
        <v>384.0022598277695</v>
      </c>
      <c r="T2789" s="73">
        <f t="shared" si="612"/>
        <v>8864.32535668449</v>
      </c>
      <c r="U2789" s="73">
        <f t="shared" si="613"/>
        <v>19236</v>
      </c>
      <c r="V2789" s="73">
        <f t="shared" si="614"/>
        <v>98777.64294979358</v>
      </c>
      <c r="W2789" s="73">
        <f t="shared" si="615"/>
        <v>101707.05135596625</v>
      </c>
    </row>
    <row r="2790" spans="2:23" ht="15">
      <c r="B2790" t="s">
        <v>4571</v>
      </c>
      <c r="C2790" t="s">
        <v>513</v>
      </c>
      <c r="D2790" t="s">
        <v>417</v>
      </c>
      <c r="E2790" s="54">
        <v>40</v>
      </c>
      <c r="F2790" s="45" t="s">
        <v>407</v>
      </c>
      <c r="G2790" s="45" t="s">
        <v>408</v>
      </c>
      <c r="H2790" s="45" t="s">
        <v>412</v>
      </c>
      <c r="I2790" s="53">
        <v>137012.22</v>
      </c>
      <c r="J2790" s="58">
        <f t="shared" si="602"/>
        <v>142218.68436</v>
      </c>
      <c r="K2790" s="58">
        <f t="shared" si="603"/>
        <v>146911.90094388</v>
      </c>
      <c r="L2790" s="74">
        <f t="shared" si="604"/>
        <v>10022.97092322</v>
      </c>
      <c r="M2790" s="74">
        <f t="shared" si="605"/>
        <v>210.48365285280002</v>
      </c>
      <c r="N2790" s="74">
        <f t="shared" si="606"/>
        <v>384.0022598277695</v>
      </c>
      <c r="O2790" s="74">
        <f t="shared" si="607"/>
        <v>18310.65561135</v>
      </c>
      <c r="P2790" s="39">
        <f t="shared" si="608"/>
        <v>19044</v>
      </c>
      <c r="Q2790" s="73">
        <f t="shared" si="609"/>
        <v>10091.02256368626</v>
      </c>
      <c r="R2790" s="73">
        <f t="shared" si="610"/>
        <v>217.4296133969424</v>
      </c>
      <c r="S2790" s="73">
        <f t="shared" si="611"/>
        <v>384.0022598277695</v>
      </c>
      <c r="T2790" s="73">
        <f t="shared" si="612"/>
        <v>19172.00307317634</v>
      </c>
      <c r="U2790" s="73">
        <f t="shared" si="613"/>
        <v>19236</v>
      </c>
      <c r="V2790" s="73">
        <f t="shared" si="614"/>
        <v>190190.7968072506</v>
      </c>
      <c r="W2790" s="73">
        <f t="shared" si="615"/>
        <v>196012.35845396732</v>
      </c>
    </row>
    <row r="2791" spans="2:23" ht="15">
      <c r="B2791" t="s">
        <v>4572</v>
      </c>
      <c r="C2791" t="s">
        <v>4573</v>
      </c>
      <c r="D2791" t="s">
        <v>710</v>
      </c>
      <c r="E2791" s="54">
        <v>40</v>
      </c>
      <c r="F2791" s="45" t="s">
        <v>407</v>
      </c>
      <c r="G2791" s="45" t="s">
        <v>408</v>
      </c>
      <c r="H2791" s="45" t="s">
        <v>412</v>
      </c>
      <c r="I2791" s="53">
        <v>125753.8</v>
      </c>
      <c r="J2791" s="58">
        <f t="shared" si="602"/>
        <v>130532.44440000001</v>
      </c>
      <c r="K2791" s="58">
        <f t="shared" si="603"/>
        <v>134840.0150652</v>
      </c>
      <c r="L2791" s="74">
        <f t="shared" si="604"/>
        <v>9853.5204438</v>
      </c>
      <c r="M2791" s="74">
        <f t="shared" si="605"/>
        <v>193.188017712</v>
      </c>
      <c r="N2791" s="74">
        <f t="shared" si="606"/>
        <v>384.0022598277695</v>
      </c>
      <c r="O2791" s="74">
        <f t="shared" si="607"/>
        <v>16806.0522165</v>
      </c>
      <c r="P2791" s="39">
        <f t="shared" si="608"/>
        <v>19044</v>
      </c>
      <c r="Q2791" s="73">
        <f t="shared" si="609"/>
        <v>9915.9802184454</v>
      </c>
      <c r="R2791" s="73">
        <f t="shared" si="610"/>
        <v>199.56322229649598</v>
      </c>
      <c r="S2791" s="73">
        <f t="shared" si="611"/>
        <v>384.0022598277695</v>
      </c>
      <c r="T2791" s="73">
        <f t="shared" si="612"/>
        <v>17596.6219660086</v>
      </c>
      <c r="U2791" s="73">
        <f t="shared" si="613"/>
        <v>19236</v>
      </c>
      <c r="V2791" s="73">
        <f t="shared" si="614"/>
        <v>176813.20733783976</v>
      </c>
      <c r="W2791" s="73">
        <f t="shared" si="615"/>
        <v>182172.18273177824</v>
      </c>
    </row>
    <row r="2792" spans="2:23" ht="15">
      <c r="B2792" t="s">
        <v>4574</v>
      </c>
      <c r="C2792" t="s">
        <v>973</v>
      </c>
      <c r="D2792" t="s">
        <v>417</v>
      </c>
      <c r="E2792" s="54">
        <v>40</v>
      </c>
      <c r="F2792" s="45" t="s">
        <v>407</v>
      </c>
      <c r="G2792" s="45" t="s">
        <v>408</v>
      </c>
      <c r="H2792" s="45" t="s">
        <v>412</v>
      </c>
      <c r="I2792" s="53">
        <v>76892.81</v>
      </c>
      <c r="J2792" s="58">
        <f t="shared" si="602"/>
        <v>79814.73678</v>
      </c>
      <c r="K2792" s="58">
        <f t="shared" si="603"/>
        <v>82448.62309374</v>
      </c>
      <c r="L2792" s="74">
        <f t="shared" si="604"/>
        <v>6105.8273636700005</v>
      </c>
      <c r="M2792" s="74">
        <f t="shared" si="605"/>
        <v>118.12581043440001</v>
      </c>
      <c r="N2792" s="74">
        <f t="shared" si="606"/>
        <v>384.0022598277695</v>
      </c>
      <c r="O2792" s="74">
        <f t="shared" si="607"/>
        <v>10276.147360425</v>
      </c>
      <c r="P2792" s="39">
        <f t="shared" si="608"/>
        <v>19044</v>
      </c>
      <c r="Q2792" s="73">
        <f t="shared" si="609"/>
        <v>6307.319666671109</v>
      </c>
      <c r="R2792" s="73">
        <f t="shared" si="610"/>
        <v>122.02396217873519</v>
      </c>
      <c r="S2792" s="73">
        <f t="shared" si="611"/>
        <v>384.0022598277695</v>
      </c>
      <c r="T2792" s="73">
        <f t="shared" si="612"/>
        <v>10759.54531373307</v>
      </c>
      <c r="U2792" s="73">
        <f t="shared" si="613"/>
        <v>19236</v>
      </c>
      <c r="V2792" s="73">
        <f t="shared" si="614"/>
        <v>115742.83957435717</v>
      </c>
      <c r="W2792" s="73">
        <f t="shared" si="615"/>
        <v>119257.51429615068</v>
      </c>
    </row>
    <row r="2793" spans="2:23" ht="15">
      <c r="B2793" t="s">
        <v>4575</v>
      </c>
      <c r="C2793" t="s">
        <v>987</v>
      </c>
      <c r="D2793" t="s">
        <v>710</v>
      </c>
      <c r="E2793" s="54">
        <v>40</v>
      </c>
      <c r="F2793" s="45" t="s">
        <v>407</v>
      </c>
      <c r="G2793" s="45" t="s">
        <v>408</v>
      </c>
      <c r="H2793" s="45" t="s">
        <v>412</v>
      </c>
      <c r="I2793" s="53">
        <v>79815.13</v>
      </c>
      <c r="J2793" s="58">
        <f t="shared" si="602"/>
        <v>82848.10494</v>
      </c>
      <c r="K2793" s="58">
        <f t="shared" si="603"/>
        <v>85582.09240302</v>
      </c>
      <c r="L2793" s="74">
        <f t="shared" si="604"/>
        <v>6337.8800279100005</v>
      </c>
      <c r="M2793" s="74">
        <f t="shared" si="605"/>
        <v>122.61519531120001</v>
      </c>
      <c r="N2793" s="74">
        <f t="shared" si="606"/>
        <v>384.0022598277695</v>
      </c>
      <c r="O2793" s="74">
        <f t="shared" si="607"/>
        <v>10666.693511025001</v>
      </c>
      <c r="P2793" s="39">
        <f t="shared" si="608"/>
        <v>19044</v>
      </c>
      <c r="Q2793" s="73">
        <f t="shared" si="609"/>
        <v>6547.03006883103</v>
      </c>
      <c r="R2793" s="73">
        <f t="shared" si="610"/>
        <v>126.66149675646959</v>
      </c>
      <c r="S2793" s="73">
        <f t="shared" si="611"/>
        <v>384.0022598277695</v>
      </c>
      <c r="T2793" s="73">
        <f t="shared" si="612"/>
        <v>11168.46305859411</v>
      </c>
      <c r="U2793" s="73">
        <f t="shared" si="613"/>
        <v>19236</v>
      </c>
      <c r="V2793" s="73">
        <f t="shared" si="614"/>
        <v>119403.29593407398</v>
      </c>
      <c r="W2793" s="73">
        <f t="shared" si="615"/>
        <v>123044.24928702938</v>
      </c>
    </row>
    <row r="2794" spans="2:23" ht="15">
      <c r="B2794" t="s">
        <v>4576</v>
      </c>
      <c r="C2794" t="s">
        <v>981</v>
      </c>
      <c r="D2794" t="s">
        <v>420</v>
      </c>
      <c r="E2794" s="54">
        <v>40</v>
      </c>
      <c r="F2794" s="45" t="s">
        <v>407</v>
      </c>
      <c r="G2794" s="45" t="s">
        <v>408</v>
      </c>
      <c r="H2794" s="45" t="s">
        <v>412</v>
      </c>
      <c r="I2794" s="53">
        <v>75516.2</v>
      </c>
      <c r="J2794" s="58">
        <f t="shared" si="602"/>
        <v>78385.8156</v>
      </c>
      <c r="K2794" s="58">
        <f t="shared" si="603"/>
        <v>80972.5475148</v>
      </c>
      <c r="L2794" s="74">
        <f t="shared" si="604"/>
        <v>5996.5148934</v>
      </c>
      <c r="M2794" s="74">
        <f t="shared" si="605"/>
        <v>116.011007088</v>
      </c>
      <c r="N2794" s="74">
        <f t="shared" si="606"/>
        <v>384.0022598277695</v>
      </c>
      <c r="O2794" s="74">
        <f t="shared" si="607"/>
        <v>10092.173758500001</v>
      </c>
      <c r="P2794" s="39">
        <f t="shared" si="608"/>
        <v>19044</v>
      </c>
      <c r="Q2794" s="73">
        <f t="shared" si="609"/>
        <v>6194.399884882199</v>
      </c>
      <c r="R2794" s="73">
        <f t="shared" si="610"/>
        <v>119.839370321904</v>
      </c>
      <c r="S2794" s="73">
        <f t="shared" si="611"/>
        <v>384.0022598277695</v>
      </c>
      <c r="T2794" s="73">
        <f t="shared" si="612"/>
        <v>10566.9174506814</v>
      </c>
      <c r="U2794" s="73">
        <f t="shared" si="613"/>
        <v>19236</v>
      </c>
      <c r="V2794" s="73">
        <f t="shared" si="614"/>
        <v>114018.51751881577</v>
      </c>
      <c r="W2794" s="73">
        <f t="shared" si="615"/>
        <v>117473.70648051327</v>
      </c>
    </row>
    <row r="2795" spans="2:23" ht="15">
      <c r="B2795" t="s">
        <v>4577</v>
      </c>
      <c r="C2795" t="s">
        <v>464</v>
      </c>
      <c r="D2795" t="s">
        <v>417</v>
      </c>
      <c r="E2795" s="54">
        <v>40</v>
      </c>
      <c r="F2795" s="45" t="s">
        <v>407</v>
      </c>
      <c r="G2795" s="45" t="s">
        <v>408</v>
      </c>
      <c r="H2795" s="45" t="s">
        <v>412</v>
      </c>
      <c r="I2795" s="53">
        <v>86498.28</v>
      </c>
      <c r="J2795" s="58">
        <f t="shared" si="602"/>
        <v>89785.21464</v>
      </c>
      <c r="K2795" s="58">
        <f t="shared" si="603"/>
        <v>92748.12672312</v>
      </c>
      <c r="L2795" s="74">
        <f t="shared" si="604"/>
        <v>6868.56891996</v>
      </c>
      <c r="M2795" s="74">
        <f t="shared" si="605"/>
        <v>132.8821176672</v>
      </c>
      <c r="N2795" s="74">
        <f t="shared" si="606"/>
        <v>384.0022598277695</v>
      </c>
      <c r="O2795" s="74">
        <f t="shared" si="607"/>
        <v>11559.846384900002</v>
      </c>
      <c r="P2795" s="39">
        <f t="shared" si="608"/>
        <v>19044</v>
      </c>
      <c r="Q2795" s="73">
        <f t="shared" si="609"/>
        <v>7095.23169431868</v>
      </c>
      <c r="R2795" s="73">
        <f t="shared" si="610"/>
        <v>137.2672275502176</v>
      </c>
      <c r="S2795" s="73">
        <f t="shared" si="611"/>
        <v>384.0022598277695</v>
      </c>
      <c r="T2795" s="73">
        <f t="shared" si="612"/>
        <v>12103.63053736716</v>
      </c>
      <c r="U2795" s="73">
        <f t="shared" si="613"/>
        <v>19236</v>
      </c>
      <c r="V2795" s="73">
        <f t="shared" si="614"/>
        <v>127774.51432235498</v>
      </c>
      <c r="W2795" s="73">
        <f t="shared" si="615"/>
        <v>131704.25844218384</v>
      </c>
    </row>
    <row r="2796" spans="2:23" ht="15">
      <c r="B2796" t="s">
        <v>4578</v>
      </c>
      <c r="C2796" t="s">
        <v>1001</v>
      </c>
      <c r="D2796" t="s">
        <v>420</v>
      </c>
      <c r="E2796" s="54">
        <v>40</v>
      </c>
      <c r="F2796" s="45" t="s">
        <v>407</v>
      </c>
      <c r="G2796" s="45" t="s">
        <v>408</v>
      </c>
      <c r="H2796" s="45" t="s">
        <v>412</v>
      </c>
      <c r="I2796" s="53">
        <v>88557.45</v>
      </c>
      <c r="J2796" s="58">
        <f t="shared" si="602"/>
        <v>91922.6331</v>
      </c>
      <c r="K2796" s="58">
        <f t="shared" si="603"/>
        <v>94956.0799923</v>
      </c>
      <c r="L2796" s="74">
        <f t="shared" si="604"/>
        <v>7032.08143215</v>
      </c>
      <c r="M2796" s="74">
        <f t="shared" si="605"/>
        <v>136.045496988</v>
      </c>
      <c r="N2796" s="74">
        <f t="shared" si="606"/>
        <v>384.0022598277695</v>
      </c>
      <c r="O2796" s="74">
        <f t="shared" si="607"/>
        <v>11835.039011625002</v>
      </c>
      <c r="P2796" s="39">
        <f t="shared" si="608"/>
        <v>19044</v>
      </c>
      <c r="Q2796" s="73">
        <f t="shared" si="609"/>
        <v>7264.14011941095</v>
      </c>
      <c r="R2796" s="73">
        <f t="shared" si="610"/>
        <v>140.534998388604</v>
      </c>
      <c r="S2796" s="73">
        <f t="shared" si="611"/>
        <v>384.0022598277695</v>
      </c>
      <c r="T2796" s="73">
        <f t="shared" si="612"/>
        <v>12391.76843899515</v>
      </c>
      <c r="U2796" s="73">
        <f t="shared" si="613"/>
        <v>19236</v>
      </c>
      <c r="V2796" s="73">
        <f t="shared" si="614"/>
        <v>130353.80130059077</v>
      </c>
      <c r="W2796" s="73">
        <f t="shared" si="615"/>
        <v>134372.52580892248</v>
      </c>
    </row>
    <row r="2797" spans="2:23" ht="15">
      <c r="B2797" t="s">
        <v>4579</v>
      </c>
      <c r="C2797" t="s">
        <v>1011</v>
      </c>
      <c r="D2797" t="s">
        <v>710</v>
      </c>
      <c r="E2797" s="54">
        <v>40</v>
      </c>
      <c r="F2797" s="45" t="s">
        <v>407</v>
      </c>
      <c r="G2797" s="45" t="s">
        <v>408</v>
      </c>
      <c r="H2797" s="45" t="s">
        <v>412</v>
      </c>
      <c r="I2797" s="53">
        <v>91364.58</v>
      </c>
      <c r="J2797" s="58">
        <f t="shared" si="602"/>
        <v>94836.43404000001</v>
      </c>
      <c r="K2797" s="58">
        <f t="shared" si="603"/>
        <v>97966.03636332</v>
      </c>
      <c r="L2797" s="74">
        <f t="shared" si="604"/>
        <v>7254.98720406</v>
      </c>
      <c r="M2797" s="74">
        <f t="shared" si="605"/>
        <v>140.3579223792</v>
      </c>
      <c r="N2797" s="74">
        <f t="shared" si="606"/>
        <v>384.0022598277695</v>
      </c>
      <c r="O2797" s="74">
        <f t="shared" si="607"/>
        <v>12210.190882650002</v>
      </c>
      <c r="P2797" s="39">
        <f t="shared" si="608"/>
        <v>19044</v>
      </c>
      <c r="Q2797" s="73">
        <f t="shared" si="609"/>
        <v>7494.40178179398</v>
      </c>
      <c r="R2797" s="73">
        <f t="shared" si="610"/>
        <v>144.9897338177136</v>
      </c>
      <c r="S2797" s="73">
        <f t="shared" si="611"/>
        <v>384.0022598277695</v>
      </c>
      <c r="T2797" s="73">
        <f t="shared" si="612"/>
        <v>12784.56774541326</v>
      </c>
      <c r="U2797" s="73">
        <f t="shared" si="613"/>
        <v>19236</v>
      </c>
      <c r="V2797" s="73">
        <f t="shared" si="614"/>
        <v>133869.97230891697</v>
      </c>
      <c r="W2797" s="73">
        <f t="shared" si="615"/>
        <v>138009.9978841727</v>
      </c>
    </row>
    <row r="2798" spans="2:23" ht="15">
      <c r="B2798" t="s">
        <v>4580</v>
      </c>
      <c r="C2798" t="s">
        <v>743</v>
      </c>
      <c r="D2798" t="s">
        <v>420</v>
      </c>
      <c r="E2798" s="54">
        <v>40</v>
      </c>
      <c r="F2798" s="45" t="s">
        <v>407</v>
      </c>
      <c r="G2798" s="45" t="s">
        <v>408</v>
      </c>
      <c r="H2798" s="45" t="s">
        <v>412</v>
      </c>
      <c r="I2798" s="53">
        <v>103168.21</v>
      </c>
      <c r="J2798" s="58">
        <f t="shared" si="602"/>
        <v>107088.60198</v>
      </c>
      <c r="K2798" s="58">
        <f t="shared" si="603"/>
        <v>110622.52584534</v>
      </c>
      <c r="L2798" s="74">
        <f t="shared" si="604"/>
        <v>8192.27805147</v>
      </c>
      <c r="M2798" s="74">
        <f t="shared" si="605"/>
        <v>158.4911309304</v>
      </c>
      <c r="N2798" s="74">
        <f t="shared" si="606"/>
        <v>384.0022598277695</v>
      </c>
      <c r="O2798" s="74">
        <f t="shared" si="607"/>
        <v>13787.657504925</v>
      </c>
      <c r="P2798" s="39">
        <f t="shared" si="608"/>
        <v>19044</v>
      </c>
      <c r="Q2798" s="73">
        <f t="shared" si="609"/>
        <v>8462.62322716851</v>
      </c>
      <c r="R2798" s="73">
        <f t="shared" si="610"/>
        <v>163.7213382511032</v>
      </c>
      <c r="S2798" s="73">
        <f t="shared" si="611"/>
        <v>384.0022598277695</v>
      </c>
      <c r="T2798" s="73">
        <f t="shared" si="612"/>
        <v>14436.23962281687</v>
      </c>
      <c r="U2798" s="73">
        <f t="shared" si="613"/>
        <v>19236</v>
      </c>
      <c r="V2798" s="73">
        <f t="shared" si="614"/>
        <v>148655.0309271532</v>
      </c>
      <c r="W2798" s="73">
        <f t="shared" si="615"/>
        <v>153305.11229340427</v>
      </c>
    </row>
    <row r="2799" spans="2:23" ht="15">
      <c r="B2799" t="s">
        <v>4581</v>
      </c>
      <c r="C2799" t="s">
        <v>735</v>
      </c>
      <c r="D2799" t="s">
        <v>417</v>
      </c>
      <c r="E2799" s="54">
        <v>40</v>
      </c>
      <c r="F2799" s="45" t="s">
        <v>407</v>
      </c>
      <c r="G2799" s="45" t="s">
        <v>408</v>
      </c>
      <c r="H2799" s="45" t="s">
        <v>412</v>
      </c>
      <c r="I2799" s="53">
        <v>100172.59</v>
      </c>
      <c r="J2799" s="58">
        <f t="shared" si="602"/>
        <v>103979.14842</v>
      </c>
      <c r="K2799" s="58">
        <f t="shared" si="603"/>
        <v>107410.46031786</v>
      </c>
      <c r="L2799" s="74">
        <f t="shared" si="604"/>
        <v>7954.40485413</v>
      </c>
      <c r="M2799" s="74">
        <f t="shared" si="605"/>
        <v>153.88913966159998</v>
      </c>
      <c r="N2799" s="74">
        <f t="shared" si="606"/>
        <v>384.0022598277695</v>
      </c>
      <c r="O2799" s="74">
        <f t="shared" si="607"/>
        <v>13387.315359075</v>
      </c>
      <c r="P2799" s="39">
        <f t="shared" si="608"/>
        <v>19044</v>
      </c>
      <c r="Q2799" s="73">
        <f t="shared" si="609"/>
        <v>8216.900214316289</v>
      </c>
      <c r="R2799" s="73">
        <f t="shared" si="610"/>
        <v>158.96748127043278</v>
      </c>
      <c r="S2799" s="73">
        <f t="shared" si="611"/>
        <v>384.0022598277695</v>
      </c>
      <c r="T2799" s="73">
        <f t="shared" si="612"/>
        <v>14017.065071480729</v>
      </c>
      <c r="U2799" s="73">
        <f t="shared" si="613"/>
        <v>19236</v>
      </c>
      <c r="V2799" s="73">
        <f t="shared" si="614"/>
        <v>144902.76003269438</v>
      </c>
      <c r="W2799" s="73">
        <f t="shared" si="615"/>
        <v>149423.3953447552</v>
      </c>
    </row>
    <row r="2800" spans="2:23" ht="15">
      <c r="B2800" t="s">
        <v>4582</v>
      </c>
      <c r="C2800" t="s">
        <v>737</v>
      </c>
      <c r="D2800" t="s">
        <v>710</v>
      </c>
      <c r="E2800" s="54">
        <v>40</v>
      </c>
      <c r="F2800" s="45" t="s">
        <v>407</v>
      </c>
      <c r="G2800" s="45" t="s">
        <v>408</v>
      </c>
      <c r="H2800" s="45" t="s">
        <v>412</v>
      </c>
      <c r="I2800" s="53">
        <v>105744.34</v>
      </c>
      <c r="J2800" s="58">
        <f t="shared" si="602"/>
        <v>109762.62492</v>
      </c>
      <c r="K2800" s="58">
        <f t="shared" si="603"/>
        <v>113384.79154235999</v>
      </c>
      <c r="L2800" s="74">
        <f t="shared" si="604"/>
        <v>8396.84080638</v>
      </c>
      <c r="M2800" s="74">
        <f t="shared" si="605"/>
        <v>162.4486848816</v>
      </c>
      <c r="N2800" s="74">
        <f t="shared" si="606"/>
        <v>384.0022598277695</v>
      </c>
      <c r="O2800" s="74">
        <f t="shared" si="607"/>
        <v>14131.93795845</v>
      </c>
      <c r="P2800" s="39">
        <f t="shared" si="608"/>
        <v>19044</v>
      </c>
      <c r="Q2800" s="73">
        <f t="shared" si="609"/>
        <v>8673.936552990539</v>
      </c>
      <c r="R2800" s="73">
        <f t="shared" si="610"/>
        <v>167.80949148269278</v>
      </c>
      <c r="S2800" s="73">
        <f t="shared" si="611"/>
        <v>384.0022598277695</v>
      </c>
      <c r="T2800" s="73">
        <f t="shared" si="612"/>
        <v>14796.71529627798</v>
      </c>
      <c r="U2800" s="73">
        <f t="shared" si="613"/>
        <v>19236</v>
      </c>
      <c r="V2800" s="73">
        <f t="shared" si="614"/>
        <v>151881.85462953936</v>
      </c>
      <c r="W2800" s="73">
        <f t="shared" si="615"/>
        <v>156643.255142939</v>
      </c>
    </row>
    <row r="2801" spans="2:23" ht="15">
      <c r="B2801" t="s">
        <v>4583</v>
      </c>
      <c r="C2801" t="s">
        <v>751</v>
      </c>
      <c r="D2801" t="s">
        <v>417</v>
      </c>
      <c r="E2801" s="54">
        <v>40</v>
      </c>
      <c r="F2801" s="45" t="s">
        <v>407</v>
      </c>
      <c r="G2801" s="45" t="s">
        <v>408</v>
      </c>
      <c r="H2801" s="45" t="s">
        <v>412</v>
      </c>
      <c r="I2801" s="53">
        <v>115410.28</v>
      </c>
      <c r="J2801" s="58">
        <f t="shared" si="602"/>
        <v>119795.87064000001</v>
      </c>
      <c r="K2801" s="58">
        <f t="shared" si="603"/>
        <v>123749.13437112</v>
      </c>
      <c r="L2801" s="74">
        <f t="shared" si="604"/>
        <v>9164.384103960001</v>
      </c>
      <c r="M2801" s="74">
        <f t="shared" si="605"/>
        <v>177.29788854720002</v>
      </c>
      <c r="N2801" s="74">
        <f t="shared" si="606"/>
        <v>384.0022598277695</v>
      </c>
      <c r="O2801" s="74">
        <f t="shared" si="607"/>
        <v>15423.718344900002</v>
      </c>
      <c r="P2801" s="39">
        <f t="shared" si="608"/>
        <v>19044</v>
      </c>
      <c r="Q2801" s="73">
        <f t="shared" si="609"/>
        <v>9466.80877939068</v>
      </c>
      <c r="R2801" s="73">
        <f t="shared" si="610"/>
        <v>183.1487188692576</v>
      </c>
      <c r="S2801" s="73">
        <f t="shared" si="611"/>
        <v>384.0022598277695</v>
      </c>
      <c r="T2801" s="73">
        <f t="shared" si="612"/>
        <v>16149.26203543116</v>
      </c>
      <c r="U2801" s="73">
        <f t="shared" si="613"/>
        <v>19236</v>
      </c>
      <c r="V2801" s="73">
        <f t="shared" si="614"/>
        <v>163989.27323723497</v>
      </c>
      <c r="W2801" s="73">
        <f t="shared" si="615"/>
        <v>169168.35616463888</v>
      </c>
    </row>
    <row r="2802" spans="2:23" ht="15">
      <c r="B2802" t="s">
        <v>4584</v>
      </c>
      <c r="C2802" t="s">
        <v>3243</v>
      </c>
      <c r="D2802" t="s">
        <v>710</v>
      </c>
      <c r="E2802" s="54">
        <v>40</v>
      </c>
      <c r="F2802" s="45" t="s">
        <v>407</v>
      </c>
      <c r="G2802" s="45" t="s">
        <v>408</v>
      </c>
      <c r="H2802" s="45" t="s">
        <v>412</v>
      </c>
      <c r="I2802" s="53">
        <v>116228.25</v>
      </c>
      <c r="J2802" s="58">
        <f t="shared" si="602"/>
        <v>120644.9235</v>
      </c>
      <c r="K2802" s="58">
        <f t="shared" si="603"/>
        <v>124626.2059755</v>
      </c>
      <c r="L2802" s="74">
        <f t="shared" si="604"/>
        <v>9229.33664775</v>
      </c>
      <c r="M2802" s="74">
        <f t="shared" si="605"/>
        <v>178.55448678</v>
      </c>
      <c r="N2802" s="74">
        <f t="shared" si="606"/>
        <v>384.0022598277695</v>
      </c>
      <c r="O2802" s="74">
        <f t="shared" si="607"/>
        <v>15533.033900625001</v>
      </c>
      <c r="P2802" s="39">
        <f t="shared" si="608"/>
        <v>19044</v>
      </c>
      <c r="Q2802" s="73">
        <f t="shared" si="609"/>
        <v>9533.904757125749</v>
      </c>
      <c r="R2802" s="73">
        <f t="shared" si="610"/>
        <v>184.44678484373998</v>
      </c>
      <c r="S2802" s="73">
        <f t="shared" si="611"/>
        <v>384.0022598277695</v>
      </c>
      <c r="T2802" s="73">
        <f t="shared" si="612"/>
        <v>16263.71987980275</v>
      </c>
      <c r="U2802" s="73">
        <f t="shared" si="613"/>
        <v>19236</v>
      </c>
      <c r="V2802" s="73">
        <f t="shared" si="614"/>
        <v>165013.85079498278</v>
      </c>
      <c r="W2802" s="73">
        <f t="shared" si="615"/>
        <v>170228.2796571</v>
      </c>
    </row>
    <row r="2803" spans="2:23" ht="15">
      <c r="B2803" t="s">
        <v>4585</v>
      </c>
      <c r="C2803" t="s">
        <v>1065</v>
      </c>
      <c r="D2803" t="s">
        <v>420</v>
      </c>
      <c r="E2803" s="54">
        <v>40</v>
      </c>
      <c r="F2803" s="45" t="s">
        <v>407</v>
      </c>
      <c r="G2803" s="45" t="s">
        <v>408</v>
      </c>
      <c r="H2803" s="45" t="s">
        <v>412</v>
      </c>
      <c r="I2803" s="53">
        <v>115162.89</v>
      </c>
      <c r="J2803" s="58">
        <f t="shared" si="602"/>
        <v>119539.07982</v>
      </c>
      <c r="K2803" s="58">
        <f t="shared" si="603"/>
        <v>123483.86945405998</v>
      </c>
      <c r="L2803" s="74">
        <f t="shared" si="604"/>
        <v>9144.73960623</v>
      </c>
      <c r="M2803" s="74">
        <f t="shared" si="605"/>
        <v>176.9178381336</v>
      </c>
      <c r="N2803" s="74">
        <f t="shared" si="606"/>
        <v>384.0022598277695</v>
      </c>
      <c r="O2803" s="74">
        <f t="shared" si="607"/>
        <v>15390.656526825</v>
      </c>
      <c r="P2803" s="39">
        <f t="shared" si="608"/>
        <v>19044</v>
      </c>
      <c r="Q2803" s="73">
        <f t="shared" si="609"/>
        <v>9446.516013235589</v>
      </c>
      <c r="R2803" s="73">
        <f t="shared" si="610"/>
        <v>182.75612679200879</v>
      </c>
      <c r="S2803" s="73">
        <f t="shared" si="611"/>
        <v>384.0022598277695</v>
      </c>
      <c r="T2803" s="73">
        <f t="shared" si="612"/>
        <v>16114.644963754828</v>
      </c>
      <c r="U2803" s="73">
        <f t="shared" si="613"/>
        <v>19236</v>
      </c>
      <c r="V2803" s="73">
        <f t="shared" si="614"/>
        <v>163679.39605101637</v>
      </c>
      <c r="W2803" s="73">
        <f t="shared" si="615"/>
        <v>168847.7888176702</v>
      </c>
    </row>
    <row r="2804" spans="2:23" ht="15">
      <c r="B2804" t="s">
        <v>4586</v>
      </c>
      <c r="C2804" t="s">
        <v>4587</v>
      </c>
      <c r="D2804" t="s">
        <v>417</v>
      </c>
      <c r="E2804" s="54">
        <v>40</v>
      </c>
      <c r="F2804" s="45" t="s">
        <v>407</v>
      </c>
      <c r="G2804" s="45" t="s">
        <v>408</v>
      </c>
      <c r="H2804" s="45" t="s">
        <v>785</v>
      </c>
      <c r="I2804" s="53">
        <v>40079.52</v>
      </c>
      <c r="J2804" s="58">
        <f t="shared" si="602"/>
        <v>41602.54176</v>
      </c>
      <c r="K2804" s="58">
        <f t="shared" si="603"/>
        <v>42975.42563808</v>
      </c>
      <c r="L2804" s="74">
        <f t="shared" si="604"/>
        <v>3182.59444464</v>
      </c>
      <c r="M2804" s="74">
        <f t="shared" si="605"/>
        <v>61.5717618048</v>
      </c>
      <c r="N2804" s="74">
        <f t="shared" si="606"/>
        <v>384.0022598277695</v>
      </c>
      <c r="O2804" s="74">
        <f t="shared" si="607"/>
        <v>5356.3272516</v>
      </c>
      <c r="P2804" s="39">
        <f t="shared" si="608"/>
        <v>19044</v>
      </c>
      <c r="Q2804" s="73">
        <f t="shared" si="609"/>
        <v>3287.62006131312</v>
      </c>
      <c r="R2804" s="73">
        <f t="shared" si="610"/>
        <v>63.603629944358396</v>
      </c>
      <c r="S2804" s="73">
        <f t="shared" si="611"/>
        <v>384.0022598277695</v>
      </c>
      <c r="T2804" s="73">
        <f t="shared" si="612"/>
        <v>5608.29304576944</v>
      </c>
      <c r="U2804" s="73">
        <f t="shared" si="613"/>
        <v>19236</v>
      </c>
      <c r="V2804" s="73">
        <f t="shared" si="614"/>
        <v>69631.03747787257</v>
      </c>
      <c r="W2804" s="73">
        <f t="shared" si="615"/>
        <v>71554.94463493468</v>
      </c>
    </row>
    <row r="2805" spans="2:23" ht="15">
      <c r="B2805" t="s">
        <v>4588</v>
      </c>
      <c r="C2805" t="s">
        <v>464</v>
      </c>
      <c r="D2805" t="s">
        <v>417</v>
      </c>
      <c r="E2805" s="54">
        <v>40</v>
      </c>
      <c r="F2805" s="45" t="s">
        <v>407</v>
      </c>
      <c r="G2805" s="45" t="s">
        <v>408</v>
      </c>
      <c r="H2805" s="45" t="s">
        <v>412</v>
      </c>
      <c r="I2805" s="53">
        <v>86498.28</v>
      </c>
      <c r="J2805" s="58">
        <f t="shared" si="602"/>
        <v>89785.21464</v>
      </c>
      <c r="K2805" s="58">
        <f t="shared" si="603"/>
        <v>92748.12672312</v>
      </c>
      <c r="L2805" s="74">
        <f t="shared" si="604"/>
        <v>6868.56891996</v>
      </c>
      <c r="M2805" s="74">
        <f t="shared" si="605"/>
        <v>132.8821176672</v>
      </c>
      <c r="N2805" s="74">
        <f t="shared" si="606"/>
        <v>384.0022598277695</v>
      </c>
      <c r="O2805" s="74">
        <f t="shared" si="607"/>
        <v>11559.846384900002</v>
      </c>
      <c r="P2805" s="39">
        <f t="shared" si="608"/>
        <v>19044</v>
      </c>
      <c r="Q2805" s="73">
        <f t="shared" si="609"/>
        <v>7095.23169431868</v>
      </c>
      <c r="R2805" s="73">
        <f t="shared" si="610"/>
        <v>137.2672275502176</v>
      </c>
      <c r="S2805" s="73">
        <f t="shared" si="611"/>
        <v>384.0022598277695</v>
      </c>
      <c r="T2805" s="73">
        <f t="shared" si="612"/>
        <v>12103.63053736716</v>
      </c>
      <c r="U2805" s="73">
        <f t="shared" si="613"/>
        <v>19236</v>
      </c>
      <c r="V2805" s="73">
        <f t="shared" si="614"/>
        <v>127774.51432235498</v>
      </c>
      <c r="W2805" s="73">
        <f t="shared" si="615"/>
        <v>131704.25844218384</v>
      </c>
    </row>
    <row r="2806" spans="2:23" ht="15">
      <c r="B2806" t="s">
        <v>4589</v>
      </c>
      <c r="C2806" t="s">
        <v>2519</v>
      </c>
      <c r="D2806" t="s">
        <v>801</v>
      </c>
      <c r="E2806" s="54">
        <v>40</v>
      </c>
      <c r="F2806" s="45" t="s">
        <v>407</v>
      </c>
      <c r="G2806" s="45" t="s">
        <v>408</v>
      </c>
      <c r="H2806" s="45" t="s">
        <v>412</v>
      </c>
      <c r="I2806" s="53">
        <v>87692.35</v>
      </c>
      <c r="J2806" s="58">
        <f t="shared" si="602"/>
        <v>91024.65930000001</v>
      </c>
      <c r="K2806" s="58">
        <f t="shared" si="603"/>
        <v>94028.47305690001</v>
      </c>
      <c r="L2806" s="74">
        <f t="shared" si="604"/>
        <v>6963.386436450001</v>
      </c>
      <c r="M2806" s="74">
        <f t="shared" si="605"/>
        <v>134.71649576400003</v>
      </c>
      <c r="N2806" s="74">
        <f t="shared" si="606"/>
        <v>384.0022598277695</v>
      </c>
      <c r="O2806" s="74">
        <f t="shared" si="607"/>
        <v>11719.424884875001</v>
      </c>
      <c r="P2806" s="39">
        <f t="shared" si="608"/>
        <v>19044</v>
      </c>
      <c r="Q2806" s="73">
        <f t="shared" si="609"/>
        <v>7193.17818885285</v>
      </c>
      <c r="R2806" s="73">
        <f t="shared" si="610"/>
        <v>139.16214012421202</v>
      </c>
      <c r="S2806" s="73">
        <f t="shared" si="611"/>
        <v>384.0022598277695</v>
      </c>
      <c r="T2806" s="73">
        <f t="shared" si="612"/>
        <v>12270.715733925452</v>
      </c>
      <c r="U2806" s="73">
        <f t="shared" si="613"/>
        <v>19236</v>
      </c>
      <c r="V2806" s="73">
        <f t="shared" si="614"/>
        <v>129270.1893769168</v>
      </c>
      <c r="W2806" s="73">
        <f t="shared" si="615"/>
        <v>133251.5313796303</v>
      </c>
    </row>
    <row r="2807" spans="2:23" ht="15">
      <c r="B2807" t="s">
        <v>4590</v>
      </c>
      <c r="C2807" t="s">
        <v>998</v>
      </c>
      <c r="D2807" t="s">
        <v>661</v>
      </c>
      <c r="E2807" s="54">
        <v>40</v>
      </c>
      <c r="F2807" s="45" t="s">
        <v>407</v>
      </c>
      <c r="G2807" s="45" t="s">
        <v>408</v>
      </c>
      <c r="H2807" s="45" t="s">
        <v>412</v>
      </c>
      <c r="I2807" s="53">
        <v>91600.29</v>
      </c>
      <c r="J2807" s="58">
        <f t="shared" si="602"/>
        <v>95081.10102</v>
      </c>
      <c r="K2807" s="58">
        <f t="shared" si="603"/>
        <v>98218.77735366</v>
      </c>
      <c r="L2807" s="74">
        <f t="shared" si="604"/>
        <v>7273.70422803</v>
      </c>
      <c r="M2807" s="74">
        <f t="shared" si="605"/>
        <v>140.7200295096</v>
      </c>
      <c r="N2807" s="74">
        <f t="shared" si="606"/>
        <v>384.0022598277695</v>
      </c>
      <c r="O2807" s="74">
        <f t="shared" si="607"/>
        <v>12241.691756325</v>
      </c>
      <c r="P2807" s="39">
        <f t="shared" si="608"/>
        <v>19044</v>
      </c>
      <c r="Q2807" s="73">
        <f t="shared" si="609"/>
        <v>7513.73646755499</v>
      </c>
      <c r="R2807" s="73">
        <f t="shared" si="610"/>
        <v>145.3637904834168</v>
      </c>
      <c r="S2807" s="73">
        <f t="shared" si="611"/>
        <v>384.0022598277695</v>
      </c>
      <c r="T2807" s="73">
        <f t="shared" si="612"/>
        <v>12817.55044465263</v>
      </c>
      <c r="U2807" s="73">
        <f t="shared" si="613"/>
        <v>19236</v>
      </c>
      <c r="V2807" s="73">
        <f t="shared" si="614"/>
        <v>134165.21929369238</v>
      </c>
      <c r="W2807" s="73">
        <f t="shared" si="615"/>
        <v>138315.4303161788</v>
      </c>
    </row>
    <row r="2808" spans="2:23" ht="15">
      <c r="B2808" t="s">
        <v>4591</v>
      </c>
      <c r="C2808" t="s">
        <v>996</v>
      </c>
      <c r="D2808" t="s">
        <v>658</v>
      </c>
      <c r="E2808" s="54">
        <v>40</v>
      </c>
      <c r="F2808" s="45" t="s">
        <v>407</v>
      </c>
      <c r="G2808" s="45" t="s">
        <v>408</v>
      </c>
      <c r="H2808" s="45" t="s">
        <v>412</v>
      </c>
      <c r="I2808" s="53">
        <v>84142.22</v>
      </c>
      <c r="J2808" s="58">
        <f t="shared" si="602"/>
        <v>87339.62436</v>
      </c>
      <c r="K2808" s="58">
        <f t="shared" si="603"/>
        <v>90221.83196387999</v>
      </c>
      <c r="L2808" s="74">
        <f t="shared" si="604"/>
        <v>6681.48126354</v>
      </c>
      <c r="M2808" s="74">
        <f t="shared" si="605"/>
        <v>129.2626440528</v>
      </c>
      <c r="N2808" s="74">
        <f t="shared" si="606"/>
        <v>384.0022598277695</v>
      </c>
      <c r="O2808" s="74">
        <f t="shared" si="607"/>
        <v>11244.97663635</v>
      </c>
      <c r="P2808" s="39">
        <f t="shared" si="608"/>
        <v>19044</v>
      </c>
      <c r="Q2808" s="73">
        <f t="shared" si="609"/>
        <v>6901.970145236819</v>
      </c>
      <c r="R2808" s="73">
        <f t="shared" si="610"/>
        <v>133.52831130654238</v>
      </c>
      <c r="S2808" s="73">
        <f t="shared" si="611"/>
        <v>384.0022598277695</v>
      </c>
      <c r="T2808" s="73">
        <f t="shared" si="612"/>
        <v>11773.949071286339</v>
      </c>
      <c r="U2808" s="73">
        <f t="shared" si="613"/>
        <v>19236</v>
      </c>
      <c r="V2808" s="73">
        <f t="shared" si="614"/>
        <v>124823.34716377058</v>
      </c>
      <c r="W2808" s="73">
        <f t="shared" si="615"/>
        <v>128651.28175153746</v>
      </c>
    </row>
    <row r="2809" spans="2:23" ht="15">
      <c r="B2809" t="s">
        <v>4592</v>
      </c>
      <c r="C2809" t="s">
        <v>1001</v>
      </c>
      <c r="D2809" t="s">
        <v>420</v>
      </c>
      <c r="E2809" s="54">
        <v>40</v>
      </c>
      <c r="F2809" s="45" t="s">
        <v>407</v>
      </c>
      <c r="G2809" s="45" t="s">
        <v>408</v>
      </c>
      <c r="H2809" s="45" t="s">
        <v>412</v>
      </c>
      <c r="I2809" s="53">
        <v>88557.45</v>
      </c>
      <c r="J2809" s="58">
        <f t="shared" si="602"/>
        <v>91922.6331</v>
      </c>
      <c r="K2809" s="58">
        <f t="shared" si="603"/>
        <v>94956.0799923</v>
      </c>
      <c r="L2809" s="74">
        <f t="shared" si="604"/>
        <v>7032.08143215</v>
      </c>
      <c r="M2809" s="74">
        <f t="shared" si="605"/>
        <v>136.045496988</v>
      </c>
      <c r="N2809" s="74">
        <f t="shared" si="606"/>
        <v>384.0022598277695</v>
      </c>
      <c r="O2809" s="74">
        <f t="shared" si="607"/>
        <v>11835.039011625002</v>
      </c>
      <c r="P2809" s="39">
        <f t="shared" si="608"/>
        <v>19044</v>
      </c>
      <c r="Q2809" s="73">
        <f t="shared" si="609"/>
        <v>7264.14011941095</v>
      </c>
      <c r="R2809" s="73">
        <f t="shared" si="610"/>
        <v>140.534998388604</v>
      </c>
      <c r="S2809" s="73">
        <f t="shared" si="611"/>
        <v>384.0022598277695</v>
      </c>
      <c r="T2809" s="73">
        <f t="shared" si="612"/>
        <v>12391.76843899515</v>
      </c>
      <c r="U2809" s="73">
        <f t="shared" si="613"/>
        <v>19236</v>
      </c>
      <c r="V2809" s="73">
        <f t="shared" si="614"/>
        <v>130353.80130059077</v>
      </c>
      <c r="W2809" s="73">
        <f t="shared" si="615"/>
        <v>134372.52580892248</v>
      </c>
    </row>
    <row r="2810" spans="2:23" ht="15">
      <c r="B2810" t="s">
        <v>4593</v>
      </c>
      <c r="C2810" t="s">
        <v>996</v>
      </c>
      <c r="D2810" t="s">
        <v>807</v>
      </c>
      <c r="E2810" s="54">
        <v>40</v>
      </c>
      <c r="F2810" s="45" t="s">
        <v>407</v>
      </c>
      <c r="G2810" s="45" t="s">
        <v>408</v>
      </c>
      <c r="H2810" s="45" t="s">
        <v>412</v>
      </c>
      <c r="I2810" s="53">
        <v>84142.22</v>
      </c>
      <c r="J2810" s="58">
        <f t="shared" si="602"/>
        <v>87339.62436</v>
      </c>
      <c r="K2810" s="58">
        <f t="shared" si="603"/>
        <v>90221.83196387999</v>
      </c>
      <c r="L2810" s="74">
        <f t="shared" si="604"/>
        <v>6681.48126354</v>
      </c>
      <c r="M2810" s="74">
        <f t="shared" si="605"/>
        <v>129.2626440528</v>
      </c>
      <c r="N2810" s="74">
        <f t="shared" si="606"/>
        <v>384.0022598277695</v>
      </c>
      <c r="O2810" s="74">
        <f t="shared" si="607"/>
        <v>11244.97663635</v>
      </c>
      <c r="P2810" s="39">
        <f t="shared" si="608"/>
        <v>19044</v>
      </c>
      <c r="Q2810" s="73">
        <f t="shared" si="609"/>
        <v>6901.970145236819</v>
      </c>
      <c r="R2810" s="73">
        <f t="shared" si="610"/>
        <v>133.52831130654238</v>
      </c>
      <c r="S2810" s="73">
        <f t="shared" si="611"/>
        <v>384.0022598277695</v>
      </c>
      <c r="T2810" s="73">
        <f t="shared" si="612"/>
        <v>11773.949071286339</v>
      </c>
      <c r="U2810" s="73">
        <f t="shared" si="613"/>
        <v>19236</v>
      </c>
      <c r="V2810" s="73">
        <f t="shared" si="614"/>
        <v>124823.34716377058</v>
      </c>
      <c r="W2810" s="73">
        <f t="shared" si="615"/>
        <v>128651.28175153746</v>
      </c>
    </row>
    <row r="2811" spans="2:23" ht="15">
      <c r="B2811" t="s">
        <v>4594</v>
      </c>
      <c r="C2811" t="s">
        <v>751</v>
      </c>
      <c r="D2811" t="s">
        <v>417</v>
      </c>
      <c r="E2811" s="54">
        <v>40</v>
      </c>
      <c r="F2811" s="45" t="s">
        <v>407</v>
      </c>
      <c r="G2811" s="45" t="s">
        <v>408</v>
      </c>
      <c r="H2811" s="45" t="s">
        <v>412</v>
      </c>
      <c r="I2811" s="53">
        <v>115410.28</v>
      </c>
      <c r="J2811" s="58">
        <f t="shared" si="602"/>
        <v>119795.87064000001</v>
      </c>
      <c r="K2811" s="58">
        <f t="shared" si="603"/>
        <v>123749.13437112</v>
      </c>
      <c r="L2811" s="74">
        <f t="shared" si="604"/>
        <v>9164.384103960001</v>
      </c>
      <c r="M2811" s="74">
        <f t="shared" si="605"/>
        <v>177.29788854720002</v>
      </c>
      <c r="N2811" s="74">
        <f t="shared" si="606"/>
        <v>384.0022598277695</v>
      </c>
      <c r="O2811" s="74">
        <f t="shared" si="607"/>
        <v>15423.718344900002</v>
      </c>
      <c r="P2811" s="39">
        <f t="shared" si="608"/>
        <v>19044</v>
      </c>
      <c r="Q2811" s="73">
        <f t="shared" si="609"/>
        <v>9466.80877939068</v>
      </c>
      <c r="R2811" s="73">
        <f t="shared" si="610"/>
        <v>183.1487188692576</v>
      </c>
      <c r="S2811" s="73">
        <f t="shared" si="611"/>
        <v>384.0022598277695</v>
      </c>
      <c r="T2811" s="73">
        <f t="shared" si="612"/>
        <v>16149.26203543116</v>
      </c>
      <c r="U2811" s="73">
        <f t="shared" si="613"/>
        <v>19236</v>
      </c>
      <c r="V2811" s="73">
        <f t="shared" si="614"/>
        <v>163989.27323723497</v>
      </c>
      <c r="W2811" s="73">
        <f t="shared" si="615"/>
        <v>169168.35616463888</v>
      </c>
    </row>
    <row r="2812" spans="2:23" ht="15">
      <c r="B2812" t="s">
        <v>4595</v>
      </c>
      <c r="C2812" t="s">
        <v>4596</v>
      </c>
      <c r="D2812" t="s">
        <v>801</v>
      </c>
      <c r="E2812" s="54">
        <v>40</v>
      </c>
      <c r="F2812" s="45" t="s">
        <v>407</v>
      </c>
      <c r="G2812" s="45" t="s">
        <v>408</v>
      </c>
      <c r="H2812" s="45" t="s">
        <v>412</v>
      </c>
      <c r="I2812" s="53">
        <v>118514.54</v>
      </c>
      <c r="J2812" s="58">
        <f t="shared" si="602"/>
        <v>123018.09251999999</v>
      </c>
      <c r="K2812" s="58">
        <f t="shared" si="603"/>
        <v>127077.68957315998</v>
      </c>
      <c r="L2812" s="74">
        <f t="shared" si="604"/>
        <v>9410.88407778</v>
      </c>
      <c r="M2812" s="74">
        <f t="shared" si="605"/>
        <v>182.0667769296</v>
      </c>
      <c r="N2812" s="74">
        <f t="shared" si="606"/>
        <v>384.0022598277695</v>
      </c>
      <c r="O2812" s="74">
        <f t="shared" si="607"/>
        <v>15838.579411949999</v>
      </c>
      <c r="P2812" s="39">
        <f t="shared" si="608"/>
        <v>19044</v>
      </c>
      <c r="Q2812" s="73">
        <f t="shared" si="609"/>
        <v>9721.443252346739</v>
      </c>
      <c r="R2812" s="73">
        <f t="shared" si="610"/>
        <v>188.07498056827677</v>
      </c>
      <c r="S2812" s="73">
        <f t="shared" si="611"/>
        <v>384.0022598277695</v>
      </c>
      <c r="T2812" s="73">
        <f t="shared" si="612"/>
        <v>16583.638489297377</v>
      </c>
      <c r="U2812" s="73">
        <f t="shared" si="613"/>
        <v>19236</v>
      </c>
      <c r="V2812" s="73">
        <f t="shared" si="614"/>
        <v>167877.62504648737</v>
      </c>
      <c r="W2812" s="73">
        <f t="shared" si="615"/>
        <v>173190.84855520015</v>
      </c>
    </row>
    <row r="2813" spans="2:23" ht="15">
      <c r="B2813" t="s">
        <v>4597</v>
      </c>
      <c r="C2813" t="s">
        <v>753</v>
      </c>
      <c r="D2813" t="s">
        <v>661</v>
      </c>
      <c r="E2813" s="54">
        <v>40</v>
      </c>
      <c r="F2813" s="45" t="s">
        <v>407</v>
      </c>
      <c r="G2813" s="45" t="s">
        <v>408</v>
      </c>
      <c r="H2813" s="45" t="s">
        <v>412</v>
      </c>
      <c r="I2813" s="53">
        <v>122356.38</v>
      </c>
      <c r="J2813" s="58">
        <f t="shared" si="602"/>
        <v>127005.92244000001</v>
      </c>
      <c r="K2813" s="58">
        <f t="shared" si="603"/>
        <v>131197.11788052</v>
      </c>
      <c r="L2813" s="74">
        <f t="shared" si="604"/>
        <v>9715.95306666</v>
      </c>
      <c r="M2813" s="74">
        <f t="shared" si="605"/>
        <v>187.9687652112</v>
      </c>
      <c r="N2813" s="74">
        <f t="shared" si="606"/>
        <v>384.0022598277695</v>
      </c>
      <c r="O2813" s="74">
        <f t="shared" si="607"/>
        <v>16352.012514150001</v>
      </c>
      <c r="P2813" s="39">
        <f t="shared" si="608"/>
        <v>19044</v>
      </c>
      <c r="Q2813" s="73">
        <f t="shared" si="609"/>
        <v>9863.15820926754</v>
      </c>
      <c r="R2813" s="73">
        <f t="shared" si="610"/>
        <v>194.1717344631696</v>
      </c>
      <c r="S2813" s="73">
        <f t="shared" si="611"/>
        <v>384.0022598277695</v>
      </c>
      <c r="T2813" s="73">
        <f t="shared" si="612"/>
        <v>17121.22388340786</v>
      </c>
      <c r="U2813" s="73">
        <f t="shared" si="613"/>
        <v>19236</v>
      </c>
      <c r="V2813" s="73">
        <f t="shared" si="614"/>
        <v>172689.85904584898</v>
      </c>
      <c r="W2813" s="73">
        <f t="shared" si="615"/>
        <v>177995.67396748633</v>
      </c>
    </row>
    <row r="2814" spans="2:23" ht="15">
      <c r="B2814" t="s">
        <v>4598</v>
      </c>
      <c r="C2814" t="s">
        <v>755</v>
      </c>
      <c r="D2814" t="s">
        <v>658</v>
      </c>
      <c r="E2814" s="54">
        <v>40</v>
      </c>
      <c r="F2814" s="45" t="s">
        <v>407</v>
      </c>
      <c r="G2814" s="45" t="s">
        <v>408</v>
      </c>
      <c r="H2814" s="45" t="s">
        <v>412</v>
      </c>
      <c r="I2814" s="53">
        <v>121026.97</v>
      </c>
      <c r="J2814" s="58">
        <f t="shared" si="602"/>
        <v>125625.99486</v>
      </c>
      <c r="K2814" s="58">
        <f t="shared" si="603"/>
        <v>129771.65269038</v>
      </c>
      <c r="L2814" s="74">
        <f t="shared" si="604"/>
        <v>9610.38860679</v>
      </c>
      <c r="M2814" s="74">
        <f t="shared" si="605"/>
        <v>185.9264723928</v>
      </c>
      <c r="N2814" s="74">
        <f t="shared" si="606"/>
        <v>384.0022598277695</v>
      </c>
      <c r="O2814" s="74">
        <f t="shared" si="607"/>
        <v>16174.346838225001</v>
      </c>
      <c r="P2814" s="39">
        <f t="shared" si="608"/>
        <v>19044</v>
      </c>
      <c r="Q2814" s="73">
        <f t="shared" si="609"/>
        <v>9842.48896401051</v>
      </c>
      <c r="R2814" s="73">
        <f t="shared" si="610"/>
        <v>192.0620459817624</v>
      </c>
      <c r="S2814" s="73">
        <f t="shared" si="611"/>
        <v>384.0022598277695</v>
      </c>
      <c r="T2814" s="73">
        <f t="shared" si="612"/>
        <v>16935.20067609459</v>
      </c>
      <c r="U2814" s="73">
        <f t="shared" si="613"/>
        <v>19236</v>
      </c>
      <c r="V2814" s="73">
        <f t="shared" si="614"/>
        <v>171024.65903723557</v>
      </c>
      <c r="W2814" s="73">
        <f t="shared" si="615"/>
        <v>176361.40663629462</v>
      </c>
    </row>
    <row r="2815" spans="2:23" ht="15">
      <c r="B2815" t="s">
        <v>4599</v>
      </c>
      <c r="C2815" t="s">
        <v>1065</v>
      </c>
      <c r="D2815" t="s">
        <v>420</v>
      </c>
      <c r="E2815" s="54">
        <v>40</v>
      </c>
      <c r="F2815" s="45" t="s">
        <v>407</v>
      </c>
      <c r="G2815" s="45" t="s">
        <v>408</v>
      </c>
      <c r="H2815" s="45" t="s">
        <v>412</v>
      </c>
      <c r="I2815" s="53">
        <v>115162.89</v>
      </c>
      <c r="J2815" s="58">
        <f t="shared" si="602"/>
        <v>119539.07982</v>
      </c>
      <c r="K2815" s="58">
        <f t="shared" si="603"/>
        <v>123483.86945405998</v>
      </c>
      <c r="L2815" s="74">
        <f t="shared" si="604"/>
        <v>9144.73960623</v>
      </c>
      <c r="M2815" s="74">
        <f t="shared" si="605"/>
        <v>176.9178381336</v>
      </c>
      <c r="N2815" s="74">
        <f t="shared" si="606"/>
        <v>384.0022598277695</v>
      </c>
      <c r="O2815" s="74">
        <f t="shared" si="607"/>
        <v>15390.656526825</v>
      </c>
      <c r="P2815" s="39">
        <f t="shared" si="608"/>
        <v>19044</v>
      </c>
      <c r="Q2815" s="73">
        <f t="shared" si="609"/>
        <v>9446.516013235589</v>
      </c>
      <c r="R2815" s="73">
        <f t="shared" si="610"/>
        <v>182.75612679200879</v>
      </c>
      <c r="S2815" s="73">
        <f t="shared" si="611"/>
        <v>384.0022598277695</v>
      </c>
      <c r="T2815" s="73">
        <f t="shared" si="612"/>
        <v>16114.644963754828</v>
      </c>
      <c r="U2815" s="73">
        <f t="shared" si="613"/>
        <v>19236</v>
      </c>
      <c r="V2815" s="73">
        <f t="shared" si="614"/>
        <v>163679.39605101637</v>
      </c>
      <c r="W2815" s="73">
        <f t="shared" si="615"/>
        <v>168847.7888176702</v>
      </c>
    </row>
    <row r="2816" spans="2:23" ht="15">
      <c r="B2816" t="s">
        <v>4600</v>
      </c>
      <c r="C2816" t="s">
        <v>755</v>
      </c>
      <c r="D2816" t="s">
        <v>807</v>
      </c>
      <c r="E2816" s="54">
        <v>40</v>
      </c>
      <c r="F2816" s="45" t="s">
        <v>407</v>
      </c>
      <c r="G2816" s="45" t="s">
        <v>408</v>
      </c>
      <c r="H2816" s="45" t="s">
        <v>412</v>
      </c>
      <c r="I2816" s="53">
        <v>121026.97</v>
      </c>
      <c r="J2816" s="58">
        <f t="shared" si="602"/>
        <v>125625.99486</v>
      </c>
      <c r="K2816" s="58">
        <f t="shared" si="603"/>
        <v>129771.65269038</v>
      </c>
      <c r="L2816" s="74">
        <f t="shared" si="604"/>
        <v>9610.38860679</v>
      </c>
      <c r="M2816" s="74">
        <f t="shared" si="605"/>
        <v>185.9264723928</v>
      </c>
      <c r="N2816" s="74">
        <f t="shared" si="606"/>
        <v>384.0022598277695</v>
      </c>
      <c r="O2816" s="74">
        <f t="shared" si="607"/>
        <v>16174.346838225001</v>
      </c>
      <c r="P2816" s="39">
        <f t="shared" si="608"/>
        <v>19044</v>
      </c>
      <c r="Q2816" s="73">
        <f t="shared" si="609"/>
        <v>9842.48896401051</v>
      </c>
      <c r="R2816" s="73">
        <f t="shared" si="610"/>
        <v>192.0620459817624</v>
      </c>
      <c r="S2816" s="73">
        <f t="shared" si="611"/>
        <v>384.0022598277695</v>
      </c>
      <c r="T2816" s="73">
        <f t="shared" si="612"/>
        <v>16935.20067609459</v>
      </c>
      <c r="U2816" s="73">
        <f t="shared" si="613"/>
        <v>19236</v>
      </c>
      <c r="V2816" s="73">
        <f t="shared" si="614"/>
        <v>171024.65903723557</v>
      </c>
      <c r="W2816" s="73">
        <f t="shared" si="615"/>
        <v>176361.40663629462</v>
      </c>
    </row>
    <row r="2817" spans="2:23" ht="15">
      <c r="B2817" t="s">
        <v>4601</v>
      </c>
      <c r="C2817" t="s">
        <v>735</v>
      </c>
      <c r="D2817" t="s">
        <v>417</v>
      </c>
      <c r="E2817" s="54">
        <v>40</v>
      </c>
      <c r="F2817" s="45" t="s">
        <v>407</v>
      </c>
      <c r="G2817" s="45" t="s">
        <v>408</v>
      </c>
      <c r="H2817" s="45" t="s">
        <v>412</v>
      </c>
      <c r="I2817" s="53">
        <v>100172.59</v>
      </c>
      <c r="J2817" s="58">
        <f t="shared" si="602"/>
        <v>103979.14842</v>
      </c>
      <c r="K2817" s="58">
        <f t="shared" si="603"/>
        <v>107410.46031786</v>
      </c>
      <c r="L2817" s="74">
        <f t="shared" si="604"/>
        <v>7954.40485413</v>
      </c>
      <c r="M2817" s="74">
        <f t="shared" si="605"/>
        <v>153.88913966159998</v>
      </c>
      <c r="N2817" s="74">
        <f t="shared" si="606"/>
        <v>384.0022598277695</v>
      </c>
      <c r="O2817" s="74">
        <f t="shared" si="607"/>
        <v>13387.315359075</v>
      </c>
      <c r="P2817" s="39">
        <f t="shared" si="608"/>
        <v>19044</v>
      </c>
      <c r="Q2817" s="73">
        <f t="shared" si="609"/>
        <v>8216.900214316289</v>
      </c>
      <c r="R2817" s="73">
        <f t="shared" si="610"/>
        <v>158.96748127043278</v>
      </c>
      <c r="S2817" s="73">
        <f t="shared" si="611"/>
        <v>384.0022598277695</v>
      </c>
      <c r="T2817" s="73">
        <f t="shared" si="612"/>
        <v>14017.065071480729</v>
      </c>
      <c r="U2817" s="73">
        <f t="shared" si="613"/>
        <v>19236</v>
      </c>
      <c r="V2817" s="73">
        <f t="shared" si="614"/>
        <v>144902.76003269438</v>
      </c>
      <c r="W2817" s="73">
        <f t="shared" si="615"/>
        <v>149423.3953447552</v>
      </c>
    </row>
    <row r="2818" spans="2:23" ht="15">
      <c r="B2818" t="s">
        <v>4602</v>
      </c>
      <c r="C2818" t="s">
        <v>2514</v>
      </c>
      <c r="D2818" t="s">
        <v>801</v>
      </c>
      <c r="E2818" s="54">
        <v>40</v>
      </c>
      <c r="F2818" s="45" t="s">
        <v>407</v>
      </c>
      <c r="G2818" s="45" t="s">
        <v>408</v>
      </c>
      <c r="H2818" s="45" t="s">
        <v>412</v>
      </c>
      <c r="I2818" s="53">
        <v>102594.49</v>
      </c>
      <c r="J2818" s="58">
        <f t="shared" si="602"/>
        <v>106493.08062000001</v>
      </c>
      <c r="K2818" s="58">
        <f t="shared" si="603"/>
        <v>110007.35228045999</v>
      </c>
      <c r="L2818" s="74">
        <f t="shared" si="604"/>
        <v>8146.7206674300005</v>
      </c>
      <c r="M2818" s="74">
        <f t="shared" si="605"/>
        <v>157.6097593176</v>
      </c>
      <c r="N2818" s="74">
        <f t="shared" si="606"/>
        <v>384.0022598277695</v>
      </c>
      <c r="O2818" s="74">
        <f t="shared" si="607"/>
        <v>13710.984129825001</v>
      </c>
      <c r="P2818" s="39">
        <f t="shared" si="608"/>
        <v>19044</v>
      </c>
      <c r="Q2818" s="73">
        <f t="shared" si="609"/>
        <v>8415.562449455188</v>
      </c>
      <c r="R2818" s="73">
        <f t="shared" si="610"/>
        <v>162.81088137508078</v>
      </c>
      <c r="S2818" s="73">
        <f t="shared" si="611"/>
        <v>384.0022598277695</v>
      </c>
      <c r="T2818" s="73">
        <f t="shared" si="612"/>
        <v>14355.959472600029</v>
      </c>
      <c r="U2818" s="73">
        <f t="shared" si="613"/>
        <v>19236</v>
      </c>
      <c r="V2818" s="73">
        <f t="shared" si="614"/>
        <v>147936.39743640038</v>
      </c>
      <c r="W2818" s="73">
        <f t="shared" si="615"/>
        <v>152561.68734371808</v>
      </c>
    </row>
    <row r="2819" spans="2:23" ht="15">
      <c r="B2819" t="s">
        <v>4603</v>
      </c>
      <c r="C2819" t="s">
        <v>739</v>
      </c>
      <c r="D2819" t="s">
        <v>661</v>
      </c>
      <c r="E2819" s="54">
        <v>40</v>
      </c>
      <c r="F2819" s="45" t="s">
        <v>407</v>
      </c>
      <c r="G2819" s="45" t="s">
        <v>408</v>
      </c>
      <c r="H2819" s="45" t="s">
        <v>412</v>
      </c>
      <c r="I2819" s="53">
        <v>104425.16</v>
      </c>
      <c r="J2819" s="58">
        <f t="shared" si="602"/>
        <v>108393.31608</v>
      </c>
      <c r="K2819" s="58">
        <f t="shared" si="603"/>
        <v>111970.29551063999</v>
      </c>
      <c r="L2819" s="74">
        <f t="shared" si="604"/>
        <v>8292.08868012</v>
      </c>
      <c r="M2819" s="74">
        <f t="shared" si="605"/>
        <v>160.4221077984</v>
      </c>
      <c r="N2819" s="74">
        <f t="shared" si="606"/>
        <v>384.0022598277695</v>
      </c>
      <c r="O2819" s="74">
        <f t="shared" si="607"/>
        <v>13955.639445300001</v>
      </c>
      <c r="P2819" s="39">
        <f t="shared" si="608"/>
        <v>19044</v>
      </c>
      <c r="Q2819" s="73">
        <f t="shared" si="609"/>
        <v>8565.72760656396</v>
      </c>
      <c r="R2819" s="73">
        <f t="shared" si="610"/>
        <v>165.71603735574718</v>
      </c>
      <c r="S2819" s="73">
        <f t="shared" si="611"/>
        <v>384.0022598277695</v>
      </c>
      <c r="T2819" s="73">
        <f t="shared" si="612"/>
        <v>14612.12356413852</v>
      </c>
      <c r="U2819" s="73">
        <f t="shared" si="613"/>
        <v>19236</v>
      </c>
      <c r="V2819" s="73">
        <f t="shared" si="614"/>
        <v>150229.46857304618</v>
      </c>
      <c r="W2819" s="73">
        <f t="shared" si="615"/>
        <v>154933.864978526</v>
      </c>
    </row>
    <row r="2820" spans="2:23" ht="15">
      <c r="B2820" t="s">
        <v>4604</v>
      </c>
      <c r="C2820" t="s">
        <v>741</v>
      </c>
      <c r="D2820" t="s">
        <v>658</v>
      </c>
      <c r="E2820" s="54">
        <v>40</v>
      </c>
      <c r="F2820" s="45" t="s">
        <v>407</v>
      </c>
      <c r="G2820" s="45" t="s">
        <v>408</v>
      </c>
      <c r="H2820" s="45" t="s">
        <v>412</v>
      </c>
      <c r="I2820" s="53">
        <v>103438.98</v>
      </c>
      <c r="J2820" s="58">
        <f t="shared" si="602"/>
        <v>107369.66124</v>
      </c>
      <c r="K2820" s="58">
        <f t="shared" si="603"/>
        <v>110912.86006092</v>
      </c>
      <c r="L2820" s="74">
        <f t="shared" si="604"/>
        <v>8213.77908486</v>
      </c>
      <c r="M2820" s="74">
        <f t="shared" si="605"/>
        <v>158.9070986352</v>
      </c>
      <c r="N2820" s="74">
        <f t="shared" si="606"/>
        <v>384.0022598277695</v>
      </c>
      <c r="O2820" s="74">
        <f t="shared" si="607"/>
        <v>13823.843884650001</v>
      </c>
      <c r="P2820" s="39">
        <f t="shared" si="608"/>
        <v>19044</v>
      </c>
      <c r="Q2820" s="73">
        <f t="shared" si="609"/>
        <v>8484.833794660379</v>
      </c>
      <c r="R2820" s="73">
        <f t="shared" si="610"/>
        <v>164.1510328901616</v>
      </c>
      <c r="S2820" s="73">
        <f t="shared" si="611"/>
        <v>384.0022598277695</v>
      </c>
      <c r="T2820" s="73">
        <f t="shared" si="612"/>
        <v>14474.128237950059</v>
      </c>
      <c r="U2820" s="73">
        <f t="shared" si="613"/>
        <v>19236</v>
      </c>
      <c r="V2820" s="73">
        <f t="shared" si="614"/>
        <v>148994.19356797298</v>
      </c>
      <c r="W2820" s="73">
        <f t="shared" si="615"/>
        <v>153655.97538624838</v>
      </c>
    </row>
    <row r="2821" spans="2:23" ht="15">
      <c r="B2821" t="s">
        <v>4605</v>
      </c>
      <c r="C2821" t="s">
        <v>743</v>
      </c>
      <c r="D2821" t="s">
        <v>420</v>
      </c>
      <c r="E2821" s="54">
        <v>40</v>
      </c>
      <c r="F2821" s="45" t="s">
        <v>407</v>
      </c>
      <c r="G2821" s="45" t="s">
        <v>408</v>
      </c>
      <c r="H2821" s="45" t="s">
        <v>412</v>
      </c>
      <c r="I2821" s="53">
        <v>103168.21</v>
      </c>
      <c r="J2821" s="58">
        <f t="shared" si="602"/>
        <v>107088.60198</v>
      </c>
      <c r="K2821" s="58">
        <f t="shared" si="603"/>
        <v>110622.52584534</v>
      </c>
      <c r="L2821" s="74">
        <f t="shared" si="604"/>
        <v>8192.27805147</v>
      </c>
      <c r="M2821" s="74">
        <f t="shared" si="605"/>
        <v>158.4911309304</v>
      </c>
      <c r="N2821" s="74">
        <f t="shared" si="606"/>
        <v>384.0022598277695</v>
      </c>
      <c r="O2821" s="74">
        <f t="shared" si="607"/>
        <v>13787.657504925</v>
      </c>
      <c r="P2821" s="39">
        <f t="shared" si="608"/>
        <v>19044</v>
      </c>
      <c r="Q2821" s="73">
        <f t="shared" si="609"/>
        <v>8462.62322716851</v>
      </c>
      <c r="R2821" s="73">
        <f t="shared" si="610"/>
        <v>163.7213382511032</v>
      </c>
      <c r="S2821" s="73">
        <f t="shared" si="611"/>
        <v>384.0022598277695</v>
      </c>
      <c r="T2821" s="73">
        <f t="shared" si="612"/>
        <v>14436.23962281687</v>
      </c>
      <c r="U2821" s="73">
        <f t="shared" si="613"/>
        <v>19236</v>
      </c>
      <c r="V2821" s="73">
        <f t="shared" si="614"/>
        <v>148655.0309271532</v>
      </c>
      <c r="W2821" s="73">
        <f t="shared" si="615"/>
        <v>153305.11229340427</v>
      </c>
    </row>
    <row r="2822" spans="2:23" ht="15">
      <c r="B2822" t="s">
        <v>4606</v>
      </c>
      <c r="C2822" t="s">
        <v>3222</v>
      </c>
      <c r="D2822" t="s">
        <v>556</v>
      </c>
      <c r="E2822" s="54">
        <v>40</v>
      </c>
      <c r="F2822" s="45" t="s">
        <v>407</v>
      </c>
      <c r="G2822" s="45" t="s">
        <v>408</v>
      </c>
      <c r="H2822" s="45" t="s">
        <v>412</v>
      </c>
      <c r="I2822" s="53">
        <v>102963.33</v>
      </c>
      <c r="J2822" s="58">
        <f t="shared" si="602"/>
        <v>106875.93654000001</v>
      </c>
      <c r="K2822" s="58">
        <f t="shared" si="603"/>
        <v>110402.84244582</v>
      </c>
      <c r="L2822" s="74">
        <f t="shared" si="604"/>
        <v>8176.00914531</v>
      </c>
      <c r="M2822" s="74">
        <f t="shared" si="605"/>
        <v>158.1763860792</v>
      </c>
      <c r="N2822" s="74">
        <f t="shared" si="606"/>
        <v>384.0022598277695</v>
      </c>
      <c r="O2822" s="74">
        <f t="shared" si="607"/>
        <v>13760.276829525</v>
      </c>
      <c r="P2822" s="39">
        <f t="shared" si="608"/>
        <v>19044</v>
      </c>
      <c r="Q2822" s="73">
        <f t="shared" si="609"/>
        <v>8445.81744710523</v>
      </c>
      <c r="R2822" s="73">
        <f t="shared" si="610"/>
        <v>163.3962068198136</v>
      </c>
      <c r="S2822" s="73">
        <f t="shared" si="611"/>
        <v>384.0022598277695</v>
      </c>
      <c r="T2822" s="73">
        <f t="shared" si="612"/>
        <v>14407.570939179512</v>
      </c>
      <c r="U2822" s="73">
        <f t="shared" si="613"/>
        <v>19236</v>
      </c>
      <c r="V2822" s="73">
        <f t="shared" si="614"/>
        <v>148398.40116074198</v>
      </c>
      <c r="W2822" s="73">
        <f t="shared" si="615"/>
        <v>153039.62929875232</v>
      </c>
    </row>
    <row r="2823" spans="2:23" ht="15">
      <c r="B2823" t="s">
        <v>4607</v>
      </c>
      <c r="C2823" t="s">
        <v>741</v>
      </c>
      <c r="D2823" t="s">
        <v>807</v>
      </c>
      <c r="E2823" s="54">
        <v>40</v>
      </c>
      <c r="F2823" s="45" t="s">
        <v>407</v>
      </c>
      <c r="G2823" s="45" t="s">
        <v>408</v>
      </c>
      <c r="H2823" s="45" t="s">
        <v>412</v>
      </c>
      <c r="I2823" s="53">
        <v>103438.98</v>
      </c>
      <c r="J2823" s="58">
        <f t="shared" si="602"/>
        <v>107369.66124</v>
      </c>
      <c r="K2823" s="58">
        <f t="shared" si="603"/>
        <v>110912.86006092</v>
      </c>
      <c r="L2823" s="74">
        <f t="shared" si="604"/>
        <v>8213.77908486</v>
      </c>
      <c r="M2823" s="74">
        <f t="shared" si="605"/>
        <v>158.9070986352</v>
      </c>
      <c r="N2823" s="74">
        <f t="shared" si="606"/>
        <v>384.0022598277695</v>
      </c>
      <c r="O2823" s="74">
        <f t="shared" si="607"/>
        <v>13823.843884650001</v>
      </c>
      <c r="P2823" s="39">
        <f t="shared" si="608"/>
        <v>19044</v>
      </c>
      <c r="Q2823" s="73">
        <f t="shared" si="609"/>
        <v>8484.833794660379</v>
      </c>
      <c r="R2823" s="73">
        <f t="shared" si="610"/>
        <v>164.1510328901616</v>
      </c>
      <c r="S2823" s="73">
        <f t="shared" si="611"/>
        <v>384.0022598277695</v>
      </c>
      <c r="T2823" s="73">
        <f t="shared" si="612"/>
        <v>14474.128237950059</v>
      </c>
      <c r="U2823" s="73">
        <f t="shared" si="613"/>
        <v>19236</v>
      </c>
      <c r="V2823" s="73">
        <f t="shared" si="614"/>
        <v>148994.19356797298</v>
      </c>
      <c r="W2823" s="73">
        <f t="shared" si="615"/>
        <v>153655.97538624838</v>
      </c>
    </row>
    <row r="2824" spans="2:23" ht="15">
      <c r="B2824" t="s">
        <v>4608</v>
      </c>
      <c r="C2824" t="s">
        <v>4609</v>
      </c>
      <c r="D2824" t="s">
        <v>4610</v>
      </c>
      <c r="E2824" s="54">
        <v>40</v>
      </c>
      <c r="F2824" s="45" t="s">
        <v>407</v>
      </c>
      <c r="G2824" s="45" t="s">
        <v>408</v>
      </c>
      <c r="H2824" s="45" t="s">
        <v>412</v>
      </c>
      <c r="I2824" s="53">
        <v>23920</v>
      </c>
      <c r="J2824" s="58">
        <f t="shared" si="602"/>
        <v>24828.96</v>
      </c>
      <c r="K2824" s="58">
        <f t="shared" si="603"/>
        <v>25648.315679999996</v>
      </c>
      <c r="L2824" s="74">
        <f t="shared" si="604"/>
        <v>1899.41544</v>
      </c>
      <c r="M2824" s="74">
        <f t="shared" si="605"/>
        <v>36.7468608</v>
      </c>
      <c r="N2824" s="74">
        <f t="shared" si="606"/>
        <v>384.0022598277695</v>
      </c>
      <c r="O2824" s="74">
        <f t="shared" si="607"/>
        <v>3196.7286</v>
      </c>
      <c r="P2824" s="39">
        <f t="shared" si="608"/>
        <v>19044</v>
      </c>
      <c r="Q2824" s="73">
        <f t="shared" si="609"/>
        <v>1962.0961495199997</v>
      </c>
      <c r="R2824" s="73">
        <f t="shared" si="610"/>
        <v>37.95950720639999</v>
      </c>
      <c r="S2824" s="73">
        <f t="shared" si="611"/>
        <v>384.0022598277695</v>
      </c>
      <c r="T2824" s="73">
        <f t="shared" si="612"/>
        <v>3347.1051962399997</v>
      </c>
      <c r="U2824" s="73">
        <f t="shared" si="613"/>
        <v>19236</v>
      </c>
      <c r="V2824" s="73">
        <f t="shared" si="614"/>
        <v>49389.85316062777</v>
      </c>
      <c r="W2824" s="73">
        <f t="shared" si="615"/>
        <v>50615.478792794165</v>
      </c>
    </row>
    <row r="2825" spans="2:23" ht="15">
      <c r="B2825" t="s">
        <v>4611</v>
      </c>
      <c r="C2825" t="s">
        <v>1165</v>
      </c>
      <c r="D2825" t="s">
        <v>417</v>
      </c>
      <c r="E2825" s="54">
        <v>40</v>
      </c>
      <c r="F2825" s="45" t="s">
        <v>407</v>
      </c>
      <c r="G2825" s="45" t="s">
        <v>408</v>
      </c>
      <c r="H2825" s="45" t="s">
        <v>412</v>
      </c>
      <c r="I2825" s="53">
        <v>39140.4</v>
      </c>
      <c r="J2825" s="58">
        <f t="shared" si="602"/>
        <v>40627.7352</v>
      </c>
      <c r="K2825" s="58">
        <f t="shared" si="603"/>
        <v>41968.4504616</v>
      </c>
      <c r="L2825" s="74">
        <f t="shared" si="604"/>
        <v>3108.0217428</v>
      </c>
      <c r="M2825" s="74">
        <f t="shared" si="605"/>
        <v>60.129048096000005</v>
      </c>
      <c r="N2825" s="74">
        <f t="shared" si="606"/>
        <v>384.0022598277695</v>
      </c>
      <c r="O2825" s="74">
        <f t="shared" si="607"/>
        <v>5230.820907</v>
      </c>
      <c r="P2825" s="39">
        <f t="shared" si="608"/>
        <v>19044</v>
      </c>
      <c r="Q2825" s="73">
        <f t="shared" si="609"/>
        <v>3210.5864603123996</v>
      </c>
      <c r="R2825" s="73">
        <f t="shared" si="610"/>
        <v>62.113306683168</v>
      </c>
      <c r="S2825" s="73">
        <f t="shared" si="611"/>
        <v>384.0022598277695</v>
      </c>
      <c r="T2825" s="73">
        <f t="shared" si="612"/>
        <v>5476.8827852388</v>
      </c>
      <c r="U2825" s="73">
        <f t="shared" si="613"/>
        <v>19236</v>
      </c>
      <c r="V2825" s="73">
        <f t="shared" si="614"/>
        <v>68454.70915772377</v>
      </c>
      <c r="W2825" s="73">
        <f t="shared" si="615"/>
        <v>70338.03527366213</v>
      </c>
    </row>
    <row r="2826" spans="2:23" ht="15">
      <c r="B2826" t="s">
        <v>4612</v>
      </c>
      <c r="C2826" t="s">
        <v>4613</v>
      </c>
      <c r="D2826" t="s">
        <v>2713</v>
      </c>
      <c r="E2826" s="54">
        <v>40</v>
      </c>
      <c r="F2826" s="45" t="s">
        <v>407</v>
      </c>
      <c r="G2826" s="45" t="s">
        <v>408</v>
      </c>
      <c r="H2826" s="45" t="s">
        <v>412</v>
      </c>
      <c r="I2826" s="53">
        <v>61932.94</v>
      </c>
      <c r="J2826" s="58">
        <f aca="true" t="shared" si="616" ref="J2826:J2839">I2826*(1+$F$1)</f>
        <v>64286.39172000001</v>
      </c>
      <c r="K2826" s="58">
        <f aca="true" t="shared" si="617" ref="K2826:K2839">J2826*(1+$F$2)</f>
        <v>66407.84264676001</v>
      </c>
      <c r="L2826" s="74">
        <f aca="true" t="shared" si="618" ref="L2826:L2839">IF(J2826-$L$2&lt;0,J2826*$I$3,($L$2*$I$3)+(J2826-$L$2)*$I$4)</f>
        <v>4917.90896658</v>
      </c>
      <c r="M2826" s="74">
        <f aca="true" t="shared" si="619" ref="M2826:M2839">J2826*0.00148</f>
        <v>95.14385974560001</v>
      </c>
      <c r="N2826" s="74">
        <f aca="true" t="shared" si="620" ref="N2826:N2839">2080*0.184616471071043</f>
        <v>384.0022598277695</v>
      </c>
      <c r="O2826" s="74">
        <f aca="true" t="shared" si="621" ref="O2826:O2839">J2826*0.12875</f>
        <v>8276.87293395</v>
      </c>
      <c r="P2826" s="39">
        <f aca="true" t="shared" si="622" ref="P2826:P2839">1587*12</f>
        <v>19044</v>
      </c>
      <c r="Q2826" s="73">
        <f aca="true" t="shared" si="623" ref="Q2826:Q2839">IF(K2826-$L$2&lt;0,K2826*$I$3,($L$2*$I$3)+(K2826-$L$2)*$I$4)</f>
        <v>5080.199962477141</v>
      </c>
      <c r="R2826" s="73">
        <f aca="true" t="shared" si="624" ref="R2826:R2839">K2826*0.00148</f>
        <v>98.28360711720481</v>
      </c>
      <c r="S2826" s="73">
        <f aca="true" t="shared" si="625" ref="S2826:S2839">2080*0.184616471071043</f>
        <v>384.0022598277695</v>
      </c>
      <c r="T2826" s="73">
        <f aca="true" t="shared" si="626" ref="T2826:T2839">K2826*0.1305</f>
        <v>8666.223465402181</v>
      </c>
      <c r="U2826" s="73">
        <f aca="true" t="shared" si="627" ref="U2826:U2839">1603*12</f>
        <v>19236</v>
      </c>
      <c r="V2826" s="73">
        <f aca="true" t="shared" si="628" ref="V2826:V2839">J2826+SUM(L2826:P2826)</f>
        <v>97004.31974010338</v>
      </c>
      <c r="W2826" s="73">
        <f aca="true" t="shared" si="629" ref="W2826:W2839">K2826+SUM(Q2826:U2826)</f>
        <v>99872.5519415843</v>
      </c>
    </row>
    <row r="2827" spans="2:23" ht="15">
      <c r="B2827" t="s">
        <v>4614</v>
      </c>
      <c r="C2827" t="s">
        <v>2185</v>
      </c>
      <c r="D2827" t="s">
        <v>443</v>
      </c>
      <c r="E2827" s="54">
        <v>40</v>
      </c>
      <c r="F2827" s="45" t="s">
        <v>407</v>
      </c>
      <c r="G2827" s="45" t="s">
        <v>408</v>
      </c>
      <c r="H2827" s="45" t="s">
        <v>412</v>
      </c>
      <c r="I2827" s="53">
        <v>59721.88</v>
      </c>
      <c r="J2827" s="58">
        <f t="shared" si="616"/>
        <v>61991.31144</v>
      </c>
      <c r="K2827" s="58">
        <f t="shared" si="617"/>
        <v>64037.02471751999</v>
      </c>
      <c r="L2827" s="74">
        <f t="shared" si="618"/>
        <v>4742.33532516</v>
      </c>
      <c r="M2827" s="74">
        <f t="shared" si="619"/>
        <v>91.7471409312</v>
      </c>
      <c r="N2827" s="74">
        <f t="shared" si="620"/>
        <v>384.0022598277695</v>
      </c>
      <c r="O2827" s="74">
        <f t="shared" si="621"/>
        <v>7981.3813479</v>
      </c>
      <c r="P2827" s="39">
        <f t="shared" si="622"/>
        <v>19044</v>
      </c>
      <c r="Q2827" s="73">
        <f t="shared" si="623"/>
        <v>4898.832390890279</v>
      </c>
      <c r="R2827" s="73">
        <f t="shared" si="624"/>
        <v>94.77479658192958</v>
      </c>
      <c r="S2827" s="73">
        <f t="shared" si="625"/>
        <v>384.0022598277695</v>
      </c>
      <c r="T2827" s="73">
        <f t="shared" si="626"/>
        <v>8356.831725636359</v>
      </c>
      <c r="U2827" s="73">
        <f t="shared" si="627"/>
        <v>19236</v>
      </c>
      <c r="V2827" s="73">
        <f t="shared" si="628"/>
        <v>94234.77751381896</v>
      </c>
      <c r="W2827" s="73">
        <f t="shared" si="629"/>
        <v>97007.46589045633</v>
      </c>
    </row>
    <row r="2828" spans="2:23" ht="15">
      <c r="B2828" t="s">
        <v>4615</v>
      </c>
      <c r="C2828" t="s">
        <v>4609</v>
      </c>
      <c r="D2828" t="s">
        <v>4610</v>
      </c>
      <c r="E2828" s="54">
        <v>40</v>
      </c>
      <c r="F2828" s="45" t="s">
        <v>407</v>
      </c>
      <c r="G2828" s="45" t="s">
        <v>408</v>
      </c>
      <c r="H2828" s="45" t="s">
        <v>761</v>
      </c>
      <c r="I2828" s="53">
        <v>23920</v>
      </c>
      <c r="J2828" s="58">
        <f t="shared" si="616"/>
        <v>24828.96</v>
      </c>
      <c r="K2828" s="58">
        <f t="shared" si="617"/>
        <v>25648.315679999996</v>
      </c>
      <c r="L2828" s="74">
        <f t="shared" si="618"/>
        <v>1899.41544</v>
      </c>
      <c r="M2828" s="74">
        <f t="shared" si="619"/>
        <v>36.7468608</v>
      </c>
      <c r="N2828" s="74">
        <f t="shared" si="620"/>
        <v>384.0022598277695</v>
      </c>
      <c r="O2828" s="74">
        <f t="shared" si="621"/>
        <v>3196.7286</v>
      </c>
      <c r="P2828" s="39">
        <f t="shared" si="622"/>
        <v>19044</v>
      </c>
      <c r="Q2828" s="73">
        <f t="shared" si="623"/>
        <v>1962.0961495199997</v>
      </c>
      <c r="R2828" s="73">
        <f t="shared" si="624"/>
        <v>37.95950720639999</v>
      </c>
      <c r="S2828" s="73">
        <f t="shared" si="625"/>
        <v>384.0022598277695</v>
      </c>
      <c r="T2828" s="73">
        <f t="shared" si="626"/>
        <v>3347.1051962399997</v>
      </c>
      <c r="U2828" s="73">
        <f t="shared" si="627"/>
        <v>19236</v>
      </c>
      <c r="V2828" s="73">
        <f t="shared" si="628"/>
        <v>49389.85316062777</v>
      </c>
      <c r="W2828" s="73">
        <f t="shared" si="629"/>
        <v>50615.478792794165</v>
      </c>
    </row>
    <row r="2829" spans="2:23" ht="15">
      <c r="B2829" t="s">
        <v>4616</v>
      </c>
      <c r="C2829" t="s">
        <v>4617</v>
      </c>
      <c r="D2829" t="s">
        <v>4610</v>
      </c>
      <c r="E2829" s="54">
        <v>40</v>
      </c>
      <c r="F2829" s="45" t="s">
        <v>407</v>
      </c>
      <c r="G2829" s="45" t="s">
        <v>408</v>
      </c>
      <c r="H2829" s="45" t="s">
        <v>761</v>
      </c>
      <c r="I2829" s="53">
        <v>28080</v>
      </c>
      <c r="J2829" s="58">
        <f t="shared" si="616"/>
        <v>29147.04</v>
      </c>
      <c r="K2829" s="58">
        <f t="shared" si="617"/>
        <v>30108.89232</v>
      </c>
      <c r="L2829" s="74">
        <f t="shared" si="618"/>
        <v>2229.74856</v>
      </c>
      <c r="M2829" s="74">
        <f t="shared" si="619"/>
        <v>43.1376192</v>
      </c>
      <c r="N2829" s="74">
        <f t="shared" si="620"/>
        <v>384.0022598277695</v>
      </c>
      <c r="O2829" s="74">
        <f t="shared" si="621"/>
        <v>3752.6814000000004</v>
      </c>
      <c r="P2829" s="39">
        <f t="shared" si="622"/>
        <v>19044</v>
      </c>
      <c r="Q2829" s="73">
        <f t="shared" si="623"/>
        <v>2303.33026248</v>
      </c>
      <c r="R2829" s="73">
        <f t="shared" si="624"/>
        <v>44.5611606336</v>
      </c>
      <c r="S2829" s="73">
        <f t="shared" si="625"/>
        <v>384.0022598277695</v>
      </c>
      <c r="T2829" s="73">
        <f t="shared" si="626"/>
        <v>3929.21044776</v>
      </c>
      <c r="U2829" s="73">
        <f t="shared" si="627"/>
        <v>19236</v>
      </c>
      <c r="V2829" s="73">
        <f t="shared" si="628"/>
        <v>54600.60983902777</v>
      </c>
      <c r="W2829" s="73">
        <f t="shared" si="629"/>
        <v>56005.996450701365</v>
      </c>
    </row>
    <row r="2830" spans="2:23" ht="15">
      <c r="B2830" t="s">
        <v>4618</v>
      </c>
      <c r="C2830" t="s">
        <v>4619</v>
      </c>
      <c r="D2830" t="s">
        <v>4610</v>
      </c>
      <c r="E2830" s="54">
        <v>40</v>
      </c>
      <c r="F2830" s="45" t="s">
        <v>407</v>
      </c>
      <c r="G2830" s="45" t="s">
        <v>408</v>
      </c>
      <c r="H2830" s="45" t="s">
        <v>412</v>
      </c>
      <c r="I2830" s="53">
        <v>32240</v>
      </c>
      <c r="J2830" s="58">
        <f t="shared" si="616"/>
        <v>33465.12</v>
      </c>
      <c r="K2830" s="58">
        <f t="shared" si="617"/>
        <v>34569.46896</v>
      </c>
      <c r="L2830" s="74">
        <f t="shared" si="618"/>
        <v>2560.0816800000002</v>
      </c>
      <c r="M2830" s="74">
        <f t="shared" si="619"/>
        <v>49.528377600000006</v>
      </c>
      <c r="N2830" s="74">
        <f t="shared" si="620"/>
        <v>384.0022598277695</v>
      </c>
      <c r="O2830" s="74">
        <f t="shared" si="621"/>
        <v>4308.6342</v>
      </c>
      <c r="P2830" s="39">
        <f t="shared" si="622"/>
        <v>19044</v>
      </c>
      <c r="Q2830" s="73">
        <f t="shared" si="623"/>
        <v>2644.56437544</v>
      </c>
      <c r="R2830" s="73">
        <f t="shared" si="624"/>
        <v>51.162814060799995</v>
      </c>
      <c r="S2830" s="73">
        <f t="shared" si="625"/>
        <v>384.0022598277695</v>
      </c>
      <c r="T2830" s="73">
        <f t="shared" si="626"/>
        <v>4511.3156992799995</v>
      </c>
      <c r="U2830" s="73">
        <f t="shared" si="627"/>
        <v>19236</v>
      </c>
      <c r="V2830" s="73">
        <f t="shared" si="628"/>
        <v>59811.36651742777</v>
      </c>
      <c r="W2830" s="73">
        <f t="shared" si="629"/>
        <v>61396.514108608564</v>
      </c>
    </row>
    <row r="2831" spans="2:23" ht="15">
      <c r="B2831" t="s">
        <v>4620</v>
      </c>
      <c r="C2831" t="s">
        <v>603</v>
      </c>
      <c r="D2831" t="s">
        <v>417</v>
      </c>
      <c r="E2831" s="54">
        <v>40</v>
      </c>
      <c r="F2831" s="45" t="s">
        <v>407</v>
      </c>
      <c r="G2831" s="45" t="s">
        <v>408</v>
      </c>
      <c r="H2831" s="45" t="s">
        <v>412</v>
      </c>
      <c r="I2831" s="53">
        <v>62529.99</v>
      </c>
      <c r="J2831" s="58">
        <f t="shared" si="616"/>
        <v>64906.12962</v>
      </c>
      <c r="K2831" s="58">
        <f t="shared" si="617"/>
        <v>67048.03189746</v>
      </c>
      <c r="L2831" s="74">
        <f t="shared" si="618"/>
        <v>4965.31891593</v>
      </c>
      <c r="M2831" s="74">
        <f t="shared" si="619"/>
        <v>96.0610718376</v>
      </c>
      <c r="N2831" s="74">
        <f t="shared" si="620"/>
        <v>384.0022598277695</v>
      </c>
      <c r="O2831" s="74">
        <f t="shared" si="621"/>
        <v>8356.664188575</v>
      </c>
      <c r="P2831" s="39">
        <f t="shared" si="622"/>
        <v>19044</v>
      </c>
      <c r="Q2831" s="73">
        <f t="shared" si="623"/>
        <v>5129.17444015569</v>
      </c>
      <c r="R2831" s="73">
        <f t="shared" si="624"/>
        <v>99.2310872082408</v>
      </c>
      <c r="S2831" s="73">
        <f t="shared" si="625"/>
        <v>384.0022598277695</v>
      </c>
      <c r="T2831" s="73">
        <f t="shared" si="626"/>
        <v>8749.76816261853</v>
      </c>
      <c r="U2831" s="73">
        <f t="shared" si="627"/>
        <v>19236</v>
      </c>
      <c r="V2831" s="73">
        <f t="shared" si="628"/>
        <v>97752.17605617037</v>
      </c>
      <c r="W2831" s="73">
        <f t="shared" si="629"/>
        <v>100646.20784727023</v>
      </c>
    </row>
    <row r="2832" spans="2:23" ht="15">
      <c r="B2832" t="s">
        <v>4621</v>
      </c>
      <c r="C2832" t="s">
        <v>1995</v>
      </c>
      <c r="D2832" t="s">
        <v>417</v>
      </c>
      <c r="E2832" s="54">
        <v>40</v>
      </c>
      <c r="F2832" s="45" t="s">
        <v>407</v>
      </c>
      <c r="G2832" s="45" t="s">
        <v>408</v>
      </c>
      <c r="H2832" s="45" t="s">
        <v>412</v>
      </c>
      <c r="I2832" s="53">
        <v>44067.92</v>
      </c>
      <c r="J2832" s="58">
        <f t="shared" si="616"/>
        <v>45742.50096</v>
      </c>
      <c r="K2832" s="58">
        <f t="shared" si="617"/>
        <v>47252.00349167999</v>
      </c>
      <c r="L2832" s="74">
        <f t="shared" si="618"/>
        <v>3499.3013234399996</v>
      </c>
      <c r="M2832" s="74">
        <f t="shared" si="619"/>
        <v>67.6989014208</v>
      </c>
      <c r="N2832" s="74">
        <f t="shared" si="620"/>
        <v>384.0022598277695</v>
      </c>
      <c r="O2832" s="74">
        <f t="shared" si="621"/>
        <v>5889.3469986</v>
      </c>
      <c r="P2832" s="39">
        <f t="shared" si="622"/>
        <v>19044</v>
      </c>
      <c r="Q2832" s="73">
        <f t="shared" si="623"/>
        <v>3614.778267113519</v>
      </c>
      <c r="R2832" s="73">
        <f t="shared" si="624"/>
        <v>69.93296516768639</v>
      </c>
      <c r="S2832" s="73">
        <f t="shared" si="625"/>
        <v>384.0022598277695</v>
      </c>
      <c r="T2832" s="73">
        <f t="shared" si="626"/>
        <v>6166.386455664239</v>
      </c>
      <c r="U2832" s="73">
        <f t="shared" si="627"/>
        <v>19236</v>
      </c>
      <c r="V2832" s="73">
        <f t="shared" si="628"/>
        <v>74626.85044328857</v>
      </c>
      <c r="W2832" s="73">
        <f t="shared" si="629"/>
        <v>76723.1034394532</v>
      </c>
    </row>
    <row r="2833" spans="2:23" ht="15">
      <c r="B2833" t="s">
        <v>4622</v>
      </c>
      <c r="C2833" t="s">
        <v>4623</v>
      </c>
      <c r="D2833" t="s">
        <v>417</v>
      </c>
      <c r="E2833" s="54">
        <v>40</v>
      </c>
      <c r="F2833" s="45" t="s">
        <v>407</v>
      </c>
      <c r="G2833" s="45" t="s">
        <v>408</v>
      </c>
      <c r="H2833" s="45" t="s">
        <v>412</v>
      </c>
      <c r="I2833" s="53">
        <v>34763.25</v>
      </c>
      <c r="J2833" s="58">
        <f t="shared" si="616"/>
        <v>36084.2535</v>
      </c>
      <c r="K2833" s="58">
        <f t="shared" si="617"/>
        <v>37275.033865499994</v>
      </c>
      <c r="L2833" s="74">
        <f t="shared" si="618"/>
        <v>2760.44539275</v>
      </c>
      <c r="M2833" s="74">
        <f t="shared" si="619"/>
        <v>53.40469518</v>
      </c>
      <c r="N2833" s="74">
        <f t="shared" si="620"/>
        <v>384.0022598277695</v>
      </c>
      <c r="O2833" s="74">
        <f t="shared" si="621"/>
        <v>4645.847638125</v>
      </c>
      <c r="P2833" s="39">
        <f t="shared" si="622"/>
        <v>19044</v>
      </c>
      <c r="Q2833" s="73">
        <f t="shared" si="623"/>
        <v>2851.5400907107496</v>
      </c>
      <c r="R2833" s="73">
        <f t="shared" si="624"/>
        <v>55.16705012093999</v>
      </c>
      <c r="S2833" s="73">
        <f t="shared" si="625"/>
        <v>384.0022598277695</v>
      </c>
      <c r="T2833" s="73">
        <f t="shared" si="626"/>
        <v>4864.391919447749</v>
      </c>
      <c r="U2833" s="73">
        <f t="shared" si="627"/>
        <v>19236</v>
      </c>
      <c r="V2833" s="73">
        <f t="shared" si="628"/>
        <v>62971.95348588277</v>
      </c>
      <c r="W2833" s="73">
        <f t="shared" si="629"/>
        <v>64666.1351856072</v>
      </c>
    </row>
    <row r="2834" spans="2:23" ht="15">
      <c r="B2834" t="s">
        <v>4624</v>
      </c>
      <c r="C2834" t="s">
        <v>1019</v>
      </c>
      <c r="D2834" t="s">
        <v>474</v>
      </c>
      <c r="E2834" s="54">
        <v>40</v>
      </c>
      <c r="F2834" s="45" t="s">
        <v>407</v>
      </c>
      <c r="G2834" s="45" t="s">
        <v>408</v>
      </c>
      <c r="H2834" s="45" t="s">
        <v>412</v>
      </c>
      <c r="I2834" s="53">
        <v>99089.25</v>
      </c>
      <c r="J2834" s="58">
        <f t="shared" si="616"/>
        <v>102854.6415</v>
      </c>
      <c r="K2834" s="58">
        <f t="shared" si="617"/>
        <v>106248.84466949999</v>
      </c>
      <c r="L2834" s="74">
        <f t="shared" si="618"/>
        <v>7868.38007475</v>
      </c>
      <c r="M2834" s="74">
        <f t="shared" si="619"/>
        <v>152.22486942</v>
      </c>
      <c r="N2834" s="74">
        <f t="shared" si="620"/>
        <v>384.0022598277695</v>
      </c>
      <c r="O2834" s="74">
        <f t="shared" si="621"/>
        <v>13242.535093125</v>
      </c>
      <c r="P2834" s="39">
        <f t="shared" si="622"/>
        <v>19044</v>
      </c>
      <c r="Q2834" s="73">
        <f t="shared" si="623"/>
        <v>8128.036617216749</v>
      </c>
      <c r="R2834" s="73">
        <f t="shared" si="624"/>
        <v>157.24829011085998</v>
      </c>
      <c r="S2834" s="73">
        <f t="shared" si="625"/>
        <v>384.0022598277695</v>
      </c>
      <c r="T2834" s="73">
        <f t="shared" si="626"/>
        <v>13865.474229369749</v>
      </c>
      <c r="U2834" s="73">
        <f t="shared" si="627"/>
        <v>19236</v>
      </c>
      <c r="V2834" s="73">
        <f t="shared" si="628"/>
        <v>143545.78379712277</v>
      </c>
      <c r="W2834" s="73">
        <f t="shared" si="629"/>
        <v>148019.60606602512</v>
      </c>
    </row>
    <row r="2835" spans="2:23" ht="15">
      <c r="B2835" t="s">
        <v>4625</v>
      </c>
      <c r="C2835" t="s">
        <v>809</v>
      </c>
      <c r="D2835" t="s">
        <v>417</v>
      </c>
      <c r="E2835" s="54">
        <v>40</v>
      </c>
      <c r="F2835" s="45" t="s">
        <v>407</v>
      </c>
      <c r="G2835" s="45" t="s">
        <v>408</v>
      </c>
      <c r="H2835" s="45" t="s">
        <v>412</v>
      </c>
      <c r="I2835" s="53">
        <v>120165.43</v>
      </c>
      <c r="J2835" s="58">
        <f t="shared" si="616"/>
        <v>124731.71634</v>
      </c>
      <c r="K2835" s="58">
        <f t="shared" si="617"/>
        <v>128847.86297922</v>
      </c>
      <c r="L2835" s="74">
        <f t="shared" si="618"/>
        <v>9541.97630001</v>
      </c>
      <c r="M2835" s="74">
        <f t="shared" si="619"/>
        <v>184.6029401832</v>
      </c>
      <c r="N2835" s="74">
        <f t="shared" si="620"/>
        <v>384.0022598277695</v>
      </c>
      <c r="O2835" s="74">
        <f t="shared" si="621"/>
        <v>16059.208478775001</v>
      </c>
      <c r="P2835" s="39">
        <f t="shared" si="622"/>
        <v>19044</v>
      </c>
      <c r="Q2835" s="73">
        <f t="shared" si="623"/>
        <v>9829.09401319869</v>
      </c>
      <c r="R2835" s="73">
        <f t="shared" si="624"/>
        <v>190.69483720924558</v>
      </c>
      <c r="S2835" s="73">
        <f t="shared" si="625"/>
        <v>384.0022598277695</v>
      </c>
      <c r="T2835" s="73">
        <f t="shared" si="626"/>
        <v>16814.64611878821</v>
      </c>
      <c r="U2835" s="73">
        <f t="shared" si="627"/>
        <v>19236</v>
      </c>
      <c r="V2835" s="73">
        <f t="shared" si="628"/>
        <v>169945.50631879596</v>
      </c>
      <c r="W2835" s="73">
        <f t="shared" si="629"/>
        <v>175302.3002082439</v>
      </c>
    </row>
    <row r="2836" spans="2:23" ht="15">
      <c r="B2836" t="s">
        <v>4626</v>
      </c>
      <c r="C2836" t="s">
        <v>1003</v>
      </c>
      <c r="D2836" t="s">
        <v>553</v>
      </c>
      <c r="E2836" s="54">
        <v>40</v>
      </c>
      <c r="F2836" s="45" t="s">
        <v>407</v>
      </c>
      <c r="G2836" s="45" t="s">
        <v>408</v>
      </c>
      <c r="H2836" s="45" t="s">
        <v>761</v>
      </c>
      <c r="I2836" s="53">
        <v>88804.81</v>
      </c>
      <c r="J2836" s="58">
        <f t="shared" si="616"/>
        <v>92179.39278</v>
      </c>
      <c r="K2836" s="58">
        <f t="shared" si="617"/>
        <v>95221.31274173998</v>
      </c>
      <c r="L2836" s="74">
        <f t="shared" si="618"/>
        <v>7051.72354767</v>
      </c>
      <c r="M2836" s="74">
        <f t="shared" si="619"/>
        <v>136.42550131439998</v>
      </c>
      <c r="N2836" s="74">
        <f t="shared" si="620"/>
        <v>384.0022598277695</v>
      </c>
      <c r="O2836" s="74">
        <f t="shared" si="621"/>
        <v>11868.096820425</v>
      </c>
      <c r="P2836" s="39">
        <f t="shared" si="622"/>
        <v>19044</v>
      </c>
      <c r="Q2836" s="73">
        <f t="shared" si="623"/>
        <v>7284.430424743108</v>
      </c>
      <c r="R2836" s="73">
        <f t="shared" si="624"/>
        <v>140.92754285777517</v>
      </c>
      <c r="S2836" s="73">
        <f t="shared" si="625"/>
        <v>384.0022598277695</v>
      </c>
      <c r="T2836" s="73">
        <f t="shared" si="626"/>
        <v>12426.381312797068</v>
      </c>
      <c r="U2836" s="73">
        <f t="shared" si="627"/>
        <v>19236</v>
      </c>
      <c r="V2836" s="73">
        <f t="shared" si="628"/>
        <v>130663.64090923716</v>
      </c>
      <c r="W2836" s="73">
        <f t="shared" si="629"/>
        <v>134693.0542819657</v>
      </c>
    </row>
    <row r="2837" spans="2:23" ht="15">
      <c r="B2837" t="s">
        <v>4627</v>
      </c>
      <c r="C2837" t="s">
        <v>2195</v>
      </c>
      <c r="D2837" t="s">
        <v>797</v>
      </c>
      <c r="E2837" s="54">
        <v>40</v>
      </c>
      <c r="F2837" s="45" t="s">
        <v>407</v>
      </c>
      <c r="G2837" s="45" t="s">
        <v>408</v>
      </c>
      <c r="H2837" s="45" t="s">
        <v>412</v>
      </c>
      <c r="I2837" s="53">
        <v>64422</v>
      </c>
      <c r="J2837" s="58">
        <f t="shared" si="616"/>
        <v>66870.03600000001</v>
      </c>
      <c r="K2837" s="58">
        <f t="shared" si="617"/>
        <v>69076.74718800001</v>
      </c>
      <c r="L2837" s="74">
        <f t="shared" si="618"/>
        <v>5115.557754</v>
      </c>
      <c r="M2837" s="74">
        <f t="shared" si="619"/>
        <v>98.96765328000001</v>
      </c>
      <c r="N2837" s="74">
        <f t="shared" si="620"/>
        <v>384.0022598277695</v>
      </c>
      <c r="O2837" s="74">
        <f t="shared" si="621"/>
        <v>8609.517135000002</v>
      </c>
      <c r="P2837" s="39">
        <f t="shared" si="622"/>
        <v>19044</v>
      </c>
      <c r="Q2837" s="73">
        <f t="shared" si="623"/>
        <v>5284.371159882001</v>
      </c>
      <c r="R2837" s="73">
        <f t="shared" si="624"/>
        <v>102.23358583824002</v>
      </c>
      <c r="S2837" s="73">
        <f t="shared" si="625"/>
        <v>384.0022598277695</v>
      </c>
      <c r="T2837" s="73">
        <f t="shared" si="626"/>
        <v>9014.515508034001</v>
      </c>
      <c r="U2837" s="73">
        <f t="shared" si="627"/>
        <v>19236</v>
      </c>
      <c r="V2837" s="73">
        <f t="shared" si="628"/>
        <v>100122.08080210778</v>
      </c>
      <c r="W2837" s="73">
        <f t="shared" si="629"/>
        <v>103097.86970158202</v>
      </c>
    </row>
    <row r="2838" spans="2:23" ht="15">
      <c r="B2838" t="s">
        <v>4628</v>
      </c>
      <c r="C2838" t="s">
        <v>757</v>
      </c>
      <c r="D2838" t="s">
        <v>511</v>
      </c>
      <c r="E2838" s="54">
        <v>40</v>
      </c>
      <c r="F2838" s="45" t="s">
        <v>407</v>
      </c>
      <c r="G2838" s="45" t="s">
        <v>408</v>
      </c>
      <c r="H2838" s="45" t="s">
        <v>412</v>
      </c>
      <c r="I2838" s="53">
        <v>75647.94</v>
      </c>
      <c r="J2838" s="58">
        <f t="shared" si="616"/>
        <v>78522.56172</v>
      </c>
      <c r="K2838" s="58">
        <f t="shared" si="617"/>
        <v>81113.80625675998</v>
      </c>
      <c r="L2838" s="74">
        <f t="shared" si="618"/>
        <v>6006.97597158</v>
      </c>
      <c r="M2838" s="74">
        <f t="shared" si="619"/>
        <v>116.2133913456</v>
      </c>
      <c r="N2838" s="74">
        <f t="shared" si="620"/>
        <v>384.0022598277695</v>
      </c>
      <c r="O2838" s="74">
        <f t="shared" si="621"/>
        <v>10109.77982145</v>
      </c>
      <c r="P2838" s="39">
        <f t="shared" si="622"/>
        <v>19044</v>
      </c>
      <c r="Q2838" s="73">
        <f t="shared" si="623"/>
        <v>6205.206178642139</v>
      </c>
      <c r="R2838" s="73">
        <f t="shared" si="624"/>
        <v>120.04843326000477</v>
      </c>
      <c r="S2838" s="73">
        <f t="shared" si="625"/>
        <v>384.0022598277695</v>
      </c>
      <c r="T2838" s="73">
        <f t="shared" si="626"/>
        <v>10585.351716507179</v>
      </c>
      <c r="U2838" s="73">
        <f t="shared" si="627"/>
        <v>19236</v>
      </c>
      <c r="V2838" s="73">
        <f t="shared" si="628"/>
        <v>114183.53316420337</v>
      </c>
      <c r="W2838" s="73">
        <f t="shared" si="629"/>
        <v>117644.41484499708</v>
      </c>
    </row>
    <row r="2839" spans="2:23" ht="15">
      <c r="B2839" t="s">
        <v>4629</v>
      </c>
      <c r="C2839" t="s">
        <v>1007</v>
      </c>
      <c r="D2839" t="s">
        <v>644</v>
      </c>
      <c r="E2839" s="54">
        <v>36</v>
      </c>
      <c r="F2839" s="45" t="s">
        <v>407</v>
      </c>
      <c r="G2839" s="45" t="s">
        <v>408</v>
      </c>
      <c r="H2839" s="45" t="s">
        <v>412</v>
      </c>
      <c r="I2839" s="53">
        <v>94043.83</v>
      </c>
      <c r="J2839" s="58">
        <f t="shared" si="616"/>
        <v>97617.49554</v>
      </c>
      <c r="K2839" s="58">
        <f t="shared" si="617"/>
        <v>100838.87289282</v>
      </c>
      <c r="L2839" s="74">
        <f t="shared" si="618"/>
        <v>7467.73840881</v>
      </c>
      <c r="M2839" s="74">
        <f t="shared" si="619"/>
        <v>144.4738933992</v>
      </c>
      <c r="N2839" s="74">
        <f t="shared" si="620"/>
        <v>384.0022598277695</v>
      </c>
      <c r="O2839" s="74">
        <f t="shared" si="621"/>
        <v>12568.252550775002</v>
      </c>
      <c r="P2839" s="39">
        <f t="shared" si="622"/>
        <v>19044</v>
      </c>
      <c r="Q2839" s="73">
        <f t="shared" si="623"/>
        <v>7714.1737763007295</v>
      </c>
      <c r="R2839" s="73">
        <f t="shared" si="624"/>
        <v>149.2415318813736</v>
      </c>
      <c r="S2839" s="73">
        <f t="shared" si="625"/>
        <v>384.0022598277695</v>
      </c>
      <c r="T2839" s="73">
        <f t="shared" si="626"/>
        <v>13159.47291251301</v>
      </c>
      <c r="U2839" s="73">
        <f t="shared" si="627"/>
        <v>19236</v>
      </c>
      <c r="V2839" s="73">
        <f t="shared" si="628"/>
        <v>137225.96265281196</v>
      </c>
      <c r="W2839" s="73">
        <f t="shared" si="629"/>
        <v>141481.76337334287</v>
      </c>
    </row>
  </sheetData>
  <mergeCells count="2">
    <mergeCell ref="L7:P7"/>
    <mergeCell ref="Q7:U7"/>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10"/>
  <sheetViews>
    <sheetView workbookViewId="0" topLeftCell="A4979">
      <pane ySplit="1" topLeftCell="A5098" activePane="bottomLeft" state="frozen"/>
      <selection pane="topLeft" activeCell="A4979" sqref="A4979"/>
      <selection pane="bottomLeft" activeCell="D5115" sqref="D5115"/>
    </sheetView>
  </sheetViews>
  <sheetFormatPr defaultColWidth="9.140625" defaultRowHeight="15"/>
  <cols>
    <col min="1" max="1" width="10.57421875" style="0" bestFit="1" customWidth="1"/>
    <col min="2" max="2" width="16.421875" style="0" bestFit="1" customWidth="1"/>
    <col min="3" max="3" width="55.57421875" style="0" bestFit="1" customWidth="1"/>
    <col min="4" max="4" width="46.28125" style="0" bestFit="1" customWidth="1"/>
    <col min="5" max="5" width="38.00390625" style="0" bestFit="1" customWidth="1"/>
    <col min="6" max="6" width="18.8515625" style="0" bestFit="1" customWidth="1"/>
    <col min="7" max="7" width="21.421875" style="0" customWidth="1"/>
    <col min="9" max="9" width="9.00390625" style="0" customWidth="1"/>
  </cols>
  <sheetData>
    <row r="1" ht="15" hidden="1">
      <c r="A1" t="s">
        <v>5</v>
      </c>
    </row>
    <row r="2" ht="15" hidden="1">
      <c r="A2" t="s">
        <v>5</v>
      </c>
    </row>
    <row r="3" ht="15" hidden="1">
      <c r="A3" t="s">
        <v>8</v>
      </c>
    </row>
    <row r="4" ht="15" hidden="1">
      <c r="A4" t="s">
        <v>8</v>
      </c>
    </row>
    <row r="5" ht="15" hidden="1">
      <c r="A5" t="s">
        <v>8</v>
      </c>
    </row>
    <row r="6" ht="15" hidden="1">
      <c r="A6" t="s">
        <v>8</v>
      </c>
    </row>
    <row r="7" ht="15" hidden="1">
      <c r="A7" t="s">
        <v>8</v>
      </c>
    </row>
    <row r="8" ht="15" hidden="1">
      <c r="A8" t="s">
        <v>8</v>
      </c>
    </row>
    <row r="9" ht="15" hidden="1">
      <c r="A9" t="s">
        <v>5</v>
      </c>
    </row>
    <row r="10" ht="15" hidden="1">
      <c r="A10" t="s">
        <v>5</v>
      </c>
    </row>
    <row r="11" ht="15" hidden="1">
      <c r="A11" t="s">
        <v>5</v>
      </c>
    </row>
    <row r="12" ht="15" hidden="1">
      <c r="A12" t="s">
        <v>5</v>
      </c>
    </row>
    <row r="13" ht="15" hidden="1">
      <c r="A13" t="s">
        <v>5</v>
      </c>
    </row>
    <row r="14" ht="15" hidden="1">
      <c r="A14" t="s">
        <v>5</v>
      </c>
    </row>
    <row r="15" ht="15" hidden="1">
      <c r="A15" t="s">
        <v>4</v>
      </c>
    </row>
    <row r="16" ht="15" hidden="1">
      <c r="A16" t="s">
        <v>9</v>
      </c>
    </row>
    <row r="17" ht="15" hidden="1">
      <c r="A17" t="s">
        <v>5</v>
      </c>
    </row>
    <row r="18" ht="15" hidden="1">
      <c r="A18" t="s">
        <v>5</v>
      </c>
    </row>
    <row r="19" ht="15" hidden="1">
      <c r="A19" t="s">
        <v>5</v>
      </c>
    </row>
    <row r="20" ht="15" hidden="1">
      <c r="A20" t="s">
        <v>5</v>
      </c>
    </row>
    <row r="21" ht="15" hidden="1">
      <c r="A21" t="s">
        <v>5</v>
      </c>
    </row>
    <row r="22" ht="15" hidden="1">
      <c r="A22" t="s">
        <v>5</v>
      </c>
    </row>
    <row r="23" ht="15" hidden="1">
      <c r="A23" t="s">
        <v>8</v>
      </c>
    </row>
    <row r="24" ht="15" hidden="1">
      <c r="A24" t="s">
        <v>8</v>
      </c>
    </row>
    <row r="25" ht="15" hidden="1">
      <c r="A25" t="s">
        <v>5</v>
      </c>
    </row>
    <row r="26" ht="15" hidden="1">
      <c r="A26" t="s">
        <v>8</v>
      </c>
    </row>
    <row r="27" ht="15" hidden="1">
      <c r="A27" t="s">
        <v>10</v>
      </c>
    </row>
    <row r="28" ht="15" hidden="1">
      <c r="A28" t="s">
        <v>5</v>
      </c>
    </row>
    <row r="29" ht="15" hidden="1">
      <c r="A29" t="s">
        <v>9</v>
      </c>
    </row>
    <row r="30" ht="15" hidden="1">
      <c r="A30" t="s">
        <v>5</v>
      </c>
    </row>
    <row r="31" ht="15" hidden="1">
      <c r="A31" t="s">
        <v>5</v>
      </c>
    </row>
    <row r="32" ht="15" hidden="1">
      <c r="A32" t="s">
        <v>11</v>
      </c>
    </row>
    <row r="33" ht="15" hidden="1">
      <c r="A33" t="s">
        <v>8</v>
      </c>
    </row>
    <row r="34" ht="15" hidden="1">
      <c r="A34" t="s">
        <v>8</v>
      </c>
    </row>
    <row r="35" ht="15" hidden="1">
      <c r="A35" t="s">
        <v>8</v>
      </c>
    </row>
    <row r="36" ht="15" hidden="1">
      <c r="A36" t="s">
        <v>5</v>
      </c>
    </row>
    <row r="37" ht="15" hidden="1">
      <c r="A37" t="s">
        <v>8</v>
      </c>
    </row>
    <row r="38" ht="15" hidden="1">
      <c r="A38" t="s">
        <v>8</v>
      </c>
    </row>
    <row r="39" ht="15" hidden="1">
      <c r="A39" t="s">
        <v>4</v>
      </c>
    </row>
    <row r="40" ht="15" hidden="1">
      <c r="A40" t="s">
        <v>8</v>
      </c>
    </row>
    <row r="41" ht="15" hidden="1">
      <c r="A41" t="s">
        <v>8</v>
      </c>
    </row>
    <row r="42" ht="15" hidden="1">
      <c r="A42" t="s">
        <v>8</v>
      </c>
    </row>
    <row r="43" ht="15" hidden="1">
      <c r="A43" t="s">
        <v>8</v>
      </c>
    </row>
    <row r="44" ht="15" hidden="1">
      <c r="A44" t="s">
        <v>5</v>
      </c>
    </row>
    <row r="45" ht="15" hidden="1">
      <c r="A45" t="s">
        <v>5</v>
      </c>
    </row>
    <row r="46" ht="15" hidden="1">
      <c r="A46" t="s">
        <v>9</v>
      </c>
    </row>
    <row r="47" ht="15" hidden="1">
      <c r="A47" t="s">
        <v>8</v>
      </c>
    </row>
    <row r="48" ht="15" hidden="1">
      <c r="A48" t="s">
        <v>8</v>
      </c>
    </row>
    <row r="49" ht="15" hidden="1">
      <c r="A49" t="s">
        <v>8</v>
      </c>
    </row>
    <row r="50" ht="15" hidden="1">
      <c r="A50" t="s">
        <v>9</v>
      </c>
    </row>
    <row r="51" ht="15" hidden="1">
      <c r="A51" t="s">
        <v>8</v>
      </c>
    </row>
    <row r="52" ht="15" hidden="1">
      <c r="A52" t="s">
        <v>5</v>
      </c>
    </row>
    <row r="53" ht="15" hidden="1">
      <c r="A53" t="s">
        <v>4</v>
      </c>
    </row>
    <row r="54" ht="15" hidden="1">
      <c r="A54" t="s">
        <v>8</v>
      </c>
    </row>
    <row r="55" ht="15" hidden="1">
      <c r="A55" t="s">
        <v>8</v>
      </c>
    </row>
    <row r="56" ht="15" hidden="1">
      <c r="A56" t="s">
        <v>5</v>
      </c>
    </row>
    <row r="57" ht="15" hidden="1">
      <c r="A57" t="s">
        <v>5</v>
      </c>
    </row>
    <row r="58" ht="15" hidden="1">
      <c r="A58" t="s">
        <v>8</v>
      </c>
    </row>
    <row r="59" ht="15" hidden="1">
      <c r="A59" t="s">
        <v>8</v>
      </c>
    </row>
    <row r="60" ht="15" hidden="1">
      <c r="A60" t="s">
        <v>8</v>
      </c>
    </row>
    <row r="61" ht="15" hidden="1">
      <c r="A61" t="s">
        <v>8</v>
      </c>
    </row>
    <row r="62" ht="15" hidden="1">
      <c r="A62" t="s">
        <v>8</v>
      </c>
    </row>
    <row r="63" ht="15" hidden="1">
      <c r="A63" t="s">
        <v>8</v>
      </c>
    </row>
    <row r="64" ht="15" hidden="1">
      <c r="A64" t="s">
        <v>8</v>
      </c>
    </row>
    <row r="65" ht="15" hidden="1">
      <c r="A65" t="s">
        <v>8</v>
      </c>
    </row>
    <row r="66" ht="15" hidden="1">
      <c r="A66" t="s">
        <v>5</v>
      </c>
    </row>
    <row r="67" ht="15" hidden="1">
      <c r="A67" t="s">
        <v>8</v>
      </c>
    </row>
    <row r="68" ht="15" hidden="1">
      <c r="A68" t="s">
        <v>8</v>
      </c>
    </row>
    <row r="69" ht="15" hidden="1">
      <c r="A69" t="s">
        <v>8</v>
      </c>
    </row>
    <row r="70" ht="15" hidden="1">
      <c r="A70" t="s">
        <v>8</v>
      </c>
    </row>
    <row r="71" ht="15" hidden="1">
      <c r="A71" t="s">
        <v>8</v>
      </c>
    </row>
    <row r="72" ht="15" hidden="1">
      <c r="A72" t="s">
        <v>8</v>
      </c>
    </row>
    <row r="73" ht="15" hidden="1">
      <c r="A73" t="s">
        <v>8</v>
      </c>
    </row>
    <row r="74" ht="15" hidden="1">
      <c r="A74" t="s">
        <v>8</v>
      </c>
    </row>
    <row r="75" ht="15" hidden="1">
      <c r="A75" t="s">
        <v>8</v>
      </c>
    </row>
    <row r="76" ht="15" hidden="1">
      <c r="A76" t="s">
        <v>8</v>
      </c>
    </row>
    <row r="77" ht="15" hidden="1">
      <c r="A77" t="s">
        <v>8</v>
      </c>
    </row>
    <row r="78" ht="15" hidden="1">
      <c r="A78" t="s">
        <v>8</v>
      </c>
    </row>
    <row r="79" ht="15" hidden="1">
      <c r="A79" t="s">
        <v>8</v>
      </c>
    </row>
    <row r="80" ht="15" hidden="1">
      <c r="A80" t="s">
        <v>8</v>
      </c>
    </row>
    <row r="81" ht="15" hidden="1">
      <c r="A81" t="s">
        <v>8</v>
      </c>
    </row>
    <row r="82" ht="15" hidden="1">
      <c r="A82" t="s">
        <v>8</v>
      </c>
    </row>
    <row r="83" ht="15" hidden="1">
      <c r="A83" t="s">
        <v>8</v>
      </c>
    </row>
    <row r="84" ht="15" hidden="1">
      <c r="A84" t="s">
        <v>8</v>
      </c>
    </row>
    <row r="85" ht="15" hidden="1">
      <c r="A85" t="s">
        <v>8</v>
      </c>
    </row>
    <row r="86" ht="15" hidden="1">
      <c r="A86" t="s">
        <v>8</v>
      </c>
    </row>
    <row r="87" ht="15" hidden="1">
      <c r="A87" t="s">
        <v>8</v>
      </c>
    </row>
    <row r="88" ht="15" hidden="1">
      <c r="A88" t="s">
        <v>8</v>
      </c>
    </row>
    <row r="89" ht="15" hidden="1">
      <c r="A89" t="s">
        <v>9</v>
      </c>
    </row>
    <row r="90" ht="15" hidden="1">
      <c r="A90" t="s">
        <v>5</v>
      </c>
    </row>
    <row r="91" ht="15" hidden="1">
      <c r="A91" t="s">
        <v>4</v>
      </c>
    </row>
    <row r="92" ht="15" hidden="1">
      <c r="A92" t="s">
        <v>8</v>
      </c>
    </row>
    <row r="93" ht="15" hidden="1">
      <c r="A93" t="s">
        <v>8</v>
      </c>
    </row>
    <row r="94" ht="15" hidden="1">
      <c r="A94" t="s">
        <v>8</v>
      </c>
    </row>
    <row r="95" ht="15" hidden="1">
      <c r="A95" t="s">
        <v>5</v>
      </c>
    </row>
    <row r="96" ht="15" hidden="1">
      <c r="A96" t="s">
        <v>5</v>
      </c>
    </row>
    <row r="97" ht="15" hidden="1">
      <c r="A97" t="s">
        <v>5</v>
      </c>
    </row>
    <row r="98" ht="15" hidden="1">
      <c r="A98" t="s">
        <v>5</v>
      </c>
    </row>
    <row r="99" ht="15" hidden="1">
      <c r="A99" t="s">
        <v>5</v>
      </c>
    </row>
    <row r="100" ht="15" hidden="1">
      <c r="A100" t="s">
        <v>5</v>
      </c>
    </row>
    <row r="101" ht="15" hidden="1">
      <c r="A101" t="s">
        <v>5</v>
      </c>
    </row>
    <row r="102" ht="15" hidden="1">
      <c r="A102" t="s">
        <v>11</v>
      </c>
    </row>
    <row r="103" ht="15" hidden="1">
      <c r="A103" t="s">
        <v>9</v>
      </c>
    </row>
    <row r="104" ht="15" hidden="1">
      <c r="A104" t="s">
        <v>5</v>
      </c>
    </row>
    <row r="105" ht="15" hidden="1">
      <c r="A105" t="s">
        <v>5</v>
      </c>
    </row>
    <row r="106" ht="15" hidden="1">
      <c r="A106" t="s">
        <v>5</v>
      </c>
    </row>
    <row r="107" ht="15" hidden="1">
      <c r="A107" t="s">
        <v>5</v>
      </c>
    </row>
    <row r="108" ht="15" hidden="1">
      <c r="A108" t="s">
        <v>5</v>
      </c>
    </row>
    <row r="109" ht="15" hidden="1">
      <c r="A109" t="s">
        <v>5</v>
      </c>
    </row>
    <row r="110" ht="15" hidden="1">
      <c r="A110" t="s">
        <v>5</v>
      </c>
    </row>
    <row r="111" ht="15" hidden="1">
      <c r="A111" t="s">
        <v>5</v>
      </c>
    </row>
    <row r="112" ht="15" hidden="1">
      <c r="A112" t="s">
        <v>5</v>
      </c>
    </row>
    <row r="113" ht="15" hidden="1">
      <c r="A113" t="s">
        <v>4</v>
      </c>
    </row>
    <row r="114" ht="15" hidden="1">
      <c r="A114" t="s">
        <v>5</v>
      </c>
    </row>
    <row r="115" ht="15" hidden="1">
      <c r="A115" t="s">
        <v>4</v>
      </c>
    </row>
    <row r="116" ht="15" hidden="1">
      <c r="A116" t="s">
        <v>4</v>
      </c>
    </row>
    <row r="117" ht="15" hidden="1">
      <c r="A117" t="s">
        <v>8</v>
      </c>
    </row>
    <row r="118" ht="15" hidden="1">
      <c r="A118" t="s">
        <v>12</v>
      </c>
    </row>
    <row r="119" ht="15" hidden="1">
      <c r="A119" t="s">
        <v>9</v>
      </c>
    </row>
    <row r="120" ht="15" hidden="1">
      <c r="A120" t="s">
        <v>5</v>
      </c>
    </row>
    <row r="121" ht="15" hidden="1">
      <c r="A121" t="s">
        <v>8</v>
      </c>
    </row>
    <row r="122" ht="15" hidden="1">
      <c r="A122" t="s">
        <v>8</v>
      </c>
    </row>
    <row r="123" ht="15" hidden="1">
      <c r="A123" t="s">
        <v>8</v>
      </c>
    </row>
    <row r="124" ht="15" hidden="1">
      <c r="A124" t="s">
        <v>8</v>
      </c>
    </row>
    <row r="125" ht="15" hidden="1">
      <c r="A125" t="s">
        <v>8</v>
      </c>
    </row>
    <row r="126" ht="15" hidden="1">
      <c r="A126" t="s">
        <v>8</v>
      </c>
    </row>
    <row r="127" ht="15" hidden="1">
      <c r="A127" t="s">
        <v>12</v>
      </c>
    </row>
    <row r="128" ht="15" hidden="1">
      <c r="A128" t="s">
        <v>8</v>
      </c>
    </row>
    <row r="129" ht="15" hidden="1">
      <c r="A129" t="s">
        <v>8</v>
      </c>
    </row>
    <row r="130" ht="15" hidden="1">
      <c r="A130" t="s">
        <v>8</v>
      </c>
    </row>
    <row r="131" ht="15" hidden="1">
      <c r="A131" t="s">
        <v>8</v>
      </c>
    </row>
    <row r="132" ht="15" hidden="1">
      <c r="A132" t="s">
        <v>8</v>
      </c>
    </row>
    <row r="133" ht="15" hidden="1">
      <c r="A133" t="s">
        <v>8</v>
      </c>
    </row>
    <row r="134" ht="15" hidden="1">
      <c r="A134" t="s">
        <v>8</v>
      </c>
    </row>
    <row r="135" ht="15" hidden="1">
      <c r="A135" t="s">
        <v>8</v>
      </c>
    </row>
    <row r="136" ht="15" hidden="1">
      <c r="A136" t="s">
        <v>8</v>
      </c>
    </row>
    <row r="137" ht="15" hidden="1">
      <c r="A137" t="s">
        <v>8</v>
      </c>
    </row>
    <row r="138" ht="15" hidden="1">
      <c r="A138" t="s">
        <v>8</v>
      </c>
    </row>
    <row r="139" ht="15" hidden="1">
      <c r="A139" t="s">
        <v>8</v>
      </c>
    </row>
    <row r="140" ht="15" hidden="1">
      <c r="A140" t="s">
        <v>8</v>
      </c>
    </row>
    <row r="141" ht="15" hidden="1">
      <c r="A141" t="s">
        <v>8</v>
      </c>
    </row>
    <row r="142" ht="15" hidden="1">
      <c r="A142" t="s">
        <v>8</v>
      </c>
    </row>
    <row r="143" ht="15" hidden="1">
      <c r="A143" t="s">
        <v>8</v>
      </c>
    </row>
    <row r="144" ht="15" hidden="1">
      <c r="A144" t="s">
        <v>8</v>
      </c>
    </row>
    <row r="145" ht="15" hidden="1">
      <c r="A145" t="s">
        <v>8</v>
      </c>
    </row>
    <row r="146" ht="15" hidden="1">
      <c r="A146" t="s">
        <v>8</v>
      </c>
    </row>
    <row r="147" ht="15" hidden="1">
      <c r="A147" t="s">
        <v>12</v>
      </c>
    </row>
    <row r="148" ht="15" hidden="1">
      <c r="A148" t="s">
        <v>8</v>
      </c>
    </row>
    <row r="149" ht="15" hidden="1">
      <c r="A149" t="s">
        <v>8</v>
      </c>
    </row>
    <row r="150" ht="15" hidden="1">
      <c r="A150" t="s">
        <v>12</v>
      </c>
    </row>
    <row r="151" ht="15" hidden="1">
      <c r="A151" t="s">
        <v>8</v>
      </c>
    </row>
    <row r="152" ht="15" hidden="1">
      <c r="A152" t="s">
        <v>12</v>
      </c>
    </row>
    <row r="153" ht="15" hidden="1">
      <c r="A153" t="s">
        <v>12</v>
      </c>
    </row>
    <row r="154" ht="15" hidden="1">
      <c r="A154" t="s">
        <v>8</v>
      </c>
    </row>
    <row r="155" ht="15" hidden="1">
      <c r="A155" t="s">
        <v>8</v>
      </c>
    </row>
    <row r="156" ht="15" hidden="1">
      <c r="A156" t="s">
        <v>4</v>
      </c>
    </row>
    <row r="157" ht="15" hidden="1">
      <c r="A157" t="s">
        <v>9</v>
      </c>
    </row>
    <row r="158" ht="15" hidden="1">
      <c r="A158" t="s">
        <v>8</v>
      </c>
    </row>
    <row r="159" ht="15" hidden="1">
      <c r="A159" t="s">
        <v>8</v>
      </c>
    </row>
    <row r="160" ht="15" hidden="1">
      <c r="A160" t="s">
        <v>8</v>
      </c>
    </row>
    <row r="161" ht="15" hidden="1">
      <c r="A161" t="s">
        <v>8</v>
      </c>
    </row>
    <row r="162" ht="15" hidden="1">
      <c r="A162" t="s">
        <v>8</v>
      </c>
    </row>
    <row r="163" ht="15" hidden="1">
      <c r="A163" t="s">
        <v>8</v>
      </c>
    </row>
    <row r="164" ht="15" hidden="1">
      <c r="A164" t="s">
        <v>8</v>
      </c>
    </row>
    <row r="165" ht="15" hidden="1">
      <c r="A165" t="s">
        <v>8</v>
      </c>
    </row>
    <row r="166" ht="15" hidden="1">
      <c r="A166" t="s">
        <v>8</v>
      </c>
    </row>
    <row r="167" ht="15" hidden="1">
      <c r="A167" t="s">
        <v>8</v>
      </c>
    </row>
    <row r="168" ht="15" hidden="1">
      <c r="A168" t="s">
        <v>8</v>
      </c>
    </row>
    <row r="169" ht="15" hidden="1">
      <c r="A169" t="s">
        <v>9</v>
      </c>
    </row>
    <row r="170" ht="15" hidden="1">
      <c r="A170" t="s">
        <v>8</v>
      </c>
    </row>
    <row r="171" ht="15" hidden="1">
      <c r="A171" t="s">
        <v>8</v>
      </c>
    </row>
    <row r="172" ht="15" hidden="1">
      <c r="A172" t="s">
        <v>8</v>
      </c>
    </row>
    <row r="173" ht="15" hidden="1">
      <c r="A173" t="s">
        <v>12</v>
      </c>
    </row>
    <row r="174" ht="15" hidden="1">
      <c r="A174" t="s">
        <v>8</v>
      </c>
    </row>
    <row r="175" ht="15" hidden="1">
      <c r="A175" t="s">
        <v>8</v>
      </c>
    </row>
    <row r="176" ht="15" hidden="1">
      <c r="A176" t="s">
        <v>12</v>
      </c>
    </row>
    <row r="177" ht="15" hidden="1">
      <c r="A177" t="s">
        <v>12</v>
      </c>
    </row>
    <row r="178" ht="15" hidden="1">
      <c r="A178" t="s">
        <v>12</v>
      </c>
    </row>
    <row r="179" ht="15" hidden="1">
      <c r="A179" t="s">
        <v>12</v>
      </c>
    </row>
    <row r="180" ht="15" hidden="1">
      <c r="A180" t="s">
        <v>12</v>
      </c>
    </row>
    <row r="181" ht="15" hidden="1">
      <c r="A181" t="s">
        <v>12</v>
      </c>
    </row>
    <row r="182" ht="15" hidden="1">
      <c r="A182" t="s">
        <v>12</v>
      </c>
    </row>
    <row r="183" ht="15" hidden="1">
      <c r="A183" t="s">
        <v>12</v>
      </c>
    </row>
    <row r="184" ht="15" hidden="1">
      <c r="A184" t="s">
        <v>12</v>
      </c>
    </row>
    <row r="185" ht="15" hidden="1">
      <c r="A185" t="s">
        <v>12</v>
      </c>
    </row>
    <row r="186" ht="15" hidden="1">
      <c r="A186" t="s">
        <v>12</v>
      </c>
    </row>
    <row r="187" ht="15" hidden="1">
      <c r="A187" t="s">
        <v>12</v>
      </c>
    </row>
    <row r="188" ht="15" hidden="1">
      <c r="A188" t="s">
        <v>12</v>
      </c>
    </row>
    <row r="189" ht="15" hidden="1">
      <c r="A189" t="s">
        <v>12</v>
      </c>
    </row>
    <row r="190" ht="15" hidden="1">
      <c r="A190" t="s">
        <v>9</v>
      </c>
    </row>
    <row r="191" ht="15" hidden="1">
      <c r="A191" t="s">
        <v>12</v>
      </c>
    </row>
    <row r="192" ht="15" hidden="1">
      <c r="A192" t="s">
        <v>12</v>
      </c>
    </row>
    <row r="193" ht="15" hidden="1">
      <c r="A193" t="s">
        <v>12</v>
      </c>
    </row>
    <row r="194" ht="15" hidden="1">
      <c r="A194" t="s">
        <v>8</v>
      </c>
    </row>
    <row r="195" ht="15" hidden="1">
      <c r="A195" t="s">
        <v>8</v>
      </c>
    </row>
    <row r="196" ht="15" hidden="1">
      <c r="A196" t="s">
        <v>8</v>
      </c>
    </row>
    <row r="197" ht="15" hidden="1">
      <c r="A197" t="s">
        <v>8</v>
      </c>
    </row>
    <row r="198" ht="15" hidden="1">
      <c r="A198" t="s">
        <v>8</v>
      </c>
    </row>
    <row r="199" ht="15" hidden="1">
      <c r="A199" t="s">
        <v>8</v>
      </c>
    </row>
    <row r="200" ht="15" hidden="1">
      <c r="A200" t="s">
        <v>8</v>
      </c>
    </row>
    <row r="201" ht="15" hidden="1">
      <c r="A201" t="s">
        <v>8</v>
      </c>
    </row>
    <row r="202" ht="15" hidden="1">
      <c r="A202" t="s">
        <v>9</v>
      </c>
    </row>
    <row r="203" ht="15" hidden="1">
      <c r="A203" t="s">
        <v>8</v>
      </c>
    </row>
    <row r="204" ht="15" hidden="1">
      <c r="A204" t="s">
        <v>8</v>
      </c>
    </row>
    <row r="205" ht="15" hidden="1">
      <c r="A205" t="s">
        <v>8</v>
      </c>
    </row>
    <row r="206" ht="15" hidden="1">
      <c r="A206" t="s">
        <v>8</v>
      </c>
    </row>
    <row r="207" ht="15" hidden="1">
      <c r="A207" t="s">
        <v>8</v>
      </c>
    </row>
    <row r="208" ht="15" hidden="1">
      <c r="A208" t="s">
        <v>9</v>
      </c>
    </row>
    <row r="209" ht="15" hidden="1">
      <c r="A209" t="s">
        <v>8</v>
      </c>
    </row>
    <row r="210" ht="15" hidden="1">
      <c r="A210" t="s">
        <v>8</v>
      </c>
    </row>
    <row r="211" ht="15" hidden="1">
      <c r="A211" t="s">
        <v>8</v>
      </c>
    </row>
    <row r="212" ht="15" hidden="1">
      <c r="A212" t="s">
        <v>8</v>
      </c>
    </row>
    <row r="213" ht="15" hidden="1">
      <c r="A213" t="s">
        <v>8</v>
      </c>
    </row>
    <row r="214" ht="15" hidden="1">
      <c r="A214" t="s">
        <v>8</v>
      </c>
    </row>
    <row r="215" ht="15" hidden="1">
      <c r="A215" t="s">
        <v>5</v>
      </c>
    </row>
    <row r="216" ht="15" hidden="1">
      <c r="A216" t="s">
        <v>5</v>
      </c>
    </row>
    <row r="217" ht="15" hidden="1">
      <c r="A217" t="s">
        <v>5</v>
      </c>
    </row>
    <row r="218" ht="15" hidden="1">
      <c r="A218" t="s">
        <v>8</v>
      </c>
    </row>
    <row r="219" ht="15" hidden="1">
      <c r="A219" t="s">
        <v>5</v>
      </c>
    </row>
    <row r="220" ht="15" hidden="1">
      <c r="A220" t="s">
        <v>5</v>
      </c>
    </row>
    <row r="221" ht="15" hidden="1">
      <c r="A221" t="s">
        <v>5</v>
      </c>
    </row>
    <row r="222" ht="15" hidden="1">
      <c r="A222" t="s">
        <v>5</v>
      </c>
    </row>
    <row r="223" ht="15" hidden="1">
      <c r="A223" t="s">
        <v>5</v>
      </c>
    </row>
    <row r="224" ht="15" hidden="1">
      <c r="A224" t="s">
        <v>8</v>
      </c>
    </row>
    <row r="225" ht="15" hidden="1">
      <c r="A225" t="s">
        <v>8</v>
      </c>
    </row>
    <row r="226" ht="15" hidden="1">
      <c r="A226" t="s">
        <v>9</v>
      </c>
    </row>
    <row r="227" ht="15" hidden="1">
      <c r="A227" t="s">
        <v>8</v>
      </c>
    </row>
    <row r="228" ht="15" hidden="1">
      <c r="A228" t="s">
        <v>8</v>
      </c>
    </row>
    <row r="229" ht="15" hidden="1">
      <c r="A229" t="s">
        <v>10</v>
      </c>
    </row>
    <row r="230" ht="15" hidden="1">
      <c r="A230" t="s">
        <v>6</v>
      </c>
    </row>
    <row r="231" ht="15" hidden="1">
      <c r="A231" t="s">
        <v>11</v>
      </c>
    </row>
    <row r="232" ht="15" hidden="1">
      <c r="A232" t="s">
        <v>7</v>
      </c>
    </row>
    <row r="233" ht="15" hidden="1">
      <c r="A233" t="s">
        <v>10</v>
      </c>
    </row>
    <row r="234" ht="15" hidden="1">
      <c r="A234" t="s">
        <v>8</v>
      </c>
    </row>
    <row r="235" ht="15" hidden="1">
      <c r="A235" t="s">
        <v>8</v>
      </c>
    </row>
    <row r="236" ht="15" hidden="1">
      <c r="A236" t="s">
        <v>8</v>
      </c>
    </row>
    <row r="237" ht="15" hidden="1">
      <c r="A237" t="s">
        <v>11</v>
      </c>
    </row>
    <row r="238" ht="15" hidden="1">
      <c r="A238" t="s">
        <v>11</v>
      </c>
    </row>
    <row r="239" ht="15" hidden="1">
      <c r="A239" t="s">
        <v>8</v>
      </c>
    </row>
    <row r="240" ht="15" hidden="1">
      <c r="A240" t="s">
        <v>5</v>
      </c>
    </row>
    <row r="241" ht="15" hidden="1">
      <c r="A241" t="s">
        <v>5</v>
      </c>
    </row>
    <row r="242" ht="15" hidden="1">
      <c r="A242" t="s">
        <v>9</v>
      </c>
    </row>
    <row r="243" ht="15" hidden="1">
      <c r="A243" t="s">
        <v>11</v>
      </c>
    </row>
    <row r="244" ht="15" hidden="1">
      <c r="A244" t="s">
        <v>10</v>
      </c>
    </row>
    <row r="245" ht="15" hidden="1">
      <c r="A245" t="s">
        <v>11</v>
      </c>
    </row>
    <row r="246" ht="15" hidden="1">
      <c r="A246" t="s">
        <v>11</v>
      </c>
    </row>
    <row r="247" ht="15" hidden="1">
      <c r="A247" t="s">
        <v>8</v>
      </c>
    </row>
    <row r="248" ht="15" hidden="1">
      <c r="A248" t="s">
        <v>9</v>
      </c>
    </row>
    <row r="249" ht="15" hidden="1">
      <c r="A249" t="s">
        <v>9</v>
      </c>
    </row>
    <row r="250" ht="15" hidden="1">
      <c r="A250" t="s">
        <v>9</v>
      </c>
    </row>
    <row r="251" ht="15" hidden="1">
      <c r="A251" t="s">
        <v>8</v>
      </c>
    </row>
    <row r="252" ht="15" hidden="1">
      <c r="A252" t="s">
        <v>8</v>
      </c>
    </row>
    <row r="253" ht="15" hidden="1">
      <c r="A253" t="s">
        <v>8</v>
      </c>
    </row>
    <row r="254" ht="15" hidden="1">
      <c r="A254" t="s">
        <v>8</v>
      </c>
    </row>
    <row r="255" ht="15" hidden="1">
      <c r="A255" t="s">
        <v>8</v>
      </c>
    </row>
    <row r="256" ht="15" hidden="1">
      <c r="A256" t="s">
        <v>8</v>
      </c>
    </row>
    <row r="257" ht="15" hidden="1">
      <c r="A257" t="s">
        <v>8</v>
      </c>
    </row>
    <row r="258" ht="15" hidden="1">
      <c r="A258" t="s">
        <v>8</v>
      </c>
    </row>
    <row r="259" ht="15" hidden="1">
      <c r="A259" t="s">
        <v>8</v>
      </c>
    </row>
    <row r="260" ht="15" hidden="1">
      <c r="A260" t="s">
        <v>8</v>
      </c>
    </row>
    <row r="261" ht="15" hidden="1">
      <c r="A261" t="s">
        <v>8</v>
      </c>
    </row>
    <row r="262" ht="15" hidden="1">
      <c r="A262" t="s">
        <v>8</v>
      </c>
    </row>
    <row r="263" ht="15" hidden="1">
      <c r="A263" t="s">
        <v>9</v>
      </c>
    </row>
    <row r="264" ht="15" hidden="1">
      <c r="A264" t="s">
        <v>9</v>
      </c>
    </row>
    <row r="265" ht="15" hidden="1">
      <c r="A265" t="s">
        <v>8</v>
      </c>
    </row>
    <row r="266" ht="15" hidden="1">
      <c r="A266" t="s">
        <v>8</v>
      </c>
    </row>
    <row r="267" ht="15" hidden="1">
      <c r="A267" t="s">
        <v>8</v>
      </c>
    </row>
    <row r="268" ht="15" hidden="1">
      <c r="A268" t="s">
        <v>9</v>
      </c>
    </row>
    <row r="269" ht="15" hidden="1">
      <c r="A269" t="s">
        <v>9</v>
      </c>
    </row>
    <row r="270" ht="15" hidden="1">
      <c r="A270" t="s">
        <v>8</v>
      </c>
    </row>
    <row r="271" ht="15" hidden="1">
      <c r="A271" t="s">
        <v>8</v>
      </c>
    </row>
    <row r="272" ht="15" hidden="1">
      <c r="A272" t="s">
        <v>8</v>
      </c>
    </row>
    <row r="273" ht="15" hidden="1">
      <c r="A273" t="s">
        <v>8</v>
      </c>
    </row>
    <row r="274" ht="15" hidden="1">
      <c r="A274" t="s">
        <v>8</v>
      </c>
    </row>
    <row r="275" ht="15" hidden="1">
      <c r="A275" t="s">
        <v>9</v>
      </c>
    </row>
    <row r="276" ht="15" hidden="1">
      <c r="A276" t="s">
        <v>8</v>
      </c>
    </row>
    <row r="277" ht="15" hidden="1">
      <c r="A277" t="s">
        <v>8</v>
      </c>
    </row>
    <row r="278" ht="15" hidden="1">
      <c r="A278" t="s">
        <v>9</v>
      </c>
    </row>
    <row r="279" ht="15" hidden="1">
      <c r="A279" t="s">
        <v>9</v>
      </c>
    </row>
    <row r="280" ht="15" hidden="1">
      <c r="A280" t="s">
        <v>8</v>
      </c>
    </row>
    <row r="281" ht="15" hidden="1">
      <c r="A281" t="s">
        <v>8</v>
      </c>
    </row>
    <row r="282" ht="15" hidden="1">
      <c r="A282" t="s">
        <v>8</v>
      </c>
    </row>
    <row r="283" ht="15" hidden="1">
      <c r="A283" t="s">
        <v>8</v>
      </c>
    </row>
    <row r="284" ht="15" hidden="1">
      <c r="A284" t="s">
        <v>8</v>
      </c>
    </row>
    <row r="285" ht="15" hidden="1">
      <c r="A285" t="s">
        <v>8</v>
      </c>
    </row>
    <row r="286" ht="15" hidden="1">
      <c r="A286" t="s">
        <v>8</v>
      </c>
    </row>
    <row r="287" ht="15" hidden="1">
      <c r="A287" t="s">
        <v>8</v>
      </c>
    </row>
    <row r="288" ht="15" hidden="1">
      <c r="A288" t="s">
        <v>8</v>
      </c>
    </row>
    <row r="289" ht="15" hidden="1">
      <c r="A289" t="s">
        <v>8</v>
      </c>
    </row>
    <row r="290" ht="15" hidden="1">
      <c r="A290" t="s">
        <v>8</v>
      </c>
    </row>
    <row r="291" ht="15" hidden="1">
      <c r="A291" t="s">
        <v>8</v>
      </c>
    </row>
    <row r="292" ht="15" hidden="1">
      <c r="A292" t="s">
        <v>8</v>
      </c>
    </row>
    <row r="293" ht="15" hidden="1">
      <c r="A293" t="s">
        <v>8</v>
      </c>
    </row>
    <row r="294" ht="15" hidden="1">
      <c r="A294" t="s">
        <v>8</v>
      </c>
    </row>
    <row r="295" ht="15" hidden="1">
      <c r="A295" t="s">
        <v>8</v>
      </c>
    </row>
    <row r="296" ht="15" hidden="1">
      <c r="A296" t="s">
        <v>8</v>
      </c>
    </row>
    <row r="297" ht="15" hidden="1">
      <c r="A297" t="s">
        <v>8</v>
      </c>
    </row>
    <row r="298" ht="15" hidden="1">
      <c r="A298" t="s">
        <v>8</v>
      </c>
    </row>
    <row r="299" ht="15" hidden="1">
      <c r="A299" t="s">
        <v>8</v>
      </c>
    </row>
    <row r="300" ht="15" hidden="1">
      <c r="A300" t="s">
        <v>8</v>
      </c>
    </row>
    <row r="301" ht="15" hidden="1">
      <c r="A301" t="s">
        <v>8</v>
      </c>
    </row>
    <row r="302" ht="15" hidden="1">
      <c r="A302" t="s">
        <v>8</v>
      </c>
    </row>
    <row r="303" ht="15" hidden="1">
      <c r="A303" t="s">
        <v>8</v>
      </c>
    </row>
    <row r="304" ht="15" hidden="1">
      <c r="A304" t="s">
        <v>8</v>
      </c>
    </row>
    <row r="305" ht="15" hidden="1">
      <c r="A305" t="s">
        <v>8</v>
      </c>
    </row>
    <row r="306" ht="15" hidden="1">
      <c r="A306" t="s">
        <v>8</v>
      </c>
    </row>
    <row r="307" ht="15" hidden="1">
      <c r="A307" t="s">
        <v>8</v>
      </c>
    </row>
    <row r="308" ht="15" hidden="1">
      <c r="A308" t="s">
        <v>8</v>
      </c>
    </row>
    <row r="309" ht="15" hidden="1">
      <c r="A309" t="s">
        <v>8</v>
      </c>
    </row>
    <row r="310" ht="15" hidden="1">
      <c r="A310" t="s">
        <v>8</v>
      </c>
    </row>
    <row r="311" ht="15" hidden="1">
      <c r="A311" t="s">
        <v>8</v>
      </c>
    </row>
    <row r="312" ht="15" hidden="1">
      <c r="A312" t="s">
        <v>8</v>
      </c>
    </row>
    <row r="313" ht="15" hidden="1">
      <c r="A313" t="s">
        <v>8</v>
      </c>
    </row>
    <row r="314" ht="15" hidden="1">
      <c r="A314" t="s">
        <v>8</v>
      </c>
    </row>
    <row r="315" ht="15" hidden="1">
      <c r="A315" t="s">
        <v>8</v>
      </c>
    </row>
    <row r="316" ht="15" hidden="1">
      <c r="A316" t="s">
        <v>8</v>
      </c>
    </row>
    <row r="317" ht="15" hidden="1">
      <c r="A317" t="s">
        <v>8</v>
      </c>
    </row>
    <row r="318" ht="15" hidden="1">
      <c r="A318" t="s">
        <v>8</v>
      </c>
    </row>
    <row r="319" ht="15" hidden="1">
      <c r="A319" t="s">
        <v>8</v>
      </c>
    </row>
    <row r="320" ht="15" hidden="1">
      <c r="A320" t="s">
        <v>8</v>
      </c>
    </row>
    <row r="321" ht="15" hidden="1">
      <c r="A321" t="s">
        <v>8</v>
      </c>
    </row>
    <row r="322" ht="15" hidden="1">
      <c r="A322" t="s">
        <v>8</v>
      </c>
    </row>
    <row r="323" ht="15" hidden="1">
      <c r="A323" t="s">
        <v>8</v>
      </c>
    </row>
    <row r="324" ht="15" hidden="1">
      <c r="A324" t="s">
        <v>8</v>
      </c>
    </row>
    <row r="325" ht="15" hidden="1">
      <c r="A325" t="s">
        <v>8</v>
      </c>
    </row>
    <row r="326" ht="15" hidden="1">
      <c r="A326" t="s">
        <v>8</v>
      </c>
    </row>
    <row r="327" ht="15" hidden="1">
      <c r="A327" t="s">
        <v>8</v>
      </c>
    </row>
    <row r="328" ht="15" hidden="1">
      <c r="A328" t="s">
        <v>8</v>
      </c>
    </row>
    <row r="329" ht="15" hidden="1">
      <c r="A329" t="s">
        <v>8</v>
      </c>
    </row>
    <row r="330" ht="15" hidden="1">
      <c r="A330" t="s">
        <v>8</v>
      </c>
    </row>
    <row r="331" ht="15" hidden="1">
      <c r="A331" t="s">
        <v>8</v>
      </c>
    </row>
    <row r="332" ht="15" hidden="1">
      <c r="A332" t="s">
        <v>8</v>
      </c>
    </row>
    <row r="333" ht="15" hidden="1">
      <c r="A333" t="s">
        <v>8</v>
      </c>
    </row>
    <row r="334" ht="15" hidden="1">
      <c r="A334" t="s">
        <v>8</v>
      </c>
    </row>
    <row r="335" ht="15" hidden="1">
      <c r="A335" t="s">
        <v>8</v>
      </c>
    </row>
    <row r="336" ht="15" hidden="1">
      <c r="A336" t="s">
        <v>8</v>
      </c>
    </row>
    <row r="337" ht="15" hidden="1">
      <c r="A337" t="s">
        <v>8</v>
      </c>
    </row>
    <row r="338" ht="15" hidden="1">
      <c r="A338" t="s">
        <v>8</v>
      </c>
    </row>
    <row r="339" ht="15" hidden="1">
      <c r="A339" t="s">
        <v>8</v>
      </c>
    </row>
    <row r="340" ht="15" hidden="1">
      <c r="A340" t="s">
        <v>8</v>
      </c>
    </row>
    <row r="341" ht="15" hidden="1">
      <c r="A341" t="s">
        <v>8</v>
      </c>
    </row>
    <row r="342" ht="15" hidden="1">
      <c r="A342" t="s">
        <v>8</v>
      </c>
    </row>
    <row r="343" ht="15" hidden="1">
      <c r="A343" t="s">
        <v>8</v>
      </c>
    </row>
    <row r="344" ht="15" hidden="1">
      <c r="A344" t="s">
        <v>8</v>
      </c>
    </row>
    <row r="345" ht="15" hidden="1">
      <c r="A345" t="s">
        <v>8</v>
      </c>
    </row>
    <row r="346" ht="15" hidden="1">
      <c r="A346" t="s">
        <v>8</v>
      </c>
    </row>
    <row r="347" ht="15" hidden="1">
      <c r="A347" t="s">
        <v>8</v>
      </c>
    </row>
    <row r="348" ht="15" hidden="1">
      <c r="A348" t="s">
        <v>8</v>
      </c>
    </row>
    <row r="349" ht="15" hidden="1">
      <c r="A349" t="s">
        <v>8</v>
      </c>
    </row>
    <row r="350" ht="15" hidden="1">
      <c r="A350" t="s">
        <v>8</v>
      </c>
    </row>
    <row r="351" ht="15" hidden="1">
      <c r="A351" t="s">
        <v>8</v>
      </c>
    </row>
    <row r="352" ht="15" hidden="1">
      <c r="A352" t="s">
        <v>8</v>
      </c>
    </row>
    <row r="353" ht="15" hidden="1">
      <c r="A353" t="s">
        <v>8</v>
      </c>
    </row>
    <row r="354" ht="15" hidden="1">
      <c r="A354" t="s">
        <v>8</v>
      </c>
    </row>
    <row r="355" ht="15" hidden="1">
      <c r="A355" t="s">
        <v>8</v>
      </c>
    </row>
    <row r="356" ht="15" hidden="1">
      <c r="A356" t="s">
        <v>8</v>
      </c>
    </row>
    <row r="357" ht="15" hidden="1">
      <c r="A357" t="s">
        <v>8</v>
      </c>
    </row>
    <row r="358" ht="15" hidden="1">
      <c r="A358" t="s">
        <v>8</v>
      </c>
    </row>
    <row r="359" ht="15" hidden="1">
      <c r="A359" t="s">
        <v>8</v>
      </c>
    </row>
    <row r="360" ht="15" hidden="1">
      <c r="A360" t="s">
        <v>8</v>
      </c>
    </row>
    <row r="361" ht="15" hidden="1">
      <c r="A361" t="s">
        <v>4</v>
      </c>
    </row>
    <row r="362" ht="15" hidden="1">
      <c r="A362" t="s">
        <v>8</v>
      </c>
    </row>
    <row r="363" ht="15" hidden="1">
      <c r="A363" t="s">
        <v>8</v>
      </c>
    </row>
    <row r="364" ht="15" hidden="1">
      <c r="A364" t="s">
        <v>8</v>
      </c>
    </row>
    <row r="365" ht="15" hidden="1">
      <c r="A365" t="s">
        <v>8</v>
      </c>
    </row>
    <row r="366" ht="15" hidden="1">
      <c r="A366" t="s">
        <v>8</v>
      </c>
    </row>
    <row r="367" ht="15" hidden="1">
      <c r="A367" t="s">
        <v>9</v>
      </c>
    </row>
    <row r="368" ht="15" hidden="1">
      <c r="A368" t="s">
        <v>8</v>
      </c>
    </row>
    <row r="369" ht="15" hidden="1">
      <c r="A369" t="s">
        <v>8</v>
      </c>
    </row>
    <row r="370" ht="15" hidden="1">
      <c r="A370" t="s">
        <v>8</v>
      </c>
    </row>
    <row r="371" ht="15" hidden="1">
      <c r="A371" t="s">
        <v>8</v>
      </c>
    </row>
    <row r="372" ht="15" hidden="1">
      <c r="A372" t="s">
        <v>8</v>
      </c>
    </row>
    <row r="373" ht="15" hidden="1">
      <c r="A373" t="s">
        <v>8</v>
      </c>
    </row>
    <row r="374" ht="15" hidden="1">
      <c r="A374" t="s">
        <v>8</v>
      </c>
    </row>
    <row r="375" ht="15" hidden="1">
      <c r="A375" t="s">
        <v>8</v>
      </c>
    </row>
    <row r="376" ht="15" hidden="1">
      <c r="A376" t="s">
        <v>8</v>
      </c>
    </row>
    <row r="377" ht="15" hidden="1">
      <c r="A377" t="s">
        <v>8</v>
      </c>
    </row>
    <row r="378" ht="15" hidden="1">
      <c r="A378" t="s">
        <v>8</v>
      </c>
    </row>
    <row r="379" ht="15" hidden="1">
      <c r="A379" t="s">
        <v>8</v>
      </c>
    </row>
    <row r="380" ht="15" hidden="1">
      <c r="A380" t="s">
        <v>8</v>
      </c>
    </row>
    <row r="381" ht="15" hidden="1">
      <c r="A381" t="s">
        <v>8</v>
      </c>
    </row>
    <row r="382" ht="15" hidden="1">
      <c r="A382" t="s">
        <v>8</v>
      </c>
    </row>
    <row r="383" ht="15" hidden="1">
      <c r="A383" t="s">
        <v>8</v>
      </c>
    </row>
    <row r="384" ht="15" hidden="1">
      <c r="A384" t="s">
        <v>8</v>
      </c>
    </row>
    <row r="385" ht="15" hidden="1">
      <c r="A385" t="s">
        <v>8</v>
      </c>
    </row>
    <row r="386" ht="15" hidden="1">
      <c r="A386" t="s">
        <v>8</v>
      </c>
    </row>
    <row r="387" ht="15" hidden="1">
      <c r="A387" t="s">
        <v>8</v>
      </c>
    </row>
    <row r="388" ht="15" hidden="1">
      <c r="A388" t="s">
        <v>8</v>
      </c>
    </row>
    <row r="389" ht="15" hidden="1">
      <c r="A389" t="s">
        <v>8</v>
      </c>
    </row>
    <row r="390" ht="15" hidden="1">
      <c r="A390" t="s">
        <v>8</v>
      </c>
    </row>
    <row r="391" ht="15" hidden="1">
      <c r="A391" t="s">
        <v>8</v>
      </c>
    </row>
    <row r="392" ht="15" hidden="1">
      <c r="A392" t="s">
        <v>8</v>
      </c>
    </row>
    <row r="393" ht="15" hidden="1">
      <c r="A393" t="s">
        <v>8</v>
      </c>
    </row>
    <row r="394" ht="15" hidden="1">
      <c r="A394" t="s">
        <v>8</v>
      </c>
    </row>
    <row r="395" ht="15" hidden="1">
      <c r="A395" t="s">
        <v>8</v>
      </c>
    </row>
    <row r="396" ht="15" hidden="1">
      <c r="A396" t="s">
        <v>9</v>
      </c>
    </row>
    <row r="397" ht="15" hidden="1">
      <c r="A397" t="s">
        <v>8</v>
      </c>
    </row>
    <row r="398" ht="15" hidden="1">
      <c r="A398" t="s">
        <v>8</v>
      </c>
    </row>
    <row r="399" ht="15" hidden="1">
      <c r="A399" t="s">
        <v>8</v>
      </c>
    </row>
    <row r="400" ht="15" hidden="1">
      <c r="A400" t="s">
        <v>8</v>
      </c>
    </row>
    <row r="401" ht="15" hidden="1">
      <c r="A401" t="s">
        <v>8</v>
      </c>
    </row>
    <row r="402" ht="15" hidden="1">
      <c r="A402" t="s">
        <v>8</v>
      </c>
    </row>
    <row r="403" ht="15" hidden="1">
      <c r="A403" t="s">
        <v>8</v>
      </c>
    </row>
    <row r="404" ht="15" hidden="1">
      <c r="A404" t="s">
        <v>8</v>
      </c>
    </row>
    <row r="405" ht="15" hidden="1">
      <c r="A405" t="s">
        <v>8</v>
      </c>
    </row>
    <row r="406" ht="15" hidden="1">
      <c r="A406" t="s">
        <v>4</v>
      </c>
    </row>
    <row r="407" ht="15" hidden="1">
      <c r="A407" t="s">
        <v>9</v>
      </c>
    </row>
    <row r="408" ht="15" hidden="1">
      <c r="A408" t="s">
        <v>8</v>
      </c>
    </row>
    <row r="409" ht="15" hidden="1">
      <c r="A409" t="s">
        <v>8</v>
      </c>
    </row>
    <row r="410" ht="15" hidden="1">
      <c r="A410" t="s">
        <v>8</v>
      </c>
    </row>
    <row r="411" ht="15" hidden="1">
      <c r="A411" t="s">
        <v>8</v>
      </c>
    </row>
    <row r="412" ht="15" hidden="1">
      <c r="A412" t="s">
        <v>8</v>
      </c>
    </row>
    <row r="413" ht="15" hidden="1">
      <c r="A413" t="s">
        <v>8</v>
      </c>
    </row>
    <row r="414" ht="15" hidden="1">
      <c r="A414" t="s">
        <v>8</v>
      </c>
    </row>
    <row r="415" ht="15" hidden="1">
      <c r="A415" t="s">
        <v>8</v>
      </c>
    </row>
    <row r="416" ht="15" hidden="1">
      <c r="A416" t="s">
        <v>8</v>
      </c>
    </row>
    <row r="417" ht="15" hidden="1">
      <c r="A417" t="s">
        <v>8</v>
      </c>
    </row>
    <row r="418" ht="15" hidden="1">
      <c r="A418" t="s">
        <v>8</v>
      </c>
    </row>
    <row r="419" ht="15" hidden="1">
      <c r="A419" t="s">
        <v>8</v>
      </c>
    </row>
    <row r="420" ht="15" hidden="1">
      <c r="A420" t="s">
        <v>8</v>
      </c>
    </row>
    <row r="421" ht="15" hidden="1">
      <c r="A421" t="s">
        <v>8</v>
      </c>
    </row>
    <row r="422" ht="15" hidden="1">
      <c r="A422" t="s">
        <v>8</v>
      </c>
    </row>
    <row r="423" ht="15" hidden="1">
      <c r="A423" t="s">
        <v>11</v>
      </c>
    </row>
    <row r="424" ht="15" hidden="1">
      <c r="A424" t="s">
        <v>8</v>
      </c>
    </row>
    <row r="425" ht="15" hidden="1">
      <c r="A425" t="s">
        <v>5</v>
      </c>
    </row>
    <row r="426" ht="15" hidden="1">
      <c r="A426" t="s">
        <v>9</v>
      </c>
    </row>
    <row r="427" ht="15" hidden="1">
      <c r="A427" t="s">
        <v>8</v>
      </c>
    </row>
    <row r="428" ht="15" hidden="1">
      <c r="A428" t="s">
        <v>8</v>
      </c>
    </row>
    <row r="429" ht="15" hidden="1">
      <c r="A429" t="s">
        <v>8</v>
      </c>
    </row>
    <row r="430" ht="15" hidden="1">
      <c r="A430" t="s">
        <v>8</v>
      </c>
    </row>
    <row r="431" ht="15" hidden="1">
      <c r="A431" t="s">
        <v>8</v>
      </c>
    </row>
    <row r="432" ht="15" hidden="1">
      <c r="A432" t="s">
        <v>8</v>
      </c>
    </row>
    <row r="433" ht="15" hidden="1">
      <c r="A433" t="s">
        <v>8</v>
      </c>
    </row>
    <row r="434" ht="15" hidden="1">
      <c r="A434" t="s">
        <v>8</v>
      </c>
    </row>
    <row r="435" ht="15" hidden="1">
      <c r="A435" t="s">
        <v>8</v>
      </c>
    </row>
    <row r="436" ht="15" hidden="1">
      <c r="A436" t="s">
        <v>8</v>
      </c>
    </row>
    <row r="437" ht="15" hidden="1">
      <c r="A437" t="s">
        <v>8</v>
      </c>
    </row>
    <row r="438" ht="15" hidden="1">
      <c r="A438" t="s">
        <v>8</v>
      </c>
    </row>
    <row r="439" ht="15" hidden="1">
      <c r="A439" t="s">
        <v>8</v>
      </c>
    </row>
    <row r="440" ht="15" hidden="1">
      <c r="A440" t="s">
        <v>8</v>
      </c>
    </row>
    <row r="441" ht="15" hidden="1">
      <c r="A441" t="s">
        <v>8</v>
      </c>
    </row>
    <row r="442" ht="15" hidden="1">
      <c r="A442" t="s">
        <v>8</v>
      </c>
    </row>
    <row r="443" ht="15" hidden="1">
      <c r="A443" t="s">
        <v>8</v>
      </c>
    </row>
    <row r="444" ht="15" hidden="1">
      <c r="A444" t="s">
        <v>8</v>
      </c>
    </row>
    <row r="445" ht="15" hidden="1">
      <c r="A445" t="s">
        <v>8</v>
      </c>
    </row>
    <row r="446" ht="15" hidden="1">
      <c r="A446" t="s">
        <v>8</v>
      </c>
    </row>
    <row r="447" ht="15" hidden="1">
      <c r="A447" t="s">
        <v>8</v>
      </c>
    </row>
    <row r="448" ht="15" hidden="1">
      <c r="A448" t="s">
        <v>8</v>
      </c>
    </row>
    <row r="449" ht="15" hidden="1">
      <c r="A449" t="s">
        <v>8</v>
      </c>
    </row>
    <row r="450" ht="15" hidden="1">
      <c r="A450" t="s">
        <v>8</v>
      </c>
    </row>
    <row r="451" ht="15" hidden="1">
      <c r="A451" t="s">
        <v>8</v>
      </c>
    </row>
    <row r="452" ht="15" hidden="1">
      <c r="A452" t="s">
        <v>8</v>
      </c>
    </row>
    <row r="453" ht="15" hidden="1">
      <c r="A453" t="s">
        <v>8</v>
      </c>
    </row>
    <row r="454" ht="15" hidden="1">
      <c r="A454" t="s">
        <v>8</v>
      </c>
    </row>
    <row r="455" ht="15" hidden="1">
      <c r="A455" t="s">
        <v>8</v>
      </c>
    </row>
    <row r="456" ht="15" hidden="1">
      <c r="A456" t="s">
        <v>8</v>
      </c>
    </row>
    <row r="457" ht="15" hidden="1">
      <c r="A457" t="s">
        <v>8</v>
      </c>
    </row>
    <row r="458" ht="15" hidden="1">
      <c r="A458" t="s">
        <v>8</v>
      </c>
    </row>
    <row r="459" ht="15" hidden="1">
      <c r="A459" t="s">
        <v>8</v>
      </c>
    </row>
    <row r="460" ht="15" hidden="1">
      <c r="A460" t="s">
        <v>8</v>
      </c>
    </row>
    <row r="461" ht="15" hidden="1">
      <c r="A461" t="s">
        <v>8</v>
      </c>
    </row>
    <row r="462" ht="15" hidden="1">
      <c r="A462" t="s">
        <v>8</v>
      </c>
    </row>
    <row r="463" ht="15" hidden="1">
      <c r="A463" t="s">
        <v>8</v>
      </c>
    </row>
    <row r="464" ht="15" hidden="1">
      <c r="A464" t="s">
        <v>5</v>
      </c>
    </row>
    <row r="465" ht="15" hidden="1">
      <c r="A465" t="s">
        <v>5</v>
      </c>
    </row>
    <row r="466" ht="15" hidden="1">
      <c r="A466" t="s">
        <v>5</v>
      </c>
    </row>
    <row r="467" ht="15" hidden="1">
      <c r="A467" t="s">
        <v>4</v>
      </c>
    </row>
    <row r="468" ht="15" hidden="1">
      <c r="A468" t="s">
        <v>5</v>
      </c>
    </row>
    <row r="469" ht="15" hidden="1">
      <c r="A469" t="s">
        <v>5</v>
      </c>
    </row>
    <row r="470" ht="15" hidden="1">
      <c r="A470" t="s">
        <v>5</v>
      </c>
    </row>
    <row r="471" ht="15" hidden="1">
      <c r="A471" t="s">
        <v>5</v>
      </c>
    </row>
    <row r="472" ht="15" hidden="1">
      <c r="A472" t="s">
        <v>4</v>
      </c>
    </row>
    <row r="473" ht="15" hidden="1">
      <c r="A473" t="s">
        <v>11</v>
      </c>
    </row>
    <row r="474" ht="15" hidden="1">
      <c r="A474" t="s">
        <v>5</v>
      </c>
    </row>
    <row r="475" ht="15" hidden="1">
      <c r="A475" t="s">
        <v>5</v>
      </c>
    </row>
    <row r="476" ht="15" hidden="1">
      <c r="A476" t="s">
        <v>5</v>
      </c>
    </row>
    <row r="477" ht="15" hidden="1">
      <c r="A477" t="s">
        <v>5</v>
      </c>
    </row>
    <row r="478" ht="15" hidden="1">
      <c r="A478" t="s">
        <v>5</v>
      </c>
    </row>
    <row r="479" ht="15" hidden="1">
      <c r="A479" t="s">
        <v>5</v>
      </c>
    </row>
    <row r="480" ht="15" hidden="1">
      <c r="A480" t="s">
        <v>5</v>
      </c>
    </row>
    <row r="481" ht="15" hidden="1">
      <c r="A481" t="s">
        <v>5</v>
      </c>
    </row>
    <row r="482" ht="15" hidden="1">
      <c r="A482" t="s">
        <v>5</v>
      </c>
    </row>
    <row r="483" ht="15" hidden="1">
      <c r="A483" t="s">
        <v>7</v>
      </c>
    </row>
    <row r="484" ht="15" hidden="1">
      <c r="A484" t="s">
        <v>10</v>
      </c>
    </row>
    <row r="485" ht="15" hidden="1">
      <c r="A485" t="s">
        <v>5</v>
      </c>
    </row>
    <row r="486" ht="15" hidden="1">
      <c r="A486" t="s">
        <v>5</v>
      </c>
    </row>
    <row r="487" ht="15" hidden="1">
      <c r="A487" t="s">
        <v>4</v>
      </c>
    </row>
    <row r="488" ht="15" hidden="1">
      <c r="A488" t="s">
        <v>11</v>
      </c>
    </row>
    <row r="489" ht="15" hidden="1">
      <c r="A489" t="s">
        <v>5</v>
      </c>
    </row>
    <row r="490" ht="15" hidden="1">
      <c r="A490" t="s">
        <v>5</v>
      </c>
    </row>
    <row r="491" ht="15" hidden="1">
      <c r="A491" t="s">
        <v>5</v>
      </c>
    </row>
    <row r="492" ht="15" hidden="1">
      <c r="A492" t="s">
        <v>9</v>
      </c>
    </row>
    <row r="493" ht="15" hidden="1">
      <c r="A493" t="s">
        <v>5</v>
      </c>
    </row>
    <row r="494" ht="15" hidden="1">
      <c r="A494" t="s">
        <v>4</v>
      </c>
    </row>
    <row r="495" ht="15" hidden="1">
      <c r="A495" t="s">
        <v>5</v>
      </c>
    </row>
    <row r="496" ht="15" hidden="1">
      <c r="A496" t="s">
        <v>5</v>
      </c>
    </row>
    <row r="497" ht="15" hidden="1">
      <c r="A497" t="s">
        <v>5</v>
      </c>
    </row>
    <row r="498" ht="15" hidden="1">
      <c r="A498" t="s">
        <v>5</v>
      </c>
    </row>
    <row r="499" ht="15" hidden="1">
      <c r="A499" t="s">
        <v>5</v>
      </c>
    </row>
    <row r="500" ht="15" hidden="1">
      <c r="A500" t="s">
        <v>4</v>
      </c>
    </row>
    <row r="501" ht="15" hidden="1">
      <c r="A501" t="s">
        <v>9</v>
      </c>
    </row>
    <row r="502" ht="15" hidden="1">
      <c r="A502" t="s">
        <v>4</v>
      </c>
    </row>
    <row r="503" ht="15" hidden="1">
      <c r="A503" t="s">
        <v>5</v>
      </c>
    </row>
    <row r="504" ht="15" hidden="1">
      <c r="A504" t="s">
        <v>4</v>
      </c>
    </row>
    <row r="505" ht="15" hidden="1">
      <c r="A505" t="s">
        <v>5</v>
      </c>
    </row>
    <row r="506" ht="15" hidden="1">
      <c r="A506" t="s">
        <v>5</v>
      </c>
    </row>
    <row r="507" ht="15" hidden="1">
      <c r="A507" t="s">
        <v>5</v>
      </c>
    </row>
    <row r="508" ht="15" hidden="1">
      <c r="A508" t="s">
        <v>5</v>
      </c>
    </row>
    <row r="509" ht="15" hidden="1">
      <c r="A509" t="s">
        <v>5</v>
      </c>
    </row>
    <row r="510" ht="15" hidden="1">
      <c r="A510" t="s">
        <v>5</v>
      </c>
    </row>
    <row r="511" ht="15" hidden="1">
      <c r="A511" t="s">
        <v>5</v>
      </c>
    </row>
    <row r="512" ht="15" hidden="1">
      <c r="A512" t="s">
        <v>4</v>
      </c>
    </row>
    <row r="513" ht="15" hidden="1">
      <c r="A513" t="s">
        <v>5</v>
      </c>
    </row>
    <row r="514" ht="15" hidden="1">
      <c r="A514" t="s">
        <v>5</v>
      </c>
    </row>
    <row r="515" ht="15" hidden="1">
      <c r="A515" t="s">
        <v>5</v>
      </c>
    </row>
    <row r="516" ht="15" hidden="1">
      <c r="A516" t="s">
        <v>9</v>
      </c>
    </row>
    <row r="517" ht="15" hidden="1">
      <c r="A517" t="s">
        <v>5</v>
      </c>
    </row>
    <row r="518" ht="15" hidden="1">
      <c r="A518" t="s">
        <v>5</v>
      </c>
    </row>
    <row r="519" ht="15" hidden="1">
      <c r="A519" t="s">
        <v>5</v>
      </c>
    </row>
    <row r="520" ht="15" hidden="1">
      <c r="A520" t="s">
        <v>5</v>
      </c>
    </row>
    <row r="521" ht="15" hidden="1">
      <c r="A521" t="s">
        <v>11</v>
      </c>
    </row>
    <row r="522" ht="15" hidden="1">
      <c r="A522" t="s">
        <v>11</v>
      </c>
    </row>
    <row r="523" ht="15" hidden="1">
      <c r="A523" t="s">
        <v>10</v>
      </c>
    </row>
    <row r="524" ht="15" hidden="1">
      <c r="A524" t="s">
        <v>5</v>
      </c>
    </row>
    <row r="525" ht="15" hidden="1">
      <c r="A525" t="s">
        <v>5</v>
      </c>
    </row>
    <row r="526" ht="15" hidden="1">
      <c r="A526" t="s">
        <v>5</v>
      </c>
    </row>
    <row r="527" ht="15" hidden="1">
      <c r="A527" t="s">
        <v>11</v>
      </c>
    </row>
    <row r="528" ht="15" hidden="1">
      <c r="A528" t="s">
        <v>5</v>
      </c>
    </row>
    <row r="529" ht="15" hidden="1">
      <c r="A529" t="s">
        <v>6</v>
      </c>
    </row>
    <row r="530" ht="15" hidden="1">
      <c r="A530" t="s">
        <v>8</v>
      </c>
    </row>
    <row r="531" ht="15" hidden="1">
      <c r="A531" t="s">
        <v>11</v>
      </c>
    </row>
    <row r="532" ht="15" hidden="1">
      <c r="A532" t="s">
        <v>6</v>
      </c>
    </row>
    <row r="533" ht="15" hidden="1">
      <c r="A533" t="s">
        <v>8</v>
      </c>
    </row>
    <row r="534" ht="15" hidden="1">
      <c r="A534" t="s">
        <v>12</v>
      </c>
    </row>
    <row r="535" ht="15" hidden="1">
      <c r="A535" t="s">
        <v>4</v>
      </c>
    </row>
    <row r="536" ht="15" hidden="1">
      <c r="A536" t="s">
        <v>9</v>
      </c>
    </row>
    <row r="537" ht="15" hidden="1">
      <c r="A537" t="s">
        <v>12</v>
      </c>
    </row>
    <row r="538" ht="15" hidden="1">
      <c r="A538" t="s">
        <v>12</v>
      </c>
    </row>
    <row r="539" ht="15" hidden="1">
      <c r="A539" t="s">
        <v>8</v>
      </c>
    </row>
    <row r="540" ht="15" hidden="1">
      <c r="A540" t="s">
        <v>11</v>
      </c>
    </row>
    <row r="541" ht="15" hidden="1">
      <c r="A541" t="s">
        <v>12</v>
      </c>
    </row>
    <row r="542" ht="15" hidden="1">
      <c r="A542" t="s">
        <v>12</v>
      </c>
    </row>
    <row r="543" ht="15" hidden="1">
      <c r="A543" t="s">
        <v>12</v>
      </c>
    </row>
    <row r="544" ht="15" hidden="1">
      <c r="A544" t="s">
        <v>12</v>
      </c>
    </row>
    <row r="545" ht="15" hidden="1">
      <c r="A545" t="s">
        <v>12</v>
      </c>
    </row>
    <row r="546" ht="15" hidden="1">
      <c r="A546" t="s">
        <v>9</v>
      </c>
    </row>
    <row r="547" ht="15" hidden="1">
      <c r="A547" t="s">
        <v>12</v>
      </c>
    </row>
    <row r="548" ht="15" hidden="1">
      <c r="A548" t="s">
        <v>12</v>
      </c>
    </row>
    <row r="549" ht="15" hidden="1">
      <c r="A549" t="s">
        <v>12</v>
      </c>
    </row>
    <row r="550" ht="15" hidden="1">
      <c r="A550" t="s">
        <v>12</v>
      </c>
    </row>
    <row r="551" ht="15" hidden="1">
      <c r="A551" t="s">
        <v>12</v>
      </c>
    </row>
    <row r="552" ht="15" hidden="1">
      <c r="A552" t="s">
        <v>12</v>
      </c>
    </row>
    <row r="553" ht="15" hidden="1">
      <c r="A553" t="s">
        <v>12</v>
      </c>
    </row>
    <row r="554" ht="15" hidden="1">
      <c r="A554" t="s">
        <v>12</v>
      </c>
    </row>
    <row r="555" ht="15" hidden="1">
      <c r="A555" t="s">
        <v>12</v>
      </c>
    </row>
    <row r="556" ht="15" hidden="1">
      <c r="A556" t="s">
        <v>12</v>
      </c>
    </row>
    <row r="557" ht="15" hidden="1">
      <c r="A557" t="s">
        <v>12</v>
      </c>
    </row>
    <row r="558" ht="15" hidden="1">
      <c r="A558" t="s">
        <v>12</v>
      </c>
    </row>
    <row r="559" ht="15" hidden="1">
      <c r="A559" t="s">
        <v>12</v>
      </c>
    </row>
    <row r="560" ht="15" hidden="1">
      <c r="A560" t="s">
        <v>12</v>
      </c>
    </row>
    <row r="561" ht="15" hidden="1">
      <c r="A561" t="s">
        <v>12</v>
      </c>
    </row>
    <row r="562" ht="15" hidden="1">
      <c r="A562" t="s">
        <v>12</v>
      </c>
    </row>
    <row r="563" ht="15" hidden="1">
      <c r="A563" t="s">
        <v>12</v>
      </c>
    </row>
    <row r="564" ht="15" hidden="1">
      <c r="A564" t="s">
        <v>12</v>
      </c>
    </row>
    <row r="565" ht="15" hidden="1">
      <c r="A565" t="s">
        <v>12</v>
      </c>
    </row>
    <row r="566" ht="15" hidden="1">
      <c r="A566" t="s">
        <v>12</v>
      </c>
    </row>
    <row r="567" ht="15" hidden="1">
      <c r="A567" t="s">
        <v>12</v>
      </c>
    </row>
    <row r="568" ht="15" hidden="1">
      <c r="A568" t="s">
        <v>12</v>
      </c>
    </row>
    <row r="569" ht="15" hidden="1">
      <c r="A569" t="s">
        <v>12</v>
      </c>
    </row>
    <row r="570" ht="15" hidden="1">
      <c r="A570" t="s">
        <v>12</v>
      </c>
    </row>
    <row r="571" ht="15" hidden="1">
      <c r="A571" t="s">
        <v>12</v>
      </c>
    </row>
    <row r="572" ht="15" hidden="1">
      <c r="A572" t="s">
        <v>5</v>
      </c>
    </row>
    <row r="573" ht="15" hidden="1">
      <c r="A573" t="s">
        <v>12</v>
      </c>
    </row>
    <row r="574" ht="15" hidden="1">
      <c r="A574" t="s">
        <v>12</v>
      </c>
    </row>
    <row r="575" ht="15" hidden="1">
      <c r="A575" t="s">
        <v>12</v>
      </c>
    </row>
    <row r="576" ht="15" hidden="1">
      <c r="A576" t="s">
        <v>12</v>
      </c>
    </row>
    <row r="577" ht="15" hidden="1">
      <c r="A577" t="s">
        <v>12</v>
      </c>
    </row>
    <row r="578" ht="15" hidden="1">
      <c r="A578" t="s">
        <v>12</v>
      </c>
    </row>
    <row r="579" ht="15" hidden="1">
      <c r="A579" t="s">
        <v>12</v>
      </c>
    </row>
    <row r="580" ht="15" hidden="1">
      <c r="A580" t="s">
        <v>12</v>
      </c>
    </row>
    <row r="581" ht="15" hidden="1">
      <c r="A581" t="s">
        <v>12</v>
      </c>
    </row>
    <row r="582" ht="15" hidden="1">
      <c r="A582" t="s">
        <v>12</v>
      </c>
    </row>
    <row r="583" ht="15" hidden="1">
      <c r="A583" t="s">
        <v>12</v>
      </c>
    </row>
    <row r="584" ht="15" hidden="1">
      <c r="A584" t="s">
        <v>12</v>
      </c>
    </row>
    <row r="585" ht="15" hidden="1">
      <c r="A585" t="s">
        <v>12</v>
      </c>
    </row>
    <row r="586" ht="15" hidden="1">
      <c r="A586" t="s">
        <v>12</v>
      </c>
    </row>
    <row r="587" ht="15" hidden="1">
      <c r="A587" t="s">
        <v>12</v>
      </c>
    </row>
    <row r="588" ht="15" hidden="1">
      <c r="A588" t="s">
        <v>12</v>
      </c>
    </row>
    <row r="589" ht="15" hidden="1">
      <c r="A589" t="s">
        <v>9</v>
      </c>
    </row>
    <row r="590" ht="15" hidden="1">
      <c r="A590" t="s">
        <v>12</v>
      </c>
    </row>
    <row r="591" ht="15" hidden="1">
      <c r="A591" t="s">
        <v>12</v>
      </c>
    </row>
    <row r="592" ht="15" hidden="1">
      <c r="A592" t="s">
        <v>12</v>
      </c>
    </row>
    <row r="593" ht="15" hidden="1">
      <c r="A593" t="s">
        <v>12</v>
      </c>
    </row>
    <row r="594" ht="15" hidden="1">
      <c r="A594" t="s">
        <v>12</v>
      </c>
    </row>
    <row r="595" ht="15" hidden="1">
      <c r="A595" t="s">
        <v>12</v>
      </c>
    </row>
    <row r="596" ht="15" hidden="1">
      <c r="A596" t="s">
        <v>12</v>
      </c>
    </row>
    <row r="597" ht="15" hidden="1">
      <c r="A597" t="s">
        <v>12</v>
      </c>
    </row>
    <row r="598" ht="15" hidden="1">
      <c r="A598" t="s">
        <v>12</v>
      </c>
    </row>
    <row r="599" ht="15" hidden="1">
      <c r="A599" t="s">
        <v>12</v>
      </c>
    </row>
    <row r="600" ht="15" hidden="1">
      <c r="A600" t="s">
        <v>12</v>
      </c>
    </row>
    <row r="601" ht="15" hidden="1">
      <c r="A601" t="s">
        <v>12</v>
      </c>
    </row>
    <row r="602" ht="15" hidden="1">
      <c r="A602" t="s">
        <v>8</v>
      </c>
    </row>
    <row r="603" ht="15" hidden="1">
      <c r="A603" t="s">
        <v>8</v>
      </c>
    </row>
    <row r="604" ht="15" hidden="1">
      <c r="A604" t="s">
        <v>8</v>
      </c>
    </row>
    <row r="605" ht="15" hidden="1">
      <c r="A605" t="s">
        <v>9</v>
      </c>
    </row>
    <row r="606" ht="15" hidden="1">
      <c r="A606" t="s">
        <v>8</v>
      </c>
    </row>
    <row r="607" ht="15" hidden="1">
      <c r="A607" t="s">
        <v>8</v>
      </c>
    </row>
    <row r="608" ht="15" hidden="1">
      <c r="A608" t="s">
        <v>8</v>
      </c>
    </row>
    <row r="609" ht="15" hidden="1">
      <c r="A609" t="s">
        <v>8</v>
      </c>
    </row>
    <row r="610" ht="15" hidden="1">
      <c r="A610" t="s">
        <v>8</v>
      </c>
    </row>
    <row r="611" ht="15" hidden="1">
      <c r="A611" t="s">
        <v>8</v>
      </c>
    </row>
    <row r="612" ht="15" hidden="1">
      <c r="A612" t="s">
        <v>8</v>
      </c>
    </row>
    <row r="613" ht="15" hidden="1">
      <c r="A613" t="s">
        <v>8</v>
      </c>
    </row>
    <row r="614" ht="15" hidden="1">
      <c r="A614" t="s">
        <v>8</v>
      </c>
    </row>
    <row r="615" ht="15" hidden="1">
      <c r="A615" t="s">
        <v>8</v>
      </c>
    </row>
    <row r="616" ht="15" hidden="1">
      <c r="A616" t="s">
        <v>8</v>
      </c>
    </row>
    <row r="617" ht="15" hidden="1">
      <c r="A617" t="s">
        <v>8</v>
      </c>
    </row>
    <row r="618" ht="15" hidden="1">
      <c r="A618" t="s">
        <v>9</v>
      </c>
    </row>
    <row r="619" ht="15" hidden="1">
      <c r="A619" t="s">
        <v>8</v>
      </c>
    </row>
    <row r="620" ht="15" hidden="1">
      <c r="A620" t="s">
        <v>8</v>
      </c>
    </row>
    <row r="621" ht="15" hidden="1">
      <c r="A621" t="s">
        <v>8</v>
      </c>
    </row>
    <row r="622" ht="15" hidden="1">
      <c r="A622" t="s">
        <v>8</v>
      </c>
    </row>
    <row r="623" ht="15" hidden="1">
      <c r="A623" t="s">
        <v>8</v>
      </c>
    </row>
    <row r="624" ht="15" hidden="1">
      <c r="A624" t="s">
        <v>8</v>
      </c>
    </row>
    <row r="625" ht="15" hidden="1">
      <c r="A625" t="s">
        <v>8</v>
      </c>
    </row>
    <row r="626" ht="15" hidden="1">
      <c r="A626" t="s">
        <v>8</v>
      </c>
    </row>
    <row r="627" ht="15" hidden="1">
      <c r="A627" t="s">
        <v>8</v>
      </c>
    </row>
    <row r="628" ht="15" hidden="1">
      <c r="A628" t="s">
        <v>8</v>
      </c>
    </row>
    <row r="629" ht="15" hidden="1">
      <c r="A629" t="s">
        <v>8</v>
      </c>
    </row>
    <row r="630" ht="15" hidden="1">
      <c r="A630" t="s">
        <v>8</v>
      </c>
    </row>
    <row r="631" ht="15" hidden="1">
      <c r="A631" t="s">
        <v>8</v>
      </c>
    </row>
    <row r="632" ht="15" hidden="1">
      <c r="A632" t="s">
        <v>8</v>
      </c>
    </row>
    <row r="633" ht="15" hidden="1">
      <c r="A633" t="s">
        <v>8</v>
      </c>
    </row>
    <row r="634" ht="15" hidden="1">
      <c r="A634" t="s">
        <v>8</v>
      </c>
    </row>
    <row r="635" ht="15" hidden="1">
      <c r="A635" t="s">
        <v>8</v>
      </c>
    </row>
    <row r="636" ht="15" hidden="1">
      <c r="A636" t="s">
        <v>8</v>
      </c>
    </row>
    <row r="637" ht="15" hidden="1">
      <c r="A637" t="s">
        <v>8</v>
      </c>
    </row>
    <row r="638" ht="15" hidden="1">
      <c r="A638" t="s">
        <v>8</v>
      </c>
    </row>
    <row r="639" ht="15" hidden="1">
      <c r="A639" t="s">
        <v>8</v>
      </c>
    </row>
    <row r="640" ht="15" hidden="1">
      <c r="A640" t="s">
        <v>8</v>
      </c>
    </row>
    <row r="641" ht="15" hidden="1">
      <c r="A641" t="s">
        <v>8</v>
      </c>
    </row>
    <row r="642" ht="15" hidden="1">
      <c r="A642" t="s">
        <v>8</v>
      </c>
    </row>
    <row r="643" ht="15" hidden="1">
      <c r="A643" t="s">
        <v>8</v>
      </c>
    </row>
    <row r="644" ht="15" hidden="1">
      <c r="A644" t="s">
        <v>8</v>
      </c>
    </row>
    <row r="645" ht="15" hidden="1">
      <c r="A645" t="s">
        <v>8</v>
      </c>
    </row>
    <row r="646" ht="15" hidden="1">
      <c r="A646" t="s">
        <v>8</v>
      </c>
    </row>
    <row r="647" ht="15" hidden="1">
      <c r="A647" t="s">
        <v>8</v>
      </c>
    </row>
    <row r="648" ht="15" hidden="1">
      <c r="A648" t="s">
        <v>8</v>
      </c>
    </row>
    <row r="649" ht="15" hidden="1">
      <c r="A649" t="s">
        <v>8</v>
      </c>
    </row>
    <row r="650" ht="15" hidden="1">
      <c r="A650" t="s">
        <v>8</v>
      </c>
    </row>
    <row r="651" ht="15" hidden="1">
      <c r="A651" t="s">
        <v>8</v>
      </c>
    </row>
    <row r="652" ht="15" hidden="1">
      <c r="A652" t="s">
        <v>8</v>
      </c>
    </row>
    <row r="653" ht="15" hidden="1">
      <c r="A653" t="s">
        <v>8</v>
      </c>
    </row>
    <row r="654" ht="15" hidden="1">
      <c r="A654" t="s">
        <v>4</v>
      </c>
    </row>
    <row r="655" ht="15" hidden="1">
      <c r="A655" t="s">
        <v>4</v>
      </c>
    </row>
    <row r="656" ht="15" hidden="1">
      <c r="A656" t="s">
        <v>8</v>
      </c>
    </row>
    <row r="657" ht="15" hidden="1">
      <c r="A657" t="s">
        <v>8</v>
      </c>
    </row>
    <row r="658" ht="15" hidden="1">
      <c r="A658" t="s">
        <v>8</v>
      </c>
    </row>
    <row r="659" ht="15" hidden="1">
      <c r="A659" t="s">
        <v>8</v>
      </c>
    </row>
    <row r="660" ht="15" hidden="1">
      <c r="A660" t="s">
        <v>8</v>
      </c>
    </row>
    <row r="661" ht="15" hidden="1">
      <c r="A661" t="s">
        <v>8</v>
      </c>
    </row>
    <row r="662" ht="15" hidden="1">
      <c r="A662" t="s">
        <v>8</v>
      </c>
    </row>
    <row r="663" ht="15" hidden="1">
      <c r="A663" t="s">
        <v>8</v>
      </c>
    </row>
    <row r="664" ht="15" hidden="1">
      <c r="A664" t="s">
        <v>8</v>
      </c>
    </row>
    <row r="665" ht="15" hidden="1">
      <c r="A665" t="s">
        <v>8</v>
      </c>
    </row>
    <row r="666" ht="15" hidden="1">
      <c r="A666" t="s">
        <v>8</v>
      </c>
    </row>
    <row r="667" ht="15" hidden="1">
      <c r="A667" t="s">
        <v>8</v>
      </c>
    </row>
    <row r="668" ht="15" hidden="1">
      <c r="A668" t="s">
        <v>8</v>
      </c>
    </row>
    <row r="669" ht="15" hidden="1">
      <c r="A669" t="s">
        <v>8</v>
      </c>
    </row>
    <row r="670" ht="15" hidden="1">
      <c r="A670" t="s">
        <v>8</v>
      </c>
    </row>
    <row r="671" ht="15" hidden="1">
      <c r="A671" t="s">
        <v>8</v>
      </c>
    </row>
    <row r="672" ht="15" hidden="1">
      <c r="A672" t="s">
        <v>9</v>
      </c>
    </row>
    <row r="673" ht="15" hidden="1">
      <c r="A673" t="s">
        <v>8</v>
      </c>
    </row>
    <row r="674" ht="15" hidden="1">
      <c r="A674" t="s">
        <v>8</v>
      </c>
    </row>
    <row r="675" ht="15" hidden="1">
      <c r="A675" t="s">
        <v>8</v>
      </c>
    </row>
    <row r="676" ht="15" hidden="1">
      <c r="A676" t="s">
        <v>8</v>
      </c>
    </row>
    <row r="677" ht="15" hidden="1">
      <c r="A677" t="s">
        <v>8</v>
      </c>
    </row>
    <row r="678" ht="15" hidden="1">
      <c r="A678" t="s">
        <v>8</v>
      </c>
    </row>
    <row r="679" ht="15" hidden="1">
      <c r="A679" t="s">
        <v>8</v>
      </c>
    </row>
    <row r="680" ht="15" hidden="1">
      <c r="A680" t="s">
        <v>8</v>
      </c>
    </row>
    <row r="681" ht="15" hidden="1">
      <c r="A681" t="s">
        <v>8</v>
      </c>
    </row>
    <row r="682" ht="15" hidden="1">
      <c r="A682" t="s">
        <v>8</v>
      </c>
    </row>
    <row r="683" ht="15" hidden="1">
      <c r="A683" t="s">
        <v>8</v>
      </c>
    </row>
    <row r="684" ht="15" hidden="1">
      <c r="A684" t="s">
        <v>8</v>
      </c>
    </row>
    <row r="685" ht="15" hidden="1">
      <c r="A685" t="s">
        <v>8</v>
      </c>
    </row>
    <row r="686" ht="15" hidden="1">
      <c r="A686" t="s">
        <v>9</v>
      </c>
    </row>
    <row r="687" ht="15" hidden="1">
      <c r="A687" t="s">
        <v>8</v>
      </c>
    </row>
    <row r="688" ht="15" hidden="1">
      <c r="A688" t="s">
        <v>8</v>
      </c>
    </row>
    <row r="689" ht="15" hidden="1">
      <c r="A689" t="s">
        <v>8</v>
      </c>
    </row>
    <row r="690" ht="15" hidden="1">
      <c r="A690" t="s">
        <v>8</v>
      </c>
    </row>
    <row r="691" ht="15" hidden="1">
      <c r="A691" t="s">
        <v>8</v>
      </c>
    </row>
    <row r="692" ht="15" hidden="1">
      <c r="A692" t="s">
        <v>8</v>
      </c>
    </row>
    <row r="693" ht="15" hidden="1">
      <c r="A693" t="s">
        <v>8</v>
      </c>
    </row>
    <row r="694" ht="15" hidden="1">
      <c r="A694" t="s">
        <v>8</v>
      </c>
    </row>
    <row r="695" ht="15" hidden="1">
      <c r="A695" t="s">
        <v>8</v>
      </c>
    </row>
    <row r="696" ht="15" hidden="1">
      <c r="A696" t="s">
        <v>8</v>
      </c>
    </row>
    <row r="697" ht="15" hidden="1">
      <c r="A697" t="s">
        <v>8</v>
      </c>
    </row>
    <row r="698" ht="15" hidden="1">
      <c r="A698" t="s">
        <v>9</v>
      </c>
    </row>
    <row r="699" ht="15" hidden="1">
      <c r="A699" t="s">
        <v>8</v>
      </c>
    </row>
    <row r="700" ht="15" hidden="1">
      <c r="A700" t="s">
        <v>8</v>
      </c>
    </row>
    <row r="701" ht="15" hidden="1">
      <c r="A701" t="s">
        <v>8</v>
      </c>
    </row>
    <row r="702" ht="15" hidden="1">
      <c r="A702" t="s">
        <v>8</v>
      </c>
    </row>
    <row r="703" ht="15" hidden="1">
      <c r="A703" t="s">
        <v>8</v>
      </c>
    </row>
    <row r="704" ht="15" hidden="1">
      <c r="A704" t="s">
        <v>8</v>
      </c>
    </row>
    <row r="705" ht="15" hidden="1">
      <c r="A705" t="s">
        <v>8</v>
      </c>
    </row>
    <row r="706" ht="15" hidden="1">
      <c r="A706" t="s">
        <v>8</v>
      </c>
    </row>
    <row r="707" ht="15" hidden="1">
      <c r="A707" t="s">
        <v>8</v>
      </c>
    </row>
    <row r="708" ht="15" hidden="1">
      <c r="A708" t="s">
        <v>8</v>
      </c>
    </row>
    <row r="709" ht="15" hidden="1">
      <c r="A709" t="s">
        <v>8</v>
      </c>
    </row>
    <row r="710" ht="15" hidden="1">
      <c r="A710" t="s">
        <v>8</v>
      </c>
    </row>
    <row r="711" ht="15" hidden="1">
      <c r="A711" t="s">
        <v>8</v>
      </c>
    </row>
    <row r="712" ht="15" hidden="1">
      <c r="A712" t="s">
        <v>4</v>
      </c>
    </row>
    <row r="713" ht="15" hidden="1">
      <c r="A713" t="s">
        <v>8</v>
      </c>
    </row>
    <row r="714" ht="15" hidden="1">
      <c r="A714" t="s">
        <v>8</v>
      </c>
    </row>
    <row r="715" ht="15" hidden="1">
      <c r="A715" t="s">
        <v>8</v>
      </c>
    </row>
    <row r="716" ht="15" hidden="1">
      <c r="A716" t="s">
        <v>8</v>
      </c>
    </row>
    <row r="717" ht="15" hidden="1">
      <c r="A717" t="s">
        <v>9</v>
      </c>
    </row>
    <row r="718" ht="15" hidden="1">
      <c r="A718" t="s">
        <v>5</v>
      </c>
    </row>
    <row r="719" ht="15" hidden="1">
      <c r="A719" t="s">
        <v>5</v>
      </c>
    </row>
    <row r="720" ht="15" hidden="1">
      <c r="A720" t="s">
        <v>5</v>
      </c>
    </row>
    <row r="721" ht="15" hidden="1">
      <c r="A721" t="s">
        <v>5</v>
      </c>
    </row>
    <row r="722" ht="15" hidden="1">
      <c r="A722" t="s">
        <v>5</v>
      </c>
    </row>
    <row r="723" ht="15" hidden="1">
      <c r="A723" t="s">
        <v>5</v>
      </c>
    </row>
    <row r="724" ht="15" hidden="1">
      <c r="A724" t="s">
        <v>5</v>
      </c>
    </row>
    <row r="725" ht="15" hidden="1">
      <c r="A725" t="s">
        <v>5</v>
      </c>
    </row>
    <row r="726" ht="15" hidden="1">
      <c r="A726" t="s">
        <v>5</v>
      </c>
    </row>
    <row r="727" ht="15" hidden="1">
      <c r="A727" t="s">
        <v>5</v>
      </c>
    </row>
    <row r="728" ht="15" hidden="1">
      <c r="A728" t="s">
        <v>5</v>
      </c>
    </row>
    <row r="729" ht="15" hidden="1">
      <c r="A729" t="s">
        <v>5</v>
      </c>
    </row>
    <row r="730" ht="15" hidden="1">
      <c r="A730" t="s">
        <v>8</v>
      </c>
    </row>
    <row r="731" ht="15" hidden="1">
      <c r="A731" t="s">
        <v>8</v>
      </c>
    </row>
    <row r="732" ht="15" hidden="1">
      <c r="A732" t="s">
        <v>8</v>
      </c>
    </row>
    <row r="733" ht="15" hidden="1">
      <c r="A733" t="s">
        <v>8</v>
      </c>
    </row>
    <row r="734" ht="15" hidden="1">
      <c r="A734" t="s">
        <v>8</v>
      </c>
    </row>
    <row r="735" ht="15" hidden="1">
      <c r="A735" t="s">
        <v>5</v>
      </c>
    </row>
    <row r="736" ht="15" hidden="1">
      <c r="A736" t="s">
        <v>8</v>
      </c>
    </row>
    <row r="737" ht="15" hidden="1">
      <c r="A737" t="s">
        <v>8</v>
      </c>
    </row>
    <row r="738" ht="15" hidden="1">
      <c r="A738" t="s">
        <v>8</v>
      </c>
    </row>
    <row r="739" ht="15" hidden="1">
      <c r="A739" t="s">
        <v>8</v>
      </c>
    </row>
    <row r="740" ht="15" hidden="1">
      <c r="A740" t="s">
        <v>8</v>
      </c>
    </row>
    <row r="741" ht="15" hidden="1">
      <c r="A741" t="s">
        <v>8</v>
      </c>
    </row>
    <row r="742" ht="15" hidden="1">
      <c r="A742" t="s">
        <v>8</v>
      </c>
    </row>
    <row r="743" ht="15" hidden="1">
      <c r="A743" t="s">
        <v>8</v>
      </c>
    </row>
    <row r="744" ht="15" hidden="1">
      <c r="A744" t="s">
        <v>8</v>
      </c>
    </row>
    <row r="745" ht="15" hidden="1">
      <c r="A745" t="s">
        <v>8</v>
      </c>
    </row>
    <row r="746" ht="15" hidden="1">
      <c r="A746" t="s">
        <v>8</v>
      </c>
    </row>
    <row r="747" ht="15" hidden="1">
      <c r="A747" t="s">
        <v>8</v>
      </c>
    </row>
    <row r="748" ht="15" hidden="1">
      <c r="A748" t="s">
        <v>8</v>
      </c>
    </row>
    <row r="749" ht="15" hidden="1">
      <c r="A749" t="s">
        <v>8</v>
      </c>
    </row>
    <row r="750" ht="15" hidden="1">
      <c r="A750" t="s">
        <v>8</v>
      </c>
    </row>
    <row r="751" ht="15" hidden="1">
      <c r="A751" t="s">
        <v>8</v>
      </c>
    </row>
    <row r="752" ht="15" hidden="1">
      <c r="A752" t="s">
        <v>8</v>
      </c>
    </row>
    <row r="753" ht="15" hidden="1">
      <c r="A753" t="s">
        <v>8</v>
      </c>
    </row>
    <row r="754" ht="15" hidden="1">
      <c r="A754" t="s">
        <v>8</v>
      </c>
    </row>
    <row r="755" ht="15" hidden="1">
      <c r="A755" t="s">
        <v>8</v>
      </c>
    </row>
    <row r="756" ht="15" hidden="1">
      <c r="A756" t="s">
        <v>8</v>
      </c>
    </row>
    <row r="757" ht="15" hidden="1">
      <c r="A757" t="s">
        <v>8</v>
      </c>
    </row>
    <row r="758" ht="15" hidden="1">
      <c r="A758" t="s">
        <v>8</v>
      </c>
    </row>
    <row r="759" ht="15" hidden="1">
      <c r="A759" t="s">
        <v>8</v>
      </c>
    </row>
    <row r="760" ht="15" hidden="1">
      <c r="A760" t="s">
        <v>8</v>
      </c>
    </row>
    <row r="761" ht="15" hidden="1">
      <c r="A761" t="s">
        <v>8</v>
      </c>
    </row>
    <row r="762" ht="15" hidden="1">
      <c r="A762" t="s">
        <v>8</v>
      </c>
    </row>
    <row r="763" ht="15" hidden="1">
      <c r="A763" t="s">
        <v>8</v>
      </c>
    </row>
    <row r="764" ht="15" hidden="1">
      <c r="A764" t="s">
        <v>8</v>
      </c>
    </row>
    <row r="765" ht="15" hidden="1">
      <c r="A765" t="s">
        <v>8</v>
      </c>
    </row>
    <row r="766" ht="15" hidden="1">
      <c r="A766" t="s">
        <v>8</v>
      </c>
    </row>
    <row r="767" ht="15" hidden="1">
      <c r="A767" t="s">
        <v>8</v>
      </c>
    </row>
    <row r="768" ht="15" hidden="1">
      <c r="A768" t="s">
        <v>9</v>
      </c>
    </row>
    <row r="769" ht="15" hidden="1">
      <c r="A769" t="s">
        <v>8</v>
      </c>
    </row>
    <row r="770" ht="15" hidden="1">
      <c r="A770" t="s">
        <v>8</v>
      </c>
    </row>
    <row r="771" ht="15" hidden="1">
      <c r="A771" t="s">
        <v>8</v>
      </c>
    </row>
    <row r="772" ht="15" hidden="1">
      <c r="A772" t="s">
        <v>8</v>
      </c>
    </row>
    <row r="773" ht="15" hidden="1">
      <c r="A773" t="s">
        <v>8</v>
      </c>
    </row>
    <row r="774" ht="15" hidden="1">
      <c r="A774" t="s">
        <v>9</v>
      </c>
    </row>
    <row r="775" ht="15" hidden="1">
      <c r="A775" t="s">
        <v>8</v>
      </c>
    </row>
    <row r="776" ht="15" hidden="1">
      <c r="A776" t="s">
        <v>8</v>
      </c>
    </row>
    <row r="777" ht="15" hidden="1">
      <c r="A777" t="s">
        <v>8</v>
      </c>
    </row>
    <row r="778" ht="15" hidden="1">
      <c r="A778" t="s">
        <v>8</v>
      </c>
    </row>
    <row r="779" ht="15" hidden="1">
      <c r="A779" t="s">
        <v>8</v>
      </c>
    </row>
    <row r="780" ht="15" hidden="1">
      <c r="A780" t="s">
        <v>8</v>
      </c>
    </row>
    <row r="781" ht="15" hidden="1">
      <c r="A781" t="s">
        <v>8</v>
      </c>
    </row>
    <row r="782" ht="15" hidden="1">
      <c r="A782" t="s">
        <v>8</v>
      </c>
    </row>
    <row r="783" ht="15" hidden="1">
      <c r="A783" t="s">
        <v>8</v>
      </c>
    </row>
    <row r="784" ht="15" hidden="1">
      <c r="A784" t="s">
        <v>8</v>
      </c>
    </row>
    <row r="785" ht="15" hidden="1">
      <c r="A785" t="s">
        <v>8</v>
      </c>
    </row>
    <row r="786" ht="15" hidden="1">
      <c r="A786" t="s">
        <v>8</v>
      </c>
    </row>
    <row r="787" ht="15" hidden="1">
      <c r="A787" t="s">
        <v>8</v>
      </c>
    </row>
    <row r="788" ht="15" hidden="1">
      <c r="A788" t="s">
        <v>8</v>
      </c>
    </row>
    <row r="789" ht="15" hidden="1">
      <c r="A789" t="s">
        <v>8</v>
      </c>
    </row>
    <row r="790" ht="15" hidden="1">
      <c r="A790" t="s">
        <v>8</v>
      </c>
    </row>
    <row r="791" ht="15" hidden="1">
      <c r="A791" t="s">
        <v>8</v>
      </c>
    </row>
    <row r="792" ht="15" hidden="1">
      <c r="A792" t="s">
        <v>8</v>
      </c>
    </row>
    <row r="793" ht="15" hidden="1">
      <c r="A793" t="s">
        <v>8</v>
      </c>
    </row>
    <row r="794" ht="15" hidden="1">
      <c r="A794" t="s">
        <v>8</v>
      </c>
    </row>
    <row r="795" ht="15" hidden="1">
      <c r="A795" t="s">
        <v>8</v>
      </c>
    </row>
    <row r="796" ht="15" hidden="1">
      <c r="A796" t="s">
        <v>9</v>
      </c>
    </row>
    <row r="797" ht="15" hidden="1">
      <c r="A797" t="s">
        <v>8</v>
      </c>
    </row>
    <row r="798" ht="15" hidden="1">
      <c r="A798" t="s">
        <v>8</v>
      </c>
    </row>
    <row r="799" ht="15" hidden="1">
      <c r="A799" t="s">
        <v>8</v>
      </c>
    </row>
    <row r="800" ht="15" hidden="1">
      <c r="A800" t="s">
        <v>8</v>
      </c>
    </row>
    <row r="801" ht="15" hidden="1">
      <c r="A801" t="s">
        <v>8</v>
      </c>
    </row>
    <row r="802" ht="15" hidden="1">
      <c r="A802" t="s">
        <v>9</v>
      </c>
    </row>
    <row r="803" ht="15" hidden="1">
      <c r="A803" t="s">
        <v>8</v>
      </c>
    </row>
    <row r="804" ht="15" hidden="1">
      <c r="A804" t="s">
        <v>8</v>
      </c>
    </row>
    <row r="805" ht="15" hidden="1">
      <c r="A805" t="s">
        <v>8</v>
      </c>
    </row>
    <row r="806" ht="15" hidden="1">
      <c r="A806" t="s">
        <v>8</v>
      </c>
    </row>
    <row r="807" ht="15" hidden="1">
      <c r="A807" t="s">
        <v>8</v>
      </c>
    </row>
    <row r="808" ht="15" hidden="1">
      <c r="A808" t="s">
        <v>8</v>
      </c>
    </row>
    <row r="809" ht="15" hidden="1">
      <c r="A809" t="s">
        <v>6</v>
      </c>
    </row>
    <row r="810" ht="15" hidden="1">
      <c r="A810" t="s">
        <v>5</v>
      </c>
    </row>
    <row r="811" ht="15" hidden="1">
      <c r="A811" t="s">
        <v>5</v>
      </c>
    </row>
    <row r="812" ht="15" hidden="1">
      <c r="A812" t="s">
        <v>7</v>
      </c>
    </row>
    <row r="813" ht="15" hidden="1">
      <c r="A813" t="s">
        <v>5</v>
      </c>
    </row>
    <row r="814" ht="15" hidden="1">
      <c r="A814" t="s">
        <v>5</v>
      </c>
    </row>
    <row r="815" ht="15" hidden="1">
      <c r="A815" t="s">
        <v>5</v>
      </c>
    </row>
    <row r="816" ht="15" hidden="1">
      <c r="A816" t="s">
        <v>5</v>
      </c>
    </row>
    <row r="817" ht="15" hidden="1">
      <c r="A817" t="s">
        <v>11</v>
      </c>
    </row>
    <row r="818" ht="15" hidden="1">
      <c r="A818" t="s">
        <v>5</v>
      </c>
    </row>
    <row r="819" ht="15" hidden="1">
      <c r="A819" t="s">
        <v>5</v>
      </c>
    </row>
    <row r="820" ht="15" hidden="1">
      <c r="A820" t="s">
        <v>5</v>
      </c>
    </row>
    <row r="821" ht="15" hidden="1">
      <c r="A821" t="s">
        <v>10</v>
      </c>
    </row>
    <row r="822" ht="15" hidden="1">
      <c r="A822" t="s">
        <v>5</v>
      </c>
    </row>
    <row r="823" ht="15" hidden="1">
      <c r="A823" t="s">
        <v>5</v>
      </c>
    </row>
    <row r="824" ht="15" hidden="1">
      <c r="A824" t="s">
        <v>5</v>
      </c>
    </row>
    <row r="825" ht="15" hidden="1">
      <c r="A825" t="s">
        <v>5</v>
      </c>
    </row>
    <row r="826" ht="15" hidden="1">
      <c r="A826" t="s">
        <v>10</v>
      </c>
    </row>
    <row r="827" ht="15" hidden="1">
      <c r="A827" t="s">
        <v>5</v>
      </c>
    </row>
    <row r="828" ht="15" hidden="1">
      <c r="A828" t="s">
        <v>5</v>
      </c>
    </row>
    <row r="829" ht="15" hidden="1">
      <c r="A829" t="s">
        <v>5</v>
      </c>
    </row>
    <row r="830" ht="15" hidden="1">
      <c r="A830" t="s">
        <v>11</v>
      </c>
    </row>
    <row r="831" ht="15" hidden="1">
      <c r="A831" t="s">
        <v>5</v>
      </c>
    </row>
    <row r="832" ht="15" hidden="1">
      <c r="A832" t="s">
        <v>5</v>
      </c>
    </row>
    <row r="833" ht="15" hidden="1">
      <c r="A833" t="s">
        <v>5</v>
      </c>
    </row>
    <row r="834" ht="15" hidden="1">
      <c r="A834" t="s">
        <v>5</v>
      </c>
    </row>
    <row r="835" ht="15" hidden="1">
      <c r="A835" t="s">
        <v>5</v>
      </c>
    </row>
    <row r="836" ht="15" hidden="1">
      <c r="A836" t="s">
        <v>5</v>
      </c>
    </row>
    <row r="837" ht="15" hidden="1">
      <c r="A837" t="s">
        <v>10</v>
      </c>
    </row>
    <row r="838" ht="15" hidden="1">
      <c r="A838" t="s">
        <v>5</v>
      </c>
    </row>
    <row r="839" ht="15" hidden="1">
      <c r="A839" t="s">
        <v>5</v>
      </c>
    </row>
    <row r="840" ht="15" hidden="1">
      <c r="A840" t="s">
        <v>5</v>
      </c>
    </row>
    <row r="841" ht="15" hidden="1">
      <c r="A841" t="s">
        <v>5</v>
      </c>
    </row>
    <row r="842" ht="15" hidden="1">
      <c r="A842" t="s">
        <v>5</v>
      </c>
    </row>
    <row r="843" ht="15" hidden="1">
      <c r="A843" t="s">
        <v>5</v>
      </c>
    </row>
    <row r="844" ht="15" hidden="1">
      <c r="A844" t="s">
        <v>5</v>
      </c>
    </row>
    <row r="845" ht="15" hidden="1">
      <c r="A845" t="s">
        <v>5</v>
      </c>
    </row>
    <row r="846" ht="15" hidden="1">
      <c r="A846" t="s">
        <v>5</v>
      </c>
    </row>
    <row r="847" ht="15" hidden="1">
      <c r="A847" t="s">
        <v>5</v>
      </c>
    </row>
    <row r="848" ht="15" hidden="1">
      <c r="A848" t="s">
        <v>5</v>
      </c>
    </row>
    <row r="849" ht="15" hidden="1">
      <c r="A849" t="s">
        <v>11</v>
      </c>
    </row>
    <row r="850" ht="15" hidden="1">
      <c r="A850" t="s">
        <v>5</v>
      </c>
    </row>
    <row r="851" ht="15" hidden="1">
      <c r="A851" t="s">
        <v>5</v>
      </c>
    </row>
    <row r="852" ht="15" hidden="1">
      <c r="A852" t="s">
        <v>5</v>
      </c>
    </row>
    <row r="853" ht="15" hidden="1">
      <c r="A853" t="s">
        <v>5</v>
      </c>
    </row>
    <row r="854" ht="15" hidden="1">
      <c r="A854" t="s">
        <v>5</v>
      </c>
    </row>
    <row r="855" ht="15" hidden="1">
      <c r="A855" t="s">
        <v>5</v>
      </c>
    </row>
    <row r="856" ht="15" hidden="1">
      <c r="A856" t="s">
        <v>5</v>
      </c>
    </row>
    <row r="857" ht="15" hidden="1">
      <c r="A857" t="s">
        <v>4</v>
      </c>
    </row>
    <row r="858" ht="15" hidden="1">
      <c r="A858" t="s">
        <v>5</v>
      </c>
    </row>
    <row r="859" ht="15" hidden="1">
      <c r="A859" t="s">
        <v>5</v>
      </c>
    </row>
    <row r="860" ht="15" hidden="1">
      <c r="A860" t="s">
        <v>5</v>
      </c>
    </row>
    <row r="861" ht="15" hidden="1">
      <c r="A861" t="s">
        <v>5</v>
      </c>
    </row>
    <row r="862" ht="15" hidden="1">
      <c r="A862" t="s">
        <v>5</v>
      </c>
    </row>
    <row r="863" ht="15" hidden="1">
      <c r="A863" t="s">
        <v>11</v>
      </c>
    </row>
    <row r="864" ht="15" hidden="1">
      <c r="A864" t="s">
        <v>5</v>
      </c>
    </row>
    <row r="865" ht="15" hidden="1">
      <c r="A865" t="s">
        <v>5</v>
      </c>
    </row>
    <row r="866" ht="15" hidden="1">
      <c r="A866" t="s">
        <v>5</v>
      </c>
    </row>
    <row r="867" ht="15" hidden="1">
      <c r="A867" t="s">
        <v>5</v>
      </c>
    </row>
    <row r="868" ht="15" hidden="1">
      <c r="A868" t="s">
        <v>5</v>
      </c>
    </row>
    <row r="869" ht="15" hidden="1">
      <c r="A869" t="s">
        <v>5</v>
      </c>
    </row>
    <row r="870" ht="15" hidden="1">
      <c r="A870" t="s">
        <v>10</v>
      </c>
    </row>
    <row r="871" ht="15" hidden="1">
      <c r="A871" t="s">
        <v>10</v>
      </c>
    </row>
    <row r="872" ht="15" hidden="1">
      <c r="A872" t="s">
        <v>5</v>
      </c>
    </row>
    <row r="873" ht="15" hidden="1">
      <c r="A873" t="s">
        <v>5</v>
      </c>
    </row>
    <row r="874" ht="15" hidden="1">
      <c r="A874" t="s">
        <v>5</v>
      </c>
    </row>
    <row r="875" ht="15" hidden="1">
      <c r="A875" t="s">
        <v>5</v>
      </c>
    </row>
    <row r="876" ht="15" hidden="1">
      <c r="A876" t="s">
        <v>5</v>
      </c>
    </row>
    <row r="877" ht="15" hidden="1">
      <c r="A877" t="s">
        <v>10</v>
      </c>
    </row>
    <row r="878" ht="15" hidden="1">
      <c r="A878" t="s">
        <v>15</v>
      </c>
    </row>
    <row r="879" ht="15" hidden="1">
      <c r="A879" t="s">
        <v>15</v>
      </c>
    </row>
    <row r="880" ht="15" hidden="1">
      <c r="A880" t="s">
        <v>15</v>
      </c>
    </row>
    <row r="881" ht="15" hidden="1">
      <c r="A881" t="s">
        <v>15</v>
      </c>
    </row>
    <row r="882" ht="15" hidden="1">
      <c r="A882" t="s">
        <v>15</v>
      </c>
    </row>
    <row r="883" ht="15" hidden="1">
      <c r="A883" t="s">
        <v>5</v>
      </c>
    </row>
    <row r="884" ht="15" hidden="1">
      <c r="A884" t="s">
        <v>5</v>
      </c>
    </row>
    <row r="885" ht="15" hidden="1">
      <c r="A885" t="s">
        <v>15</v>
      </c>
    </row>
    <row r="886" ht="15" hidden="1">
      <c r="A886" t="s">
        <v>8</v>
      </c>
    </row>
    <row r="887" ht="15" hidden="1">
      <c r="A887" t="s">
        <v>15</v>
      </c>
    </row>
    <row r="888" ht="15" hidden="1">
      <c r="A888" t="s">
        <v>8</v>
      </c>
    </row>
    <row r="889" ht="15" hidden="1">
      <c r="A889" t="s">
        <v>5</v>
      </c>
    </row>
    <row r="890" ht="15" hidden="1">
      <c r="A890" t="s">
        <v>15</v>
      </c>
    </row>
    <row r="891" ht="15" hidden="1">
      <c r="A891" t="s">
        <v>5</v>
      </c>
    </row>
    <row r="892" ht="15" hidden="1">
      <c r="A892" t="s">
        <v>4</v>
      </c>
    </row>
    <row r="893" ht="15" hidden="1">
      <c r="A893" t="s">
        <v>10</v>
      </c>
    </row>
    <row r="894" ht="15" hidden="1">
      <c r="A894" t="s">
        <v>10</v>
      </c>
    </row>
    <row r="895" ht="15" hidden="1">
      <c r="A895" t="s">
        <v>5</v>
      </c>
    </row>
    <row r="896" ht="15" hidden="1">
      <c r="A896" t="s">
        <v>5</v>
      </c>
    </row>
    <row r="897" ht="15" hidden="1">
      <c r="A897" t="s">
        <v>5</v>
      </c>
    </row>
    <row r="898" ht="15" hidden="1">
      <c r="A898" t="s">
        <v>5</v>
      </c>
    </row>
    <row r="899" ht="15" hidden="1">
      <c r="A899" t="s">
        <v>11</v>
      </c>
    </row>
    <row r="900" ht="15" hidden="1">
      <c r="A900" t="s">
        <v>5</v>
      </c>
    </row>
    <row r="901" ht="15" hidden="1">
      <c r="A901" t="s">
        <v>11</v>
      </c>
    </row>
    <row r="902" ht="15" hidden="1">
      <c r="A902" t="s">
        <v>5</v>
      </c>
    </row>
    <row r="903" ht="15" hidden="1">
      <c r="A903" t="s">
        <v>5</v>
      </c>
    </row>
    <row r="904" ht="15" hidden="1">
      <c r="A904" t="s">
        <v>5</v>
      </c>
    </row>
    <row r="905" ht="15" hidden="1">
      <c r="A905" t="s">
        <v>5</v>
      </c>
    </row>
    <row r="906" ht="15" hidden="1">
      <c r="A906" t="s">
        <v>5</v>
      </c>
    </row>
    <row r="907" ht="15" hidden="1">
      <c r="A907" t="s">
        <v>10</v>
      </c>
    </row>
    <row r="908" ht="15" hidden="1">
      <c r="A908" t="s">
        <v>5</v>
      </c>
    </row>
    <row r="909" ht="15" hidden="1">
      <c r="A909" t="s">
        <v>5</v>
      </c>
    </row>
    <row r="910" ht="15" hidden="1">
      <c r="A910" t="s">
        <v>5</v>
      </c>
    </row>
    <row r="911" ht="15" hidden="1">
      <c r="A911" t="s">
        <v>5</v>
      </c>
    </row>
    <row r="912" ht="15" hidden="1">
      <c r="A912" t="s">
        <v>5</v>
      </c>
    </row>
    <row r="913" ht="15" hidden="1">
      <c r="A913" t="s">
        <v>5</v>
      </c>
    </row>
    <row r="914" ht="15" hidden="1">
      <c r="A914" t="s">
        <v>5</v>
      </c>
    </row>
    <row r="915" ht="15" hidden="1">
      <c r="A915" t="s">
        <v>10</v>
      </c>
    </row>
    <row r="916" ht="15" hidden="1">
      <c r="A916" t="s">
        <v>5</v>
      </c>
    </row>
    <row r="917" ht="15" hidden="1">
      <c r="A917" t="s">
        <v>10</v>
      </c>
    </row>
    <row r="918" ht="15" hidden="1">
      <c r="A918" t="s">
        <v>6</v>
      </c>
    </row>
    <row r="919" ht="15" hidden="1">
      <c r="A919" t="s">
        <v>7</v>
      </c>
    </row>
    <row r="920" ht="15" hidden="1">
      <c r="A920" t="s">
        <v>17</v>
      </c>
    </row>
    <row r="921" ht="15" hidden="1">
      <c r="A921" t="s">
        <v>17</v>
      </c>
    </row>
    <row r="922" ht="15" hidden="1">
      <c r="A922" t="s">
        <v>17</v>
      </c>
    </row>
    <row r="923" ht="15" hidden="1">
      <c r="A923" t="s">
        <v>18</v>
      </c>
    </row>
    <row r="924" ht="15" hidden="1">
      <c r="A924" t="s">
        <v>17</v>
      </c>
    </row>
    <row r="925" ht="15" hidden="1">
      <c r="A925" t="s">
        <v>17</v>
      </c>
    </row>
    <row r="926" ht="15" hidden="1">
      <c r="A926" t="s">
        <v>17</v>
      </c>
    </row>
    <row r="927" ht="15" hidden="1">
      <c r="A927" t="s">
        <v>17</v>
      </c>
    </row>
    <row r="928" ht="15" hidden="1">
      <c r="A928" t="s">
        <v>17</v>
      </c>
    </row>
    <row r="929" ht="15" hidden="1">
      <c r="A929" t="s">
        <v>17</v>
      </c>
    </row>
    <row r="930" ht="15" hidden="1">
      <c r="A930" t="s">
        <v>17</v>
      </c>
    </row>
    <row r="931" ht="15" hidden="1">
      <c r="A931" t="s">
        <v>17</v>
      </c>
    </row>
    <row r="932" ht="15" hidden="1">
      <c r="A932" t="s">
        <v>17</v>
      </c>
    </row>
    <row r="933" ht="15" hidden="1">
      <c r="A933" t="s">
        <v>17</v>
      </c>
    </row>
    <row r="934" ht="15" hidden="1">
      <c r="A934" t="s">
        <v>17</v>
      </c>
    </row>
    <row r="935" ht="15" hidden="1">
      <c r="A935" t="s">
        <v>17</v>
      </c>
    </row>
    <row r="936" ht="15" hidden="1">
      <c r="A936" t="s">
        <v>17</v>
      </c>
    </row>
    <row r="937" ht="15" hidden="1">
      <c r="A937" t="s">
        <v>17</v>
      </c>
    </row>
    <row r="938" ht="15" hidden="1">
      <c r="A938" t="s">
        <v>17</v>
      </c>
    </row>
    <row r="939" ht="15" hidden="1">
      <c r="A939" t="s">
        <v>10</v>
      </c>
    </row>
    <row r="940" ht="15" hidden="1">
      <c r="A940" t="s">
        <v>17</v>
      </c>
    </row>
    <row r="941" ht="15" hidden="1">
      <c r="A941" t="s">
        <v>17</v>
      </c>
    </row>
    <row r="942" ht="15" hidden="1">
      <c r="A942" t="s">
        <v>17</v>
      </c>
    </row>
    <row r="943" ht="15" hidden="1">
      <c r="A943" t="s">
        <v>17</v>
      </c>
    </row>
    <row r="944" ht="15" hidden="1">
      <c r="A944" t="s">
        <v>17</v>
      </c>
    </row>
    <row r="945" ht="15" hidden="1">
      <c r="A945" t="s">
        <v>17</v>
      </c>
    </row>
    <row r="946" ht="15" hidden="1">
      <c r="A946" t="s">
        <v>17</v>
      </c>
    </row>
    <row r="947" ht="15" hidden="1">
      <c r="A947" t="s">
        <v>17</v>
      </c>
    </row>
    <row r="948" ht="15" hidden="1">
      <c r="A948" t="s">
        <v>17</v>
      </c>
    </row>
    <row r="949" ht="15" hidden="1">
      <c r="A949" t="s">
        <v>17</v>
      </c>
    </row>
    <row r="950" ht="15" hidden="1">
      <c r="A950" t="s">
        <v>17</v>
      </c>
    </row>
    <row r="951" ht="15" hidden="1">
      <c r="A951" t="s">
        <v>17</v>
      </c>
    </row>
    <row r="952" ht="15" hidden="1">
      <c r="A952" t="s">
        <v>17</v>
      </c>
    </row>
    <row r="953" ht="15" hidden="1">
      <c r="A953" t="s">
        <v>17</v>
      </c>
    </row>
    <row r="954" ht="15" hidden="1">
      <c r="A954" t="s">
        <v>17</v>
      </c>
    </row>
    <row r="955" ht="15" hidden="1">
      <c r="A955" t="s">
        <v>17</v>
      </c>
    </row>
    <row r="956" ht="15" hidden="1">
      <c r="A956" t="s">
        <v>18</v>
      </c>
    </row>
    <row r="957" ht="15" hidden="1">
      <c r="A957" t="s">
        <v>18</v>
      </c>
    </row>
    <row r="958" ht="15" hidden="1">
      <c r="A958" t="s">
        <v>18</v>
      </c>
    </row>
    <row r="959" ht="15" hidden="1">
      <c r="A959" t="s">
        <v>17</v>
      </c>
    </row>
    <row r="960" ht="15" hidden="1">
      <c r="A960" t="s">
        <v>17</v>
      </c>
    </row>
    <row r="961" ht="15" hidden="1">
      <c r="A961" t="s">
        <v>10</v>
      </c>
    </row>
    <row r="962" ht="15" hidden="1">
      <c r="A962" t="s">
        <v>17</v>
      </c>
    </row>
    <row r="963" ht="15" hidden="1">
      <c r="A963" t="s">
        <v>17</v>
      </c>
    </row>
    <row r="964" ht="15" hidden="1">
      <c r="A964" t="s">
        <v>17</v>
      </c>
    </row>
    <row r="965" ht="15" hidden="1">
      <c r="A965" t="s">
        <v>17</v>
      </c>
    </row>
    <row r="966" ht="15" hidden="1">
      <c r="A966" t="s">
        <v>17</v>
      </c>
    </row>
    <row r="967" ht="15" hidden="1">
      <c r="A967" t="s">
        <v>17</v>
      </c>
    </row>
    <row r="968" ht="15" hidden="1">
      <c r="A968" t="s">
        <v>17</v>
      </c>
    </row>
    <row r="969" ht="15" hidden="1">
      <c r="A969" t="s">
        <v>17</v>
      </c>
    </row>
    <row r="970" ht="15" hidden="1">
      <c r="A970" t="s">
        <v>17</v>
      </c>
    </row>
    <row r="971" ht="15" hidden="1">
      <c r="A971" t="s">
        <v>18</v>
      </c>
    </row>
    <row r="972" ht="15" hidden="1">
      <c r="A972" t="s">
        <v>17</v>
      </c>
    </row>
    <row r="973" ht="15" hidden="1">
      <c r="A973" t="s">
        <v>17</v>
      </c>
    </row>
    <row r="974" ht="15" hidden="1">
      <c r="A974" t="s">
        <v>17</v>
      </c>
    </row>
    <row r="975" ht="15" hidden="1">
      <c r="A975" t="s">
        <v>17</v>
      </c>
    </row>
    <row r="976" ht="15" hidden="1">
      <c r="A976" t="s">
        <v>17</v>
      </c>
    </row>
    <row r="977" ht="15" hidden="1">
      <c r="A977" t="s">
        <v>17</v>
      </c>
    </row>
    <row r="978" ht="15" hidden="1">
      <c r="A978" t="s">
        <v>17</v>
      </c>
    </row>
    <row r="979" ht="15" hidden="1">
      <c r="A979" t="s">
        <v>17</v>
      </c>
    </row>
    <row r="980" ht="15" hidden="1">
      <c r="A980" t="s">
        <v>17</v>
      </c>
    </row>
    <row r="981" ht="15" hidden="1">
      <c r="A981" t="s">
        <v>17</v>
      </c>
    </row>
    <row r="982" ht="15" hidden="1">
      <c r="A982" t="s">
        <v>18</v>
      </c>
    </row>
    <row r="983" ht="15" hidden="1">
      <c r="A983" t="s">
        <v>17</v>
      </c>
    </row>
    <row r="984" ht="15" hidden="1">
      <c r="A984" t="s">
        <v>17</v>
      </c>
    </row>
    <row r="985" ht="15" hidden="1">
      <c r="A985" t="s">
        <v>10</v>
      </c>
    </row>
    <row r="986" ht="15" hidden="1">
      <c r="A986" t="s">
        <v>10</v>
      </c>
    </row>
    <row r="987" ht="15" hidden="1">
      <c r="A987" t="s">
        <v>10</v>
      </c>
    </row>
    <row r="988" ht="15" hidden="1">
      <c r="A988" t="s">
        <v>10</v>
      </c>
    </row>
    <row r="989" ht="15" hidden="1">
      <c r="A989" t="s">
        <v>10</v>
      </c>
    </row>
    <row r="990" ht="15" hidden="1">
      <c r="A990" t="s">
        <v>10</v>
      </c>
    </row>
    <row r="991" ht="15" hidden="1">
      <c r="A991" t="s">
        <v>10</v>
      </c>
    </row>
    <row r="992" ht="15" hidden="1">
      <c r="A992" t="s">
        <v>10</v>
      </c>
    </row>
    <row r="993" ht="15" hidden="1">
      <c r="A993" t="s">
        <v>10</v>
      </c>
    </row>
    <row r="994" ht="15" hidden="1">
      <c r="A994" t="s">
        <v>10</v>
      </c>
    </row>
    <row r="995" ht="15" hidden="1">
      <c r="A995" t="s">
        <v>11</v>
      </c>
    </row>
    <row r="996" ht="15" hidden="1">
      <c r="A996" t="s">
        <v>10</v>
      </c>
    </row>
    <row r="997" ht="15" hidden="1">
      <c r="A997" t="s">
        <v>10</v>
      </c>
    </row>
    <row r="998" ht="15" hidden="1">
      <c r="A998" t="s">
        <v>10</v>
      </c>
    </row>
    <row r="999" ht="15" hidden="1">
      <c r="A999" t="s">
        <v>10</v>
      </c>
    </row>
    <row r="1000" ht="15" hidden="1">
      <c r="A1000" t="s">
        <v>11</v>
      </c>
    </row>
    <row r="1001" ht="15" hidden="1">
      <c r="A1001" t="s">
        <v>10</v>
      </c>
    </row>
    <row r="1002" ht="15" hidden="1">
      <c r="A1002" t="s">
        <v>10</v>
      </c>
    </row>
    <row r="1003" ht="15" hidden="1">
      <c r="A1003" t="s">
        <v>10</v>
      </c>
    </row>
    <row r="1004" ht="15" hidden="1">
      <c r="A1004" t="s">
        <v>18</v>
      </c>
    </row>
    <row r="1005" ht="15" hidden="1">
      <c r="A1005" t="s">
        <v>10</v>
      </c>
    </row>
    <row r="1006" ht="15" hidden="1">
      <c r="A1006" t="s">
        <v>10</v>
      </c>
    </row>
    <row r="1007" ht="15" hidden="1">
      <c r="A1007" t="s">
        <v>10</v>
      </c>
    </row>
    <row r="1008" ht="15" hidden="1">
      <c r="A1008" t="s">
        <v>10</v>
      </c>
    </row>
    <row r="1009" ht="15" hidden="1">
      <c r="A1009" t="s">
        <v>10</v>
      </c>
    </row>
    <row r="1010" ht="15" hidden="1">
      <c r="A1010" t="s">
        <v>10</v>
      </c>
    </row>
    <row r="1011" ht="15" hidden="1">
      <c r="A1011" t="s">
        <v>5</v>
      </c>
    </row>
    <row r="1012" ht="15" hidden="1">
      <c r="A1012" t="s">
        <v>5</v>
      </c>
    </row>
    <row r="1013" ht="15" hidden="1">
      <c r="A1013" t="s">
        <v>5</v>
      </c>
    </row>
    <row r="1014" ht="15" hidden="1">
      <c r="A1014" t="s">
        <v>5</v>
      </c>
    </row>
    <row r="1015" ht="15" hidden="1">
      <c r="A1015" t="s">
        <v>5</v>
      </c>
    </row>
    <row r="1016" ht="15" hidden="1">
      <c r="A1016" t="s">
        <v>4</v>
      </c>
    </row>
    <row r="1017" ht="15" hidden="1">
      <c r="A1017" t="s">
        <v>8</v>
      </c>
    </row>
    <row r="1018" ht="15" hidden="1">
      <c r="A1018" t="s">
        <v>5</v>
      </c>
    </row>
    <row r="1019" ht="15" hidden="1">
      <c r="A1019" t="s">
        <v>5</v>
      </c>
    </row>
    <row r="1020" ht="15" hidden="1">
      <c r="A1020" t="s">
        <v>11</v>
      </c>
    </row>
    <row r="1021" ht="15" hidden="1">
      <c r="A1021" t="s">
        <v>14</v>
      </c>
    </row>
    <row r="1022" ht="15" hidden="1">
      <c r="A1022" t="s">
        <v>5</v>
      </c>
    </row>
    <row r="1023" ht="15" hidden="1">
      <c r="A1023" t="s">
        <v>5</v>
      </c>
    </row>
    <row r="1024" ht="15" hidden="1">
      <c r="A1024" t="s">
        <v>5</v>
      </c>
    </row>
    <row r="1025" ht="15" hidden="1">
      <c r="A1025" t="s">
        <v>5</v>
      </c>
    </row>
    <row r="1026" ht="15" hidden="1">
      <c r="A1026" t="s">
        <v>5</v>
      </c>
    </row>
    <row r="1027" ht="15" hidden="1">
      <c r="A1027" t="s">
        <v>11</v>
      </c>
    </row>
    <row r="1028" ht="15" hidden="1">
      <c r="A1028" t="s">
        <v>10</v>
      </c>
    </row>
    <row r="1029" ht="15" hidden="1">
      <c r="A1029" t="s">
        <v>10</v>
      </c>
    </row>
    <row r="1030" ht="15" hidden="1">
      <c r="A1030" t="s">
        <v>10</v>
      </c>
    </row>
    <row r="1031" ht="15" hidden="1">
      <c r="A1031" t="s">
        <v>10</v>
      </c>
    </row>
    <row r="1032" ht="15" hidden="1">
      <c r="A1032" t="s">
        <v>10</v>
      </c>
    </row>
    <row r="1033" ht="15" hidden="1">
      <c r="A1033" t="s">
        <v>10</v>
      </c>
    </row>
    <row r="1034" ht="15" hidden="1">
      <c r="A1034" t="s">
        <v>10</v>
      </c>
    </row>
    <row r="1035" ht="15" hidden="1">
      <c r="A1035" t="s">
        <v>10</v>
      </c>
    </row>
    <row r="1036" ht="15" hidden="1">
      <c r="A1036" t="s">
        <v>10</v>
      </c>
    </row>
    <row r="1037" ht="15" hidden="1">
      <c r="A1037" t="s">
        <v>10</v>
      </c>
    </row>
    <row r="1038" ht="15" hidden="1">
      <c r="A1038" t="s">
        <v>10</v>
      </c>
    </row>
    <row r="1039" ht="15" hidden="1">
      <c r="A1039" t="s">
        <v>10</v>
      </c>
    </row>
    <row r="1040" ht="15" hidden="1">
      <c r="A1040" t="s">
        <v>5</v>
      </c>
    </row>
    <row r="1041" ht="15" hidden="1">
      <c r="A1041" t="s">
        <v>10</v>
      </c>
    </row>
    <row r="1042" ht="15" hidden="1">
      <c r="A1042" t="s">
        <v>10</v>
      </c>
    </row>
    <row r="1043" ht="15" hidden="1">
      <c r="A1043" t="s">
        <v>10</v>
      </c>
    </row>
    <row r="1044" ht="15" hidden="1">
      <c r="A1044" t="s">
        <v>10</v>
      </c>
    </row>
    <row r="1045" ht="15" hidden="1">
      <c r="A1045" t="s">
        <v>16</v>
      </c>
    </row>
    <row r="1046" ht="15" hidden="1">
      <c r="A1046" t="s">
        <v>10</v>
      </c>
    </row>
    <row r="1047" ht="15" hidden="1">
      <c r="A1047" t="s">
        <v>10</v>
      </c>
    </row>
    <row r="1048" ht="15" hidden="1">
      <c r="A1048" t="s">
        <v>10</v>
      </c>
    </row>
    <row r="1049" ht="15" hidden="1">
      <c r="A1049" t="s">
        <v>10</v>
      </c>
    </row>
    <row r="1050" ht="15" hidden="1">
      <c r="A1050" t="s">
        <v>14</v>
      </c>
    </row>
    <row r="1051" ht="15" hidden="1">
      <c r="A1051" t="s">
        <v>10</v>
      </c>
    </row>
    <row r="1052" ht="15" hidden="1">
      <c r="A1052" t="s">
        <v>10</v>
      </c>
    </row>
    <row r="1053" ht="15" hidden="1">
      <c r="A1053" t="s">
        <v>10</v>
      </c>
    </row>
    <row r="1054" ht="15" hidden="1">
      <c r="A1054" t="s">
        <v>10</v>
      </c>
    </row>
    <row r="1055" ht="15" hidden="1">
      <c r="A1055" t="s">
        <v>10</v>
      </c>
    </row>
    <row r="1056" ht="15" hidden="1">
      <c r="A1056" t="s">
        <v>10</v>
      </c>
    </row>
    <row r="1057" ht="15" hidden="1">
      <c r="A1057" t="s">
        <v>10</v>
      </c>
    </row>
    <row r="1058" ht="15" hidden="1">
      <c r="A1058" t="s">
        <v>10</v>
      </c>
    </row>
    <row r="1059" ht="15" hidden="1">
      <c r="A1059" t="s">
        <v>11</v>
      </c>
    </row>
    <row r="1060" ht="15" hidden="1">
      <c r="A1060" t="s">
        <v>10</v>
      </c>
    </row>
    <row r="1061" ht="15" hidden="1">
      <c r="A1061" t="s">
        <v>10</v>
      </c>
    </row>
    <row r="1062" ht="15" hidden="1">
      <c r="A1062" t="s">
        <v>16</v>
      </c>
    </row>
    <row r="1063" ht="15" hidden="1">
      <c r="A1063" t="s">
        <v>10</v>
      </c>
    </row>
    <row r="1064" ht="15" hidden="1">
      <c r="A1064" t="s">
        <v>10</v>
      </c>
    </row>
    <row r="1065" ht="15" hidden="1">
      <c r="A1065" t="s">
        <v>10</v>
      </c>
    </row>
    <row r="1066" ht="15" hidden="1">
      <c r="A1066" t="s">
        <v>10</v>
      </c>
    </row>
    <row r="1067" ht="15" hidden="1">
      <c r="A1067" t="s">
        <v>10</v>
      </c>
    </row>
    <row r="1068" ht="15" hidden="1">
      <c r="A1068" t="s">
        <v>4</v>
      </c>
    </row>
    <row r="1069" ht="15" hidden="1">
      <c r="A1069" t="s">
        <v>8</v>
      </c>
    </row>
    <row r="1070" ht="15" hidden="1">
      <c r="A1070" t="s">
        <v>8</v>
      </c>
    </row>
    <row r="1071" ht="15" hidden="1">
      <c r="A1071" t="s">
        <v>8</v>
      </c>
    </row>
    <row r="1072" ht="15" hidden="1">
      <c r="A1072" t="s">
        <v>4</v>
      </c>
    </row>
    <row r="1073" ht="15" hidden="1">
      <c r="A1073" t="s">
        <v>5</v>
      </c>
    </row>
    <row r="1074" ht="15" hidden="1">
      <c r="A1074" t="s">
        <v>10</v>
      </c>
    </row>
    <row r="1075" ht="15" hidden="1">
      <c r="A1075" t="s">
        <v>10</v>
      </c>
    </row>
    <row r="1076" ht="15" hidden="1">
      <c r="A1076" t="s">
        <v>10</v>
      </c>
    </row>
    <row r="1077" ht="15" hidden="1">
      <c r="A1077" t="s">
        <v>10</v>
      </c>
    </row>
    <row r="1078" ht="15" hidden="1">
      <c r="A1078" t="s">
        <v>10</v>
      </c>
    </row>
    <row r="1079" ht="15" hidden="1">
      <c r="A1079" t="s">
        <v>10</v>
      </c>
    </row>
    <row r="1080" ht="15" hidden="1">
      <c r="A1080" t="s">
        <v>10</v>
      </c>
    </row>
    <row r="1081" ht="15" hidden="1">
      <c r="A1081" t="s">
        <v>10</v>
      </c>
    </row>
    <row r="1082" ht="15" hidden="1">
      <c r="A1082" t="s">
        <v>10</v>
      </c>
    </row>
    <row r="1083" ht="15" hidden="1">
      <c r="A1083" t="s">
        <v>10</v>
      </c>
    </row>
    <row r="1084" ht="15" hidden="1">
      <c r="A1084" t="s">
        <v>5</v>
      </c>
    </row>
    <row r="1085" ht="15" hidden="1">
      <c r="A1085" t="s">
        <v>5</v>
      </c>
    </row>
    <row r="1086" ht="15" hidden="1">
      <c r="A1086" t="s">
        <v>5</v>
      </c>
    </row>
    <row r="1087" ht="15" hidden="1">
      <c r="A1087" t="s">
        <v>5</v>
      </c>
    </row>
    <row r="1088" ht="15" hidden="1">
      <c r="A1088" t="s">
        <v>5</v>
      </c>
    </row>
    <row r="1089" ht="15" hidden="1">
      <c r="A1089" t="s">
        <v>11</v>
      </c>
    </row>
    <row r="1090" ht="15" hidden="1">
      <c r="A1090" t="s">
        <v>11</v>
      </c>
    </row>
    <row r="1091" ht="15" hidden="1">
      <c r="A1091" t="s">
        <v>5</v>
      </c>
    </row>
    <row r="1092" ht="15" hidden="1">
      <c r="A1092" t="s">
        <v>5</v>
      </c>
    </row>
    <row r="1093" ht="15" hidden="1">
      <c r="A1093" t="s">
        <v>5</v>
      </c>
    </row>
    <row r="1094" ht="15" hidden="1">
      <c r="A1094" t="s">
        <v>5</v>
      </c>
    </row>
    <row r="1095" ht="15" hidden="1">
      <c r="A1095" t="s">
        <v>5</v>
      </c>
    </row>
    <row r="1096" ht="15" hidden="1">
      <c r="A1096" t="s">
        <v>5</v>
      </c>
    </row>
    <row r="1097" ht="15" hidden="1">
      <c r="A1097" t="s">
        <v>5</v>
      </c>
    </row>
    <row r="1098" ht="15" hidden="1">
      <c r="A1098" t="s">
        <v>11</v>
      </c>
    </row>
    <row r="1099" ht="15" hidden="1">
      <c r="A1099" t="s">
        <v>10</v>
      </c>
    </row>
    <row r="1100" ht="15" hidden="1">
      <c r="A1100" t="s">
        <v>5</v>
      </c>
    </row>
    <row r="1101" ht="15" hidden="1">
      <c r="A1101" t="s">
        <v>5</v>
      </c>
    </row>
    <row r="1102" ht="15" hidden="1">
      <c r="A1102" t="s">
        <v>5</v>
      </c>
    </row>
    <row r="1103" ht="15" hidden="1">
      <c r="A1103" t="s">
        <v>5</v>
      </c>
    </row>
    <row r="1104" ht="15" hidden="1">
      <c r="A1104" t="s">
        <v>5</v>
      </c>
    </row>
    <row r="1105" ht="15" hidden="1">
      <c r="A1105" t="s">
        <v>5</v>
      </c>
    </row>
    <row r="1106" ht="15" hidden="1">
      <c r="A1106" t="s">
        <v>11</v>
      </c>
    </row>
    <row r="1107" ht="15" hidden="1">
      <c r="A1107" t="s">
        <v>4</v>
      </c>
    </row>
    <row r="1108" ht="15" hidden="1">
      <c r="A1108" t="s">
        <v>9</v>
      </c>
    </row>
    <row r="1109" ht="15" hidden="1">
      <c r="A1109" t="s">
        <v>8</v>
      </c>
    </row>
    <row r="1110" ht="15" hidden="1">
      <c r="A1110" t="s">
        <v>5</v>
      </c>
    </row>
    <row r="1111" ht="15" hidden="1">
      <c r="A1111" t="s">
        <v>8</v>
      </c>
    </row>
    <row r="1112" ht="15" hidden="1">
      <c r="A1112" t="s">
        <v>15</v>
      </c>
    </row>
    <row r="1113" ht="15" hidden="1">
      <c r="A1113" t="s">
        <v>7</v>
      </c>
    </row>
    <row r="1114" ht="15" hidden="1">
      <c r="A1114" t="s">
        <v>9</v>
      </c>
    </row>
    <row r="1115" ht="15" hidden="1">
      <c r="A1115" t="s">
        <v>9</v>
      </c>
    </row>
    <row r="1116" ht="15" hidden="1">
      <c r="A1116" t="s">
        <v>5</v>
      </c>
    </row>
    <row r="1117" ht="15" hidden="1">
      <c r="A1117" t="s">
        <v>4</v>
      </c>
    </row>
    <row r="1118" ht="15" hidden="1">
      <c r="A1118" t="s">
        <v>8</v>
      </c>
    </row>
    <row r="1119" ht="15" hidden="1">
      <c r="A1119" t="s">
        <v>8</v>
      </c>
    </row>
    <row r="1120" ht="15" hidden="1">
      <c r="A1120" t="s">
        <v>8</v>
      </c>
    </row>
    <row r="1121" ht="15" hidden="1">
      <c r="A1121" t="s">
        <v>4</v>
      </c>
    </row>
    <row r="1122" ht="15" hidden="1">
      <c r="A1122" t="s">
        <v>4</v>
      </c>
    </row>
    <row r="1123" ht="15" hidden="1">
      <c r="A1123" t="s">
        <v>15</v>
      </c>
    </row>
    <row r="1124" ht="15" hidden="1">
      <c r="A1124" t="s">
        <v>4</v>
      </c>
    </row>
    <row r="1125" ht="15" hidden="1">
      <c r="A1125" t="s">
        <v>8</v>
      </c>
    </row>
    <row r="1126" ht="15" hidden="1">
      <c r="A1126" t="s">
        <v>7</v>
      </c>
    </row>
    <row r="1127" ht="15" hidden="1">
      <c r="A1127" t="s">
        <v>10</v>
      </c>
    </row>
    <row r="1128" ht="15" hidden="1">
      <c r="A1128" t="s">
        <v>19</v>
      </c>
    </row>
    <row r="1129" ht="15" hidden="1">
      <c r="A1129" t="s">
        <v>15</v>
      </c>
    </row>
    <row r="1130" ht="15" hidden="1">
      <c r="A1130" t="s">
        <v>4</v>
      </c>
    </row>
    <row r="1131" ht="15" hidden="1">
      <c r="A1131" t="s">
        <v>15</v>
      </c>
    </row>
    <row r="1132" ht="15" hidden="1">
      <c r="A1132" t="s">
        <v>19</v>
      </c>
    </row>
    <row r="1133" ht="15" hidden="1">
      <c r="A1133" t="s">
        <v>6</v>
      </c>
    </row>
    <row r="1134" ht="15" hidden="1">
      <c r="A1134" t="s">
        <v>5</v>
      </c>
    </row>
    <row r="1135" ht="15" hidden="1">
      <c r="A1135" t="s">
        <v>4</v>
      </c>
    </row>
    <row r="1136" ht="15" hidden="1">
      <c r="A1136" t="s">
        <v>9</v>
      </c>
    </row>
    <row r="1137" ht="15" hidden="1">
      <c r="A1137" t="s">
        <v>8</v>
      </c>
    </row>
    <row r="1138" ht="15" hidden="1">
      <c r="A1138" t="s">
        <v>4</v>
      </c>
    </row>
    <row r="1139" ht="15" hidden="1">
      <c r="A1139" t="s">
        <v>9</v>
      </c>
    </row>
    <row r="1140" ht="15" hidden="1">
      <c r="A1140" t="s">
        <v>8</v>
      </c>
    </row>
    <row r="1141" ht="15" hidden="1">
      <c r="A1141" t="s">
        <v>9</v>
      </c>
    </row>
    <row r="1142" ht="15" hidden="1">
      <c r="A1142" t="s">
        <v>9</v>
      </c>
    </row>
    <row r="1143" ht="15" hidden="1">
      <c r="A1143" t="s">
        <v>8</v>
      </c>
    </row>
    <row r="1144" ht="15" hidden="1">
      <c r="A1144" t="s">
        <v>9</v>
      </c>
    </row>
    <row r="1145" ht="15" hidden="1">
      <c r="A1145" t="s">
        <v>8</v>
      </c>
    </row>
    <row r="1146" ht="15" hidden="1">
      <c r="A1146" t="s">
        <v>8</v>
      </c>
    </row>
    <row r="1147" ht="15" hidden="1">
      <c r="A1147" t="s">
        <v>8</v>
      </c>
    </row>
    <row r="1148" ht="15" hidden="1">
      <c r="A1148" t="s">
        <v>13</v>
      </c>
    </row>
    <row r="1149" ht="15" hidden="1">
      <c r="A1149" t="s">
        <v>13</v>
      </c>
    </row>
    <row r="1150" ht="15" hidden="1">
      <c r="A1150" t="s">
        <v>8</v>
      </c>
    </row>
    <row r="1151" ht="15" hidden="1">
      <c r="A1151" t="s">
        <v>8</v>
      </c>
    </row>
    <row r="1152" ht="15" hidden="1">
      <c r="A1152" t="s">
        <v>8</v>
      </c>
    </row>
    <row r="1153" ht="15" hidden="1">
      <c r="A1153" t="s">
        <v>8</v>
      </c>
    </row>
    <row r="1154" ht="15" hidden="1">
      <c r="A1154" t="s">
        <v>8</v>
      </c>
    </row>
    <row r="1155" ht="15" hidden="1">
      <c r="A1155" t="s">
        <v>13</v>
      </c>
    </row>
    <row r="1156" ht="15" hidden="1">
      <c r="A1156" t="s">
        <v>8</v>
      </c>
    </row>
    <row r="1157" ht="15" hidden="1">
      <c r="A1157" t="s">
        <v>8</v>
      </c>
    </row>
    <row r="1158" ht="15" hidden="1">
      <c r="A1158" t="s">
        <v>8</v>
      </c>
    </row>
    <row r="1159" ht="15" hidden="1">
      <c r="A1159" t="s">
        <v>8</v>
      </c>
    </row>
    <row r="1160" ht="15" hidden="1">
      <c r="A1160" t="s">
        <v>8</v>
      </c>
    </row>
    <row r="1161" ht="15" hidden="1">
      <c r="A1161" t="s">
        <v>8</v>
      </c>
    </row>
    <row r="1162" ht="15" hidden="1">
      <c r="A1162" t="s">
        <v>8</v>
      </c>
    </row>
    <row r="1163" ht="15" hidden="1">
      <c r="A1163" t="s">
        <v>13</v>
      </c>
    </row>
    <row r="1164" ht="15" hidden="1">
      <c r="A1164" t="s">
        <v>13</v>
      </c>
    </row>
    <row r="1165" ht="15" hidden="1">
      <c r="A1165" t="s">
        <v>8</v>
      </c>
    </row>
    <row r="1166" ht="15" hidden="1">
      <c r="A1166" t="s">
        <v>8</v>
      </c>
    </row>
    <row r="1167" ht="15" hidden="1">
      <c r="A1167" t="s">
        <v>8</v>
      </c>
    </row>
    <row r="1168" ht="15" hidden="1">
      <c r="A1168" t="s">
        <v>8</v>
      </c>
    </row>
    <row r="1169" ht="15" hidden="1">
      <c r="A1169" t="s">
        <v>8</v>
      </c>
    </row>
    <row r="1170" ht="15" hidden="1">
      <c r="A1170" t="s">
        <v>8</v>
      </c>
    </row>
    <row r="1171" ht="15" hidden="1">
      <c r="A1171" t="s">
        <v>13</v>
      </c>
    </row>
    <row r="1172" ht="15" hidden="1">
      <c r="A1172" t="s">
        <v>13</v>
      </c>
    </row>
    <row r="1173" ht="15" hidden="1">
      <c r="A1173" t="s">
        <v>8</v>
      </c>
    </row>
    <row r="1174" ht="15" hidden="1">
      <c r="A1174" t="s">
        <v>13</v>
      </c>
    </row>
    <row r="1175" ht="15" hidden="1">
      <c r="A1175" t="s">
        <v>8</v>
      </c>
    </row>
    <row r="1176" ht="15" hidden="1">
      <c r="A1176" t="s">
        <v>8</v>
      </c>
    </row>
    <row r="1177" ht="15" hidden="1">
      <c r="A1177" t="s">
        <v>8</v>
      </c>
    </row>
    <row r="1178" ht="15" hidden="1">
      <c r="A1178" t="s">
        <v>8</v>
      </c>
    </row>
    <row r="1179" ht="15" hidden="1">
      <c r="A1179" t="s">
        <v>8</v>
      </c>
    </row>
    <row r="1180" ht="15" hidden="1">
      <c r="A1180" t="s">
        <v>13</v>
      </c>
    </row>
    <row r="1181" ht="15" hidden="1">
      <c r="A1181" t="s">
        <v>13</v>
      </c>
    </row>
    <row r="1182" ht="15" hidden="1">
      <c r="A1182" t="s">
        <v>13</v>
      </c>
    </row>
    <row r="1183" ht="15" hidden="1">
      <c r="A1183" t="s">
        <v>8</v>
      </c>
    </row>
    <row r="1184" ht="15" hidden="1">
      <c r="A1184" t="s">
        <v>8</v>
      </c>
    </row>
    <row r="1185" ht="15" hidden="1">
      <c r="A1185" t="s">
        <v>13</v>
      </c>
    </row>
    <row r="1186" ht="15" hidden="1">
      <c r="A1186" t="s">
        <v>13</v>
      </c>
    </row>
    <row r="1187" ht="15" hidden="1">
      <c r="A1187" t="s">
        <v>8</v>
      </c>
    </row>
    <row r="1188" ht="15" hidden="1">
      <c r="A1188" t="s">
        <v>13</v>
      </c>
    </row>
    <row r="1189" ht="15" hidden="1">
      <c r="A1189" t="s">
        <v>8</v>
      </c>
    </row>
    <row r="1190" ht="15" hidden="1">
      <c r="A1190" t="s">
        <v>8</v>
      </c>
    </row>
    <row r="1191" ht="15" hidden="1">
      <c r="A1191" t="s">
        <v>8</v>
      </c>
    </row>
    <row r="1192" ht="15" hidden="1">
      <c r="A1192" t="s">
        <v>8</v>
      </c>
    </row>
    <row r="1193" ht="15" hidden="1">
      <c r="A1193" t="s">
        <v>8</v>
      </c>
    </row>
    <row r="1194" ht="15" hidden="1">
      <c r="A1194" t="s">
        <v>8</v>
      </c>
    </row>
    <row r="1195" ht="15" hidden="1">
      <c r="A1195" t="s">
        <v>13</v>
      </c>
    </row>
    <row r="1196" ht="15" hidden="1">
      <c r="A1196" t="s">
        <v>8</v>
      </c>
    </row>
    <row r="1197" ht="15" hidden="1">
      <c r="A1197" t="s">
        <v>8</v>
      </c>
    </row>
    <row r="1198" ht="15" hidden="1">
      <c r="A1198" t="s">
        <v>13</v>
      </c>
    </row>
    <row r="1199" ht="15" hidden="1">
      <c r="A1199" t="s">
        <v>13</v>
      </c>
    </row>
    <row r="1200" ht="15" hidden="1">
      <c r="A1200" t="s">
        <v>8</v>
      </c>
    </row>
    <row r="1201" ht="15" hidden="1">
      <c r="A1201" t="s">
        <v>8</v>
      </c>
    </row>
    <row r="1202" ht="15" hidden="1">
      <c r="A1202" t="s">
        <v>13</v>
      </c>
    </row>
    <row r="1203" ht="15" hidden="1">
      <c r="A1203" t="s">
        <v>13</v>
      </c>
    </row>
    <row r="1204" ht="15" hidden="1">
      <c r="A1204" t="s">
        <v>8</v>
      </c>
    </row>
    <row r="1205" ht="15" hidden="1">
      <c r="A1205" t="s">
        <v>13</v>
      </c>
    </row>
    <row r="1206" ht="15" hidden="1">
      <c r="A1206" t="s">
        <v>8</v>
      </c>
    </row>
    <row r="1207" ht="15" hidden="1">
      <c r="A1207" t="s">
        <v>13</v>
      </c>
    </row>
    <row r="1208" ht="15" hidden="1">
      <c r="A1208" t="s">
        <v>8</v>
      </c>
    </row>
    <row r="1209" ht="15" hidden="1">
      <c r="A1209" t="s">
        <v>13</v>
      </c>
    </row>
    <row r="1210" ht="15" hidden="1">
      <c r="A1210" t="s">
        <v>8</v>
      </c>
    </row>
    <row r="1211" ht="15" hidden="1">
      <c r="A1211" t="s">
        <v>13</v>
      </c>
    </row>
    <row r="1212" ht="15" hidden="1">
      <c r="A1212" t="s">
        <v>13</v>
      </c>
    </row>
    <row r="1213" ht="15" hidden="1">
      <c r="A1213" t="s">
        <v>8</v>
      </c>
    </row>
    <row r="1214" ht="15" hidden="1">
      <c r="A1214" t="s">
        <v>13</v>
      </c>
    </row>
    <row r="1215" ht="15" hidden="1">
      <c r="A1215" t="s">
        <v>13</v>
      </c>
    </row>
    <row r="1216" ht="15" hidden="1">
      <c r="A1216" t="s">
        <v>13</v>
      </c>
    </row>
    <row r="1217" ht="15" hidden="1">
      <c r="A1217" t="s">
        <v>13</v>
      </c>
    </row>
    <row r="1218" ht="15" hidden="1">
      <c r="A1218" t="s">
        <v>8</v>
      </c>
    </row>
    <row r="1219" ht="15" hidden="1">
      <c r="A1219" t="s">
        <v>8</v>
      </c>
    </row>
    <row r="1220" ht="15" hidden="1">
      <c r="A1220" t="s">
        <v>8</v>
      </c>
    </row>
    <row r="1221" ht="15" hidden="1">
      <c r="A1221" t="s">
        <v>8</v>
      </c>
    </row>
    <row r="1222" ht="15" hidden="1">
      <c r="A1222" t="s">
        <v>13</v>
      </c>
    </row>
    <row r="1223" ht="15" hidden="1">
      <c r="A1223" t="s">
        <v>8</v>
      </c>
    </row>
    <row r="1224" ht="15" hidden="1">
      <c r="A1224" t="s">
        <v>8</v>
      </c>
    </row>
    <row r="1225" ht="15" hidden="1">
      <c r="A1225" t="s">
        <v>8</v>
      </c>
    </row>
    <row r="1226" ht="15" hidden="1">
      <c r="A1226" t="s">
        <v>8</v>
      </c>
    </row>
    <row r="1227" ht="15" hidden="1">
      <c r="A1227" t="s">
        <v>13</v>
      </c>
    </row>
    <row r="1228" ht="15" hidden="1">
      <c r="A1228" t="s">
        <v>8</v>
      </c>
    </row>
    <row r="1229" ht="15" hidden="1">
      <c r="A1229" t="s">
        <v>13</v>
      </c>
    </row>
    <row r="1230" ht="15" hidden="1">
      <c r="A1230" t="s">
        <v>8</v>
      </c>
    </row>
    <row r="1231" ht="15" hidden="1">
      <c r="A1231" t="s">
        <v>8</v>
      </c>
    </row>
    <row r="1232" ht="15" hidden="1">
      <c r="A1232" t="s">
        <v>8</v>
      </c>
    </row>
    <row r="1233" ht="15" hidden="1">
      <c r="A1233" t="s">
        <v>13</v>
      </c>
    </row>
    <row r="1234" ht="15" hidden="1">
      <c r="A1234" t="s">
        <v>8</v>
      </c>
    </row>
    <row r="1235" ht="15" hidden="1">
      <c r="A1235" t="s">
        <v>8</v>
      </c>
    </row>
    <row r="1236" ht="15" hidden="1">
      <c r="A1236" t="s">
        <v>8</v>
      </c>
    </row>
    <row r="1237" ht="15" hidden="1">
      <c r="A1237" t="s">
        <v>8</v>
      </c>
    </row>
    <row r="1238" ht="15" hidden="1">
      <c r="A1238" t="s">
        <v>8</v>
      </c>
    </row>
    <row r="1239" ht="15" hidden="1">
      <c r="A1239" t="s">
        <v>8</v>
      </c>
    </row>
    <row r="1240" ht="15" hidden="1">
      <c r="A1240" t="s">
        <v>8</v>
      </c>
    </row>
    <row r="1241" ht="15" hidden="1">
      <c r="A1241" t="s">
        <v>8</v>
      </c>
    </row>
    <row r="1242" ht="15" hidden="1">
      <c r="A1242" t="s">
        <v>8</v>
      </c>
    </row>
    <row r="1243" ht="15" hidden="1">
      <c r="A1243" t="s">
        <v>8</v>
      </c>
    </row>
    <row r="1244" ht="15" hidden="1">
      <c r="A1244" t="s">
        <v>8</v>
      </c>
    </row>
    <row r="1245" ht="15" hidden="1">
      <c r="A1245" t="s">
        <v>8</v>
      </c>
    </row>
    <row r="1246" ht="15" hidden="1">
      <c r="A1246" t="s">
        <v>8</v>
      </c>
    </row>
    <row r="1247" ht="15" hidden="1">
      <c r="A1247" t="s">
        <v>8</v>
      </c>
    </row>
    <row r="1248" ht="15" hidden="1">
      <c r="A1248" t="s">
        <v>13</v>
      </c>
    </row>
    <row r="1249" ht="15" hidden="1">
      <c r="A1249" t="s">
        <v>8</v>
      </c>
    </row>
    <row r="1250" ht="15" hidden="1">
      <c r="A1250" t="s">
        <v>8</v>
      </c>
    </row>
    <row r="1251" ht="15" hidden="1">
      <c r="A1251" t="s">
        <v>13</v>
      </c>
    </row>
    <row r="1252" ht="15" hidden="1">
      <c r="A1252" t="s">
        <v>8</v>
      </c>
    </row>
    <row r="1253" ht="15" hidden="1">
      <c r="A1253" t="s">
        <v>8</v>
      </c>
    </row>
    <row r="1254" ht="15" hidden="1">
      <c r="A1254" t="s">
        <v>8</v>
      </c>
    </row>
    <row r="1255" ht="15" hidden="1">
      <c r="A1255" t="s">
        <v>8</v>
      </c>
    </row>
    <row r="1256" ht="15" hidden="1">
      <c r="A1256" t="s">
        <v>8</v>
      </c>
    </row>
    <row r="1257" ht="15" hidden="1">
      <c r="A1257" t="s">
        <v>8</v>
      </c>
    </row>
    <row r="1258" ht="15" hidden="1">
      <c r="A1258" t="s">
        <v>8</v>
      </c>
    </row>
    <row r="1259" ht="15" hidden="1">
      <c r="A1259" t="s">
        <v>13</v>
      </c>
    </row>
    <row r="1260" ht="15" hidden="1">
      <c r="A1260" t="s">
        <v>13</v>
      </c>
    </row>
    <row r="1261" ht="15" hidden="1">
      <c r="A1261" t="s">
        <v>8</v>
      </c>
    </row>
    <row r="1262" ht="15" hidden="1">
      <c r="A1262" t="s">
        <v>8</v>
      </c>
    </row>
    <row r="1263" ht="15" hidden="1">
      <c r="A1263" t="s">
        <v>8</v>
      </c>
    </row>
    <row r="1264" ht="15" hidden="1">
      <c r="A1264" t="s">
        <v>8</v>
      </c>
    </row>
    <row r="1265" ht="15" hidden="1">
      <c r="A1265" t="s">
        <v>8</v>
      </c>
    </row>
    <row r="1266" ht="15" hidden="1">
      <c r="A1266" t="s">
        <v>13</v>
      </c>
    </row>
    <row r="1267" ht="15" hidden="1">
      <c r="A1267" t="s">
        <v>8</v>
      </c>
    </row>
    <row r="1268" ht="15" hidden="1">
      <c r="A1268" t="s">
        <v>8</v>
      </c>
    </row>
    <row r="1269" ht="15" hidden="1">
      <c r="A1269" t="s">
        <v>13</v>
      </c>
    </row>
    <row r="1270" ht="15" hidden="1">
      <c r="A1270" t="s">
        <v>13</v>
      </c>
    </row>
    <row r="1271" ht="15" hidden="1">
      <c r="A1271" t="s">
        <v>13</v>
      </c>
    </row>
    <row r="1272" ht="15" hidden="1">
      <c r="A1272" t="s">
        <v>8</v>
      </c>
    </row>
    <row r="1273" ht="15" hidden="1">
      <c r="A1273" t="s">
        <v>8</v>
      </c>
    </row>
    <row r="1274" ht="15" hidden="1">
      <c r="A1274" t="s">
        <v>8</v>
      </c>
    </row>
    <row r="1275" ht="15" hidden="1">
      <c r="A1275" t="s">
        <v>13</v>
      </c>
    </row>
    <row r="1276" ht="15" hidden="1">
      <c r="A1276" t="s">
        <v>8</v>
      </c>
    </row>
    <row r="1277" ht="15" hidden="1">
      <c r="A1277" t="s">
        <v>13</v>
      </c>
    </row>
    <row r="1278" ht="15" hidden="1">
      <c r="A1278" t="s">
        <v>8</v>
      </c>
    </row>
    <row r="1279" ht="15" hidden="1">
      <c r="A1279" t="s">
        <v>13</v>
      </c>
    </row>
    <row r="1280" ht="15" hidden="1">
      <c r="A1280" t="s">
        <v>13</v>
      </c>
    </row>
    <row r="1281" ht="15" hidden="1">
      <c r="A1281" t="s">
        <v>13</v>
      </c>
    </row>
    <row r="1282" ht="15" hidden="1">
      <c r="A1282" t="s">
        <v>8</v>
      </c>
    </row>
    <row r="1283" ht="15" hidden="1">
      <c r="A1283" t="s">
        <v>8</v>
      </c>
    </row>
    <row r="1284" ht="15" hidden="1">
      <c r="A1284" t="s">
        <v>13</v>
      </c>
    </row>
    <row r="1285" ht="15" hidden="1">
      <c r="A1285" t="s">
        <v>13</v>
      </c>
    </row>
    <row r="1286" ht="15" hidden="1">
      <c r="A1286" t="s">
        <v>8</v>
      </c>
    </row>
    <row r="1287" ht="15" hidden="1">
      <c r="A1287" t="s">
        <v>8</v>
      </c>
    </row>
    <row r="1288" ht="15" hidden="1">
      <c r="A1288" t="s">
        <v>8</v>
      </c>
    </row>
    <row r="1289" ht="15" hidden="1">
      <c r="A1289" t="s">
        <v>8</v>
      </c>
    </row>
    <row r="1290" ht="15" hidden="1">
      <c r="A1290" t="s">
        <v>8</v>
      </c>
    </row>
    <row r="1291" ht="15" hidden="1">
      <c r="A1291" t="s">
        <v>8</v>
      </c>
    </row>
    <row r="1292" ht="15" hidden="1">
      <c r="A1292" t="s">
        <v>8</v>
      </c>
    </row>
    <row r="1293" ht="15" hidden="1">
      <c r="A1293" t="s">
        <v>8</v>
      </c>
    </row>
    <row r="1294" ht="15" hidden="1">
      <c r="A1294" t="s">
        <v>13</v>
      </c>
    </row>
    <row r="1295" ht="15" hidden="1">
      <c r="A1295" t="s">
        <v>8</v>
      </c>
    </row>
    <row r="1296" ht="15" hidden="1">
      <c r="A1296" t="s">
        <v>8</v>
      </c>
    </row>
    <row r="1297" ht="15" hidden="1">
      <c r="A1297" t="s">
        <v>13</v>
      </c>
    </row>
    <row r="1298" ht="15" hidden="1">
      <c r="A1298" t="s">
        <v>8</v>
      </c>
    </row>
    <row r="1299" ht="15" hidden="1">
      <c r="A1299" t="s">
        <v>13</v>
      </c>
    </row>
    <row r="1300" ht="15" hidden="1">
      <c r="A1300" t="s">
        <v>8</v>
      </c>
    </row>
    <row r="1301" ht="15" hidden="1">
      <c r="A1301" t="s">
        <v>8</v>
      </c>
    </row>
    <row r="1302" ht="15" hidden="1">
      <c r="A1302" t="s">
        <v>8</v>
      </c>
    </row>
    <row r="1303" ht="15" hidden="1">
      <c r="A1303" t="s">
        <v>8</v>
      </c>
    </row>
    <row r="1304" ht="15" hidden="1">
      <c r="A1304" t="s">
        <v>8</v>
      </c>
    </row>
    <row r="1305" ht="15" hidden="1">
      <c r="A1305" t="s">
        <v>8</v>
      </c>
    </row>
    <row r="1306" ht="15" hidden="1">
      <c r="A1306" t="s">
        <v>8</v>
      </c>
    </row>
    <row r="1307" ht="15" hidden="1">
      <c r="A1307" t="s">
        <v>13</v>
      </c>
    </row>
    <row r="1308" ht="15" hidden="1">
      <c r="A1308" t="s">
        <v>8</v>
      </c>
    </row>
    <row r="1309" ht="15" hidden="1">
      <c r="A1309" t="s">
        <v>13</v>
      </c>
    </row>
    <row r="1310" ht="15" hidden="1">
      <c r="A1310" t="s">
        <v>13</v>
      </c>
    </row>
    <row r="1311" ht="15" hidden="1">
      <c r="A1311" t="s">
        <v>8</v>
      </c>
    </row>
    <row r="1312" ht="15" hidden="1">
      <c r="A1312" t="s">
        <v>8</v>
      </c>
    </row>
    <row r="1313" ht="15" hidden="1">
      <c r="A1313" t="s">
        <v>13</v>
      </c>
    </row>
    <row r="1314" ht="15" hidden="1">
      <c r="A1314" t="s">
        <v>8</v>
      </c>
    </row>
    <row r="1315" ht="15" hidden="1">
      <c r="A1315" t="s">
        <v>13</v>
      </c>
    </row>
    <row r="1316" ht="15" hidden="1">
      <c r="A1316" t="s">
        <v>13</v>
      </c>
    </row>
    <row r="1317" ht="15" hidden="1">
      <c r="A1317" t="s">
        <v>8</v>
      </c>
    </row>
    <row r="1318" ht="15" hidden="1">
      <c r="A1318" t="s">
        <v>8</v>
      </c>
    </row>
    <row r="1319" ht="15" hidden="1">
      <c r="A1319" t="s">
        <v>8</v>
      </c>
    </row>
    <row r="1320" ht="15" hidden="1">
      <c r="A1320" t="s">
        <v>8</v>
      </c>
    </row>
    <row r="1321" ht="15" hidden="1">
      <c r="A1321" t="s">
        <v>8</v>
      </c>
    </row>
    <row r="1322" ht="15" hidden="1">
      <c r="A1322" t="s">
        <v>13</v>
      </c>
    </row>
    <row r="1323" ht="15" hidden="1">
      <c r="A1323" t="s">
        <v>8</v>
      </c>
    </row>
    <row r="1324" ht="15" hidden="1">
      <c r="A1324" t="s">
        <v>8</v>
      </c>
    </row>
    <row r="1325" ht="15" hidden="1">
      <c r="A1325" t="s">
        <v>13</v>
      </c>
    </row>
    <row r="1326" ht="15" hidden="1">
      <c r="A1326" t="s">
        <v>8</v>
      </c>
    </row>
    <row r="1327" ht="15" hidden="1">
      <c r="A1327" t="s">
        <v>13</v>
      </c>
    </row>
    <row r="1328" ht="15" hidden="1">
      <c r="A1328" t="s">
        <v>8</v>
      </c>
    </row>
    <row r="1329" ht="15" hidden="1">
      <c r="A1329" t="s">
        <v>8</v>
      </c>
    </row>
    <row r="1330" ht="15" hidden="1">
      <c r="A1330" t="s">
        <v>8</v>
      </c>
    </row>
    <row r="1331" ht="15" hidden="1">
      <c r="A1331" t="s">
        <v>8</v>
      </c>
    </row>
    <row r="1332" ht="15" hidden="1">
      <c r="A1332" t="s">
        <v>8</v>
      </c>
    </row>
    <row r="1333" ht="15" hidden="1">
      <c r="A1333" t="s">
        <v>8</v>
      </c>
    </row>
    <row r="1334" ht="15" hidden="1">
      <c r="A1334" t="s">
        <v>8</v>
      </c>
    </row>
    <row r="1335" ht="15" hidden="1">
      <c r="A1335" t="s">
        <v>8</v>
      </c>
    </row>
    <row r="1336" ht="15" hidden="1">
      <c r="A1336" t="s">
        <v>13</v>
      </c>
    </row>
    <row r="1337" ht="15" hidden="1">
      <c r="A1337" t="s">
        <v>13</v>
      </c>
    </row>
    <row r="1338" ht="15" hidden="1">
      <c r="A1338" t="s">
        <v>13</v>
      </c>
    </row>
    <row r="1339" ht="15" hidden="1">
      <c r="A1339" t="s">
        <v>8</v>
      </c>
    </row>
    <row r="1340" ht="15" hidden="1">
      <c r="A1340" t="s">
        <v>8</v>
      </c>
    </row>
    <row r="1341" ht="15" hidden="1">
      <c r="A1341" t="s">
        <v>8</v>
      </c>
    </row>
    <row r="1342" ht="15" hidden="1">
      <c r="A1342" t="s">
        <v>8</v>
      </c>
    </row>
    <row r="1343" ht="15" hidden="1">
      <c r="A1343" t="s">
        <v>8</v>
      </c>
    </row>
    <row r="1344" ht="15" hidden="1">
      <c r="A1344" t="s">
        <v>8</v>
      </c>
    </row>
    <row r="1345" ht="15" hidden="1">
      <c r="A1345" t="s">
        <v>8</v>
      </c>
    </row>
    <row r="1346" ht="15" hidden="1">
      <c r="A1346" t="s">
        <v>8</v>
      </c>
    </row>
    <row r="1347" ht="15" hidden="1">
      <c r="A1347" t="s">
        <v>8</v>
      </c>
    </row>
    <row r="1348" ht="15" hidden="1">
      <c r="A1348" t="s">
        <v>8</v>
      </c>
    </row>
    <row r="1349" ht="15" hidden="1">
      <c r="A1349" t="s">
        <v>8</v>
      </c>
    </row>
    <row r="1350" ht="15" hidden="1">
      <c r="A1350" t="s">
        <v>8</v>
      </c>
    </row>
    <row r="1351" ht="15" hidden="1">
      <c r="A1351" t="s">
        <v>13</v>
      </c>
    </row>
    <row r="1352" ht="15" hidden="1">
      <c r="A1352" t="s">
        <v>13</v>
      </c>
    </row>
    <row r="1353" ht="15" hidden="1">
      <c r="A1353" t="s">
        <v>8</v>
      </c>
    </row>
    <row r="1354" ht="15" hidden="1">
      <c r="A1354" t="s">
        <v>8</v>
      </c>
    </row>
    <row r="1355" ht="15" hidden="1">
      <c r="A1355" t="s">
        <v>13</v>
      </c>
    </row>
    <row r="1356" ht="15" hidden="1">
      <c r="A1356" t="s">
        <v>13</v>
      </c>
    </row>
    <row r="1357" ht="15" hidden="1">
      <c r="A1357" t="s">
        <v>8</v>
      </c>
    </row>
    <row r="1358" ht="15" hidden="1">
      <c r="A1358" t="s">
        <v>13</v>
      </c>
    </row>
    <row r="1359" ht="15" hidden="1">
      <c r="A1359" t="s">
        <v>8</v>
      </c>
    </row>
    <row r="1360" ht="15" hidden="1">
      <c r="A1360" t="s">
        <v>8</v>
      </c>
    </row>
    <row r="1361" ht="15" hidden="1">
      <c r="A1361" t="s">
        <v>8</v>
      </c>
    </row>
    <row r="1362" ht="15" hidden="1">
      <c r="A1362" t="s">
        <v>13</v>
      </c>
    </row>
    <row r="1363" ht="15" hidden="1">
      <c r="A1363" t="s">
        <v>8</v>
      </c>
    </row>
    <row r="1364" ht="15" hidden="1">
      <c r="A1364" t="s">
        <v>13</v>
      </c>
    </row>
    <row r="1365" ht="15" hidden="1">
      <c r="A1365" t="s">
        <v>8</v>
      </c>
    </row>
    <row r="1366" ht="15" hidden="1">
      <c r="A1366" t="s">
        <v>8</v>
      </c>
    </row>
    <row r="1367" ht="15" hidden="1">
      <c r="A1367" t="s">
        <v>8</v>
      </c>
    </row>
    <row r="1368" ht="15" hidden="1">
      <c r="A1368" t="s">
        <v>8</v>
      </c>
    </row>
    <row r="1369" ht="15" hidden="1">
      <c r="A1369" t="s">
        <v>8</v>
      </c>
    </row>
    <row r="1370" ht="15" hidden="1">
      <c r="A1370" t="s">
        <v>13</v>
      </c>
    </row>
    <row r="1371" ht="15" hidden="1">
      <c r="A1371" t="s">
        <v>8</v>
      </c>
    </row>
    <row r="1372" ht="15" hidden="1">
      <c r="A1372" t="s">
        <v>8</v>
      </c>
    </row>
    <row r="1373" ht="15" hidden="1">
      <c r="A1373" t="s">
        <v>13</v>
      </c>
    </row>
    <row r="1374" ht="15" hidden="1">
      <c r="A1374" t="s">
        <v>8</v>
      </c>
    </row>
    <row r="1375" ht="15" hidden="1">
      <c r="A1375" t="s">
        <v>8</v>
      </c>
    </row>
    <row r="1376" ht="15" hidden="1">
      <c r="A1376" t="s">
        <v>8</v>
      </c>
    </row>
    <row r="1377" ht="15" hidden="1">
      <c r="A1377" t="s">
        <v>8</v>
      </c>
    </row>
    <row r="1378" ht="15" hidden="1">
      <c r="A1378" t="s">
        <v>13</v>
      </c>
    </row>
    <row r="1379" ht="15" hidden="1">
      <c r="A1379" t="s">
        <v>13</v>
      </c>
    </row>
    <row r="1380" ht="15" hidden="1">
      <c r="A1380" t="s">
        <v>8</v>
      </c>
    </row>
    <row r="1381" ht="15" hidden="1">
      <c r="A1381" t="s">
        <v>8</v>
      </c>
    </row>
    <row r="1382" ht="15" hidden="1">
      <c r="A1382" t="s">
        <v>8</v>
      </c>
    </row>
    <row r="1383" ht="15" hidden="1">
      <c r="A1383" t="s">
        <v>8</v>
      </c>
    </row>
    <row r="1384" ht="15" hidden="1">
      <c r="A1384" t="s">
        <v>8</v>
      </c>
    </row>
    <row r="1385" ht="15" hidden="1">
      <c r="A1385" t="s">
        <v>13</v>
      </c>
    </row>
    <row r="1386" ht="15" hidden="1">
      <c r="A1386" t="s">
        <v>8</v>
      </c>
    </row>
    <row r="1387" ht="15" hidden="1">
      <c r="A1387" t="s">
        <v>8</v>
      </c>
    </row>
    <row r="1388" ht="15" hidden="1">
      <c r="A1388" t="s">
        <v>8</v>
      </c>
    </row>
    <row r="1389" ht="15" hidden="1">
      <c r="A1389" t="s">
        <v>8</v>
      </c>
    </row>
    <row r="1390" ht="15" hidden="1">
      <c r="A1390" t="s">
        <v>8</v>
      </c>
    </row>
    <row r="1391" ht="15" hidden="1">
      <c r="A1391" t="s">
        <v>8</v>
      </c>
    </row>
    <row r="1392" ht="15" hidden="1">
      <c r="A1392" t="s">
        <v>8</v>
      </c>
    </row>
    <row r="1393" ht="15" hidden="1">
      <c r="A1393" t="s">
        <v>13</v>
      </c>
    </row>
    <row r="1394" ht="15" hidden="1">
      <c r="A1394" t="s">
        <v>13</v>
      </c>
    </row>
    <row r="1395" ht="15" hidden="1">
      <c r="A1395" t="s">
        <v>8</v>
      </c>
    </row>
    <row r="1396" ht="15" hidden="1">
      <c r="A1396" t="s">
        <v>13</v>
      </c>
    </row>
    <row r="1397" ht="15" hidden="1">
      <c r="A1397" t="s">
        <v>8</v>
      </c>
    </row>
    <row r="1398" ht="15" hidden="1">
      <c r="A1398" t="s">
        <v>8</v>
      </c>
    </row>
    <row r="1399" ht="15" hidden="1">
      <c r="A1399" t="s">
        <v>8</v>
      </c>
    </row>
    <row r="1400" ht="15" hidden="1">
      <c r="A1400" t="s">
        <v>8</v>
      </c>
    </row>
    <row r="1401" ht="15" hidden="1">
      <c r="A1401" t="s">
        <v>8</v>
      </c>
    </row>
    <row r="1402" ht="15" hidden="1">
      <c r="A1402" t="s">
        <v>8</v>
      </c>
    </row>
    <row r="1403" ht="15" hidden="1">
      <c r="A1403" t="s">
        <v>8</v>
      </c>
    </row>
    <row r="1404" ht="15" hidden="1">
      <c r="A1404" t="s">
        <v>13</v>
      </c>
    </row>
    <row r="1405" ht="15" hidden="1">
      <c r="A1405" t="s">
        <v>13</v>
      </c>
    </row>
    <row r="1406" ht="15" hidden="1">
      <c r="A1406" t="s">
        <v>8</v>
      </c>
    </row>
    <row r="1407" ht="15" hidden="1">
      <c r="A1407" t="s">
        <v>13</v>
      </c>
    </row>
    <row r="1408" ht="15" hidden="1">
      <c r="A1408" t="s">
        <v>8</v>
      </c>
    </row>
    <row r="1409" ht="15" hidden="1">
      <c r="A1409" t="s">
        <v>8</v>
      </c>
    </row>
    <row r="1410" ht="15" hidden="1">
      <c r="A1410" t="s">
        <v>8</v>
      </c>
    </row>
    <row r="1411" ht="15" hidden="1">
      <c r="A1411" t="s">
        <v>13</v>
      </c>
    </row>
    <row r="1412" ht="15" hidden="1">
      <c r="A1412" t="s">
        <v>8</v>
      </c>
    </row>
    <row r="1413" ht="15" hidden="1">
      <c r="A1413" t="s">
        <v>13</v>
      </c>
    </row>
    <row r="1414" ht="15" hidden="1">
      <c r="A1414" t="s">
        <v>8</v>
      </c>
    </row>
    <row r="1415" ht="15" hidden="1">
      <c r="A1415" t="s">
        <v>13</v>
      </c>
    </row>
    <row r="1416" ht="15" hidden="1">
      <c r="A1416" t="s">
        <v>8</v>
      </c>
    </row>
    <row r="1417" ht="15" hidden="1">
      <c r="A1417" t="s">
        <v>13</v>
      </c>
    </row>
    <row r="1418" ht="15" hidden="1">
      <c r="A1418" t="s">
        <v>8</v>
      </c>
    </row>
    <row r="1419" ht="15" hidden="1">
      <c r="A1419" t="s">
        <v>13</v>
      </c>
    </row>
    <row r="1420" ht="15" hidden="1">
      <c r="A1420" t="s">
        <v>8</v>
      </c>
    </row>
    <row r="1421" ht="15" hidden="1">
      <c r="A1421" t="s">
        <v>8</v>
      </c>
    </row>
    <row r="1422" ht="15" hidden="1">
      <c r="A1422" t="s">
        <v>8</v>
      </c>
    </row>
    <row r="1423" ht="15" hidden="1">
      <c r="A1423" t="s">
        <v>8</v>
      </c>
    </row>
    <row r="1424" ht="15" hidden="1">
      <c r="A1424" t="s">
        <v>8</v>
      </c>
    </row>
    <row r="1425" ht="15" hidden="1">
      <c r="A1425" t="s">
        <v>13</v>
      </c>
    </row>
    <row r="1426" ht="15" hidden="1">
      <c r="A1426" t="s">
        <v>13</v>
      </c>
    </row>
    <row r="1427" ht="15" hidden="1">
      <c r="A1427" t="s">
        <v>8</v>
      </c>
    </row>
    <row r="1428" ht="15" hidden="1">
      <c r="A1428" t="s">
        <v>8</v>
      </c>
    </row>
    <row r="1429" ht="15" hidden="1">
      <c r="A1429" t="s">
        <v>8</v>
      </c>
    </row>
    <row r="1430" ht="15" hidden="1">
      <c r="A1430" t="s">
        <v>8</v>
      </c>
    </row>
    <row r="1431" ht="15" hidden="1">
      <c r="A1431" t="s">
        <v>8</v>
      </c>
    </row>
    <row r="1432" ht="15" hidden="1">
      <c r="A1432" t="s">
        <v>8</v>
      </c>
    </row>
    <row r="1433" ht="15" hidden="1">
      <c r="A1433" t="s">
        <v>8</v>
      </c>
    </row>
    <row r="1434" ht="15" hidden="1">
      <c r="A1434" t="s">
        <v>8</v>
      </c>
    </row>
    <row r="1435" ht="15" hidden="1">
      <c r="A1435" t="s">
        <v>13</v>
      </c>
    </row>
    <row r="1436" ht="15" hidden="1">
      <c r="A1436" t="s">
        <v>13</v>
      </c>
    </row>
    <row r="1437" ht="15" hidden="1">
      <c r="A1437" t="s">
        <v>8</v>
      </c>
    </row>
    <row r="1438" ht="15" hidden="1">
      <c r="A1438" t="s">
        <v>8</v>
      </c>
    </row>
    <row r="1439" ht="15" hidden="1">
      <c r="A1439" t="s">
        <v>8</v>
      </c>
    </row>
    <row r="1440" ht="15" hidden="1">
      <c r="A1440" t="s">
        <v>8</v>
      </c>
    </row>
    <row r="1441" ht="15" hidden="1">
      <c r="A1441" t="s">
        <v>8</v>
      </c>
    </row>
    <row r="1442" ht="15" hidden="1">
      <c r="A1442" t="s">
        <v>8</v>
      </c>
    </row>
    <row r="1443" ht="15" hidden="1">
      <c r="A1443" t="s">
        <v>8</v>
      </c>
    </row>
    <row r="1444" ht="15" hidden="1">
      <c r="A1444" t="s">
        <v>8</v>
      </c>
    </row>
    <row r="1445" ht="15" hidden="1">
      <c r="A1445" t="s">
        <v>8</v>
      </c>
    </row>
    <row r="1446" ht="15" hidden="1">
      <c r="A1446" t="s">
        <v>8</v>
      </c>
    </row>
    <row r="1447" ht="15" hidden="1">
      <c r="A1447" t="s">
        <v>8</v>
      </c>
    </row>
    <row r="1448" ht="15" hidden="1">
      <c r="A1448" t="s">
        <v>13</v>
      </c>
    </row>
    <row r="1449" ht="15" hidden="1">
      <c r="A1449" t="s">
        <v>8</v>
      </c>
    </row>
    <row r="1450" ht="15" hidden="1">
      <c r="A1450" t="s">
        <v>13</v>
      </c>
    </row>
    <row r="1451" ht="15" hidden="1">
      <c r="A1451" t="s">
        <v>8</v>
      </c>
    </row>
    <row r="1452" ht="15" hidden="1">
      <c r="A1452" t="s">
        <v>8</v>
      </c>
    </row>
    <row r="1453" ht="15" hidden="1">
      <c r="A1453" t="s">
        <v>13</v>
      </c>
    </row>
    <row r="1454" ht="15" hidden="1">
      <c r="A1454" t="s">
        <v>8</v>
      </c>
    </row>
    <row r="1455" ht="15" hidden="1">
      <c r="A1455" t="s">
        <v>8</v>
      </c>
    </row>
    <row r="1456" ht="15" hidden="1">
      <c r="A1456" t="s">
        <v>8</v>
      </c>
    </row>
    <row r="1457" ht="15" hidden="1">
      <c r="A1457" t="s">
        <v>13</v>
      </c>
    </row>
    <row r="1458" ht="15" hidden="1">
      <c r="A1458" t="s">
        <v>8</v>
      </c>
    </row>
    <row r="1459" ht="15" hidden="1">
      <c r="A1459" t="s">
        <v>13</v>
      </c>
    </row>
    <row r="1460" ht="15" hidden="1">
      <c r="A1460" t="s">
        <v>13</v>
      </c>
    </row>
    <row r="1461" ht="15" hidden="1">
      <c r="A1461" t="s">
        <v>13</v>
      </c>
    </row>
    <row r="1462" ht="15" hidden="1">
      <c r="A1462" t="s">
        <v>8</v>
      </c>
    </row>
    <row r="1463" ht="15" hidden="1">
      <c r="A1463" t="s">
        <v>8</v>
      </c>
    </row>
    <row r="1464" ht="15" hidden="1">
      <c r="A1464" t="s">
        <v>8</v>
      </c>
    </row>
    <row r="1465" ht="15" hidden="1">
      <c r="A1465" t="s">
        <v>8</v>
      </c>
    </row>
    <row r="1466" ht="15" hidden="1">
      <c r="A1466" t="s">
        <v>13</v>
      </c>
    </row>
    <row r="1467" ht="15" hidden="1">
      <c r="A1467" t="s">
        <v>13</v>
      </c>
    </row>
    <row r="1468" ht="15" hidden="1">
      <c r="A1468" t="s">
        <v>8</v>
      </c>
    </row>
    <row r="1469" ht="15" hidden="1">
      <c r="A1469" t="s">
        <v>13</v>
      </c>
    </row>
    <row r="1470" ht="15" hidden="1">
      <c r="A1470" t="s">
        <v>13</v>
      </c>
    </row>
    <row r="1471" ht="15" hidden="1">
      <c r="A1471" t="s">
        <v>13</v>
      </c>
    </row>
    <row r="1472" ht="15" hidden="1">
      <c r="A1472" t="s">
        <v>8</v>
      </c>
    </row>
    <row r="1473" ht="15" hidden="1">
      <c r="A1473" t="s">
        <v>8</v>
      </c>
    </row>
    <row r="1474" ht="15" hidden="1">
      <c r="A1474" t="s">
        <v>8</v>
      </c>
    </row>
    <row r="1475" ht="15" hidden="1">
      <c r="A1475" t="s">
        <v>13</v>
      </c>
    </row>
    <row r="1476" ht="15" hidden="1">
      <c r="A1476" t="s">
        <v>8</v>
      </c>
    </row>
    <row r="1477" ht="15" hidden="1">
      <c r="A1477" t="s">
        <v>8</v>
      </c>
    </row>
    <row r="1478" ht="15" hidden="1">
      <c r="A1478" t="s">
        <v>8</v>
      </c>
    </row>
    <row r="1479" ht="15" hidden="1">
      <c r="A1479" t="s">
        <v>8</v>
      </c>
    </row>
    <row r="1480" ht="15" hidden="1">
      <c r="A1480" t="s">
        <v>13</v>
      </c>
    </row>
    <row r="1481" ht="15" hidden="1">
      <c r="A1481" t="s">
        <v>8</v>
      </c>
    </row>
    <row r="1482" ht="15" hidden="1">
      <c r="A1482" t="s">
        <v>13</v>
      </c>
    </row>
    <row r="1483" ht="15" hidden="1">
      <c r="A1483" t="s">
        <v>8</v>
      </c>
    </row>
    <row r="1484" ht="15" hidden="1">
      <c r="A1484" t="s">
        <v>8</v>
      </c>
    </row>
    <row r="1485" ht="15" hidden="1">
      <c r="A1485" t="s">
        <v>8</v>
      </c>
    </row>
    <row r="1486" ht="15" hidden="1">
      <c r="A1486" t="s">
        <v>8</v>
      </c>
    </row>
    <row r="1487" ht="15" hidden="1">
      <c r="A1487" t="s">
        <v>8</v>
      </c>
    </row>
    <row r="1488" ht="15" hidden="1">
      <c r="A1488" t="s">
        <v>8</v>
      </c>
    </row>
    <row r="1489" ht="15" hidden="1">
      <c r="A1489" t="s">
        <v>8</v>
      </c>
    </row>
    <row r="1490" ht="15" hidden="1">
      <c r="A1490" t="s">
        <v>8</v>
      </c>
    </row>
    <row r="1491" ht="15" hidden="1">
      <c r="A1491" t="s">
        <v>13</v>
      </c>
    </row>
    <row r="1492" ht="15" hidden="1">
      <c r="A1492" t="s">
        <v>8</v>
      </c>
    </row>
    <row r="1493" ht="15" hidden="1">
      <c r="A1493" t="s">
        <v>8</v>
      </c>
    </row>
    <row r="1494" ht="15" hidden="1">
      <c r="A1494" t="s">
        <v>8</v>
      </c>
    </row>
    <row r="1495" ht="15" hidden="1">
      <c r="A1495" t="s">
        <v>8</v>
      </c>
    </row>
    <row r="1496" ht="15" hidden="1">
      <c r="A1496" t="s">
        <v>8</v>
      </c>
    </row>
    <row r="1497" ht="15" hidden="1">
      <c r="A1497" t="s">
        <v>8</v>
      </c>
    </row>
    <row r="1498" ht="15" hidden="1">
      <c r="A1498" t="s">
        <v>8</v>
      </c>
    </row>
    <row r="1499" ht="15" hidden="1">
      <c r="A1499" t="s">
        <v>8</v>
      </c>
    </row>
    <row r="1500" ht="15" hidden="1">
      <c r="A1500" t="s">
        <v>13</v>
      </c>
    </row>
    <row r="1501" ht="15" hidden="1">
      <c r="A1501" t="s">
        <v>8</v>
      </c>
    </row>
    <row r="1502" ht="15" hidden="1">
      <c r="A1502" t="s">
        <v>8</v>
      </c>
    </row>
    <row r="1503" ht="15" hidden="1">
      <c r="A1503" t="s">
        <v>8</v>
      </c>
    </row>
    <row r="1504" ht="15" hidden="1">
      <c r="A1504" t="s">
        <v>8</v>
      </c>
    </row>
    <row r="1505" ht="15" hidden="1">
      <c r="A1505" t="s">
        <v>13</v>
      </c>
    </row>
    <row r="1506" ht="15" hidden="1">
      <c r="A1506" t="s">
        <v>8</v>
      </c>
    </row>
    <row r="1507" ht="15" hidden="1">
      <c r="A1507" t="s">
        <v>13</v>
      </c>
    </row>
    <row r="1508" ht="15" hidden="1">
      <c r="A1508" t="s">
        <v>13</v>
      </c>
    </row>
    <row r="1509" ht="15" hidden="1">
      <c r="A1509" t="s">
        <v>8</v>
      </c>
    </row>
    <row r="1510" ht="15" hidden="1">
      <c r="A1510" t="s">
        <v>8</v>
      </c>
    </row>
    <row r="1511" ht="15" hidden="1">
      <c r="A1511" t="s">
        <v>8</v>
      </c>
    </row>
    <row r="1512" ht="15" hidden="1">
      <c r="A1512" t="s">
        <v>13</v>
      </c>
    </row>
    <row r="1513" ht="15" hidden="1">
      <c r="A1513" t="s">
        <v>13</v>
      </c>
    </row>
    <row r="1514" ht="15" hidden="1">
      <c r="A1514" t="s">
        <v>8</v>
      </c>
    </row>
    <row r="1515" ht="15" hidden="1">
      <c r="A1515" t="s">
        <v>8</v>
      </c>
    </row>
    <row r="1516" ht="15" hidden="1">
      <c r="A1516" t="s">
        <v>8</v>
      </c>
    </row>
    <row r="1517" ht="15" hidden="1">
      <c r="A1517" t="s">
        <v>8</v>
      </c>
    </row>
    <row r="1518" ht="15" hidden="1">
      <c r="A1518" t="s">
        <v>8</v>
      </c>
    </row>
    <row r="1519" ht="15" hidden="1">
      <c r="A1519" t="s">
        <v>13</v>
      </c>
    </row>
    <row r="1520" ht="15" hidden="1">
      <c r="A1520" t="s">
        <v>13</v>
      </c>
    </row>
    <row r="1521" ht="15" hidden="1">
      <c r="A1521" t="s">
        <v>8</v>
      </c>
    </row>
    <row r="1522" ht="15" hidden="1">
      <c r="A1522" t="s">
        <v>8</v>
      </c>
    </row>
    <row r="1523" ht="15" hidden="1">
      <c r="A1523" t="s">
        <v>13</v>
      </c>
    </row>
    <row r="1524" ht="15" hidden="1">
      <c r="A1524" t="s">
        <v>13</v>
      </c>
    </row>
    <row r="1525" ht="15" hidden="1">
      <c r="A1525" t="s">
        <v>8</v>
      </c>
    </row>
    <row r="1526" ht="15" hidden="1">
      <c r="A1526" t="s">
        <v>8</v>
      </c>
    </row>
    <row r="1527" ht="15" hidden="1">
      <c r="A1527" t="s">
        <v>8</v>
      </c>
    </row>
    <row r="1528" ht="15" hidden="1">
      <c r="A1528" t="s">
        <v>8</v>
      </c>
    </row>
    <row r="1529" ht="15" hidden="1">
      <c r="A1529" t="s">
        <v>8</v>
      </c>
    </row>
    <row r="1530" ht="15" hidden="1">
      <c r="A1530" t="s">
        <v>8</v>
      </c>
    </row>
    <row r="1531" ht="15" hidden="1">
      <c r="A1531" t="s">
        <v>8</v>
      </c>
    </row>
    <row r="1532" ht="15" hidden="1">
      <c r="A1532" t="s">
        <v>8</v>
      </c>
    </row>
    <row r="1533" ht="15" hidden="1">
      <c r="A1533" t="s">
        <v>13</v>
      </c>
    </row>
    <row r="1534" ht="15" hidden="1">
      <c r="A1534" t="s">
        <v>8</v>
      </c>
    </row>
    <row r="1535" ht="15" hidden="1">
      <c r="A1535" t="s">
        <v>8</v>
      </c>
    </row>
    <row r="1536" ht="15" hidden="1">
      <c r="A1536" t="s">
        <v>8</v>
      </c>
    </row>
    <row r="1537" ht="15" hidden="1">
      <c r="A1537" t="s">
        <v>13</v>
      </c>
    </row>
    <row r="1538" ht="15" hidden="1">
      <c r="A1538" t="s">
        <v>13</v>
      </c>
    </row>
    <row r="1539" ht="15" hidden="1">
      <c r="A1539" t="s">
        <v>13</v>
      </c>
    </row>
    <row r="1540" ht="15" hidden="1">
      <c r="A1540" t="s">
        <v>8</v>
      </c>
    </row>
    <row r="1541" ht="15" hidden="1">
      <c r="A1541" t="s">
        <v>8</v>
      </c>
    </row>
    <row r="1542" ht="15" hidden="1">
      <c r="A1542" t="s">
        <v>8</v>
      </c>
    </row>
    <row r="1543" ht="15" hidden="1">
      <c r="A1543" t="s">
        <v>13</v>
      </c>
    </row>
    <row r="1544" ht="15" hidden="1">
      <c r="A1544" t="s">
        <v>13</v>
      </c>
    </row>
    <row r="1545" ht="15" hidden="1">
      <c r="A1545" t="s">
        <v>13</v>
      </c>
    </row>
    <row r="1546" ht="15" hidden="1">
      <c r="A1546" t="s">
        <v>13</v>
      </c>
    </row>
    <row r="1547" ht="15" hidden="1">
      <c r="A1547" t="s">
        <v>8</v>
      </c>
    </row>
    <row r="1548" ht="15" hidden="1">
      <c r="A1548" t="s">
        <v>8</v>
      </c>
    </row>
    <row r="1549" ht="15" hidden="1">
      <c r="A1549" t="s">
        <v>8</v>
      </c>
    </row>
    <row r="1550" ht="15" hidden="1">
      <c r="A1550" t="s">
        <v>8</v>
      </c>
    </row>
    <row r="1551" ht="15" hidden="1">
      <c r="A1551" t="s">
        <v>13</v>
      </c>
    </row>
    <row r="1552" ht="15" hidden="1">
      <c r="A1552" t="s">
        <v>8</v>
      </c>
    </row>
    <row r="1553" ht="15" hidden="1">
      <c r="A1553" t="s">
        <v>8</v>
      </c>
    </row>
    <row r="1554" ht="15" hidden="1">
      <c r="A1554" t="s">
        <v>13</v>
      </c>
    </row>
    <row r="1555" ht="15" hidden="1">
      <c r="A1555" t="s">
        <v>8</v>
      </c>
    </row>
    <row r="1556" ht="15" hidden="1">
      <c r="A1556" t="s">
        <v>13</v>
      </c>
    </row>
    <row r="1557" ht="15" hidden="1">
      <c r="A1557" t="s">
        <v>8</v>
      </c>
    </row>
    <row r="1558" ht="15" hidden="1">
      <c r="A1558" t="s">
        <v>13</v>
      </c>
    </row>
    <row r="1559" ht="15" hidden="1">
      <c r="A1559" t="s">
        <v>8</v>
      </c>
    </row>
    <row r="1560" ht="15" hidden="1">
      <c r="A1560" t="s">
        <v>8</v>
      </c>
    </row>
    <row r="1561" ht="15" hidden="1">
      <c r="A1561" t="s">
        <v>8</v>
      </c>
    </row>
    <row r="1562" ht="15" hidden="1">
      <c r="A1562" t="s">
        <v>8</v>
      </c>
    </row>
    <row r="1563" ht="15" hidden="1">
      <c r="A1563" t="s">
        <v>8</v>
      </c>
    </row>
    <row r="1564" ht="15" hidden="1">
      <c r="A1564" t="s">
        <v>13</v>
      </c>
    </row>
    <row r="1565" ht="15" hidden="1">
      <c r="A1565" t="s">
        <v>8</v>
      </c>
    </row>
    <row r="1566" ht="15" hidden="1">
      <c r="A1566" t="s">
        <v>13</v>
      </c>
    </row>
    <row r="1567" ht="15" hidden="1">
      <c r="A1567" t="s">
        <v>8</v>
      </c>
    </row>
    <row r="1568" ht="15" hidden="1">
      <c r="A1568" t="s">
        <v>13</v>
      </c>
    </row>
    <row r="1569" ht="15" hidden="1">
      <c r="A1569" t="s">
        <v>13</v>
      </c>
    </row>
    <row r="1570" ht="15" hidden="1">
      <c r="A1570" t="s">
        <v>8</v>
      </c>
    </row>
    <row r="1571" ht="15" hidden="1">
      <c r="A1571" t="s">
        <v>8</v>
      </c>
    </row>
    <row r="1572" ht="15" hidden="1">
      <c r="A1572" t="s">
        <v>8</v>
      </c>
    </row>
    <row r="1573" ht="15" hidden="1">
      <c r="A1573" t="s">
        <v>8</v>
      </c>
    </row>
    <row r="1574" ht="15" hidden="1">
      <c r="A1574" t="s">
        <v>13</v>
      </c>
    </row>
    <row r="1575" ht="15" hidden="1">
      <c r="A1575" t="s">
        <v>8</v>
      </c>
    </row>
    <row r="1576" ht="15" hidden="1">
      <c r="A1576" t="s">
        <v>8</v>
      </c>
    </row>
    <row r="1577" ht="15" hidden="1">
      <c r="A1577" t="s">
        <v>8</v>
      </c>
    </row>
    <row r="1578" ht="15" hidden="1">
      <c r="A1578" t="s">
        <v>8</v>
      </c>
    </row>
    <row r="1579" ht="15" hidden="1">
      <c r="A1579" t="s">
        <v>8</v>
      </c>
    </row>
    <row r="1580" ht="15" hidden="1">
      <c r="A1580" t="s">
        <v>13</v>
      </c>
    </row>
    <row r="1581" ht="15" hidden="1">
      <c r="A1581" t="s">
        <v>8</v>
      </c>
    </row>
    <row r="1582" ht="15" hidden="1">
      <c r="A1582" t="s">
        <v>8</v>
      </c>
    </row>
    <row r="1583" ht="15" hidden="1">
      <c r="A1583" t="s">
        <v>8</v>
      </c>
    </row>
    <row r="1584" ht="15" hidden="1">
      <c r="A1584" t="s">
        <v>13</v>
      </c>
    </row>
    <row r="1585" ht="15" hidden="1">
      <c r="A1585" t="s">
        <v>13</v>
      </c>
    </row>
    <row r="1586" ht="15" hidden="1">
      <c r="A1586" t="s">
        <v>8</v>
      </c>
    </row>
    <row r="1587" ht="15" hidden="1">
      <c r="A1587" t="s">
        <v>13</v>
      </c>
    </row>
    <row r="1588" ht="15" hidden="1">
      <c r="A1588" t="s">
        <v>8</v>
      </c>
    </row>
    <row r="1589" ht="15" hidden="1">
      <c r="A1589" t="s">
        <v>8</v>
      </c>
    </row>
    <row r="1590" ht="15" hidden="1">
      <c r="A1590" t="s">
        <v>9</v>
      </c>
    </row>
    <row r="1591" ht="15" hidden="1">
      <c r="A1591" t="s">
        <v>4</v>
      </c>
    </row>
    <row r="1592" ht="15" hidden="1">
      <c r="A1592" t="s">
        <v>8</v>
      </c>
    </row>
    <row r="1593" ht="15" hidden="1">
      <c r="A1593" t="s">
        <v>8</v>
      </c>
    </row>
    <row r="1594" ht="15" hidden="1">
      <c r="A1594" t="s">
        <v>9</v>
      </c>
    </row>
    <row r="1595" ht="15" hidden="1">
      <c r="A1595" t="s">
        <v>9</v>
      </c>
    </row>
    <row r="1596" ht="15" hidden="1">
      <c r="A1596" t="s">
        <v>8</v>
      </c>
    </row>
    <row r="1597" ht="15" hidden="1">
      <c r="A1597" t="s">
        <v>9</v>
      </c>
    </row>
    <row r="1598" ht="15" hidden="1">
      <c r="A1598" t="s">
        <v>8</v>
      </c>
    </row>
    <row r="1599" ht="15" hidden="1">
      <c r="A1599" t="s">
        <v>8</v>
      </c>
    </row>
    <row r="1600" ht="15" hidden="1">
      <c r="A1600" t="s">
        <v>13</v>
      </c>
    </row>
    <row r="1601" ht="15" hidden="1">
      <c r="A1601" t="s">
        <v>8</v>
      </c>
    </row>
    <row r="1602" ht="15" hidden="1">
      <c r="A1602" t="s">
        <v>13</v>
      </c>
    </row>
    <row r="1603" ht="15" hidden="1">
      <c r="A1603" t="s">
        <v>8</v>
      </c>
    </row>
    <row r="1604" ht="15" hidden="1">
      <c r="A1604" t="s">
        <v>8</v>
      </c>
    </row>
    <row r="1605" ht="15" hidden="1">
      <c r="A1605" t="s">
        <v>13</v>
      </c>
    </row>
    <row r="1606" ht="15" hidden="1">
      <c r="A1606" t="s">
        <v>13</v>
      </c>
    </row>
    <row r="1607" ht="15" hidden="1">
      <c r="A1607" t="s">
        <v>13</v>
      </c>
    </row>
    <row r="1608" ht="15" hidden="1">
      <c r="A1608" t="s">
        <v>8</v>
      </c>
    </row>
    <row r="1609" ht="15" hidden="1">
      <c r="A1609" t="s">
        <v>8</v>
      </c>
    </row>
    <row r="1610" ht="15" hidden="1">
      <c r="A1610" t="s">
        <v>8</v>
      </c>
    </row>
    <row r="1611" ht="15" hidden="1">
      <c r="A1611" t="s">
        <v>8</v>
      </c>
    </row>
    <row r="1612" ht="15" hidden="1">
      <c r="A1612" t="s">
        <v>8</v>
      </c>
    </row>
    <row r="1613" ht="15" hidden="1">
      <c r="A1613" t="s">
        <v>8</v>
      </c>
    </row>
    <row r="1614" ht="15" hidden="1">
      <c r="A1614" t="s">
        <v>8</v>
      </c>
    </row>
    <row r="1615" ht="15" hidden="1">
      <c r="A1615" t="s">
        <v>13</v>
      </c>
    </row>
    <row r="1616" ht="15" hidden="1">
      <c r="A1616" t="s">
        <v>13</v>
      </c>
    </row>
    <row r="1617" ht="15" hidden="1">
      <c r="A1617" t="s">
        <v>13</v>
      </c>
    </row>
    <row r="1618" ht="15" hidden="1">
      <c r="A1618" t="s">
        <v>8</v>
      </c>
    </row>
    <row r="1619" ht="15" hidden="1">
      <c r="A1619" t="s">
        <v>8</v>
      </c>
    </row>
    <row r="1620" ht="15" hidden="1">
      <c r="A1620" t="s">
        <v>8</v>
      </c>
    </row>
    <row r="1621" ht="15" hidden="1">
      <c r="A1621" t="s">
        <v>13</v>
      </c>
    </row>
    <row r="1622" ht="15" hidden="1">
      <c r="A1622" t="s">
        <v>13</v>
      </c>
    </row>
    <row r="1623" ht="15" hidden="1">
      <c r="A1623" t="s">
        <v>8</v>
      </c>
    </row>
    <row r="1624" ht="15" hidden="1">
      <c r="A1624" t="s">
        <v>8</v>
      </c>
    </row>
    <row r="1625" ht="15" hidden="1">
      <c r="A1625" t="s">
        <v>13</v>
      </c>
    </row>
    <row r="1626" ht="15" hidden="1">
      <c r="A1626" t="s">
        <v>13</v>
      </c>
    </row>
    <row r="1627" ht="15" hidden="1">
      <c r="A1627" t="s">
        <v>13</v>
      </c>
    </row>
    <row r="1628" ht="15" hidden="1">
      <c r="A1628" t="s">
        <v>13</v>
      </c>
    </row>
    <row r="1629" ht="15" hidden="1">
      <c r="A1629" t="s">
        <v>13</v>
      </c>
    </row>
    <row r="1630" ht="15" hidden="1">
      <c r="A1630" t="s">
        <v>13</v>
      </c>
    </row>
    <row r="1631" ht="15" hidden="1">
      <c r="A1631" t="s">
        <v>8</v>
      </c>
    </row>
    <row r="1632" ht="15" hidden="1">
      <c r="A1632" t="s">
        <v>8</v>
      </c>
    </row>
    <row r="1633" ht="15" hidden="1">
      <c r="A1633" t="s">
        <v>13</v>
      </c>
    </row>
    <row r="1634" ht="15" hidden="1">
      <c r="A1634" t="s">
        <v>8</v>
      </c>
    </row>
    <row r="1635" ht="15" hidden="1">
      <c r="A1635" t="s">
        <v>13</v>
      </c>
    </row>
    <row r="1636" ht="15" hidden="1">
      <c r="A1636" t="s">
        <v>8</v>
      </c>
    </row>
    <row r="1637" ht="15" hidden="1">
      <c r="A1637" t="s">
        <v>8</v>
      </c>
    </row>
    <row r="1638" ht="15" hidden="1">
      <c r="A1638" t="s">
        <v>13</v>
      </c>
    </row>
    <row r="1639" ht="15" hidden="1">
      <c r="A1639" t="s">
        <v>13</v>
      </c>
    </row>
    <row r="1640" ht="15" hidden="1">
      <c r="A1640" t="s">
        <v>8</v>
      </c>
    </row>
    <row r="1641" ht="15" hidden="1">
      <c r="A1641" t="s">
        <v>8</v>
      </c>
    </row>
    <row r="1642" ht="15" hidden="1">
      <c r="A1642" t="s">
        <v>8</v>
      </c>
    </row>
    <row r="1643" ht="15" hidden="1">
      <c r="A1643" t="s">
        <v>8</v>
      </c>
    </row>
    <row r="1644" ht="15" hidden="1">
      <c r="A1644" t="s">
        <v>8</v>
      </c>
    </row>
    <row r="1645" ht="15" hidden="1">
      <c r="A1645" t="s">
        <v>8</v>
      </c>
    </row>
    <row r="1646" ht="15" hidden="1">
      <c r="A1646" t="s">
        <v>8</v>
      </c>
    </row>
    <row r="1647" ht="15" hidden="1">
      <c r="A1647" t="s">
        <v>13</v>
      </c>
    </row>
    <row r="1648" ht="15" hidden="1">
      <c r="A1648" t="s">
        <v>8</v>
      </c>
    </row>
    <row r="1649" ht="15" hidden="1">
      <c r="A1649" t="s">
        <v>8</v>
      </c>
    </row>
    <row r="1650" ht="15" hidden="1">
      <c r="A1650" t="s">
        <v>8</v>
      </c>
    </row>
    <row r="1651" ht="15" hidden="1">
      <c r="A1651" t="s">
        <v>13</v>
      </c>
    </row>
    <row r="1652" ht="15" hidden="1">
      <c r="A1652" t="s">
        <v>8</v>
      </c>
    </row>
    <row r="1653" ht="15" hidden="1">
      <c r="A1653" t="s">
        <v>13</v>
      </c>
    </row>
    <row r="1654" ht="15" hidden="1">
      <c r="A1654" t="s">
        <v>8</v>
      </c>
    </row>
    <row r="1655" ht="15" hidden="1">
      <c r="A1655" t="s">
        <v>13</v>
      </c>
    </row>
    <row r="1656" ht="15" hidden="1">
      <c r="A1656" t="s">
        <v>13</v>
      </c>
    </row>
    <row r="1657" ht="15" hidden="1">
      <c r="A1657" t="s">
        <v>13</v>
      </c>
    </row>
    <row r="1658" ht="15" hidden="1">
      <c r="A1658" t="s">
        <v>13</v>
      </c>
    </row>
    <row r="1659" ht="15" hidden="1">
      <c r="A1659" t="s">
        <v>13</v>
      </c>
    </row>
    <row r="1660" ht="15" hidden="1">
      <c r="A1660" t="s">
        <v>8</v>
      </c>
    </row>
    <row r="1661" ht="15" hidden="1">
      <c r="A1661" t="s">
        <v>8</v>
      </c>
    </row>
    <row r="1662" ht="15" hidden="1">
      <c r="A1662" t="s">
        <v>8</v>
      </c>
    </row>
    <row r="1663" ht="15" hidden="1">
      <c r="A1663" t="s">
        <v>13</v>
      </c>
    </row>
    <row r="1664" ht="15" hidden="1">
      <c r="A1664" t="s">
        <v>13</v>
      </c>
    </row>
    <row r="1665" ht="15" hidden="1">
      <c r="A1665" t="s">
        <v>8</v>
      </c>
    </row>
    <row r="1666" ht="15" hidden="1">
      <c r="A1666" t="s">
        <v>8</v>
      </c>
    </row>
    <row r="1667" ht="15" hidden="1">
      <c r="A1667" t="s">
        <v>8</v>
      </c>
    </row>
    <row r="1668" ht="15" hidden="1">
      <c r="A1668" t="s">
        <v>8</v>
      </c>
    </row>
    <row r="1669" ht="15" hidden="1">
      <c r="A1669" t="s">
        <v>8</v>
      </c>
    </row>
    <row r="1670" ht="15" hidden="1">
      <c r="A1670" t="s">
        <v>13</v>
      </c>
    </row>
    <row r="1671" ht="15" hidden="1">
      <c r="A1671" t="s">
        <v>8</v>
      </c>
    </row>
    <row r="1672" ht="15" hidden="1">
      <c r="A1672" t="s">
        <v>13</v>
      </c>
    </row>
    <row r="1673" ht="15" hidden="1">
      <c r="A1673" t="s">
        <v>8</v>
      </c>
    </row>
    <row r="1674" ht="15" hidden="1">
      <c r="A1674" t="s">
        <v>8</v>
      </c>
    </row>
    <row r="1675" ht="15" hidden="1">
      <c r="A1675" t="s">
        <v>13</v>
      </c>
    </row>
    <row r="1676" ht="15" hidden="1">
      <c r="A1676" t="s">
        <v>8</v>
      </c>
    </row>
    <row r="1677" ht="15" hidden="1">
      <c r="A1677" t="s">
        <v>13</v>
      </c>
    </row>
    <row r="1678" ht="15" hidden="1">
      <c r="A1678" t="s">
        <v>13</v>
      </c>
    </row>
    <row r="1679" ht="15" hidden="1">
      <c r="A1679" t="s">
        <v>13</v>
      </c>
    </row>
    <row r="1680" ht="15" hidden="1">
      <c r="A1680" t="s">
        <v>8</v>
      </c>
    </row>
    <row r="1681" ht="15" hidden="1">
      <c r="A1681" t="s">
        <v>8</v>
      </c>
    </row>
    <row r="1682" ht="15" hidden="1">
      <c r="A1682" t="s">
        <v>8</v>
      </c>
    </row>
    <row r="1683" ht="15" hidden="1">
      <c r="A1683" t="s">
        <v>8</v>
      </c>
    </row>
    <row r="1684" ht="15" hidden="1">
      <c r="A1684" t="s">
        <v>8</v>
      </c>
    </row>
    <row r="1685" ht="15" hidden="1">
      <c r="A1685" t="s">
        <v>8</v>
      </c>
    </row>
    <row r="1686" ht="15" hidden="1">
      <c r="A1686" t="s">
        <v>13</v>
      </c>
    </row>
    <row r="1687" ht="15" hidden="1">
      <c r="A1687" t="s">
        <v>8</v>
      </c>
    </row>
    <row r="1688" ht="15" hidden="1">
      <c r="A1688" t="s">
        <v>8</v>
      </c>
    </row>
    <row r="1689" ht="15" hidden="1">
      <c r="A1689" t="s">
        <v>8</v>
      </c>
    </row>
    <row r="1690" ht="15" hidden="1">
      <c r="A1690" t="s">
        <v>13</v>
      </c>
    </row>
    <row r="1691" ht="15" hidden="1">
      <c r="A1691" t="s">
        <v>8</v>
      </c>
    </row>
    <row r="1692" ht="15" hidden="1">
      <c r="A1692" t="s">
        <v>8</v>
      </c>
    </row>
    <row r="1693" ht="15" hidden="1">
      <c r="A1693" t="s">
        <v>8</v>
      </c>
    </row>
    <row r="1694" ht="15" hidden="1">
      <c r="A1694" t="s">
        <v>8</v>
      </c>
    </row>
    <row r="1695" ht="15" hidden="1">
      <c r="A1695" t="s">
        <v>8</v>
      </c>
    </row>
    <row r="1696" ht="15" hidden="1">
      <c r="A1696" t="s">
        <v>13</v>
      </c>
    </row>
    <row r="1697" ht="15" hidden="1">
      <c r="A1697" t="s">
        <v>8</v>
      </c>
    </row>
    <row r="1698" ht="15" hidden="1">
      <c r="A1698" t="s">
        <v>8</v>
      </c>
    </row>
    <row r="1699" ht="15" hidden="1">
      <c r="A1699" t="s">
        <v>8</v>
      </c>
    </row>
    <row r="1700" ht="15" hidden="1">
      <c r="A1700" t="s">
        <v>13</v>
      </c>
    </row>
    <row r="1701" ht="15" hidden="1">
      <c r="A1701" t="s">
        <v>8</v>
      </c>
    </row>
    <row r="1702" ht="15" hidden="1">
      <c r="A1702" t="s">
        <v>8</v>
      </c>
    </row>
    <row r="1703" ht="15" hidden="1">
      <c r="A1703" t="s">
        <v>8</v>
      </c>
    </row>
    <row r="1704" ht="15" hidden="1">
      <c r="A1704" t="s">
        <v>13</v>
      </c>
    </row>
    <row r="1705" ht="15" hidden="1">
      <c r="A1705" t="s">
        <v>13</v>
      </c>
    </row>
    <row r="1706" ht="15" hidden="1">
      <c r="A1706" t="s">
        <v>13</v>
      </c>
    </row>
    <row r="1707" ht="15" hidden="1">
      <c r="A1707" t="s">
        <v>8</v>
      </c>
    </row>
    <row r="1708" ht="15" hidden="1">
      <c r="A1708" t="s">
        <v>8</v>
      </c>
    </row>
    <row r="1709" ht="15" hidden="1">
      <c r="A1709" t="s">
        <v>13</v>
      </c>
    </row>
    <row r="1710" ht="15" hidden="1">
      <c r="A1710" t="s">
        <v>8</v>
      </c>
    </row>
    <row r="1711" ht="15" hidden="1">
      <c r="A1711" t="s">
        <v>13</v>
      </c>
    </row>
    <row r="1712" ht="15" hidden="1">
      <c r="A1712" t="s">
        <v>8</v>
      </c>
    </row>
    <row r="1713" ht="15" hidden="1">
      <c r="A1713" t="s">
        <v>8</v>
      </c>
    </row>
    <row r="1714" ht="15" hidden="1">
      <c r="A1714" t="s">
        <v>13</v>
      </c>
    </row>
    <row r="1715" ht="15" hidden="1">
      <c r="A1715" t="s">
        <v>8</v>
      </c>
    </row>
    <row r="1716" ht="15" hidden="1">
      <c r="A1716" t="s">
        <v>13</v>
      </c>
    </row>
    <row r="1717" ht="15" hidden="1">
      <c r="A1717" t="s">
        <v>8</v>
      </c>
    </row>
    <row r="1718" ht="15" hidden="1">
      <c r="A1718" t="s">
        <v>8</v>
      </c>
    </row>
    <row r="1719" ht="15" hidden="1">
      <c r="A1719" t="s">
        <v>8</v>
      </c>
    </row>
    <row r="1720" ht="15" hidden="1">
      <c r="A1720" t="s">
        <v>8</v>
      </c>
    </row>
    <row r="1721" ht="15" hidden="1">
      <c r="A1721" t="s">
        <v>8</v>
      </c>
    </row>
    <row r="1722" ht="15" hidden="1">
      <c r="A1722" t="s">
        <v>8</v>
      </c>
    </row>
    <row r="1723" ht="15" hidden="1">
      <c r="A1723" t="s">
        <v>13</v>
      </c>
    </row>
    <row r="1724" ht="15" hidden="1">
      <c r="A1724" t="s">
        <v>8</v>
      </c>
    </row>
    <row r="1725" ht="15" hidden="1">
      <c r="A1725" t="s">
        <v>8</v>
      </c>
    </row>
    <row r="1726" ht="15" hidden="1">
      <c r="A1726" t="s">
        <v>8</v>
      </c>
    </row>
    <row r="1727" ht="15" hidden="1">
      <c r="A1727" t="s">
        <v>8</v>
      </c>
    </row>
    <row r="1728" ht="15" hidden="1">
      <c r="A1728" t="s">
        <v>13</v>
      </c>
    </row>
    <row r="1729" ht="15" hidden="1">
      <c r="A1729" t="s">
        <v>13</v>
      </c>
    </row>
    <row r="1730" ht="15" hidden="1">
      <c r="A1730" t="s">
        <v>8</v>
      </c>
    </row>
    <row r="1731" ht="15" hidden="1">
      <c r="A1731" t="s">
        <v>13</v>
      </c>
    </row>
    <row r="1732" ht="15" hidden="1">
      <c r="A1732" t="s">
        <v>13</v>
      </c>
    </row>
    <row r="1733" ht="15" hidden="1">
      <c r="A1733" t="s">
        <v>13</v>
      </c>
    </row>
    <row r="1734" ht="15" hidden="1">
      <c r="A1734" t="s">
        <v>13</v>
      </c>
    </row>
    <row r="1735" ht="15" hidden="1">
      <c r="A1735" t="s">
        <v>13</v>
      </c>
    </row>
    <row r="1736" ht="15" hidden="1">
      <c r="A1736" t="s">
        <v>13</v>
      </c>
    </row>
    <row r="1737" ht="15" hidden="1">
      <c r="A1737" t="s">
        <v>13</v>
      </c>
    </row>
    <row r="1738" ht="15" hidden="1">
      <c r="A1738" t="s">
        <v>8</v>
      </c>
    </row>
    <row r="1739" ht="15" hidden="1">
      <c r="A1739" t="s">
        <v>13</v>
      </c>
    </row>
    <row r="1740" ht="15" hidden="1">
      <c r="A1740" t="s">
        <v>8</v>
      </c>
    </row>
    <row r="1741" ht="15" hidden="1">
      <c r="A1741" t="s">
        <v>8</v>
      </c>
    </row>
    <row r="1742" ht="15" hidden="1">
      <c r="A1742" t="s">
        <v>8</v>
      </c>
    </row>
    <row r="1743" ht="15" hidden="1">
      <c r="A1743" t="s">
        <v>8</v>
      </c>
    </row>
    <row r="1744" ht="15" hidden="1">
      <c r="A1744" t="s">
        <v>13</v>
      </c>
    </row>
    <row r="1745" ht="15" hidden="1">
      <c r="A1745" t="s">
        <v>8</v>
      </c>
    </row>
    <row r="1746" ht="15" hidden="1">
      <c r="A1746" t="s">
        <v>13</v>
      </c>
    </row>
    <row r="1747" ht="15" hidden="1">
      <c r="A1747" t="s">
        <v>8</v>
      </c>
    </row>
    <row r="1748" ht="15" hidden="1">
      <c r="A1748" t="s">
        <v>8</v>
      </c>
    </row>
    <row r="1749" ht="15" hidden="1">
      <c r="A1749" t="s">
        <v>8</v>
      </c>
    </row>
    <row r="1750" ht="15" hidden="1">
      <c r="A1750" t="s">
        <v>8</v>
      </c>
    </row>
    <row r="1751" ht="15" hidden="1">
      <c r="A1751" t="s">
        <v>8</v>
      </c>
    </row>
    <row r="1752" ht="15" hidden="1">
      <c r="A1752" t="s">
        <v>8</v>
      </c>
    </row>
    <row r="1753" ht="15" hidden="1">
      <c r="A1753" t="s">
        <v>13</v>
      </c>
    </row>
    <row r="1754" ht="15" hidden="1">
      <c r="A1754" t="s">
        <v>8</v>
      </c>
    </row>
    <row r="1755" ht="15" hidden="1">
      <c r="A1755" t="s">
        <v>8</v>
      </c>
    </row>
    <row r="1756" ht="15" hidden="1">
      <c r="A1756" t="s">
        <v>13</v>
      </c>
    </row>
    <row r="1757" ht="15" hidden="1">
      <c r="A1757" t="s">
        <v>8</v>
      </c>
    </row>
    <row r="1758" ht="15" hidden="1">
      <c r="A1758" t="s">
        <v>13</v>
      </c>
    </row>
    <row r="1759" ht="15" hidden="1">
      <c r="A1759" t="s">
        <v>8</v>
      </c>
    </row>
    <row r="1760" ht="15" hidden="1">
      <c r="A1760" t="s">
        <v>13</v>
      </c>
    </row>
    <row r="1761" ht="15" hidden="1">
      <c r="A1761" t="s">
        <v>13</v>
      </c>
    </row>
    <row r="1762" ht="15" hidden="1">
      <c r="A1762" t="s">
        <v>8</v>
      </c>
    </row>
    <row r="1763" ht="15" hidden="1">
      <c r="A1763" t="s">
        <v>8</v>
      </c>
    </row>
    <row r="1764" ht="15" hidden="1">
      <c r="A1764" t="s">
        <v>13</v>
      </c>
    </row>
    <row r="1765" ht="15" hidden="1">
      <c r="A1765" t="s">
        <v>13</v>
      </c>
    </row>
    <row r="1766" ht="15" hidden="1">
      <c r="A1766" t="s">
        <v>13</v>
      </c>
    </row>
    <row r="1767" ht="15" hidden="1">
      <c r="A1767" t="s">
        <v>13</v>
      </c>
    </row>
    <row r="1768" ht="15" hidden="1">
      <c r="A1768" t="s">
        <v>13</v>
      </c>
    </row>
    <row r="1769" ht="15" hidden="1">
      <c r="A1769" t="s">
        <v>13</v>
      </c>
    </row>
    <row r="1770" ht="15" hidden="1">
      <c r="A1770" t="s">
        <v>8</v>
      </c>
    </row>
    <row r="1771" ht="15" hidden="1">
      <c r="A1771" t="s">
        <v>13</v>
      </c>
    </row>
    <row r="1772" ht="15" hidden="1">
      <c r="A1772" t="s">
        <v>8</v>
      </c>
    </row>
    <row r="1773" ht="15" hidden="1">
      <c r="A1773" t="s">
        <v>13</v>
      </c>
    </row>
    <row r="1774" ht="15" hidden="1">
      <c r="A1774" t="s">
        <v>8</v>
      </c>
    </row>
    <row r="1775" ht="15" hidden="1">
      <c r="A1775" t="s">
        <v>8</v>
      </c>
    </row>
    <row r="1776" ht="15" hidden="1">
      <c r="A1776" t="s">
        <v>13</v>
      </c>
    </row>
    <row r="1777" ht="15" hidden="1">
      <c r="A1777" t="s">
        <v>8</v>
      </c>
    </row>
    <row r="1778" ht="15" hidden="1">
      <c r="A1778" t="s">
        <v>13</v>
      </c>
    </row>
    <row r="1779" ht="15" hidden="1">
      <c r="A1779" t="s">
        <v>13</v>
      </c>
    </row>
    <row r="1780" ht="15" hidden="1">
      <c r="A1780" t="s">
        <v>8</v>
      </c>
    </row>
    <row r="1781" ht="15" hidden="1">
      <c r="A1781" t="s">
        <v>8</v>
      </c>
    </row>
    <row r="1782" ht="15" hidden="1">
      <c r="A1782" t="s">
        <v>8</v>
      </c>
    </row>
    <row r="1783" ht="15" hidden="1">
      <c r="A1783" t="s">
        <v>8</v>
      </c>
    </row>
    <row r="1784" ht="15" hidden="1">
      <c r="A1784" t="s">
        <v>13</v>
      </c>
    </row>
    <row r="1785" ht="15" hidden="1">
      <c r="A1785" t="s">
        <v>13</v>
      </c>
    </row>
    <row r="1786" ht="15" hidden="1">
      <c r="A1786" t="s">
        <v>8</v>
      </c>
    </row>
    <row r="1787" ht="15" hidden="1">
      <c r="A1787" t="s">
        <v>8</v>
      </c>
    </row>
    <row r="1788" ht="15" hidden="1">
      <c r="A1788" t="s">
        <v>8</v>
      </c>
    </row>
    <row r="1789" ht="15" hidden="1">
      <c r="A1789" t="s">
        <v>8</v>
      </c>
    </row>
    <row r="1790" ht="15" hidden="1">
      <c r="A1790" t="s">
        <v>8</v>
      </c>
    </row>
    <row r="1791" ht="15" hidden="1">
      <c r="A1791" t="s">
        <v>8</v>
      </c>
    </row>
    <row r="1792" ht="15" hidden="1">
      <c r="A1792" t="s">
        <v>8</v>
      </c>
    </row>
    <row r="1793" ht="15" hidden="1">
      <c r="A1793" t="s">
        <v>13</v>
      </c>
    </row>
    <row r="1794" ht="15" hidden="1">
      <c r="A1794" t="s">
        <v>8</v>
      </c>
    </row>
    <row r="1795" ht="15" hidden="1">
      <c r="A1795" t="s">
        <v>13</v>
      </c>
    </row>
    <row r="1796" ht="15" hidden="1">
      <c r="A1796" t="s">
        <v>8</v>
      </c>
    </row>
    <row r="1797" ht="15" hidden="1">
      <c r="A1797" t="s">
        <v>13</v>
      </c>
    </row>
    <row r="1798" ht="15" hidden="1">
      <c r="A1798" t="s">
        <v>8</v>
      </c>
    </row>
    <row r="1799" ht="15" hidden="1">
      <c r="A1799" t="s">
        <v>8</v>
      </c>
    </row>
    <row r="1800" ht="15" hidden="1">
      <c r="A1800" t="s">
        <v>13</v>
      </c>
    </row>
    <row r="1801" ht="15" hidden="1">
      <c r="A1801" t="s">
        <v>8</v>
      </c>
    </row>
    <row r="1802" ht="15" hidden="1">
      <c r="A1802" t="s">
        <v>13</v>
      </c>
    </row>
    <row r="1803" ht="15" hidden="1">
      <c r="A1803" t="s">
        <v>8</v>
      </c>
    </row>
    <row r="1804" ht="15" hidden="1">
      <c r="A1804" t="s">
        <v>13</v>
      </c>
    </row>
    <row r="1805" ht="15" hidden="1">
      <c r="A1805" t="s">
        <v>8</v>
      </c>
    </row>
    <row r="1806" ht="15" hidden="1">
      <c r="A1806" t="s">
        <v>8</v>
      </c>
    </row>
    <row r="1807" ht="15" hidden="1">
      <c r="A1807" t="s">
        <v>13</v>
      </c>
    </row>
    <row r="1808" ht="15" hidden="1">
      <c r="A1808" t="s">
        <v>8</v>
      </c>
    </row>
    <row r="1809" ht="15" hidden="1">
      <c r="A1809" t="s">
        <v>8</v>
      </c>
    </row>
    <row r="1810" ht="15" hidden="1">
      <c r="A1810" t="s">
        <v>13</v>
      </c>
    </row>
    <row r="1811" ht="15" hidden="1">
      <c r="A1811" t="s">
        <v>8</v>
      </c>
    </row>
    <row r="1812" ht="15" hidden="1">
      <c r="A1812" t="s">
        <v>13</v>
      </c>
    </row>
    <row r="1813" ht="15" hidden="1">
      <c r="A1813" t="s">
        <v>13</v>
      </c>
    </row>
    <row r="1814" ht="15" hidden="1">
      <c r="A1814" t="s">
        <v>8</v>
      </c>
    </row>
    <row r="1815" ht="15" hidden="1">
      <c r="A1815" t="s">
        <v>13</v>
      </c>
    </row>
    <row r="1816" ht="15" hidden="1">
      <c r="A1816" t="s">
        <v>13</v>
      </c>
    </row>
    <row r="1817" ht="15" hidden="1">
      <c r="A1817" t="s">
        <v>8</v>
      </c>
    </row>
    <row r="1818" ht="15" hidden="1">
      <c r="A1818" t="s">
        <v>13</v>
      </c>
    </row>
    <row r="1819" ht="15" hidden="1">
      <c r="A1819" t="s">
        <v>8</v>
      </c>
    </row>
    <row r="1820" ht="15" hidden="1">
      <c r="A1820" t="s">
        <v>8</v>
      </c>
    </row>
    <row r="1821" ht="15" hidden="1">
      <c r="A1821" t="s">
        <v>8</v>
      </c>
    </row>
    <row r="1822" ht="15" hidden="1">
      <c r="A1822" t="s">
        <v>8</v>
      </c>
    </row>
    <row r="1823" ht="15" hidden="1">
      <c r="A1823" t="s">
        <v>8</v>
      </c>
    </row>
    <row r="1824" ht="15" hidden="1">
      <c r="A1824" t="s">
        <v>13</v>
      </c>
    </row>
    <row r="1825" ht="15" hidden="1">
      <c r="A1825" t="s">
        <v>8</v>
      </c>
    </row>
    <row r="1826" ht="15" hidden="1">
      <c r="A1826" t="s">
        <v>8</v>
      </c>
    </row>
    <row r="1827" ht="15" hidden="1">
      <c r="A1827" t="s">
        <v>8</v>
      </c>
    </row>
    <row r="1828" ht="15" hidden="1">
      <c r="A1828" t="s">
        <v>13</v>
      </c>
    </row>
    <row r="1829" ht="15" hidden="1">
      <c r="A1829" t="s">
        <v>13</v>
      </c>
    </row>
    <row r="1830" ht="15" hidden="1">
      <c r="A1830" t="s">
        <v>8</v>
      </c>
    </row>
    <row r="1831" ht="15" hidden="1">
      <c r="A1831" t="s">
        <v>13</v>
      </c>
    </row>
    <row r="1832" ht="15" hidden="1">
      <c r="A1832" t="s">
        <v>8</v>
      </c>
    </row>
    <row r="1833" ht="15" hidden="1">
      <c r="A1833" t="s">
        <v>8</v>
      </c>
    </row>
    <row r="1834" ht="15" hidden="1">
      <c r="A1834" t="s">
        <v>13</v>
      </c>
    </row>
    <row r="1835" ht="15" hidden="1">
      <c r="A1835" t="s">
        <v>8</v>
      </c>
    </row>
    <row r="1836" ht="15" hidden="1">
      <c r="A1836" t="s">
        <v>13</v>
      </c>
    </row>
    <row r="1837" ht="15" hidden="1">
      <c r="A1837" t="s">
        <v>8</v>
      </c>
    </row>
    <row r="1838" ht="15" hidden="1">
      <c r="A1838" t="s">
        <v>8</v>
      </c>
    </row>
    <row r="1839" ht="15" hidden="1">
      <c r="A1839" t="s">
        <v>8</v>
      </c>
    </row>
    <row r="1840" ht="15" hidden="1">
      <c r="A1840" t="s">
        <v>13</v>
      </c>
    </row>
    <row r="1841" ht="15" hidden="1">
      <c r="A1841" t="s">
        <v>8</v>
      </c>
    </row>
    <row r="1842" ht="15" hidden="1">
      <c r="A1842" t="s">
        <v>13</v>
      </c>
    </row>
    <row r="1843" ht="15" hidden="1">
      <c r="A1843" t="s">
        <v>8</v>
      </c>
    </row>
    <row r="1844" ht="15" hidden="1">
      <c r="A1844" t="s">
        <v>13</v>
      </c>
    </row>
    <row r="1845" ht="15" hidden="1">
      <c r="A1845" t="s">
        <v>13</v>
      </c>
    </row>
    <row r="1846" ht="15" hidden="1">
      <c r="A1846" t="s">
        <v>8</v>
      </c>
    </row>
    <row r="1847" ht="15" hidden="1">
      <c r="A1847" t="s">
        <v>8</v>
      </c>
    </row>
    <row r="1848" ht="15" hidden="1">
      <c r="A1848" t="s">
        <v>8</v>
      </c>
    </row>
    <row r="1849" ht="15" hidden="1">
      <c r="A1849" t="s">
        <v>8</v>
      </c>
    </row>
    <row r="1850" ht="15" hidden="1">
      <c r="A1850" t="s">
        <v>8</v>
      </c>
    </row>
    <row r="1851" ht="15" hidden="1">
      <c r="A1851" t="s">
        <v>8</v>
      </c>
    </row>
    <row r="1852" ht="15" hidden="1">
      <c r="A1852" t="s">
        <v>13</v>
      </c>
    </row>
    <row r="1853" ht="15" hidden="1">
      <c r="A1853" t="s">
        <v>8</v>
      </c>
    </row>
    <row r="1854" ht="15" hidden="1">
      <c r="A1854" t="s">
        <v>8</v>
      </c>
    </row>
    <row r="1855" ht="15" hidden="1">
      <c r="A1855" t="s">
        <v>8</v>
      </c>
    </row>
    <row r="1856" ht="15" hidden="1">
      <c r="A1856" t="s">
        <v>8</v>
      </c>
    </row>
    <row r="1857" ht="15" hidden="1">
      <c r="A1857" t="s">
        <v>13</v>
      </c>
    </row>
    <row r="1858" ht="15" hidden="1">
      <c r="A1858" t="s">
        <v>13</v>
      </c>
    </row>
    <row r="1859" ht="15" hidden="1">
      <c r="A1859" t="s">
        <v>13</v>
      </c>
    </row>
    <row r="1860" ht="15" hidden="1">
      <c r="A1860" t="s">
        <v>8</v>
      </c>
    </row>
    <row r="1861" ht="15" hidden="1">
      <c r="A1861" t="s">
        <v>8</v>
      </c>
    </row>
    <row r="1862" ht="15" hidden="1">
      <c r="A1862" t="s">
        <v>8</v>
      </c>
    </row>
    <row r="1863" ht="15" hidden="1">
      <c r="A1863" t="s">
        <v>8</v>
      </c>
    </row>
    <row r="1864" ht="15" hidden="1">
      <c r="A1864" t="s">
        <v>8</v>
      </c>
    </row>
    <row r="1865" ht="15" hidden="1">
      <c r="A1865" t="s">
        <v>13</v>
      </c>
    </row>
    <row r="1866" ht="15" hidden="1">
      <c r="A1866" t="s">
        <v>8</v>
      </c>
    </row>
    <row r="1867" ht="15" hidden="1">
      <c r="A1867" t="s">
        <v>13</v>
      </c>
    </row>
    <row r="1868" ht="15" hidden="1">
      <c r="A1868" t="s">
        <v>8</v>
      </c>
    </row>
    <row r="1869" ht="15" hidden="1">
      <c r="A1869" t="s">
        <v>13</v>
      </c>
    </row>
    <row r="1870" ht="15" hidden="1">
      <c r="A1870" t="s">
        <v>8</v>
      </c>
    </row>
    <row r="1871" ht="15" hidden="1">
      <c r="A1871" t="s">
        <v>13</v>
      </c>
    </row>
    <row r="1872" ht="15" hidden="1">
      <c r="A1872" t="s">
        <v>8</v>
      </c>
    </row>
    <row r="1873" ht="15" hidden="1">
      <c r="A1873" t="s">
        <v>8</v>
      </c>
    </row>
    <row r="1874" ht="15" hidden="1">
      <c r="A1874" t="s">
        <v>8</v>
      </c>
    </row>
    <row r="1875" ht="15" hidden="1">
      <c r="A1875" t="s">
        <v>13</v>
      </c>
    </row>
    <row r="1876" ht="15" hidden="1">
      <c r="A1876" t="s">
        <v>8</v>
      </c>
    </row>
    <row r="1877" ht="15" hidden="1">
      <c r="A1877" t="s">
        <v>8</v>
      </c>
    </row>
    <row r="1878" ht="15" hidden="1">
      <c r="A1878" t="s">
        <v>8</v>
      </c>
    </row>
    <row r="1879" ht="15" hidden="1">
      <c r="A1879" t="s">
        <v>8</v>
      </c>
    </row>
    <row r="1880" ht="15" hidden="1">
      <c r="A1880" t="s">
        <v>8</v>
      </c>
    </row>
    <row r="1881" ht="15" hidden="1">
      <c r="A1881" t="s">
        <v>13</v>
      </c>
    </row>
    <row r="1882" ht="15" hidden="1">
      <c r="A1882" t="s">
        <v>8</v>
      </c>
    </row>
    <row r="1883" ht="15" hidden="1">
      <c r="A1883" t="s">
        <v>13</v>
      </c>
    </row>
    <row r="1884" ht="15" hidden="1">
      <c r="A1884" t="s">
        <v>8</v>
      </c>
    </row>
    <row r="1885" ht="15" hidden="1">
      <c r="A1885" t="s">
        <v>13</v>
      </c>
    </row>
    <row r="1886" ht="15" hidden="1">
      <c r="A1886" t="s">
        <v>8</v>
      </c>
    </row>
    <row r="1887" ht="15" hidden="1">
      <c r="A1887" t="s">
        <v>8</v>
      </c>
    </row>
    <row r="1888" ht="15" hidden="1">
      <c r="A1888" t="s">
        <v>13</v>
      </c>
    </row>
    <row r="1889" ht="15" hidden="1">
      <c r="A1889" t="s">
        <v>13</v>
      </c>
    </row>
    <row r="1890" ht="15" hidden="1">
      <c r="A1890" t="s">
        <v>8</v>
      </c>
    </row>
    <row r="1891" ht="15" hidden="1">
      <c r="A1891" t="s">
        <v>8</v>
      </c>
    </row>
    <row r="1892" ht="15" hidden="1">
      <c r="A1892" t="s">
        <v>8</v>
      </c>
    </row>
    <row r="1893" ht="15" hidden="1">
      <c r="A1893" t="s">
        <v>8</v>
      </c>
    </row>
    <row r="1894" ht="15" hidden="1">
      <c r="A1894" t="s">
        <v>8</v>
      </c>
    </row>
    <row r="1895" ht="15" hidden="1">
      <c r="A1895" t="s">
        <v>13</v>
      </c>
    </row>
    <row r="1896" ht="15" hidden="1">
      <c r="A1896" t="s">
        <v>8</v>
      </c>
    </row>
    <row r="1897" ht="15" hidden="1">
      <c r="A1897" t="s">
        <v>13</v>
      </c>
    </row>
    <row r="1898" ht="15" hidden="1">
      <c r="A1898" t="s">
        <v>13</v>
      </c>
    </row>
    <row r="1899" ht="15" hidden="1">
      <c r="A1899" t="s">
        <v>13</v>
      </c>
    </row>
    <row r="1900" ht="15" hidden="1">
      <c r="A1900" t="s">
        <v>13</v>
      </c>
    </row>
    <row r="1901" ht="15" hidden="1">
      <c r="A1901" t="s">
        <v>8</v>
      </c>
    </row>
    <row r="1902" ht="15" hidden="1">
      <c r="A1902" t="s">
        <v>8</v>
      </c>
    </row>
    <row r="1903" ht="15" hidden="1">
      <c r="A1903" t="s">
        <v>8</v>
      </c>
    </row>
    <row r="1904" ht="15" hidden="1">
      <c r="A1904" t="s">
        <v>8</v>
      </c>
    </row>
    <row r="1905" ht="15" hidden="1">
      <c r="A1905" t="s">
        <v>13</v>
      </c>
    </row>
    <row r="1906" ht="15" hidden="1">
      <c r="A1906" t="s">
        <v>8</v>
      </c>
    </row>
    <row r="1907" ht="15" hidden="1">
      <c r="A1907" t="s">
        <v>13</v>
      </c>
    </row>
    <row r="1908" ht="15" hidden="1">
      <c r="A1908" t="s">
        <v>8</v>
      </c>
    </row>
    <row r="1909" ht="15" hidden="1">
      <c r="A1909" t="s">
        <v>13</v>
      </c>
    </row>
    <row r="1910" ht="15" hidden="1">
      <c r="A1910" t="s">
        <v>8</v>
      </c>
    </row>
    <row r="1911" ht="15" hidden="1">
      <c r="A1911" t="s">
        <v>8</v>
      </c>
    </row>
    <row r="1912" ht="15" hidden="1">
      <c r="A1912" t="s">
        <v>8</v>
      </c>
    </row>
    <row r="1913" ht="15" hidden="1">
      <c r="A1913" t="s">
        <v>13</v>
      </c>
    </row>
    <row r="1914" ht="15" hidden="1">
      <c r="A1914" t="s">
        <v>8</v>
      </c>
    </row>
    <row r="1915" ht="15" hidden="1">
      <c r="A1915" t="s">
        <v>8</v>
      </c>
    </row>
    <row r="1916" ht="15" hidden="1">
      <c r="A1916" t="s">
        <v>8</v>
      </c>
    </row>
    <row r="1917" ht="15" hidden="1">
      <c r="A1917" t="s">
        <v>8</v>
      </c>
    </row>
    <row r="1918" ht="15" hidden="1">
      <c r="A1918" t="s">
        <v>8</v>
      </c>
    </row>
    <row r="1919" ht="15" hidden="1">
      <c r="A1919" t="s">
        <v>13</v>
      </c>
    </row>
    <row r="1920" ht="15" hidden="1">
      <c r="A1920" t="s">
        <v>8</v>
      </c>
    </row>
    <row r="1921" ht="15" hidden="1">
      <c r="A1921" t="s">
        <v>8</v>
      </c>
    </row>
    <row r="1922" ht="15" hidden="1">
      <c r="A1922" t="s">
        <v>8</v>
      </c>
    </row>
    <row r="1923" ht="15" hidden="1">
      <c r="A1923" t="s">
        <v>13</v>
      </c>
    </row>
    <row r="1924" ht="15" hidden="1">
      <c r="A1924" t="s">
        <v>13</v>
      </c>
    </row>
    <row r="1925" ht="15" hidden="1">
      <c r="A1925" t="s">
        <v>8</v>
      </c>
    </row>
    <row r="1926" ht="15" hidden="1">
      <c r="A1926" t="s">
        <v>8</v>
      </c>
    </row>
    <row r="1927" ht="15" hidden="1">
      <c r="A1927" t="s">
        <v>8</v>
      </c>
    </row>
    <row r="1928" ht="15" hidden="1">
      <c r="A1928" t="s">
        <v>8</v>
      </c>
    </row>
    <row r="1929" ht="15" hidden="1">
      <c r="A1929" t="s">
        <v>8</v>
      </c>
    </row>
    <row r="1930" ht="15" hidden="1">
      <c r="A1930" t="s">
        <v>8</v>
      </c>
    </row>
    <row r="1931" ht="15" hidden="1">
      <c r="A1931" t="s">
        <v>13</v>
      </c>
    </row>
    <row r="1932" ht="15" hidden="1">
      <c r="A1932" t="s">
        <v>13</v>
      </c>
    </row>
    <row r="1933" ht="15" hidden="1">
      <c r="A1933" t="s">
        <v>8</v>
      </c>
    </row>
    <row r="1934" ht="15" hidden="1">
      <c r="A1934" t="s">
        <v>13</v>
      </c>
    </row>
    <row r="1935" ht="15" hidden="1">
      <c r="A1935" t="s">
        <v>13</v>
      </c>
    </row>
    <row r="1936" ht="15" hidden="1">
      <c r="A1936" t="s">
        <v>13</v>
      </c>
    </row>
    <row r="1937" ht="15" hidden="1">
      <c r="A1937" t="s">
        <v>13</v>
      </c>
    </row>
    <row r="1938" ht="15" hidden="1">
      <c r="A1938" t="s">
        <v>13</v>
      </c>
    </row>
    <row r="1939" ht="15" hidden="1">
      <c r="A1939" t="s">
        <v>13</v>
      </c>
    </row>
    <row r="1940" ht="15" hidden="1">
      <c r="A1940" t="s">
        <v>13</v>
      </c>
    </row>
    <row r="1941" ht="15" hidden="1">
      <c r="A1941" t="s">
        <v>8</v>
      </c>
    </row>
    <row r="1942" ht="15" hidden="1">
      <c r="A1942" t="s">
        <v>13</v>
      </c>
    </row>
    <row r="1943" ht="15" hidden="1">
      <c r="A1943" t="s">
        <v>8</v>
      </c>
    </row>
    <row r="1944" ht="15" hidden="1">
      <c r="A1944" t="s">
        <v>8</v>
      </c>
    </row>
    <row r="1945" ht="15" hidden="1">
      <c r="A1945" t="s">
        <v>13</v>
      </c>
    </row>
    <row r="1946" ht="15" hidden="1">
      <c r="A1946" t="s">
        <v>8</v>
      </c>
    </row>
    <row r="1947" ht="15" hidden="1">
      <c r="A1947" t="s">
        <v>13</v>
      </c>
    </row>
    <row r="1948" ht="15" hidden="1">
      <c r="A1948" t="s">
        <v>13</v>
      </c>
    </row>
    <row r="1949" ht="15" hidden="1">
      <c r="A1949" t="s">
        <v>13</v>
      </c>
    </row>
    <row r="1950" ht="15" hidden="1">
      <c r="A1950" t="s">
        <v>8</v>
      </c>
    </row>
    <row r="1951" ht="15" hidden="1">
      <c r="A1951" t="s">
        <v>13</v>
      </c>
    </row>
    <row r="1952" ht="15" hidden="1">
      <c r="A1952" t="s">
        <v>8</v>
      </c>
    </row>
    <row r="1953" ht="15" hidden="1">
      <c r="A1953" t="s">
        <v>8</v>
      </c>
    </row>
    <row r="1954" ht="15" hidden="1">
      <c r="A1954" t="s">
        <v>13</v>
      </c>
    </row>
    <row r="1955" ht="15" hidden="1">
      <c r="A1955" t="s">
        <v>8</v>
      </c>
    </row>
    <row r="1956" ht="15" hidden="1">
      <c r="A1956" t="s">
        <v>8</v>
      </c>
    </row>
    <row r="1957" ht="15" hidden="1">
      <c r="A1957" t="s">
        <v>8</v>
      </c>
    </row>
    <row r="1958" ht="15" hidden="1">
      <c r="A1958" t="s">
        <v>8</v>
      </c>
    </row>
    <row r="1959" ht="15" hidden="1">
      <c r="A1959" t="s">
        <v>8</v>
      </c>
    </row>
    <row r="1960" ht="15" hidden="1">
      <c r="A1960" t="s">
        <v>8</v>
      </c>
    </row>
    <row r="1961" ht="15" hidden="1">
      <c r="A1961" t="s">
        <v>13</v>
      </c>
    </row>
    <row r="1962" ht="15" hidden="1">
      <c r="A1962" t="s">
        <v>8</v>
      </c>
    </row>
    <row r="1963" ht="15" hidden="1">
      <c r="A1963" t="s">
        <v>8</v>
      </c>
    </row>
    <row r="1964" ht="15" hidden="1">
      <c r="A1964" t="s">
        <v>13</v>
      </c>
    </row>
    <row r="1965" ht="15" hidden="1">
      <c r="A1965" t="s">
        <v>8</v>
      </c>
    </row>
    <row r="1966" ht="15" hidden="1">
      <c r="A1966" t="s">
        <v>9</v>
      </c>
    </row>
    <row r="1967" ht="15" hidden="1">
      <c r="A1967" t="s">
        <v>9</v>
      </c>
    </row>
    <row r="1968" ht="15" hidden="1">
      <c r="A1968" t="s">
        <v>4</v>
      </c>
    </row>
    <row r="1969" ht="15" hidden="1">
      <c r="A1969" t="s">
        <v>8</v>
      </c>
    </row>
    <row r="1970" ht="15" hidden="1">
      <c r="A1970" t="s">
        <v>8</v>
      </c>
    </row>
    <row r="1971" ht="15" hidden="1">
      <c r="A1971" t="s">
        <v>9</v>
      </c>
    </row>
    <row r="1972" ht="15" hidden="1">
      <c r="A1972" t="s">
        <v>9</v>
      </c>
    </row>
    <row r="1973" ht="15" hidden="1">
      <c r="A1973" t="s">
        <v>11</v>
      </c>
    </row>
    <row r="1974" ht="15" hidden="1">
      <c r="A1974" t="s">
        <v>8</v>
      </c>
    </row>
    <row r="1975" ht="15" hidden="1">
      <c r="A1975" t="s">
        <v>8</v>
      </c>
    </row>
    <row r="1976" ht="15" hidden="1">
      <c r="A1976" t="s">
        <v>13</v>
      </c>
    </row>
    <row r="1977" ht="15" hidden="1">
      <c r="A1977" t="s">
        <v>8</v>
      </c>
    </row>
    <row r="1978" ht="15" hidden="1">
      <c r="A1978" t="s">
        <v>8</v>
      </c>
    </row>
    <row r="1979" ht="15" hidden="1">
      <c r="A1979" t="s">
        <v>8</v>
      </c>
    </row>
    <row r="1980" ht="15" hidden="1">
      <c r="A1980" t="s">
        <v>8</v>
      </c>
    </row>
    <row r="1981" ht="15" hidden="1">
      <c r="A1981" t="s">
        <v>13</v>
      </c>
    </row>
    <row r="1982" ht="15" hidden="1">
      <c r="A1982" t="s">
        <v>8</v>
      </c>
    </row>
    <row r="1983" ht="15" hidden="1">
      <c r="A1983" t="s">
        <v>13</v>
      </c>
    </row>
    <row r="1984" ht="15" hidden="1">
      <c r="A1984" t="s">
        <v>13</v>
      </c>
    </row>
    <row r="1985" ht="15" hidden="1">
      <c r="A1985" t="s">
        <v>8</v>
      </c>
    </row>
    <row r="1986" ht="15" hidden="1">
      <c r="A1986" t="s">
        <v>8</v>
      </c>
    </row>
    <row r="1987" ht="15" hidden="1">
      <c r="A1987" t="s">
        <v>8</v>
      </c>
    </row>
    <row r="1988" ht="15" hidden="1">
      <c r="A1988" t="s">
        <v>8</v>
      </c>
    </row>
    <row r="1989" ht="15" hidden="1">
      <c r="A1989" t="s">
        <v>8</v>
      </c>
    </row>
    <row r="1990" ht="15" hidden="1">
      <c r="A1990" t="s">
        <v>8</v>
      </c>
    </row>
    <row r="1991" ht="15" hidden="1">
      <c r="A1991" t="s">
        <v>8</v>
      </c>
    </row>
    <row r="1992" ht="15" hidden="1">
      <c r="A1992" t="s">
        <v>13</v>
      </c>
    </row>
    <row r="1993" ht="15" hidden="1">
      <c r="A1993" t="s">
        <v>13</v>
      </c>
    </row>
    <row r="1994" ht="15" hidden="1">
      <c r="A1994" t="s">
        <v>8</v>
      </c>
    </row>
    <row r="1995" ht="15" hidden="1">
      <c r="A1995" t="s">
        <v>8</v>
      </c>
    </row>
    <row r="1996" ht="15" hidden="1">
      <c r="A1996" t="s">
        <v>13</v>
      </c>
    </row>
    <row r="1997" ht="15" hidden="1">
      <c r="A1997" t="s">
        <v>13</v>
      </c>
    </row>
    <row r="1998" ht="15" hidden="1">
      <c r="A1998" t="s">
        <v>13</v>
      </c>
    </row>
    <row r="1999" ht="15" hidden="1">
      <c r="A1999" t="s">
        <v>8</v>
      </c>
    </row>
    <row r="2000" ht="15" hidden="1">
      <c r="A2000" t="s">
        <v>13</v>
      </c>
    </row>
    <row r="2001" ht="15" hidden="1">
      <c r="A2001" t="s">
        <v>8</v>
      </c>
    </row>
    <row r="2002" ht="15" hidden="1">
      <c r="A2002" t="s">
        <v>13</v>
      </c>
    </row>
    <row r="2003" ht="15" hidden="1">
      <c r="A2003" t="s">
        <v>13</v>
      </c>
    </row>
    <row r="2004" ht="15" hidden="1">
      <c r="A2004" t="s">
        <v>13</v>
      </c>
    </row>
    <row r="2005" ht="15" hidden="1">
      <c r="A2005" t="s">
        <v>8</v>
      </c>
    </row>
    <row r="2006" ht="15" hidden="1">
      <c r="A2006" t="s">
        <v>13</v>
      </c>
    </row>
    <row r="2007" ht="15" hidden="1">
      <c r="A2007" t="s">
        <v>13</v>
      </c>
    </row>
    <row r="2008" ht="15" hidden="1">
      <c r="A2008" t="s">
        <v>8</v>
      </c>
    </row>
    <row r="2009" ht="15" hidden="1">
      <c r="A2009" t="s">
        <v>8</v>
      </c>
    </row>
    <row r="2010" ht="15" hidden="1">
      <c r="A2010" t="s">
        <v>8</v>
      </c>
    </row>
    <row r="2011" ht="15" hidden="1">
      <c r="A2011" t="s">
        <v>13</v>
      </c>
    </row>
    <row r="2012" ht="15" hidden="1">
      <c r="A2012" t="s">
        <v>13</v>
      </c>
    </row>
    <row r="2013" ht="15" hidden="1">
      <c r="A2013" t="s">
        <v>13</v>
      </c>
    </row>
    <row r="2014" ht="15" hidden="1">
      <c r="A2014" t="s">
        <v>13</v>
      </c>
    </row>
    <row r="2015" ht="15" hidden="1">
      <c r="A2015" t="s">
        <v>13</v>
      </c>
    </row>
    <row r="2016" ht="15" hidden="1">
      <c r="A2016" t="s">
        <v>8</v>
      </c>
    </row>
    <row r="2017" ht="15" hidden="1">
      <c r="A2017" t="s">
        <v>8</v>
      </c>
    </row>
    <row r="2018" ht="15" hidden="1">
      <c r="A2018" t="s">
        <v>13</v>
      </c>
    </row>
    <row r="2019" ht="15" hidden="1">
      <c r="A2019" t="s">
        <v>13</v>
      </c>
    </row>
    <row r="2020" ht="15" hidden="1">
      <c r="A2020" t="s">
        <v>8</v>
      </c>
    </row>
    <row r="2021" ht="15" hidden="1">
      <c r="A2021" t="s">
        <v>8</v>
      </c>
    </row>
    <row r="2022" ht="15" hidden="1">
      <c r="A2022" t="s">
        <v>8</v>
      </c>
    </row>
    <row r="2023" ht="15" hidden="1">
      <c r="A2023" t="s">
        <v>13</v>
      </c>
    </row>
    <row r="2024" ht="15" hidden="1">
      <c r="A2024" t="s">
        <v>8</v>
      </c>
    </row>
    <row r="2025" ht="15" hidden="1">
      <c r="A2025" t="s">
        <v>8</v>
      </c>
    </row>
    <row r="2026" ht="15" hidden="1">
      <c r="A2026" t="s">
        <v>13</v>
      </c>
    </row>
    <row r="2027" ht="15" hidden="1">
      <c r="A2027" t="s">
        <v>13</v>
      </c>
    </row>
    <row r="2028" ht="15" hidden="1">
      <c r="A2028" t="s">
        <v>13</v>
      </c>
    </row>
    <row r="2029" ht="15" hidden="1">
      <c r="A2029" t="s">
        <v>13</v>
      </c>
    </row>
    <row r="2030" ht="15" hidden="1">
      <c r="A2030" t="s">
        <v>8</v>
      </c>
    </row>
    <row r="2031" ht="15" hidden="1">
      <c r="A2031" t="s">
        <v>8</v>
      </c>
    </row>
    <row r="2032" ht="15" hidden="1">
      <c r="A2032" t="s">
        <v>8</v>
      </c>
    </row>
    <row r="2033" ht="15" hidden="1">
      <c r="A2033" t="s">
        <v>8</v>
      </c>
    </row>
    <row r="2034" ht="15" hidden="1">
      <c r="A2034" t="s">
        <v>13</v>
      </c>
    </row>
    <row r="2035" ht="15" hidden="1">
      <c r="A2035" t="s">
        <v>13</v>
      </c>
    </row>
    <row r="2036" ht="15" hidden="1">
      <c r="A2036" t="s">
        <v>8</v>
      </c>
    </row>
    <row r="2037" ht="15" hidden="1">
      <c r="A2037" t="s">
        <v>8</v>
      </c>
    </row>
    <row r="2038" ht="15" hidden="1">
      <c r="A2038" t="s">
        <v>8</v>
      </c>
    </row>
    <row r="2039" ht="15" hidden="1">
      <c r="A2039" t="s">
        <v>8</v>
      </c>
    </row>
    <row r="2040" ht="15" hidden="1">
      <c r="A2040" t="s">
        <v>8</v>
      </c>
    </row>
    <row r="2041" ht="15" hidden="1">
      <c r="A2041" t="s">
        <v>8</v>
      </c>
    </row>
    <row r="2042" ht="15" hidden="1">
      <c r="A2042" t="s">
        <v>13</v>
      </c>
    </row>
    <row r="2043" ht="15" hidden="1">
      <c r="A2043" t="s">
        <v>13</v>
      </c>
    </row>
    <row r="2044" ht="15" hidden="1">
      <c r="A2044" t="s">
        <v>8</v>
      </c>
    </row>
    <row r="2045" ht="15" hidden="1">
      <c r="A2045" t="s">
        <v>8</v>
      </c>
    </row>
    <row r="2046" ht="15" hidden="1">
      <c r="A2046" t="s">
        <v>13</v>
      </c>
    </row>
    <row r="2047" ht="15" hidden="1">
      <c r="A2047" t="s">
        <v>8</v>
      </c>
    </row>
    <row r="2048" ht="15" hidden="1">
      <c r="A2048" t="s">
        <v>8</v>
      </c>
    </row>
    <row r="2049" ht="15" hidden="1">
      <c r="A2049" t="s">
        <v>13</v>
      </c>
    </row>
    <row r="2050" ht="15" hidden="1">
      <c r="A2050" t="s">
        <v>13</v>
      </c>
    </row>
    <row r="2051" ht="15" hidden="1">
      <c r="A2051" t="s">
        <v>8</v>
      </c>
    </row>
    <row r="2052" ht="15" hidden="1">
      <c r="A2052" t="s">
        <v>13</v>
      </c>
    </row>
    <row r="2053" ht="15" hidden="1">
      <c r="A2053" t="s">
        <v>8</v>
      </c>
    </row>
    <row r="2054" ht="15" hidden="1">
      <c r="A2054" t="s">
        <v>8</v>
      </c>
    </row>
    <row r="2055" ht="15" hidden="1">
      <c r="A2055" t="s">
        <v>8</v>
      </c>
    </row>
    <row r="2056" ht="15" hidden="1">
      <c r="A2056" t="s">
        <v>13</v>
      </c>
    </row>
    <row r="2057" ht="15" hidden="1">
      <c r="A2057" t="s">
        <v>13</v>
      </c>
    </row>
    <row r="2058" ht="15" hidden="1">
      <c r="A2058" t="s">
        <v>8</v>
      </c>
    </row>
    <row r="2059" ht="15" hidden="1">
      <c r="A2059" t="s">
        <v>8</v>
      </c>
    </row>
    <row r="2060" ht="15" hidden="1">
      <c r="A2060" t="s">
        <v>8</v>
      </c>
    </row>
    <row r="2061" ht="15" hidden="1">
      <c r="A2061" t="s">
        <v>8</v>
      </c>
    </row>
    <row r="2062" ht="15" hidden="1">
      <c r="A2062" t="s">
        <v>13</v>
      </c>
    </row>
    <row r="2063" ht="15" hidden="1">
      <c r="A2063" t="s">
        <v>8</v>
      </c>
    </row>
    <row r="2064" ht="15" hidden="1">
      <c r="A2064" t="s">
        <v>13</v>
      </c>
    </row>
    <row r="2065" ht="15" hidden="1">
      <c r="A2065" t="s">
        <v>13</v>
      </c>
    </row>
    <row r="2066" ht="15" hidden="1">
      <c r="A2066" t="s">
        <v>8</v>
      </c>
    </row>
    <row r="2067" ht="15" hidden="1">
      <c r="A2067" t="s">
        <v>8</v>
      </c>
    </row>
    <row r="2068" ht="15" hidden="1">
      <c r="A2068" t="s">
        <v>13</v>
      </c>
    </row>
    <row r="2069" ht="15" hidden="1">
      <c r="A2069" t="s">
        <v>8</v>
      </c>
    </row>
    <row r="2070" ht="15" hidden="1">
      <c r="A2070" t="s">
        <v>13</v>
      </c>
    </row>
    <row r="2071" ht="15" hidden="1">
      <c r="A2071" t="s">
        <v>8</v>
      </c>
    </row>
    <row r="2072" ht="15" hidden="1">
      <c r="A2072" t="s">
        <v>8</v>
      </c>
    </row>
    <row r="2073" ht="15" hidden="1">
      <c r="A2073" t="s">
        <v>8</v>
      </c>
    </row>
    <row r="2074" ht="15" hidden="1">
      <c r="A2074" t="s">
        <v>13</v>
      </c>
    </row>
    <row r="2075" ht="15" hidden="1">
      <c r="A2075" t="s">
        <v>8</v>
      </c>
    </row>
    <row r="2076" ht="15" hidden="1">
      <c r="A2076" t="s">
        <v>8</v>
      </c>
    </row>
    <row r="2077" ht="15" hidden="1">
      <c r="A2077" t="s">
        <v>8</v>
      </c>
    </row>
    <row r="2078" ht="15" hidden="1">
      <c r="A2078" t="s">
        <v>8</v>
      </c>
    </row>
    <row r="2079" ht="15" hidden="1">
      <c r="A2079" t="s">
        <v>13</v>
      </c>
    </row>
    <row r="2080" ht="15" hidden="1">
      <c r="A2080" t="s">
        <v>8</v>
      </c>
    </row>
    <row r="2081" ht="15" hidden="1">
      <c r="A2081" t="s">
        <v>8</v>
      </c>
    </row>
    <row r="2082" ht="15" hidden="1">
      <c r="A2082" t="s">
        <v>8</v>
      </c>
    </row>
    <row r="2083" ht="15" hidden="1">
      <c r="A2083" t="s">
        <v>8</v>
      </c>
    </row>
    <row r="2084" ht="15" hidden="1">
      <c r="A2084" t="s">
        <v>8</v>
      </c>
    </row>
    <row r="2085" ht="15" hidden="1">
      <c r="A2085" t="s">
        <v>8</v>
      </c>
    </row>
    <row r="2086" ht="15" hidden="1">
      <c r="A2086" t="s">
        <v>8</v>
      </c>
    </row>
    <row r="2087" ht="15" hidden="1">
      <c r="A2087" t="s">
        <v>13</v>
      </c>
    </row>
    <row r="2088" ht="15" hidden="1">
      <c r="A2088" t="s">
        <v>8</v>
      </c>
    </row>
    <row r="2089" ht="15" hidden="1">
      <c r="A2089" t="s">
        <v>8</v>
      </c>
    </row>
    <row r="2090" ht="15" hidden="1">
      <c r="A2090" t="s">
        <v>8</v>
      </c>
    </row>
    <row r="2091" ht="15" hidden="1">
      <c r="A2091" t="s">
        <v>8</v>
      </c>
    </row>
    <row r="2092" ht="15" hidden="1">
      <c r="A2092" t="s">
        <v>8</v>
      </c>
    </row>
    <row r="2093" ht="15" hidden="1">
      <c r="A2093" t="s">
        <v>8</v>
      </c>
    </row>
    <row r="2094" ht="15" hidden="1">
      <c r="A2094" t="s">
        <v>13</v>
      </c>
    </row>
    <row r="2095" ht="15" hidden="1">
      <c r="A2095" t="s">
        <v>8</v>
      </c>
    </row>
    <row r="2096" ht="15" hidden="1">
      <c r="A2096" t="s">
        <v>8</v>
      </c>
    </row>
    <row r="2097" ht="15" hidden="1">
      <c r="A2097" t="s">
        <v>8</v>
      </c>
    </row>
    <row r="2098" ht="15" hidden="1">
      <c r="A2098" t="s">
        <v>13</v>
      </c>
    </row>
    <row r="2099" ht="15" hidden="1">
      <c r="A2099" t="s">
        <v>13</v>
      </c>
    </row>
    <row r="2100" ht="15" hidden="1">
      <c r="A2100" t="s">
        <v>8</v>
      </c>
    </row>
    <row r="2101" ht="15" hidden="1">
      <c r="A2101" t="s">
        <v>13</v>
      </c>
    </row>
    <row r="2102" ht="15" hidden="1">
      <c r="A2102" t="s">
        <v>13</v>
      </c>
    </row>
    <row r="2103" ht="15" hidden="1">
      <c r="A2103" t="s">
        <v>13</v>
      </c>
    </row>
    <row r="2104" ht="15" hidden="1">
      <c r="A2104" t="s">
        <v>13</v>
      </c>
    </row>
    <row r="2105" ht="15" hidden="1">
      <c r="A2105" t="s">
        <v>13</v>
      </c>
    </row>
    <row r="2106" ht="15" hidden="1">
      <c r="A2106" t="s">
        <v>13</v>
      </c>
    </row>
    <row r="2107" ht="15" hidden="1">
      <c r="A2107" t="s">
        <v>8</v>
      </c>
    </row>
    <row r="2108" ht="15" hidden="1">
      <c r="A2108" t="s">
        <v>8</v>
      </c>
    </row>
    <row r="2109" ht="15" hidden="1">
      <c r="A2109" t="s">
        <v>8</v>
      </c>
    </row>
    <row r="2110" ht="15" hidden="1">
      <c r="A2110" t="s">
        <v>13</v>
      </c>
    </row>
    <row r="2111" ht="15" hidden="1">
      <c r="A2111" t="s">
        <v>8</v>
      </c>
    </row>
    <row r="2112" ht="15" hidden="1">
      <c r="A2112" t="s">
        <v>13</v>
      </c>
    </row>
    <row r="2113" ht="15" hidden="1">
      <c r="A2113" t="s">
        <v>8</v>
      </c>
    </row>
    <row r="2114" ht="15" hidden="1">
      <c r="A2114" t="s">
        <v>13</v>
      </c>
    </row>
    <row r="2115" ht="15" hidden="1">
      <c r="A2115" t="s">
        <v>13</v>
      </c>
    </row>
    <row r="2116" ht="15" hidden="1">
      <c r="A2116" t="s">
        <v>13</v>
      </c>
    </row>
    <row r="2117" ht="15" hidden="1">
      <c r="A2117" t="s">
        <v>13</v>
      </c>
    </row>
    <row r="2118" ht="15" hidden="1">
      <c r="A2118" t="s">
        <v>8</v>
      </c>
    </row>
    <row r="2119" ht="15" hidden="1">
      <c r="A2119" t="s">
        <v>13</v>
      </c>
    </row>
    <row r="2120" ht="15" hidden="1">
      <c r="A2120" t="s">
        <v>8</v>
      </c>
    </row>
    <row r="2121" ht="15" hidden="1">
      <c r="A2121" t="s">
        <v>13</v>
      </c>
    </row>
    <row r="2122" ht="15" hidden="1">
      <c r="A2122" t="s">
        <v>8</v>
      </c>
    </row>
    <row r="2123" ht="15" hidden="1">
      <c r="A2123" t="s">
        <v>8</v>
      </c>
    </row>
    <row r="2124" ht="15" hidden="1">
      <c r="A2124" t="s">
        <v>8</v>
      </c>
    </row>
    <row r="2125" ht="15" hidden="1">
      <c r="A2125" t="s">
        <v>13</v>
      </c>
    </row>
    <row r="2126" ht="15" hidden="1">
      <c r="A2126" t="s">
        <v>13</v>
      </c>
    </row>
    <row r="2127" ht="15" hidden="1">
      <c r="A2127" t="s">
        <v>13</v>
      </c>
    </row>
    <row r="2128" ht="15" hidden="1">
      <c r="A2128" t="s">
        <v>13</v>
      </c>
    </row>
    <row r="2129" ht="15" hidden="1">
      <c r="A2129" t="s">
        <v>8</v>
      </c>
    </row>
    <row r="2130" ht="15" hidden="1">
      <c r="A2130" t="s">
        <v>8</v>
      </c>
    </row>
    <row r="2131" ht="15" hidden="1">
      <c r="A2131" t="s">
        <v>13</v>
      </c>
    </row>
    <row r="2132" ht="15" hidden="1">
      <c r="A2132" t="s">
        <v>8</v>
      </c>
    </row>
    <row r="2133" ht="15" hidden="1">
      <c r="A2133" t="s">
        <v>8</v>
      </c>
    </row>
    <row r="2134" ht="15" hidden="1">
      <c r="A2134" t="s">
        <v>8</v>
      </c>
    </row>
    <row r="2135" ht="15" hidden="1">
      <c r="A2135" t="s">
        <v>8</v>
      </c>
    </row>
    <row r="2136" ht="15" hidden="1">
      <c r="A2136" t="s">
        <v>8</v>
      </c>
    </row>
    <row r="2137" ht="15" hidden="1">
      <c r="A2137" t="s">
        <v>13</v>
      </c>
    </row>
    <row r="2138" ht="15" hidden="1">
      <c r="A2138" t="s">
        <v>8</v>
      </c>
    </row>
    <row r="2139" ht="15" hidden="1">
      <c r="A2139" t="s">
        <v>8</v>
      </c>
    </row>
    <row r="2140" ht="15" hidden="1">
      <c r="A2140" t="s">
        <v>13</v>
      </c>
    </row>
    <row r="2141" ht="15" hidden="1">
      <c r="A2141" t="s">
        <v>8</v>
      </c>
    </row>
    <row r="2142" ht="15" hidden="1">
      <c r="A2142" t="s">
        <v>8</v>
      </c>
    </row>
    <row r="2143" ht="15" hidden="1">
      <c r="A2143" t="s">
        <v>8</v>
      </c>
    </row>
    <row r="2144" ht="15" hidden="1">
      <c r="A2144" t="s">
        <v>13</v>
      </c>
    </row>
    <row r="2145" ht="15" hidden="1">
      <c r="A2145" t="s">
        <v>8</v>
      </c>
    </row>
    <row r="2146" ht="15" hidden="1">
      <c r="A2146" t="s">
        <v>13</v>
      </c>
    </row>
    <row r="2147" ht="15" hidden="1">
      <c r="A2147" t="s">
        <v>8</v>
      </c>
    </row>
    <row r="2148" ht="15" hidden="1">
      <c r="A2148" t="s">
        <v>8</v>
      </c>
    </row>
    <row r="2149" ht="15" hidden="1">
      <c r="A2149" t="s">
        <v>13</v>
      </c>
    </row>
    <row r="2150" ht="15" hidden="1">
      <c r="A2150" t="s">
        <v>13</v>
      </c>
    </row>
    <row r="2151" ht="15" hidden="1">
      <c r="A2151" t="s">
        <v>8</v>
      </c>
    </row>
    <row r="2152" ht="15" hidden="1">
      <c r="A2152" t="s">
        <v>13</v>
      </c>
    </row>
    <row r="2153" ht="15" hidden="1">
      <c r="A2153" t="s">
        <v>8</v>
      </c>
    </row>
    <row r="2154" ht="15" hidden="1">
      <c r="A2154" t="s">
        <v>8</v>
      </c>
    </row>
    <row r="2155" ht="15" hidden="1">
      <c r="A2155" t="s">
        <v>13</v>
      </c>
    </row>
    <row r="2156" ht="15" hidden="1">
      <c r="A2156" t="s">
        <v>8</v>
      </c>
    </row>
    <row r="2157" ht="15" hidden="1">
      <c r="A2157" t="s">
        <v>8</v>
      </c>
    </row>
    <row r="2158" ht="15" hidden="1">
      <c r="A2158" t="s">
        <v>8</v>
      </c>
    </row>
    <row r="2159" ht="15" hidden="1">
      <c r="A2159" t="s">
        <v>13</v>
      </c>
    </row>
    <row r="2160" ht="15" hidden="1">
      <c r="A2160" t="s">
        <v>8</v>
      </c>
    </row>
    <row r="2161" ht="15" hidden="1">
      <c r="A2161" t="s">
        <v>8</v>
      </c>
    </row>
    <row r="2162" ht="15" hidden="1">
      <c r="A2162" t="s">
        <v>8</v>
      </c>
    </row>
    <row r="2163" ht="15" hidden="1">
      <c r="A2163" t="s">
        <v>13</v>
      </c>
    </row>
    <row r="2164" ht="15" hidden="1">
      <c r="A2164" t="s">
        <v>13</v>
      </c>
    </row>
    <row r="2165" ht="15" hidden="1">
      <c r="A2165" t="s">
        <v>8</v>
      </c>
    </row>
    <row r="2166" ht="15" hidden="1">
      <c r="A2166" t="s">
        <v>8</v>
      </c>
    </row>
    <row r="2167" ht="15" hidden="1">
      <c r="A2167" t="s">
        <v>8</v>
      </c>
    </row>
    <row r="2168" ht="15" hidden="1">
      <c r="A2168" t="s">
        <v>8</v>
      </c>
    </row>
    <row r="2169" ht="15" hidden="1">
      <c r="A2169" t="s">
        <v>13</v>
      </c>
    </row>
    <row r="2170" ht="15" hidden="1">
      <c r="A2170" t="s">
        <v>8</v>
      </c>
    </row>
    <row r="2171" ht="15" hidden="1">
      <c r="A2171" t="s">
        <v>13</v>
      </c>
    </row>
    <row r="2172" ht="15" hidden="1">
      <c r="A2172" t="s">
        <v>13</v>
      </c>
    </row>
    <row r="2173" ht="15" hidden="1">
      <c r="A2173" t="s">
        <v>8</v>
      </c>
    </row>
    <row r="2174" ht="15" hidden="1">
      <c r="A2174" t="s">
        <v>13</v>
      </c>
    </row>
    <row r="2175" ht="15" hidden="1">
      <c r="A2175" t="s">
        <v>8</v>
      </c>
    </row>
    <row r="2176" ht="15" hidden="1">
      <c r="A2176" t="s">
        <v>8</v>
      </c>
    </row>
    <row r="2177" ht="15" hidden="1">
      <c r="A2177" t="s">
        <v>8</v>
      </c>
    </row>
    <row r="2178" ht="15" hidden="1">
      <c r="A2178" t="s">
        <v>8</v>
      </c>
    </row>
    <row r="2179" ht="15" hidden="1">
      <c r="A2179" t="s">
        <v>8</v>
      </c>
    </row>
    <row r="2180" ht="15" hidden="1">
      <c r="A2180" t="s">
        <v>13</v>
      </c>
    </row>
    <row r="2181" ht="15" hidden="1">
      <c r="A2181" t="s">
        <v>8</v>
      </c>
    </row>
    <row r="2182" ht="15" hidden="1">
      <c r="A2182" t="s">
        <v>8</v>
      </c>
    </row>
    <row r="2183" ht="15" hidden="1">
      <c r="A2183" t="s">
        <v>8</v>
      </c>
    </row>
    <row r="2184" ht="15" hidden="1">
      <c r="A2184" t="s">
        <v>13</v>
      </c>
    </row>
    <row r="2185" ht="15" hidden="1">
      <c r="A2185" t="s">
        <v>8</v>
      </c>
    </row>
    <row r="2186" ht="15" hidden="1">
      <c r="A2186" t="s">
        <v>13</v>
      </c>
    </row>
    <row r="2187" ht="15" hidden="1">
      <c r="A2187" t="s">
        <v>13</v>
      </c>
    </row>
    <row r="2188" ht="15" hidden="1">
      <c r="A2188" t="s">
        <v>8</v>
      </c>
    </row>
    <row r="2189" ht="15" hidden="1">
      <c r="A2189" t="s">
        <v>8</v>
      </c>
    </row>
    <row r="2190" ht="15" hidden="1">
      <c r="A2190" t="s">
        <v>13</v>
      </c>
    </row>
    <row r="2191" ht="15" hidden="1">
      <c r="A2191" t="s">
        <v>8</v>
      </c>
    </row>
    <row r="2192" ht="15" hidden="1">
      <c r="A2192" t="s">
        <v>13</v>
      </c>
    </row>
    <row r="2193" ht="15" hidden="1">
      <c r="A2193" t="s">
        <v>13</v>
      </c>
    </row>
    <row r="2194" ht="15" hidden="1">
      <c r="A2194" t="s">
        <v>13</v>
      </c>
    </row>
    <row r="2195" ht="15" hidden="1">
      <c r="A2195" t="s">
        <v>13</v>
      </c>
    </row>
    <row r="2196" ht="15" hidden="1">
      <c r="A2196" t="s">
        <v>8</v>
      </c>
    </row>
    <row r="2197" ht="15" hidden="1">
      <c r="A2197" t="s">
        <v>8</v>
      </c>
    </row>
    <row r="2198" ht="15" hidden="1">
      <c r="A2198" t="s">
        <v>8</v>
      </c>
    </row>
    <row r="2199" ht="15" hidden="1">
      <c r="A2199" t="s">
        <v>8</v>
      </c>
    </row>
    <row r="2200" ht="15" hidden="1">
      <c r="A2200" t="s">
        <v>8</v>
      </c>
    </row>
    <row r="2201" ht="15" hidden="1">
      <c r="A2201" t="s">
        <v>8</v>
      </c>
    </row>
    <row r="2202" ht="15" hidden="1">
      <c r="A2202" t="s">
        <v>8</v>
      </c>
    </row>
    <row r="2203" ht="15" hidden="1">
      <c r="A2203" t="s">
        <v>8</v>
      </c>
    </row>
    <row r="2204" ht="15" hidden="1">
      <c r="A2204" t="s">
        <v>13</v>
      </c>
    </row>
    <row r="2205" ht="15" hidden="1">
      <c r="A2205" t="s">
        <v>13</v>
      </c>
    </row>
    <row r="2206" ht="15" hidden="1">
      <c r="A2206" t="s">
        <v>8</v>
      </c>
    </row>
    <row r="2207" ht="15" hidden="1">
      <c r="A2207" t="s">
        <v>13</v>
      </c>
    </row>
    <row r="2208" ht="15" hidden="1">
      <c r="A2208" t="s">
        <v>13</v>
      </c>
    </row>
    <row r="2209" ht="15" hidden="1">
      <c r="A2209" t="s">
        <v>13</v>
      </c>
    </row>
    <row r="2210" ht="15" hidden="1">
      <c r="A2210" t="s">
        <v>13</v>
      </c>
    </row>
    <row r="2211" ht="15" hidden="1">
      <c r="A2211" t="s">
        <v>13</v>
      </c>
    </row>
    <row r="2212" ht="15" hidden="1">
      <c r="A2212" t="s">
        <v>8</v>
      </c>
    </row>
    <row r="2213" ht="15" hidden="1">
      <c r="A2213" t="s">
        <v>13</v>
      </c>
    </row>
    <row r="2214" ht="15" hidden="1">
      <c r="A2214" t="s">
        <v>8</v>
      </c>
    </row>
    <row r="2215" ht="15" hidden="1">
      <c r="A2215" t="s">
        <v>8</v>
      </c>
    </row>
    <row r="2216" ht="15" hidden="1">
      <c r="A2216" t="s">
        <v>8</v>
      </c>
    </row>
    <row r="2217" ht="15" hidden="1">
      <c r="A2217" t="s">
        <v>8</v>
      </c>
    </row>
    <row r="2218" ht="15" hidden="1">
      <c r="A2218" t="s">
        <v>8</v>
      </c>
    </row>
    <row r="2219" ht="15" hidden="1">
      <c r="A2219" t="s">
        <v>8</v>
      </c>
    </row>
    <row r="2220" ht="15" hidden="1">
      <c r="A2220" t="s">
        <v>8</v>
      </c>
    </row>
    <row r="2221" ht="15" hidden="1">
      <c r="A2221" t="s">
        <v>8</v>
      </c>
    </row>
    <row r="2222" ht="15" hidden="1">
      <c r="A2222" t="s">
        <v>8</v>
      </c>
    </row>
    <row r="2223" ht="15" hidden="1">
      <c r="A2223" t="s">
        <v>13</v>
      </c>
    </row>
    <row r="2224" ht="15" hidden="1">
      <c r="A2224" t="s">
        <v>13</v>
      </c>
    </row>
    <row r="2225" ht="15" hidden="1">
      <c r="A2225" t="s">
        <v>8</v>
      </c>
    </row>
    <row r="2226" ht="15" hidden="1">
      <c r="A2226" t="s">
        <v>8</v>
      </c>
    </row>
    <row r="2227" ht="15" hidden="1">
      <c r="A2227" t="s">
        <v>13</v>
      </c>
    </row>
    <row r="2228" ht="15" hidden="1">
      <c r="A2228" t="s">
        <v>8</v>
      </c>
    </row>
    <row r="2229" ht="15" hidden="1">
      <c r="A2229" t="s">
        <v>8</v>
      </c>
    </row>
    <row r="2230" ht="15" hidden="1">
      <c r="A2230" t="s">
        <v>13</v>
      </c>
    </row>
    <row r="2231" ht="15" hidden="1">
      <c r="A2231" t="s">
        <v>13</v>
      </c>
    </row>
    <row r="2232" ht="15" hidden="1">
      <c r="A2232" t="s">
        <v>8</v>
      </c>
    </row>
    <row r="2233" ht="15" hidden="1">
      <c r="A2233" t="s">
        <v>13</v>
      </c>
    </row>
    <row r="2234" ht="15" hidden="1">
      <c r="A2234" t="s">
        <v>13</v>
      </c>
    </row>
    <row r="2235" ht="15" hidden="1">
      <c r="A2235" t="s">
        <v>8</v>
      </c>
    </row>
    <row r="2236" ht="15" hidden="1">
      <c r="A2236" t="s">
        <v>13</v>
      </c>
    </row>
    <row r="2237" ht="15" hidden="1">
      <c r="A2237" t="s">
        <v>13</v>
      </c>
    </row>
    <row r="2238" ht="15" hidden="1">
      <c r="A2238" t="s">
        <v>8</v>
      </c>
    </row>
    <row r="2239" ht="15" hidden="1">
      <c r="A2239" t="s">
        <v>13</v>
      </c>
    </row>
    <row r="2240" ht="15" hidden="1">
      <c r="A2240" t="s">
        <v>8</v>
      </c>
    </row>
    <row r="2241" ht="15" hidden="1">
      <c r="A2241" t="s">
        <v>8</v>
      </c>
    </row>
    <row r="2242" ht="15" hidden="1">
      <c r="A2242" t="s">
        <v>8</v>
      </c>
    </row>
    <row r="2243" ht="15" hidden="1">
      <c r="A2243" t="s">
        <v>13</v>
      </c>
    </row>
    <row r="2244" ht="15" hidden="1">
      <c r="A2244" t="s">
        <v>8</v>
      </c>
    </row>
    <row r="2245" ht="15" hidden="1">
      <c r="A2245" t="s">
        <v>8</v>
      </c>
    </row>
    <row r="2246" ht="15" hidden="1">
      <c r="A2246" t="s">
        <v>8</v>
      </c>
    </row>
    <row r="2247" ht="15" hidden="1">
      <c r="A2247" t="s">
        <v>8</v>
      </c>
    </row>
    <row r="2248" ht="15" hidden="1">
      <c r="A2248" t="s">
        <v>8</v>
      </c>
    </row>
    <row r="2249" ht="15" hidden="1">
      <c r="A2249" t="s">
        <v>13</v>
      </c>
    </row>
    <row r="2250" ht="15" hidden="1">
      <c r="A2250" t="s">
        <v>8</v>
      </c>
    </row>
    <row r="2251" ht="15" hidden="1">
      <c r="A2251" t="s">
        <v>8</v>
      </c>
    </row>
    <row r="2252" ht="15" hidden="1">
      <c r="A2252" t="s">
        <v>13</v>
      </c>
    </row>
    <row r="2253" ht="15" hidden="1">
      <c r="A2253" t="s">
        <v>13</v>
      </c>
    </row>
    <row r="2254" ht="15" hidden="1">
      <c r="A2254" t="s">
        <v>8</v>
      </c>
    </row>
    <row r="2255" ht="15" hidden="1">
      <c r="A2255" t="s">
        <v>13</v>
      </c>
    </row>
    <row r="2256" ht="15" hidden="1">
      <c r="A2256" t="s">
        <v>8</v>
      </c>
    </row>
    <row r="2257" ht="15" hidden="1">
      <c r="A2257" t="s">
        <v>8</v>
      </c>
    </row>
    <row r="2258" ht="15" hidden="1">
      <c r="A2258" t="s">
        <v>8</v>
      </c>
    </row>
    <row r="2259" ht="15" hidden="1">
      <c r="A2259" t="s">
        <v>8</v>
      </c>
    </row>
    <row r="2260" ht="15" hidden="1">
      <c r="A2260" t="s">
        <v>8</v>
      </c>
    </row>
    <row r="2261" ht="15" hidden="1">
      <c r="A2261" t="s">
        <v>13</v>
      </c>
    </row>
    <row r="2262" ht="15" hidden="1">
      <c r="A2262" t="s">
        <v>13</v>
      </c>
    </row>
    <row r="2263" ht="15" hidden="1">
      <c r="A2263" t="s">
        <v>8</v>
      </c>
    </row>
    <row r="2264" ht="15" hidden="1">
      <c r="A2264" t="s">
        <v>13</v>
      </c>
    </row>
    <row r="2265" ht="15" hidden="1">
      <c r="A2265" t="s">
        <v>8</v>
      </c>
    </row>
    <row r="2266" ht="15" hidden="1">
      <c r="A2266" t="s">
        <v>8</v>
      </c>
    </row>
    <row r="2267" ht="15" hidden="1">
      <c r="A2267" t="s">
        <v>8</v>
      </c>
    </row>
    <row r="2268" ht="15" hidden="1">
      <c r="A2268" t="s">
        <v>8</v>
      </c>
    </row>
    <row r="2269" ht="15" hidden="1">
      <c r="A2269" t="s">
        <v>8</v>
      </c>
    </row>
    <row r="2270" ht="15" hidden="1">
      <c r="A2270" t="s">
        <v>8</v>
      </c>
    </row>
    <row r="2271" ht="15" hidden="1">
      <c r="A2271" t="s">
        <v>8</v>
      </c>
    </row>
    <row r="2272" ht="15" hidden="1">
      <c r="A2272" t="s">
        <v>8</v>
      </c>
    </row>
    <row r="2273" ht="15" hidden="1">
      <c r="A2273" t="s">
        <v>13</v>
      </c>
    </row>
    <row r="2274" ht="15" hidden="1">
      <c r="A2274" t="s">
        <v>8</v>
      </c>
    </row>
    <row r="2275" ht="15" hidden="1">
      <c r="A2275" t="s">
        <v>8</v>
      </c>
    </row>
    <row r="2276" ht="15" hidden="1">
      <c r="A2276" t="s">
        <v>13</v>
      </c>
    </row>
    <row r="2277" ht="15" hidden="1">
      <c r="A2277" t="s">
        <v>8</v>
      </c>
    </row>
    <row r="2278" ht="15" hidden="1">
      <c r="A2278" t="s">
        <v>8</v>
      </c>
    </row>
    <row r="2279" ht="15" hidden="1">
      <c r="A2279" t="s">
        <v>13</v>
      </c>
    </row>
    <row r="2280" ht="15" hidden="1">
      <c r="A2280" t="s">
        <v>13</v>
      </c>
    </row>
    <row r="2281" ht="15" hidden="1">
      <c r="A2281" t="s">
        <v>8</v>
      </c>
    </row>
    <row r="2282" ht="15" hidden="1">
      <c r="A2282" t="s">
        <v>8</v>
      </c>
    </row>
    <row r="2283" ht="15" hidden="1">
      <c r="A2283" t="s">
        <v>13</v>
      </c>
    </row>
    <row r="2284" ht="15" hidden="1">
      <c r="A2284" t="s">
        <v>8</v>
      </c>
    </row>
    <row r="2285" ht="15" hidden="1">
      <c r="A2285" t="s">
        <v>8</v>
      </c>
    </row>
    <row r="2286" ht="15" hidden="1">
      <c r="A2286" t="s">
        <v>13</v>
      </c>
    </row>
    <row r="2287" ht="15" hidden="1">
      <c r="A2287" t="s">
        <v>8</v>
      </c>
    </row>
    <row r="2288" ht="15" hidden="1">
      <c r="A2288" t="s">
        <v>13</v>
      </c>
    </row>
    <row r="2289" ht="15" hidden="1">
      <c r="A2289" t="s">
        <v>8</v>
      </c>
    </row>
    <row r="2290" ht="15" hidden="1">
      <c r="A2290" t="s">
        <v>13</v>
      </c>
    </row>
    <row r="2291" ht="15" hidden="1">
      <c r="A2291" t="s">
        <v>8</v>
      </c>
    </row>
    <row r="2292" ht="15" hidden="1">
      <c r="A2292" t="s">
        <v>8</v>
      </c>
    </row>
    <row r="2293" ht="15" hidden="1">
      <c r="A2293" t="s">
        <v>13</v>
      </c>
    </row>
    <row r="2294" ht="15" hidden="1">
      <c r="A2294" t="s">
        <v>13</v>
      </c>
    </row>
    <row r="2295" ht="15" hidden="1">
      <c r="A2295" t="s">
        <v>8</v>
      </c>
    </row>
    <row r="2296" ht="15" hidden="1">
      <c r="A2296" t="s">
        <v>8</v>
      </c>
    </row>
    <row r="2297" ht="15" hidden="1">
      <c r="A2297" t="s">
        <v>8</v>
      </c>
    </row>
    <row r="2298" ht="15" hidden="1">
      <c r="A2298" t="s">
        <v>8</v>
      </c>
    </row>
    <row r="2299" ht="15" hidden="1">
      <c r="A2299" t="s">
        <v>13</v>
      </c>
    </row>
    <row r="2300" ht="15" hidden="1">
      <c r="A2300" t="s">
        <v>8</v>
      </c>
    </row>
    <row r="2301" ht="15" hidden="1">
      <c r="A2301" t="s">
        <v>13</v>
      </c>
    </row>
    <row r="2302" ht="15" hidden="1">
      <c r="A2302" t="s">
        <v>13</v>
      </c>
    </row>
    <row r="2303" ht="15" hidden="1">
      <c r="A2303" t="s">
        <v>13</v>
      </c>
    </row>
    <row r="2304" ht="15" hidden="1">
      <c r="A2304" t="s">
        <v>8</v>
      </c>
    </row>
    <row r="2305" ht="15" hidden="1">
      <c r="A2305" t="s">
        <v>8</v>
      </c>
    </row>
    <row r="2306" ht="15" hidden="1">
      <c r="A2306" t="s">
        <v>13</v>
      </c>
    </row>
    <row r="2307" ht="15" hidden="1">
      <c r="A2307" t="s">
        <v>8</v>
      </c>
    </row>
    <row r="2308" ht="15" hidden="1">
      <c r="A2308" t="s">
        <v>8</v>
      </c>
    </row>
    <row r="2309" ht="15" hidden="1">
      <c r="A2309" t="s">
        <v>8</v>
      </c>
    </row>
    <row r="2310" ht="15" hidden="1">
      <c r="A2310" t="s">
        <v>8</v>
      </c>
    </row>
    <row r="2311" ht="15" hidden="1">
      <c r="A2311" t="s">
        <v>8</v>
      </c>
    </row>
    <row r="2312" ht="15" hidden="1">
      <c r="A2312" t="s">
        <v>8</v>
      </c>
    </row>
    <row r="2313" ht="15" hidden="1">
      <c r="A2313" t="s">
        <v>8</v>
      </c>
    </row>
    <row r="2314" ht="15" hidden="1">
      <c r="A2314" t="s">
        <v>8</v>
      </c>
    </row>
    <row r="2315" ht="15" hidden="1">
      <c r="A2315" t="s">
        <v>13</v>
      </c>
    </row>
    <row r="2316" ht="15" hidden="1">
      <c r="A2316" t="s">
        <v>13</v>
      </c>
    </row>
    <row r="2317" ht="15" hidden="1">
      <c r="A2317" t="s">
        <v>8</v>
      </c>
    </row>
    <row r="2318" ht="15" hidden="1">
      <c r="A2318" t="s">
        <v>13</v>
      </c>
    </row>
    <row r="2319" ht="15" hidden="1">
      <c r="A2319" t="s">
        <v>8</v>
      </c>
    </row>
    <row r="2320" ht="15" hidden="1">
      <c r="A2320" t="s">
        <v>8</v>
      </c>
    </row>
    <row r="2321" ht="15" hidden="1">
      <c r="A2321" t="s">
        <v>8</v>
      </c>
    </row>
    <row r="2322" ht="15" hidden="1">
      <c r="A2322" t="s">
        <v>8</v>
      </c>
    </row>
    <row r="2323" ht="15" hidden="1">
      <c r="A2323" t="s">
        <v>8</v>
      </c>
    </row>
    <row r="2324" ht="15" hidden="1">
      <c r="A2324" t="s">
        <v>8</v>
      </c>
    </row>
    <row r="2325" ht="15" hidden="1">
      <c r="A2325" t="s">
        <v>8</v>
      </c>
    </row>
    <row r="2326" ht="15" hidden="1">
      <c r="A2326" t="s">
        <v>8</v>
      </c>
    </row>
    <row r="2327" ht="15" hidden="1">
      <c r="A2327" t="s">
        <v>8</v>
      </c>
    </row>
    <row r="2328" ht="15" hidden="1">
      <c r="A2328" t="s">
        <v>13</v>
      </c>
    </row>
    <row r="2329" ht="15" hidden="1">
      <c r="A2329" t="s">
        <v>13</v>
      </c>
    </row>
    <row r="2330" ht="15" hidden="1">
      <c r="A2330" t="s">
        <v>13</v>
      </c>
    </row>
    <row r="2331" ht="15" hidden="1">
      <c r="A2331" t="s">
        <v>8</v>
      </c>
    </row>
    <row r="2332" ht="15" hidden="1">
      <c r="A2332" t="s">
        <v>13</v>
      </c>
    </row>
    <row r="2333" ht="15" hidden="1">
      <c r="A2333" t="s">
        <v>13</v>
      </c>
    </row>
    <row r="2334" ht="15" hidden="1">
      <c r="A2334" t="s">
        <v>8</v>
      </c>
    </row>
    <row r="2335" ht="15" hidden="1">
      <c r="A2335" t="s">
        <v>13</v>
      </c>
    </row>
    <row r="2336" ht="15" hidden="1">
      <c r="A2336" t="s">
        <v>8</v>
      </c>
    </row>
    <row r="2337" ht="15" hidden="1">
      <c r="A2337" t="s">
        <v>8</v>
      </c>
    </row>
    <row r="2338" ht="15" hidden="1">
      <c r="A2338" t="s">
        <v>8</v>
      </c>
    </row>
    <row r="2339" ht="15" hidden="1">
      <c r="A2339" t="s">
        <v>13</v>
      </c>
    </row>
    <row r="2340" ht="15" hidden="1">
      <c r="A2340" t="s">
        <v>8</v>
      </c>
    </row>
    <row r="2341" ht="15" hidden="1">
      <c r="A2341" t="s">
        <v>13</v>
      </c>
    </row>
    <row r="2342" ht="15" hidden="1">
      <c r="A2342" t="s">
        <v>8</v>
      </c>
    </row>
    <row r="2343" ht="15" hidden="1">
      <c r="A2343" t="s">
        <v>8</v>
      </c>
    </row>
    <row r="2344" ht="15" hidden="1">
      <c r="A2344" t="s">
        <v>8</v>
      </c>
    </row>
    <row r="2345" ht="15" hidden="1">
      <c r="A2345" t="s">
        <v>8</v>
      </c>
    </row>
    <row r="2346" ht="15" hidden="1">
      <c r="A2346" t="s">
        <v>8</v>
      </c>
    </row>
    <row r="2347" ht="15" hidden="1">
      <c r="A2347" t="s">
        <v>8</v>
      </c>
    </row>
    <row r="2348" ht="15" hidden="1">
      <c r="A2348" t="s">
        <v>8</v>
      </c>
    </row>
    <row r="2349" ht="15" hidden="1">
      <c r="A2349" t="s">
        <v>8</v>
      </c>
    </row>
    <row r="2350" ht="15" hidden="1">
      <c r="A2350" t="s">
        <v>8</v>
      </c>
    </row>
    <row r="2351" ht="15" hidden="1">
      <c r="A2351" t="s">
        <v>13</v>
      </c>
    </row>
    <row r="2352" ht="15" hidden="1">
      <c r="A2352" t="s">
        <v>8</v>
      </c>
    </row>
    <row r="2353" ht="15" hidden="1">
      <c r="A2353" t="s">
        <v>8</v>
      </c>
    </row>
    <row r="2354" ht="15" hidden="1">
      <c r="A2354" t="s">
        <v>13</v>
      </c>
    </row>
    <row r="2355" ht="15" hidden="1">
      <c r="A2355" t="s">
        <v>8</v>
      </c>
    </row>
    <row r="2356" ht="15" hidden="1">
      <c r="A2356" t="s">
        <v>13</v>
      </c>
    </row>
    <row r="2357" ht="15" hidden="1">
      <c r="A2357" t="s">
        <v>8</v>
      </c>
    </row>
    <row r="2358" ht="15" hidden="1">
      <c r="A2358" t="s">
        <v>8</v>
      </c>
    </row>
    <row r="2359" ht="15" hidden="1">
      <c r="A2359" t="s">
        <v>8</v>
      </c>
    </row>
    <row r="2360" ht="15" hidden="1">
      <c r="A2360" t="s">
        <v>8</v>
      </c>
    </row>
    <row r="2361" ht="15" hidden="1">
      <c r="A2361" t="s">
        <v>8</v>
      </c>
    </row>
    <row r="2362" ht="15" hidden="1">
      <c r="A2362" t="s">
        <v>13</v>
      </c>
    </row>
    <row r="2363" ht="15" hidden="1">
      <c r="A2363" t="s">
        <v>13</v>
      </c>
    </row>
    <row r="2364" ht="15" hidden="1">
      <c r="A2364" t="s">
        <v>8</v>
      </c>
    </row>
    <row r="2365" ht="15" hidden="1">
      <c r="A2365" t="s">
        <v>8</v>
      </c>
    </row>
    <row r="2366" ht="15" hidden="1">
      <c r="A2366" t="s">
        <v>13</v>
      </c>
    </row>
    <row r="2367" ht="15" hidden="1">
      <c r="A2367" t="s">
        <v>13</v>
      </c>
    </row>
    <row r="2368" ht="15" hidden="1">
      <c r="A2368" t="s">
        <v>13</v>
      </c>
    </row>
    <row r="2369" ht="15" hidden="1">
      <c r="A2369" t="s">
        <v>13</v>
      </c>
    </row>
    <row r="2370" ht="15" hidden="1">
      <c r="A2370" t="s">
        <v>13</v>
      </c>
    </row>
    <row r="2371" ht="15" hidden="1">
      <c r="A2371" t="s">
        <v>13</v>
      </c>
    </row>
    <row r="2372" ht="15" hidden="1">
      <c r="A2372" t="s">
        <v>13</v>
      </c>
    </row>
    <row r="2373" ht="15" hidden="1">
      <c r="A2373" t="s">
        <v>13</v>
      </c>
    </row>
    <row r="2374" ht="15" hidden="1">
      <c r="A2374" t="s">
        <v>13</v>
      </c>
    </row>
    <row r="2375" ht="15" hidden="1">
      <c r="A2375" t="s">
        <v>13</v>
      </c>
    </row>
    <row r="2376" ht="15" hidden="1">
      <c r="A2376" t="s">
        <v>13</v>
      </c>
    </row>
    <row r="2377" ht="15" hidden="1">
      <c r="A2377" t="s">
        <v>13</v>
      </c>
    </row>
    <row r="2378" ht="15" hidden="1">
      <c r="A2378" t="s">
        <v>8</v>
      </c>
    </row>
    <row r="2379" ht="15" hidden="1">
      <c r="A2379" t="s">
        <v>8</v>
      </c>
    </row>
    <row r="2380" ht="15" hidden="1">
      <c r="A2380" t="s">
        <v>13</v>
      </c>
    </row>
    <row r="2381" ht="15" hidden="1">
      <c r="A2381" t="s">
        <v>13</v>
      </c>
    </row>
    <row r="2382" ht="15" hidden="1">
      <c r="A2382" t="s">
        <v>8</v>
      </c>
    </row>
    <row r="2383" ht="15" hidden="1">
      <c r="A2383" t="s">
        <v>13</v>
      </c>
    </row>
    <row r="2384" ht="15" hidden="1">
      <c r="A2384" t="s">
        <v>8</v>
      </c>
    </row>
    <row r="2385" ht="15" hidden="1">
      <c r="A2385" t="s">
        <v>8</v>
      </c>
    </row>
    <row r="2386" ht="15" hidden="1">
      <c r="A2386" t="s">
        <v>13</v>
      </c>
    </row>
    <row r="2387" ht="15" hidden="1">
      <c r="A2387" t="s">
        <v>8</v>
      </c>
    </row>
    <row r="2388" ht="15" hidden="1">
      <c r="A2388" t="s">
        <v>13</v>
      </c>
    </row>
    <row r="2389" ht="15" hidden="1">
      <c r="A2389" t="s">
        <v>8</v>
      </c>
    </row>
    <row r="2390" ht="15" hidden="1">
      <c r="A2390" t="s">
        <v>8</v>
      </c>
    </row>
    <row r="2391" ht="15" hidden="1">
      <c r="A2391" t="s">
        <v>8</v>
      </c>
    </row>
    <row r="2392" ht="15" hidden="1">
      <c r="A2392" t="s">
        <v>13</v>
      </c>
    </row>
    <row r="2393" ht="15" hidden="1">
      <c r="A2393" t="s">
        <v>8</v>
      </c>
    </row>
    <row r="2394" ht="15" hidden="1">
      <c r="A2394" t="s">
        <v>8</v>
      </c>
    </row>
    <row r="2395" ht="15" hidden="1">
      <c r="A2395" t="s">
        <v>8</v>
      </c>
    </row>
    <row r="2396" ht="15" hidden="1">
      <c r="A2396" t="s">
        <v>8</v>
      </c>
    </row>
    <row r="2397" ht="15" hidden="1">
      <c r="A2397" t="s">
        <v>8</v>
      </c>
    </row>
    <row r="2398" ht="15" hidden="1">
      <c r="A2398" t="s">
        <v>13</v>
      </c>
    </row>
    <row r="2399" ht="15" hidden="1">
      <c r="A2399" t="s">
        <v>8</v>
      </c>
    </row>
    <row r="2400" ht="15" hidden="1">
      <c r="A2400" t="s">
        <v>8</v>
      </c>
    </row>
    <row r="2401" ht="15" hidden="1">
      <c r="A2401" t="s">
        <v>13</v>
      </c>
    </row>
    <row r="2402" ht="15" hidden="1">
      <c r="A2402" t="s">
        <v>8</v>
      </c>
    </row>
    <row r="2403" ht="15" hidden="1">
      <c r="A2403" t="s">
        <v>8</v>
      </c>
    </row>
    <row r="2404" ht="15" hidden="1">
      <c r="A2404" t="s">
        <v>8</v>
      </c>
    </row>
    <row r="2405" ht="15" hidden="1">
      <c r="A2405" t="s">
        <v>8</v>
      </c>
    </row>
    <row r="2406" ht="15" hidden="1">
      <c r="A2406" t="s">
        <v>13</v>
      </c>
    </row>
    <row r="2407" ht="15" hidden="1">
      <c r="A2407" t="s">
        <v>13</v>
      </c>
    </row>
    <row r="2408" ht="15" hidden="1">
      <c r="A2408" t="s">
        <v>13</v>
      </c>
    </row>
    <row r="2409" ht="15" hidden="1">
      <c r="A2409" t="s">
        <v>8</v>
      </c>
    </row>
    <row r="2410" ht="15" hidden="1">
      <c r="A2410" t="s">
        <v>8</v>
      </c>
    </row>
    <row r="2411" ht="15" hidden="1">
      <c r="A2411" t="s">
        <v>13</v>
      </c>
    </row>
    <row r="2412" ht="15" hidden="1">
      <c r="A2412" t="s">
        <v>13</v>
      </c>
    </row>
    <row r="2413" ht="15" hidden="1">
      <c r="A2413" t="s">
        <v>13</v>
      </c>
    </row>
    <row r="2414" ht="15" hidden="1">
      <c r="A2414" t="s">
        <v>13</v>
      </c>
    </row>
    <row r="2415" ht="15" hidden="1">
      <c r="A2415" t="s">
        <v>13</v>
      </c>
    </row>
    <row r="2416" ht="15" hidden="1">
      <c r="A2416" t="s">
        <v>8</v>
      </c>
    </row>
    <row r="2417" ht="15" hidden="1">
      <c r="A2417" t="s">
        <v>13</v>
      </c>
    </row>
    <row r="2418" ht="15" hidden="1">
      <c r="A2418" t="s">
        <v>8</v>
      </c>
    </row>
    <row r="2419" ht="15" hidden="1">
      <c r="A2419" t="s">
        <v>13</v>
      </c>
    </row>
    <row r="2420" ht="15" hidden="1">
      <c r="A2420" t="s">
        <v>13</v>
      </c>
    </row>
    <row r="2421" ht="15" hidden="1">
      <c r="A2421" t="s">
        <v>8</v>
      </c>
    </row>
    <row r="2422" ht="15" hidden="1">
      <c r="A2422" t="s">
        <v>8</v>
      </c>
    </row>
    <row r="2423" ht="15" hidden="1">
      <c r="A2423" t="s">
        <v>13</v>
      </c>
    </row>
    <row r="2424" ht="15" hidden="1">
      <c r="A2424" t="s">
        <v>8</v>
      </c>
    </row>
    <row r="2425" ht="15" hidden="1">
      <c r="A2425" t="s">
        <v>8</v>
      </c>
    </row>
    <row r="2426" ht="15" hidden="1">
      <c r="A2426" t="s">
        <v>8</v>
      </c>
    </row>
    <row r="2427" ht="15" hidden="1">
      <c r="A2427" t="s">
        <v>8</v>
      </c>
    </row>
    <row r="2428" ht="15" hidden="1">
      <c r="A2428" t="s">
        <v>8</v>
      </c>
    </row>
    <row r="2429" ht="15" hidden="1">
      <c r="A2429" t="s">
        <v>8</v>
      </c>
    </row>
    <row r="2430" ht="15" hidden="1">
      <c r="A2430" t="s">
        <v>8</v>
      </c>
    </row>
    <row r="2431" ht="15" hidden="1">
      <c r="A2431" t="s">
        <v>8</v>
      </c>
    </row>
    <row r="2432" ht="15" hidden="1">
      <c r="A2432" t="s">
        <v>8</v>
      </c>
    </row>
    <row r="2433" ht="15" hidden="1">
      <c r="A2433" t="s">
        <v>13</v>
      </c>
    </row>
    <row r="2434" ht="15" hidden="1">
      <c r="A2434" t="s">
        <v>8</v>
      </c>
    </row>
    <row r="2435" ht="15" hidden="1">
      <c r="A2435" t="s">
        <v>8</v>
      </c>
    </row>
    <row r="2436" ht="15" hidden="1">
      <c r="A2436" t="s">
        <v>8</v>
      </c>
    </row>
    <row r="2437" ht="15" hidden="1">
      <c r="A2437" t="s">
        <v>8</v>
      </c>
    </row>
    <row r="2438" ht="15" hidden="1">
      <c r="A2438" t="s">
        <v>8</v>
      </c>
    </row>
    <row r="2439" ht="15" hidden="1">
      <c r="A2439" t="s">
        <v>13</v>
      </c>
    </row>
    <row r="2440" ht="15" hidden="1">
      <c r="A2440" t="s">
        <v>8</v>
      </c>
    </row>
    <row r="2441" ht="15" hidden="1">
      <c r="A2441" t="s">
        <v>8</v>
      </c>
    </row>
    <row r="2442" ht="15" hidden="1">
      <c r="A2442" t="s">
        <v>8</v>
      </c>
    </row>
    <row r="2443" ht="15" hidden="1">
      <c r="A2443" t="s">
        <v>8</v>
      </c>
    </row>
    <row r="2444" ht="15" hidden="1">
      <c r="A2444" t="s">
        <v>8</v>
      </c>
    </row>
    <row r="2445" ht="15" hidden="1">
      <c r="A2445" t="s">
        <v>13</v>
      </c>
    </row>
    <row r="2446" ht="15" hidden="1">
      <c r="A2446" t="s">
        <v>13</v>
      </c>
    </row>
    <row r="2447" ht="15" hidden="1">
      <c r="A2447" t="s">
        <v>8</v>
      </c>
    </row>
    <row r="2448" ht="15" hidden="1">
      <c r="A2448" t="s">
        <v>8</v>
      </c>
    </row>
    <row r="2449" ht="15" hidden="1">
      <c r="A2449" t="s">
        <v>8</v>
      </c>
    </row>
    <row r="2450" ht="15" hidden="1">
      <c r="A2450" t="s">
        <v>8</v>
      </c>
    </row>
    <row r="2451" ht="15" hidden="1">
      <c r="A2451" t="s">
        <v>8</v>
      </c>
    </row>
    <row r="2452" ht="15" hidden="1">
      <c r="A2452" t="s">
        <v>13</v>
      </c>
    </row>
    <row r="2453" ht="15" hidden="1">
      <c r="A2453" t="s">
        <v>8</v>
      </c>
    </row>
    <row r="2454" ht="15" hidden="1">
      <c r="A2454" t="s">
        <v>8</v>
      </c>
    </row>
    <row r="2455" ht="15" hidden="1">
      <c r="A2455" t="s">
        <v>13</v>
      </c>
    </row>
    <row r="2456" ht="15" hidden="1">
      <c r="A2456" t="s">
        <v>8</v>
      </c>
    </row>
    <row r="2457" ht="15" hidden="1">
      <c r="A2457" t="s">
        <v>8</v>
      </c>
    </row>
    <row r="2458" ht="15" hidden="1">
      <c r="A2458" t="s">
        <v>8</v>
      </c>
    </row>
    <row r="2459" ht="15" hidden="1">
      <c r="A2459" t="s">
        <v>13</v>
      </c>
    </row>
    <row r="2460" ht="15" hidden="1">
      <c r="A2460" t="s">
        <v>8</v>
      </c>
    </row>
    <row r="2461" ht="15" hidden="1">
      <c r="A2461" t="s">
        <v>13</v>
      </c>
    </row>
    <row r="2462" ht="15" hidden="1">
      <c r="A2462" t="s">
        <v>8</v>
      </c>
    </row>
    <row r="2463" ht="15" hidden="1">
      <c r="A2463" t="s">
        <v>8</v>
      </c>
    </row>
    <row r="2464" ht="15" hidden="1">
      <c r="A2464" t="s">
        <v>8</v>
      </c>
    </row>
    <row r="2465" ht="15" hidden="1">
      <c r="A2465" t="s">
        <v>8</v>
      </c>
    </row>
    <row r="2466" ht="15" hidden="1">
      <c r="A2466" t="s">
        <v>13</v>
      </c>
    </row>
    <row r="2467" ht="15" hidden="1">
      <c r="A2467" t="s">
        <v>13</v>
      </c>
    </row>
    <row r="2468" ht="15" hidden="1">
      <c r="A2468" t="s">
        <v>8</v>
      </c>
    </row>
    <row r="2469" ht="15" hidden="1">
      <c r="A2469" t="s">
        <v>13</v>
      </c>
    </row>
    <row r="2470" ht="15" hidden="1">
      <c r="A2470" t="s">
        <v>13</v>
      </c>
    </row>
    <row r="2471" ht="15" hidden="1">
      <c r="A2471" t="s">
        <v>8</v>
      </c>
    </row>
    <row r="2472" ht="15" hidden="1">
      <c r="A2472" t="s">
        <v>13</v>
      </c>
    </row>
    <row r="2473" ht="15" hidden="1">
      <c r="A2473" t="s">
        <v>8</v>
      </c>
    </row>
    <row r="2474" ht="15" hidden="1">
      <c r="A2474" t="s">
        <v>8</v>
      </c>
    </row>
    <row r="2475" ht="15" hidden="1">
      <c r="A2475" t="s">
        <v>8</v>
      </c>
    </row>
    <row r="2476" ht="15" hidden="1">
      <c r="A2476" t="s">
        <v>13</v>
      </c>
    </row>
    <row r="2477" ht="15" hidden="1">
      <c r="A2477" t="s">
        <v>8</v>
      </c>
    </row>
    <row r="2478" ht="15" hidden="1">
      <c r="A2478" t="s">
        <v>13</v>
      </c>
    </row>
    <row r="2479" ht="15" hidden="1">
      <c r="A2479" t="s">
        <v>13</v>
      </c>
    </row>
    <row r="2480" ht="15" hidden="1">
      <c r="A2480" t="s">
        <v>8</v>
      </c>
    </row>
    <row r="2481" ht="15" hidden="1">
      <c r="A2481" t="s">
        <v>13</v>
      </c>
    </row>
    <row r="2482" ht="15" hidden="1">
      <c r="A2482" t="s">
        <v>8</v>
      </c>
    </row>
    <row r="2483" ht="15" hidden="1">
      <c r="A2483" t="s">
        <v>8</v>
      </c>
    </row>
    <row r="2484" ht="15" hidden="1">
      <c r="A2484" t="s">
        <v>13</v>
      </c>
    </row>
    <row r="2485" ht="15" hidden="1">
      <c r="A2485" t="s">
        <v>8</v>
      </c>
    </row>
    <row r="2486" ht="15" hidden="1">
      <c r="A2486" t="s">
        <v>8</v>
      </c>
    </row>
    <row r="2487" ht="15" hidden="1">
      <c r="A2487" t="s">
        <v>13</v>
      </c>
    </row>
    <row r="2488" ht="15" hidden="1">
      <c r="A2488" t="s">
        <v>13</v>
      </c>
    </row>
    <row r="2489" ht="15" hidden="1">
      <c r="A2489" t="s">
        <v>8</v>
      </c>
    </row>
    <row r="2490" ht="15" hidden="1">
      <c r="A2490" t="s">
        <v>8</v>
      </c>
    </row>
    <row r="2491" ht="15" hidden="1">
      <c r="A2491" t="s">
        <v>8</v>
      </c>
    </row>
    <row r="2492" ht="15" hidden="1">
      <c r="A2492" t="s">
        <v>8</v>
      </c>
    </row>
    <row r="2493" ht="15" hidden="1">
      <c r="A2493" t="s">
        <v>8</v>
      </c>
    </row>
    <row r="2494" ht="15" hidden="1">
      <c r="A2494" t="s">
        <v>9</v>
      </c>
    </row>
    <row r="2495" ht="15" hidden="1">
      <c r="A2495" t="s">
        <v>9</v>
      </c>
    </row>
    <row r="2496" ht="15" hidden="1">
      <c r="A2496" t="s">
        <v>9</v>
      </c>
    </row>
    <row r="2497" ht="15" hidden="1">
      <c r="A2497" t="s">
        <v>9</v>
      </c>
    </row>
    <row r="2498" ht="15" hidden="1">
      <c r="A2498" t="s">
        <v>8</v>
      </c>
    </row>
    <row r="2499" ht="15" hidden="1">
      <c r="A2499" t="s">
        <v>11</v>
      </c>
    </row>
    <row r="2500" ht="15" hidden="1">
      <c r="A2500" t="s">
        <v>8</v>
      </c>
    </row>
    <row r="2501" ht="15" hidden="1">
      <c r="A2501" t="s">
        <v>8</v>
      </c>
    </row>
    <row r="2502" ht="15" hidden="1">
      <c r="A2502" t="s">
        <v>8</v>
      </c>
    </row>
    <row r="2503" ht="15" hidden="1">
      <c r="A2503" t="s">
        <v>8</v>
      </c>
    </row>
    <row r="2504" ht="15" hidden="1">
      <c r="A2504" t="s">
        <v>8</v>
      </c>
    </row>
    <row r="2505" ht="15" hidden="1">
      <c r="A2505" t="s">
        <v>8</v>
      </c>
    </row>
    <row r="2506" ht="15" hidden="1">
      <c r="A2506" t="s">
        <v>8</v>
      </c>
    </row>
    <row r="2507" ht="15" hidden="1">
      <c r="A2507" t="s">
        <v>8</v>
      </c>
    </row>
    <row r="2508" ht="15" hidden="1">
      <c r="A2508" t="s">
        <v>13</v>
      </c>
    </row>
    <row r="2509" ht="15" hidden="1">
      <c r="A2509" t="s">
        <v>13</v>
      </c>
    </row>
    <row r="2510" ht="15" hidden="1">
      <c r="A2510" t="s">
        <v>8</v>
      </c>
    </row>
    <row r="2511" ht="15" hidden="1">
      <c r="A2511" t="s">
        <v>13</v>
      </c>
    </row>
    <row r="2512" ht="15" hidden="1">
      <c r="A2512" t="s">
        <v>13</v>
      </c>
    </row>
    <row r="2513" ht="15" hidden="1">
      <c r="A2513" t="s">
        <v>8</v>
      </c>
    </row>
    <row r="2514" ht="15" hidden="1">
      <c r="A2514" t="s">
        <v>13</v>
      </c>
    </row>
    <row r="2515" ht="15" hidden="1">
      <c r="A2515" t="s">
        <v>8</v>
      </c>
    </row>
    <row r="2516" ht="15" hidden="1">
      <c r="A2516" t="s">
        <v>8</v>
      </c>
    </row>
    <row r="2517" ht="15" hidden="1">
      <c r="A2517" t="s">
        <v>8</v>
      </c>
    </row>
    <row r="2518" ht="15" hidden="1">
      <c r="A2518" t="s">
        <v>8</v>
      </c>
    </row>
    <row r="2519" ht="15" hidden="1">
      <c r="A2519" t="s">
        <v>13</v>
      </c>
    </row>
    <row r="2520" ht="15" hidden="1">
      <c r="A2520" t="s">
        <v>13</v>
      </c>
    </row>
    <row r="2521" ht="15" hidden="1">
      <c r="A2521" t="s">
        <v>13</v>
      </c>
    </row>
    <row r="2522" ht="15" hidden="1">
      <c r="A2522" t="s">
        <v>8</v>
      </c>
    </row>
    <row r="2523" ht="15" hidden="1">
      <c r="A2523" t="s">
        <v>8</v>
      </c>
    </row>
    <row r="2524" ht="15" hidden="1">
      <c r="A2524" t="s">
        <v>8</v>
      </c>
    </row>
    <row r="2525" ht="15" hidden="1">
      <c r="A2525" t="s">
        <v>8</v>
      </c>
    </row>
    <row r="2526" ht="15" hidden="1">
      <c r="A2526" t="s">
        <v>13</v>
      </c>
    </row>
    <row r="2527" ht="15" hidden="1">
      <c r="A2527" t="s">
        <v>8</v>
      </c>
    </row>
    <row r="2528" ht="15" hidden="1">
      <c r="A2528" t="s">
        <v>8</v>
      </c>
    </row>
    <row r="2529" ht="15" hidden="1">
      <c r="A2529" t="s">
        <v>13</v>
      </c>
    </row>
    <row r="2530" ht="15" hidden="1">
      <c r="A2530" t="s">
        <v>13</v>
      </c>
    </row>
    <row r="2531" ht="15" hidden="1">
      <c r="A2531" t="s">
        <v>13</v>
      </c>
    </row>
    <row r="2532" ht="15" hidden="1">
      <c r="A2532" t="s">
        <v>8</v>
      </c>
    </row>
    <row r="2533" ht="15" hidden="1">
      <c r="A2533" t="s">
        <v>13</v>
      </c>
    </row>
    <row r="2534" ht="15" hidden="1">
      <c r="A2534" t="s">
        <v>8</v>
      </c>
    </row>
    <row r="2535" ht="15" hidden="1">
      <c r="A2535" t="s">
        <v>13</v>
      </c>
    </row>
    <row r="2536" ht="15" hidden="1">
      <c r="A2536" t="s">
        <v>13</v>
      </c>
    </row>
    <row r="2537" ht="15" hidden="1">
      <c r="A2537" t="s">
        <v>8</v>
      </c>
    </row>
    <row r="2538" ht="15" hidden="1">
      <c r="A2538" t="s">
        <v>8</v>
      </c>
    </row>
    <row r="2539" ht="15" hidden="1">
      <c r="A2539" t="s">
        <v>8</v>
      </c>
    </row>
    <row r="2540" ht="15" hidden="1">
      <c r="A2540" t="s">
        <v>8</v>
      </c>
    </row>
    <row r="2541" ht="15" hidden="1">
      <c r="A2541" t="s">
        <v>8</v>
      </c>
    </row>
    <row r="2542" ht="15" hidden="1">
      <c r="A2542" t="s">
        <v>8</v>
      </c>
    </row>
    <row r="2543" ht="15" hidden="1">
      <c r="A2543" t="s">
        <v>8</v>
      </c>
    </row>
    <row r="2544" ht="15" hidden="1">
      <c r="A2544" t="s">
        <v>13</v>
      </c>
    </row>
    <row r="2545" ht="15" hidden="1">
      <c r="A2545" t="s">
        <v>13</v>
      </c>
    </row>
    <row r="2546" ht="15" hidden="1">
      <c r="A2546" t="s">
        <v>8</v>
      </c>
    </row>
    <row r="2547" ht="15" hidden="1">
      <c r="A2547" t="s">
        <v>8</v>
      </c>
    </row>
    <row r="2548" ht="15" hidden="1">
      <c r="A2548" t="s">
        <v>13</v>
      </c>
    </row>
    <row r="2549" ht="15" hidden="1">
      <c r="A2549" t="s">
        <v>8</v>
      </c>
    </row>
    <row r="2550" ht="15" hidden="1">
      <c r="A2550" t="s">
        <v>8</v>
      </c>
    </row>
    <row r="2551" ht="15" hidden="1">
      <c r="A2551" t="s">
        <v>13</v>
      </c>
    </row>
    <row r="2552" ht="15" hidden="1">
      <c r="A2552" t="s">
        <v>13</v>
      </c>
    </row>
    <row r="2553" ht="15" hidden="1">
      <c r="A2553" t="s">
        <v>13</v>
      </c>
    </row>
    <row r="2554" ht="15" hidden="1">
      <c r="A2554" t="s">
        <v>8</v>
      </c>
    </row>
    <row r="2555" ht="15" hidden="1">
      <c r="A2555" t="s">
        <v>8</v>
      </c>
    </row>
    <row r="2556" ht="15" hidden="1">
      <c r="A2556" t="s">
        <v>8</v>
      </c>
    </row>
    <row r="2557" ht="15" hidden="1">
      <c r="A2557" t="s">
        <v>8</v>
      </c>
    </row>
    <row r="2558" ht="15" hidden="1">
      <c r="A2558" t="s">
        <v>8</v>
      </c>
    </row>
    <row r="2559" ht="15" hidden="1">
      <c r="A2559" t="s">
        <v>8</v>
      </c>
    </row>
    <row r="2560" ht="15" hidden="1">
      <c r="A2560" t="s">
        <v>13</v>
      </c>
    </row>
    <row r="2561" ht="15" hidden="1">
      <c r="A2561" t="s">
        <v>13</v>
      </c>
    </row>
    <row r="2562" ht="15" hidden="1">
      <c r="A2562" t="s">
        <v>13</v>
      </c>
    </row>
    <row r="2563" ht="15" hidden="1">
      <c r="A2563" t="s">
        <v>8</v>
      </c>
    </row>
    <row r="2564" ht="15" hidden="1">
      <c r="A2564" t="s">
        <v>8</v>
      </c>
    </row>
    <row r="2565" ht="15" hidden="1">
      <c r="A2565" t="s">
        <v>8</v>
      </c>
    </row>
    <row r="2566" ht="15" hidden="1">
      <c r="A2566" t="s">
        <v>13</v>
      </c>
    </row>
    <row r="2567" ht="15" hidden="1">
      <c r="A2567" t="s">
        <v>13</v>
      </c>
    </row>
    <row r="2568" ht="15" hidden="1">
      <c r="A2568" t="s">
        <v>13</v>
      </c>
    </row>
    <row r="2569" ht="15" hidden="1">
      <c r="A2569" t="s">
        <v>13</v>
      </c>
    </row>
    <row r="2570" ht="15" hidden="1">
      <c r="A2570" t="s">
        <v>13</v>
      </c>
    </row>
    <row r="2571" ht="15" hidden="1">
      <c r="A2571" t="s">
        <v>13</v>
      </c>
    </row>
    <row r="2572" ht="15" hidden="1">
      <c r="A2572" t="s">
        <v>8</v>
      </c>
    </row>
    <row r="2573" ht="15" hidden="1">
      <c r="A2573" t="s">
        <v>13</v>
      </c>
    </row>
    <row r="2574" ht="15" hidden="1">
      <c r="A2574" t="s">
        <v>13</v>
      </c>
    </row>
    <row r="2575" ht="15" hidden="1">
      <c r="A2575" t="s">
        <v>8</v>
      </c>
    </row>
    <row r="2576" ht="15" hidden="1">
      <c r="A2576" t="s">
        <v>8</v>
      </c>
    </row>
    <row r="2577" ht="15" hidden="1">
      <c r="A2577" t="s">
        <v>13</v>
      </c>
    </row>
    <row r="2578" ht="15" hidden="1">
      <c r="A2578" t="s">
        <v>13</v>
      </c>
    </row>
    <row r="2579" ht="15" hidden="1">
      <c r="A2579" t="s">
        <v>8</v>
      </c>
    </row>
    <row r="2580" ht="15" hidden="1">
      <c r="A2580" t="s">
        <v>13</v>
      </c>
    </row>
    <row r="2581" ht="15" hidden="1">
      <c r="A2581" t="s">
        <v>13</v>
      </c>
    </row>
    <row r="2582" ht="15" hidden="1">
      <c r="A2582" t="s">
        <v>8</v>
      </c>
    </row>
    <row r="2583" ht="15" hidden="1">
      <c r="A2583" t="s">
        <v>8</v>
      </c>
    </row>
    <row r="2584" ht="15" hidden="1">
      <c r="A2584" t="s">
        <v>8</v>
      </c>
    </row>
    <row r="2585" ht="15" hidden="1">
      <c r="A2585" t="s">
        <v>13</v>
      </c>
    </row>
    <row r="2586" ht="15" hidden="1">
      <c r="A2586" t="s">
        <v>13</v>
      </c>
    </row>
    <row r="2587" ht="15" hidden="1">
      <c r="A2587" t="s">
        <v>13</v>
      </c>
    </row>
    <row r="2588" ht="15" hidden="1">
      <c r="A2588" t="s">
        <v>8</v>
      </c>
    </row>
    <row r="2589" ht="15" hidden="1">
      <c r="A2589" t="s">
        <v>13</v>
      </c>
    </row>
    <row r="2590" ht="15" hidden="1">
      <c r="A2590" t="s">
        <v>13</v>
      </c>
    </row>
    <row r="2591" ht="15" hidden="1">
      <c r="A2591" t="s">
        <v>13</v>
      </c>
    </row>
    <row r="2592" ht="15" hidden="1">
      <c r="A2592" t="s">
        <v>13</v>
      </c>
    </row>
    <row r="2593" ht="15" hidden="1">
      <c r="A2593" t="s">
        <v>13</v>
      </c>
    </row>
    <row r="2594" ht="15" hidden="1">
      <c r="A2594" t="s">
        <v>13</v>
      </c>
    </row>
    <row r="2595" ht="15" hidden="1">
      <c r="A2595" t="s">
        <v>13</v>
      </c>
    </row>
    <row r="2596" ht="15" hidden="1">
      <c r="A2596" t="s">
        <v>8</v>
      </c>
    </row>
    <row r="2597" ht="15" hidden="1">
      <c r="A2597" t="s">
        <v>8</v>
      </c>
    </row>
    <row r="2598" ht="15" hidden="1">
      <c r="A2598" t="s">
        <v>13</v>
      </c>
    </row>
    <row r="2599" ht="15" hidden="1">
      <c r="A2599" t="s">
        <v>8</v>
      </c>
    </row>
    <row r="2600" ht="15" hidden="1">
      <c r="A2600" t="s">
        <v>8</v>
      </c>
    </row>
    <row r="2601" ht="15" hidden="1">
      <c r="A2601" t="s">
        <v>8</v>
      </c>
    </row>
    <row r="2602" ht="15" hidden="1">
      <c r="A2602" t="s">
        <v>13</v>
      </c>
    </row>
    <row r="2603" ht="15" hidden="1">
      <c r="A2603" t="s">
        <v>13</v>
      </c>
    </row>
    <row r="2604" ht="15" hidden="1">
      <c r="A2604" t="s">
        <v>13</v>
      </c>
    </row>
    <row r="2605" ht="15" hidden="1">
      <c r="A2605" t="s">
        <v>8</v>
      </c>
    </row>
    <row r="2606" ht="15" hidden="1">
      <c r="A2606" t="s">
        <v>13</v>
      </c>
    </row>
    <row r="2607" ht="15" hidden="1">
      <c r="A2607" t="s">
        <v>13</v>
      </c>
    </row>
    <row r="2608" ht="15" hidden="1">
      <c r="A2608" t="s">
        <v>13</v>
      </c>
    </row>
    <row r="2609" ht="15" hidden="1">
      <c r="A2609" t="s">
        <v>13</v>
      </c>
    </row>
    <row r="2610" ht="15" hidden="1">
      <c r="A2610" t="s">
        <v>13</v>
      </c>
    </row>
    <row r="2611" ht="15" hidden="1">
      <c r="A2611" t="s">
        <v>13</v>
      </c>
    </row>
    <row r="2612" ht="15" hidden="1">
      <c r="A2612" t="s">
        <v>8</v>
      </c>
    </row>
    <row r="2613" ht="15" hidden="1">
      <c r="A2613" t="s">
        <v>8</v>
      </c>
    </row>
    <row r="2614" ht="15" hidden="1">
      <c r="A2614" t="s">
        <v>8</v>
      </c>
    </row>
    <row r="2615" ht="15" hidden="1">
      <c r="A2615" t="s">
        <v>13</v>
      </c>
    </row>
    <row r="2616" ht="15" hidden="1">
      <c r="A2616" t="s">
        <v>8</v>
      </c>
    </row>
    <row r="2617" ht="15" hidden="1">
      <c r="A2617" t="s">
        <v>13</v>
      </c>
    </row>
    <row r="2618" ht="15" hidden="1">
      <c r="A2618" t="s">
        <v>8</v>
      </c>
    </row>
    <row r="2619" ht="15" hidden="1">
      <c r="A2619" t="s">
        <v>8</v>
      </c>
    </row>
    <row r="2620" ht="15" hidden="1">
      <c r="A2620" t="s">
        <v>8</v>
      </c>
    </row>
    <row r="2621" ht="15" hidden="1">
      <c r="A2621" t="s">
        <v>13</v>
      </c>
    </row>
    <row r="2622" ht="15" hidden="1">
      <c r="A2622" t="s">
        <v>8</v>
      </c>
    </row>
    <row r="2623" ht="15" hidden="1">
      <c r="A2623" t="s">
        <v>8</v>
      </c>
    </row>
    <row r="2624" ht="15" hidden="1">
      <c r="A2624" t="s">
        <v>13</v>
      </c>
    </row>
    <row r="2625" ht="15" hidden="1">
      <c r="A2625" t="s">
        <v>8</v>
      </c>
    </row>
    <row r="2626" ht="15" hidden="1">
      <c r="A2626" t="s">
        <v>8</v>
      </c>
    </row>
    <row r="2627" ht="15" hidden="1">
      <c r="A2627" t="s">
        <v>13</v>
      </c>
    </row>
    <row r="2628" ht="15" hidden="1">
      <c r="A2628" t="s">
        <v>8</v>
      </c>
    </row>
    <row r="2629" ht="15" hidden="1">
      <c r="A2629" t="s">
        <v>13</v>
      </c>
    </row>
    <row r="2630" ht="15" hidden="1">
      <c r="A2630" t="s">
        <v>13</v>
      </c>
    </row>
    <row r="2631" ht="15" hidden="1">
      <c r="A2631" t="s">
        <v>8</v>
      </c>
    </row>
    <row r="2632" ht="15" hidden="1">
      <c r="A2632" t="s">
        <v>8</v>
      </c>
    </row>
    <row r="2633" ht="15" hidden="1">
      <c r="A2633" t="s">
        <v>8</v>
      </c>
    </row>
    <row r="2634" ht="15" hidden="1">
      <c r="A2634" t="s">
        <v>13</v>
      </c>
    </row>
    <row r="2635" ht="15" hidden="1">
      <c r="A2635" t="s">
        <v>13</v>
      </c>
    </row>
    <row r="2636" ht="15" hidden="1">
      <c r="A2636" t="s">
        <v>8</v>
      </c>
    </row>
    <row r="2637" ht="15" hidden="1">
      <c r="A2637" t="s">
        <v>8</v>
      </c>
    </row>
    <row r="2638" ht="15" hidden="1">
      <c r="A2638" t="s">
        <v>13</v>
      </c>
    </row>
    <row r="2639" ht="15" hidden="1">
      <c r="A2639" t="s">
        <v>13</v>
      </c>
    </row>
    <row r="2640" ht="15" hidden="1">
      <c r="A2640" t="s">
        <v>8</v>
      </c>
    </row>
    <row r="2641" ht="15" hidden="1">
      <c r="A2641" t="s">
        <v>13</v>
      </c>
    </row>
    <row r="2642" ht="15" hidden="1">
      <c r="A2642" t="s">
        <v>13</v>
      </c>
    </row>
    <row r="2643" ht="15" hidden="1">
      <c r="A2643" t="s">
        <v>8</v>
      </c>
    </row>
    <row r="2644" ht="15" hidden="1">
      <c r="A2644" t="s">
        <v>8</v>
      </c>
    </row>
    <row r="2645" ht="15" hidden="1">
      <c r="A2645" t="s">
        <v>8</v>
      </c>
    </row>
    <row r="2646" ht="15" hidden="1">
      <c r="A2646" t="s">
        <v>8</v>
      </c>
    </row>
    <row r="2647" ht="15" hidden="1">
      <c r="A2647" t="s">
        <v>13</v>
      </c>
    </row>
    <row r="2648" ht="15" hidden="1">
      <c r="A2648" t="s">
        <v>13</v>
      </c>
    </row>
    <row r="2649" ht="15" hidden="1">
      <c r="A2649" t="s">
        <v>13</v>
      </c>
    </row>
    <row r="2650" ht="15" hidden="1">
      <c r="A2650" t="s">
        <v>13</v>
      </c>
    </row>
    <row r="2651" ht="15" hidden="1">
      <c r="A2651" t="s">
        <v>13</v>
      </c>
    </row>
    <row r="2652" ht="15" hidden="1">
      <c r="A2652" t="s">
        <v>8</v>
      </c>
    </row>
    <row r="2653" ht="15" hidden="1">
      <c r="A2653" t="s">
        <v>13</v>
      </c>
    </row>
    <row r="2654" ht="15" hidden="1">
      <c r="A2654" t="s">
        <v>8</v>
      </c>
    </row>
    <row r="2655" ht="15" hidden="1">
      <c r="A2655" t="s">
        <v>13</v>
      </c>
    </row>
    <row r="2656" ht="15" hidden="1">
      <c r="A2656" t="s">
        <v>8</v>
      </c>
    </row>
    <row r="2657" ht="15" hidden="1">
      <c r="A2657" t="s">
        <v>8</v>
      </c>
    </row>
    <row r="2658" ht="15" hidden="1">
      <c r="A2658" t="s">
        <v>13</v>
      </c>
    </row>
    <row r="2659" ht="15" hidden="1">
      <c r="A2659" t="s">
        <v>8</v>
      </c>
    </row>
    <row r="2660" ht="15" hidden="1">
      <c r="A2660" t="s">
        <v>8</v>
      </c>
    </row>
    <row r="2661" ht="15" hidden="1">
      <c r="A2661" t="s">
        <v>13</v>
      </c>
    </row>
    <row r="2662" ht="15" hidden="1">
      <c r="A2662" t="s">
        <v>13</v>
      </c>
    </row>
    <row r="2663" ht="15" hidden="1">
      <c r="A2663" t="s">
        <v>13</v>
      </c>
    </row>
    <row r="2664" ht="15" hidden="1">
      <c r="A2664" t="s">
        <v>13</v>
      </c>
    </row>
    <row r="2665" ht="15" hidden="1">
      <c r="A2665" t="s">
        <v>13</v>
      </c>
    </row>
    <row r="2666" ht="15" hidden="1">
      <c r="A2666" t="s">
        <v>13</v>
      </c>
    </row>
    <row r="2667" ht="15" hidden="1">
      <c r="A2667" t="s">
        <v>13</v>
      </c>
    </row>
    <row r="2668" ht="15" hidden="1">
      <c r="A2668" t="s">
        <v>8</v>
      </c>
    </row>
    <row r="2669" ht="15" hidden="1">
      <c r="A2669" t="s">
        <v>8</v>
      </c>
    </row>
    <row r="2670" ht="15" hidden="1">
      <c r="A2670" t="s">
        <v>13</v>
      </c>
    </row>
    <row r="2671" ht="15" hidden="1">
      <c r="A2671" t="s">
        <v>13</v>
      </c>
    </row>
    <row r="2672" ht="15" hidden="1">
      <c r="A2672" t="s">
        <v>13</v>
      </c>
    </row>
    <row r="2673" ht="15" hidden="1">
      <c r="A2673" t="s">
        <v>13</v>
      </c>
    </row>
    <row r="2674" ht="15" hidden="1">
      <c r="A2674" t="s">
        <v>13</v>
      </c>
    </row>
    <row r="2675" ht="15" hidden="1">
      <c r="A2675" t="s">
        <v>13</v>
      </c>
    </row>
    <row r="2676" ht="15" hidden="1">
      <c r="A2676" t="s">
        <v>13</v>
      </c>
    </row>
    <row r="2677" ht="15" hidden="1">
      <c r="A2677" t="s">
        <v>8</v>
      </c>
    </row>
    <row r="2678" ht="15" hidden="1">
      <c r="A2678" t="s">
        <v>8</v>
      </c>
    </row>
    <row r="2679" ht="15" hidden="1">
      <c r="A2679" t="s">
        <v>8</v>
      </c>
    </row>
    <row r="2680" ht="15" hidden="1">
      <c r="A2680" t="s">
        <v>13</v>
      </c>
    </row>
    <row r="2681" ht="15" hidden="1">
      <c r="A2681" t="s">
        <v>8</v>
      </c>
    </row>
    <row r="2682" ht="15" hidden="1">
      <c r="A2682" t="s">
        <v>13</v>
      </c>
    </row>
    <row r="2683" ht="15" hidden="1">
      <c r="A2683" t="s">
        <v>13</v>
      </c>
    </row>
    <row r="2684" ht="15" hidden="1">
      <c r="A2684" t="s">
        <v>8</v>
      </c>
    </row>
    <row r="2685" ht="15" hidden="1">
      <c r="A2685" t="s">
        <v>13</v>
      </c>
    </row>
    <row r="2686" ht="15" hidden="1">
      <c r="A2686" t="s">
        <v>8</v>
      </c>
    </row>
    <row r="2687" ht="15" hidden="1">
      <c r="A2687" t="s">
        <v>13</v>
      </c>
    </row>
    <row r="2688" ht="15" hidden="1">
      <c r="A2688" t="s">
        <v>8</v>
      </c>
    </row>
    <row r="2689" ht="15" hidden="1">
      <c r="A2689" t="s">
        <v>13</v>
      </c>
    </row>
    <row r="2690" ht="15" hidden="1">
      <c r="A2690" t="s">
        <v>8</v>
      </c>
    </row>
    <row r="2691" ht="15" hidden="1">
      <c r="A2691" t="s">
        <v>13</v>
      </c>
    </row>
    <row r="2692" ht="15" hidden="1">
      <c r="A2692" t="s">
        <v>13</v>
      </c>
    </row>
    <row r="2693" ht="15" hidden="1">
      <c r="A2693" t="s">
        <v>13</v>
      </c>
    </row>
    <row r="2694" ht="15" hidden="1">
      <c r="A2694" t="s">
        <v>13</v>
      </c>
    </row>
    <row r="2695" ht="15" hidden="1">
      <c r="A2695" t="s">
        <v>8</v>
      </c>
    </row>
    <row r="2696" ht="15" hidden="1">
      <c r="A2696" t="s">
        <v>8</v>
      </c>
    </row>
    <row r="2697" ht="15" hidden="1">
      <c r="A2697" t="s">
        <v>8</v>
      </c>
    </row>
    <row r="2698" ht="15" hidden="1">
      <c r="A2698" t="s">
        <v>8</v>
      </c>
    </row>
    <row r="2699" ht="15" hidden="1">
      <c r="A2699" t="s">
        <v>13</v>
      </c>
    </row>
    <row r="2700" ht="15" hidden="1">
      <c r="A2700" t="s">
        <v>8</v>
      </c>
    </row>
    <row r="2701" ht="15" hidden="1">
      <c r="A2701" t="s">
        <v>13</v>
      </c>
    </row>
    <row r="2702" ht="15" hidden="1">
      <c r="A2702" t="s">
        <v>8</v>
      </c>
    </row>
    <row r="2703" ht="15" hidden="1">
      <c r="A2703" t="s">
        <v>13</v>
      </c>
    </row>
    <row r="2704" ht="15" hidden="1">
      <c r="A2704" t="s">
        <v>8</v>
      </c>
    </row>
    <row r="2705" ht="15" hidden="1">
      <c r="A2705" t="s">
        <v>8</v>
      </c>
    </row>
    <row r="2706" ht="15" hidden="1">
      <c r="A2706" t="s">
        <v>8</v>
      </c>
    </row>
    <row r="2707" ht="15" hidden="1">
      <c r="A2707" t="s">
        <v>13</v>
      </c>
    </row>
    <row r="2708" ht="15" hidden="1">
      <c r="A2708" t="s">
        <v>8</v>
      </c>
    </row>
    <row r="2709" ht="15" hidden="1">
      <c r="A2709" t="s">
        <v>8</v>
      </c>
    </row>
    <row r="2710" ht="15" hidden="1">
      <c r="A2710" t="s">
        <v>13</v>
      </c>
    </row>
    <row r="2711" ht="15" hidden="1">
      <c r="A2711" t="s">
        <v>13</v>
      </c>
    </row>
    <row r="2712" ht="15" hidden="1">
      <c r="A2712" t="s">
        <v>13</v>
      </c>
    </row>
    <row r="2713" ht="15" hidden="1">
      <c r="A2713" t="s">
        <v>13</v>
      </c>
    </row>
    <row r="2714" ht="15" hidden="1">
      <c r="A2714" t="s">
        <v>13</v>
      </c>
    </row>
    <row r="2715" ht="15" hidden="1">
      <c r="A2715" t="s">
        <v>8</v>
      </c>
    </row>
    <row r="2716" ht="15" hidden="1">
      <c r="A2716" t="s">
        <v>8</v>
      </c>
    </row>
    <row r="2717" ht="15" hidden="1">
      <c r="A2717" t="s">
        <v>8</v>
      </c>
    </row>
    <row r="2718" ht="15" hidden="1">
      <c r="A2718" t="s">
        <v>8</v>
      </c>
    </row>
    <row r="2719" ht="15" hidden="1">
      <c r="A2719" t="s">
        <v>8</v>
      </c>
    </row>
    <row r="2720" ht="15" hidden="1">
      <c r="A2720" t="s">
        <v>8</v>
      </c>
    </row>
    <row r="2721" ht="15" hidden="1">
      <c r="A2721" t="s">
        <v>8</v>
      </c>
    </row>
    <row r="2722" ht="15" hidden="1">
      <c r="A2722" t="s">
        <v>8</v>
      </c>
    </row>
    <row r="2723" ht="15" hidden="1">
      <c r="A2723" t="s">
        <v>8</v>
      </c>
    </row>
    <row r="2724" ht="15" hidden="1">
      <c r="A2724" t="s">
        <v>13</v>
      </c>
    </row>
    <row r="2725" ht="15" hidden="1">
      <c r="A2725" t="s">
        <v>13</v>
      </c>
    </row>
    <row r="2726" ht="15" hidden="1">
      <c r="A2726" t="s">
        <v>8</v>
      </c>
    </row>
    <row r="2727" ht="15" hidden="1">
      <c r="A2727" t="s">
        <v>13</v>
      </c>
    </row>
    <row r="2728" ht="15" hidden="1">
      <c r="A2728" t="s">
        <v>13</v>
      </c>
    </row>
    <row r="2729" ht="15" hidden="1">
      <c r="A2729" t="s">
        <v>8</v>
      </c>
    </row>
    <row r="2730" ht="15" hidden="1">
      <c r="A2730" t="s">
        <v>13</v>
      </c>
    </row>
    <row r="2731" ht="15" hidden="1">
      <c r="A2731" t="s">
        <v>13</v>
      </c>
    </row>
    <row r="2732" ht="15" hidden="1">
      <c r="A2732" t="s">
        <v>13</v>
      </c>
    </row>
    <row r="2733" ht="15" hidden="1">
      <c r="A2733" t="s">
        <v>8</v>
      </c>
    </row>
    <row r="2734" ht="15" hidden="1">
      <c r="A2734" t="s">
        <v>8</v>
      </c>
    </row>
    <row r="2735" ht="15" hidden="1">
      <c r="A2735" t="s">
        <v>13</v>
      </c>
    </row>
    <row r="2736" ht="15" hidden="1">
      <c r="A2736" t="s">
        <v>13</v>
      </c>
    </row>
    <row r="2737" ht="15" hidden="1">
      <c r="A2737" t="s">
        <v>13</v>
      </c>
    </row>
    <row r="2738" ht="15" hidden="1">
      <c r="A2738" t="s">
        <v>8</v>
      </c>
    </row>
    <row r="2739" ht="15" hidden="1">
      <c r="A2739" t="s">
        <v>8</v>
      </c>
    </row>
    <row r="2740" ht="15" hidden="1">
      <c r="A2740" t="s">
        <v>13</v>
      </c>
    </row>
    <row r="2741" ht="15" hidden="1">
      <c r="A2741" t="s">
        <v>13</v>
      </c>
    </row>
    <row r="2742" ht="15" hidden="1">
      <c r="A2742" t="s">
        <v>13</v>
      </c>
    </row>
    <row r="2743" ht="15" hidden="1">
      <c r="A2743" t="s">
        <v>13</v>
      </c>
    </row>
    <row r="2744" ht="15" hidden="1">
      <c r="A2744" t="s">
        <v>8</v>
      </c>
    </row>
    <row r="2745" ht="15" hidden="1">
      <c r="A2745" t="s">
        <v>13</v>
      </c>
    </row>
    <row r="2746" ht="15" hidden="1">
      <c r="A2746" t="s">
        <v>13</v>
      </c>
    </row>
    <row r="2747" ht="15" hidden="1">
      <c r="A2747" t="s">
        <v>13</v>
      </c>
    </row>
    <row r="2748" ht="15" hidden="1">
      <c r="A2748" t="s">
        <v>8</v>
      </c>
    </row>
    <row r="2749" ht="15" hidden="1">
      <c r="A2749" t="s">
        <v>13</v>
      </c>
    </row>
    <row r="2750" ht="15" hidden="1">
      <c r="A2750" t="s">
        <v>8</v>
      </c>
    </row>
    <row r="2751" ht="15" hidden="1">
      <c r="A2751" t="s">
        <v>8</v>
      </c>
    </row>
    <row r="2752" ht="15" hidden="1">
      <c r="A2752" t="s">
        <v>13</v>
      </c>
    </row>
    <row r="2753" ht="15" hidden="1">
      <c r="A2753" t="s">
        <v>13</v>
      </c>
    </row>
    <row r="2754" ht="15" hidden="1">
      <c r="A2754" t="s">
        <v>8</v>
      </c>
    </row>
    <row r="2755" ht="15" hidden="1">
      <c r="A2755" t="s">
        <v>8</v>
      </c>
    </row>
    <row r="2756" ht="15" hidden="1">
      <c r="A2756" t="s">
        <v>13</v>
      </c>
    </row>
    <row r="2757" ht="15" hidden="1">
      <c r="A2757" t="s">
        <v>8</v>
      </c>
    </row>
    <row r="2758" ht="15" hidden="1">
      <c r="A2758" t="s">
        <v>8</v>
      </c>
    </row>
    <row r="2759" ht="15" hidden="1">
      <c r="A2759" t="s">
        <v>8</v>
      </c>
    </row>
    <row r="2760" ht="15" hidden="1">
      <c r="A2760" t="s">
        <v>13</v>
      </c>
    </row>
    <row r="2761" ht="15" hidden="1">
      <c r="A2761" t="s">
        <v>8</v>
      </c>
    </row>
    <row r="2762" ht="15" hidden="1">
      <c r="A2762" t="s">
        <v>13</v>
      </c>
    </row>
    <row r="2763" ht="15" hidden="1">
      <c r="A2763" t="s">
        <v>13</v>
      </c>
    </row>
    <row r="2764" ht="15" hidden="1">
      <c r="A2764" t="s">
        <v>13</v>
      </c>
    </row>
    <row r="2765" ht="15" hidden="1">
      <c r="A2765" t="s">
        <v>13</v>
      </c>
    </row>
    <row r="2766" ht="15" hidden="1">
      <c r="A2766" t="s">
        <v>8</v>
      </c>
    </row>
    <row r="2767" ht="15" hidden="1">
      <c r="A2767" t="s">
        <v>8</v>
      </c>
    </row>
    <row r="2768" ht="15" hidden="1">
      <c r="A2768" t="s">
        <v>8</v>
      </c>
    </row>
    <row r="2769" ht="15" hidden="1">
      <c r="A2769" t="s">
        <v>8</v>
      </c>
    </row>
    <row r="2770" ht="15" hidden="1">
      <c r="A2770" t="s">
        <v>13</v>
      </c>
    </row>
    <row r="2771" ht="15" hidden="1">
      <c r="A2771" t="s">
        <v>8</v>
      </c>
    </row>
    <row r="2772" ht="15" hidden="1">
      <c r="A2772" t="s">
        <v>13</v>
      </c>
    </row>
    <row r="2773" ht="15" hidden="1">
      <c r="A2773" t="s">
        <v>8</v>
      </c>
    </row>
    <row r="2774" ht="15" hidden="1">
      <c r="A2774" t="s">
        <v>13</v>
      </c>
    </row>
    <row r="2775" ht="15" hidden="1">
      <c r="A2775" t="s">
        <v>8</v>
      </c>
    </row>
    <row r="2776" ht="15" hidden="1">
      <c r="A2776" t="s">
        <v>8</v>
      </c>
    </row>
    <row r="2777" ht="15" hidden="1">
      <c r="A2777" t="s">
        <v>13</v>
      </c>
    </row>
    <row r="2778" ht="15" hidden="1">
      <c r="A2778" t="s">
        <v>8</v>
      </c>
    </row>
    <row r="2779" ht="15" hidden="1">
      <c r="A2779" t="s">
        <v>13</v>
      </c>
    </row>
    <row r="2780" ht="15" hidden="1">
      <c r="A2780" t="s">
        <v>8</v>
      </c>
    </row>
    <row r="2781" ht="15" hidden="1">
      <c r="A2781" t="s">
        <v>13</v>
      </c>
    </row>
    <row r="2782" ht="15" hidden="1">
      <c r="A2782" t="s">
        <v>13</v>
      </c>
    </row>
    <row r="2783" ht="15" hidden="1">
      <c r="A2783" t="s">
        <v>13</v>
      </c>
    </row>
    <row r="2784" ht="15" hidden="1">
      <c r="A2784" t="s">
        <v>13</v>
      </c>
    </row>
    <row r="2785" ht="15" hidden="1">
      <c r="A2785" t="s">
        <v>13</v>
      </c>
    </row>
    <row r="2786" ht="15" hidden="1">
      <c r="A2786" t="s">
        <v>13</v>
      </c>
    </row>
    <row r="2787" ht="15" hidden="1">
      <c r="A2787" t="s">
        <v>13</v>
      </c>
    </row>
    <row r="2788" ht="15" hidden="1">
      <c r="A2788" t="s">
        <v>13</v>
      </c>
    </row>
    <row r="2789" ht="15" hidden="1">
      <c r="A2789" t="s">
        <v>13</v>
      </c>
    </row>
    <row r="2790" ht="15" hidden="1">
      <c r="A2790" t="s">
        <v>13</v>
      </c>
    </row>
    <row r="2791" ht="15" hidden="1">
      <c r="A2791" t="s">
        <v>8</v>
      </c>
    </row>
    <row r="2792" ht="15" hidden="1">
      <c r="A2792" t="s">
        <v>13</v>
      </c>
    </row>
    <row r="2793" ht="15" hidden="1">
      <c r="A2793" t="s">
        <v>13</v>
      </c>
    </row>
    <row r="2794" ht="15" hidden="1">
      <c r="A2794" t="s">
        <v>13</v>
      </c>
    </row>
    <row r="2795" ht="15" hidden="1">
      <c r="A2795" t="s">
        <v>8</v>
      </c>
    </row>
    <row r="2796" ht="15" hidden="1">
      <c r="A2796" t="s">
        <v>13</v>
      </c>
    </row>
    <row r="2797" ht="15" hidden="1">
      <c r="A2797" t="s">
        <v>13</v>
      </c>
    </row>
    <row r="2798" ht="15" hidden="1">
      <c r="A2798" t="s">
        <v>8</v>
      </c>
    </row>
    <row r="2799" ht="15" hidden="1">
      <c r="A2799" t="s">
        <v>8</v>
      </c>
    </row>
    <row r="2800" ht="15" hidden="1">
      <c r="A2800" t="s">
        <v>8</v>
      </c>
    </row>
    <row r="2801" ht="15" hidden="1">
      <c r="A2801" t="s">
        <v>8</v>
      </c>
    </row>
    <row r="2802" ht="15" hidden="1">
      <c r="A2802" t="s">
        <v>13</v>
      </c>
    </row>
    <row r="2803" ht="15" hidden="1">
      <c r="A2803" t="s">
        <v>13</v>
      </c>
    </row>
    <row r="2804" ht="15" hidden="1">
      <c r="A2804" t="s">
        <v>13</v>
      </c>
    </row>
    <row r="2805" ht="15" hidden="1">
      <c r="A2805" t="s">
        <v>8</v>
      </c>
    </row>
    <row r="2806" ht="15" hidden="1">
      <c r="A2806" t="s">
        <v>8</v>
      </c>
    </row>
    <row r="2807" ht="15" hidden="1">
      <c r="A2807" t="s">
        <v>13</v>
      </c>
    </row>
    <row r="2808" ht="15" hidden="1">
      <c r="A2808" t="s">
        <v>8</v>
      </c>
    </row>
    <row r="2809" ht="15" hidden="1">
      <c r="A2809" t="s">
        <v>13</v>
      </c>
    </row>
    <row r="2810" ht="15" hidden="1">
      <c r="A2810" t="s">
        <v>8</v>
      </c>
    </row>
    <row r="2811" ht="15" hidden="1">
      <c r="A2811" t="s">
        <v>8</v>
      </c>
    </row>
    <row r="2812" ht="15" hidden="1">
      <c r="A2812" t="s">
        <v>8</v>
      </c>
    </row>
    <row r="2813" ht="15" hidden="1">
      <c r="A2813" t="s">
        <v>8</v>
      </c>
    </row>
    <row r="2814" ht="15" hidden="1">
      <c r="A2814" t="s">
        <v>8</v>
      </c>
    </row>
    <row r="2815" ht="15" hidden="1">
      <c r="A2815" t="s">
        <v>13</v>
      </c>
    </row>
    <row r="2816" ht="15" hidden="1">
      <c r="A2816" t="s">
        <v>13</v>
      </c>
    </row>
    <row r="2817" ht="15" hidden="1">
      <c r="A2817" t="s">
        <v>13</v>
      </c>
    </row>
    <row r="2818" ht="15" hidden="1">
      <c r="A2818" t="s">
        <v>13</v>
      </c>
    </row>
    <row r="2819" ht="15" hidden="1">
      <c r="A2819" t="s">
        <v>8</v>
      </c>
    </row>
    <row r="2820" ht="15" hidden="1">
      <c r="A2820" t="s">
        <v>13</v>
      </c>
    </row>
    <row r="2821" ht="15" hidden="1">
      <c r="A2821" t="s">
        <v>8</v>
      </c>
    </row>
    <row r="2822" ht="15" hidden="1">
      <c r="A2822" t="s">
        <v>13</v>
      </c>
    </row>
    <row r="2823" ht="15" hidden="1">
      <c r="A2823" t="s">
        <v>8</v>
      </c>
    </row>
    <row r="2824" ht="15" hidden="1">
      <c r="A2824" t="s">
        <v>13</v>
      </c>
    </row>
    <row r="2825" ht="15" hidden="1">
      <c r="A2825" t="s">
        <v>13</v>
      </c>
    </row>
    <row r="2826" ht="15" hidden="1">
      <c r="A2826" t="s">
        <v>8</v>
      </c>
    </row>
    <row r="2827" ht="15" hidden="1">
      <c r="A2827" t="s">
        <v>8</v>
      </c>
    </row>
    <row r="2828" ht="15" hidden="1">
      <c r="A2828" t="s">
        <v>13</v>
      </c>
    </row>
    <row r="2829" ht="15" hidden="1">
      <c r="A2829" t="s">
        <v>8</v>
      </c>
    </row>
    <row r="2830" ht="15" hidden="1">
      <c r="A2830" t="s">
        <v>13</v>
      </c>
    </row>
    <row r="2831" ht="15" hidden="1">
      <c r="A2831" t="s">
        <v>8</v>
      </c>
    </row>
    <row r="2832" ht="15" hidden="1">
      <c r="A2832" t="s">
        <v>8</v>
      </c>
    </row>
    <row r="2833" ht="15" hidden="1">
      <c r="A2833" t="s">
        <v>8</v>
      </c>
    </row>
    <row r="2834" ht="15" hidden="1">
      <c r="A2834" t="s">
        <v>8</v>
      </c>
    </row>
    <row r="2835" ht="15" hidden="1">
      <c r="A2835" t="s">
        <v>13</v>
      </c>
    </row>
    <row r="2836" ht="15" hidden="1">
      <c r="A2836" t="s">
        <v>8</v>
      </c>
    </row>
    <row r="2837" ht="15" hidden="1">
      <c r="A2837" t="s">
        <v>13</v>
      </c>
    </row>
    <row r="2838" ht="15" hidden="1">
      <c r="A2838" t="s">
        <v>8</v>
      </c>
    </row>
    <row r="2839" ht="15" hidden="1">
      <c r="A2839" t="s">
        <v>8</v>
      </c>
    </row>
    <row r="2840" ht="15" hidden="1">
      <c r="A2840" t="s">
        <v>8</v>
      </c>
    </row>
    <row r="2841" ht="15" hidden="1">
      <c r="A2841" t="s">
        <v>13</v>
      </c>
    </row>
    <row r="2842" ht="15" hidden="1">
      <c r="A2842" t="s">
        <v>13</v>
      </c>
    </row>
    <row r="2843" ht="15" hidden="1">
      <c r="A2843" t="s">
        <v>8</v>
      </c>
    </row>
    <row r="2844" ht="15" hidden="1">
      <c r="A2844" t="s">
        <v>13</v>
      </c>
    </row>
    <row r="2845" ht="15" hidden="1">
      <c r="A2845" t="s">
        <v>13</v>
      </c>
    </row>
    <row r="2846" ht="15" hidden="1">
      <c r="A2846" t="s">
        <v>13</v>
      </c>
    </row>
    <row r="2847" ht="15" hidden="1">
      <c r="A2847" t="s">
        <v>8</v>
      </c>
    </row>
    <row r="2848" ht="15" hidden="1">
      <c r="A2848" t="s">
        <v>13</v>
      </c>
    </row>
    <row r="2849" ht="15" hidden="1">
      <c r="A2849" t="s">
        <v>8</v>
      </c>
    </row>
    <row r="2850" ht="15" hidden="1">
      <c r="A2850" t="s">
        <v>13</v>
      </c>
    </row>
    <row r="2851" ht="15" hidden="1">
      <c r="A2851" t="s">
        <v>8</v>
      </c>
    </row>
    <row r="2852" ht="15" hidden="1">
      <c r="A2852" t="s">
        <v>13</v>
      </c>
    </row>
    <row r="2853" ht="15" hidden="1">
      <c r="A2853" t="s">
        <v>13</v>
      </c>
    </row>
    <row r="2854" ht="15" hidden="1">
      <c r="A2854" t="s">
        <v>13</v>
      </c>
    </row>
    <row r="2855" ht="15" hidden="1">
      <c r="A2855" t="s">
        <v>13</v>
      </c>
    </row>
    <row r="2856" ht="15" hidden="1">
      <c r="A2856" t="s">
        <v>8</v>
      </c>
    </row>
    <row r="2857" ht="15" hidden="1">
      <c r="A2857" t="s">
        <v>8</v>
      </c>
    </row>
    <row r="2858" ht="15" hidden="1">
      <c r="A2858" t="s">
        <v>13</v>
      </c>
    </row>
    <row r="2859" ht="15" hidden="1">
      <c r="A2859" t="s">
        <v>13</v>
      </c>
    </row>
    <row r="2860" ht="15" hidden="1">
      <c r="A2860" t="s">
        <v>8</v>
      </c>
    </row>
    <row r="2861" ht="15" hidden="1">
      <c r="A2861" t="s">
        <v>8</v>
      </c>
    </row>
    <row r="2862" ht="15" hidden="1">
      <c r="A2862" t="s">
        <v>8</v>
      </c>
    </row>
    <row r="2863" ht="15" hidden="1">
      <c r="A2863" t="s">
        <v>8</v>
      </c>
    </row>
    <row r="2864" ht="15" hidden="1">
      <c r="A2864" t="s">
        <v>11</v>
      </c>
    </row>
    <row r="2865" ht="15" hidden="1">
      <c r="A2865" t="s">
        <v>8</v>
      </c>
    </row>
    <row r="2866" ht="15" hidden="1">
      <c r="A2866" t="s">
        <v>8</v>
      </c>
    </row>
    <row r="2867" ht="15" hidden="1">
      <c r="A2867" t="s">
        <v>8</v>
      </c>
    </row>
    <row r="2868" ht="15" hidden="1">
      <c r="A2868" t="s">
        <v>8</v>
      </c>
    </row>
    <row r="2869" ht="15" hidden="1">
      <c r="A2869" t="s">
        <v>8</v>
      </c>
    </row>
    <row r="2870" ht="15" hidden="1">
      <c r="A2870" t="s">
        <v>8</v>
      </c>
    </row>
    <row r="2871" ht="15" hidden="1">
      <c r="A2871" t="s">
        <v>8</v>
      </c>
    </row>
    <row r="2872" ht="15" hidden="1">
      <c r="A2872" t="s">
        <v>8</v>
      </c>
    </row>
    <row r="2873" ht="15" hidden="1">
      <c r="A2873" t="s">
        <v>5</v>
      </c>
    </row>
    <row r="2874" ht="15" hidden="1">
      <c r="A2874" t="s">
        <v>8</v>
      </c>
    </row>
    <row r="2875" ht="15" hidden="1">
      <c r="A2875" t="s">
        <v>8</v>
      </c>
    </row>
    <row r="2876" ht="15" hidden="1">
      <c r="A2876" t="s">
        <v>8</v>
      </c>
    </row>
    <row r="2877" ht="15" hidden="1">
      <c r="A2877" t="s">
        <v>8</v>
      </c>
    </row>
    <row r="2878" ht="15" hidden="1">
      <c r="A2878" t="s">
        <v>8</v>
      </c>
    </row>
    <row r="2879" ht="15" hidden="1">
      <c r="A2879" t="s">
        <v>8</v>
      </c>
    </row>
    <row r="2880" ht="15" hidden="1">
      <c r="A2880" t="s">
        <v>8</v>
      </c>
    </row>
    <row r="2881" ht="15" hidden="1">
      <c r="A2881" t="s">
        <v>8</v>
      </c>
    </row>
    <row r="2882" ht="15" hidden="1">
      <c r="A2882" t="s">
        <v>8</v>
      </c>
    </row>
    <row r="2883" ht="15" hidden="1">
      <c r="A2883" t="s">
        <v>8</v>
      </c>
    </row>
    <row r="2884" ht="15" hidden="1">
      <c r="A2884" t="s">
        <v>8</v>
      </c>
    </row>
    <row r="2885" ht="15" hidden="1">
      <c r="A2885" t="s">
        <v>5</v>
      </c>
    </row>
    <row r="2886" ht="15" hidden="1">
      <c r="A2886" t="s">
        <v>8</v>
      </c>
    </row>
    <row r="2887" ht="15" hidden="1">
      <c r="A2887" t="s">
        <v>8</v>
      </c>
    </row>
    <row r="2888" ht="15" hidden="1">
      <c r="A2888" t="s">
        <v>9</v>
      </c>
    </row>
    <row r="2889" ht="15" hidden="1">
      <c r="A2889" t="s">
        <v>8</v>
      </c>
    </row>
    <row r="2890" ht="15" hidden="1">
      <c r="A2890" t="s">
        <v>8</v>
      </c>
    </row>
    <row r="2891" ht="15" hidden="1">
      <c r="A2891" t="s">
        <v>8</v>
      </c>
    </row>
    <row r="2892" ht="15" hidden="1">
      <c r="A2892" t="s">
        <v>8</v>
      </c>
    </row>
    <row r="2893" ht="15" hidden="1">
      <c r="A2893" t="s">
        <v>8</v>
      </c>
    </row>
    <row r="2894" ht="15" hidden="1">
      <c r="A2894" t="s">
        <v>8</v>
      </c>
    </row>
    <row r="2895" ht="15" hidden="1">
      <c r="A2895" t="s">
        <v>5</v>
      </c>
    </row>
    <row r="2896" ht="15" hidden="1">
      <c r="A2896" t="s">
        <v>8</v>
      </c>
    </row>
    <row r="2897" ht="15" hidden="1">
      <c r="A2897" t="s">
        <v>8</v>
      </c>
    </row>
    <row r="2898" ht="15" hidden="1">
      <c r="A2898" t="s">
        <v>4</v>
      </c>
    </row>
    <row r="2899" ht="15" hidden="1">
      <c r="A2899" t="s">
        <v>9</v>
      </c>
    </row>
    <row r="2900" ht="15" hidden="1">
      <c r="A2900" t="s">
        <v>8</v>
      </c>
    </row>
    <row r="2901" ht="15" hidden="1">
      <c r="A2901" t="s">
        <v>8</v>
      </c>
    </row>
    <row r="2902" ht="15" hidden="1">
      <c r="A2902" t="s">
        <v>8</v>
      </c>
    </row>
    <row r="2903" ht="15" hidden="1">
      <c r="A2903" t="s">
        <v>9</v>
      </c>
    </row>
    <row r="2904" ht="15" hidden="1">
      <c r="A2904" t="s">
        <v>8</v>
      </c>
    </row>
    <row r="2905" ht="15" hidden="1">
      <c r="A2905" t="s">
        <v>8</v>
      </c>
    </row>
    <row r="2906" ht="15" hidden="1">
      <c r="A2906" t="s">
        <v>8</v>
      </c>
    </row>
    <row r="2907" ht="15" hidden="1">
      <c r="A2907" t="s">
        <v>8</v>
      </c>
    </row>
    <row r="2908" ht="15" hidden="1">
      <c r="A2908" t="s">
        <v>8</v>
      </c>
    </row>
    <row r="2909" ht="15" hidden="1">
      <c r="A2909" t="s">
        <v>8</v>
      </c>
    </row>
    <row r="2910" ht="15" hidden="1">
      <c r="A2910" t="s">
        <v>8</v>
      </c>
    </row>
    <row r="2911" ht="15" hidden="1">
      <c r="A2911" t="s">
        <v>8</v>
      </c>
    </row>
    <row r="2912" ht="15" hidden="1">
      <c r="A2912" t="s">
        <v>9</v>
      </c>
    </row>
    <row r="2913" ht="15" hidden="1">
      <c r="A2913" t="s">
        <v>9</v>
      </c>
    </row>
    <row r="2914" ht="15" hidden="1">
      <c r="A2914" t="s">
        <v>9</v>
      </c>
    </row>
    <row r="2915" ht="15" hidden="1">
      <c r="A2915" t="s">
        <v>4</v>
      </c>
    </row>
    <row r="2916" ht="15" hidden="1">
      <c r="A2916" t="s">
        <v>8</v>
      </c>
    </row>
    <row r="2917" ht="15" hidden="1">
      <c r="A2917" t="s">
        <v>8</v>
      </c>
    </row>
    <row r="2918" ht="15" hidden="1">
      <c r="A2918" t="s">
        <v>9</v>
      </c>
    </row>
    <row r="2919" ht="15" hidden="1">
      <c r="A2919" t="s">
        <v>8</v>
      </c>
    </row>
    <row r="2920" ht="15" hidden="1">
      <c r="A2920" t="s">
        <v>8</v>
      </c>
    </row>
    <row r="2921" ht="15" hidden="1">
      <c r="A2921" t="s">
        <v>11</v>
      </c>
    </row>
    <row r="2922" ht="15" hidden="1">
      <c r="A2922" t="s">
        <v>8</v>
      </c>
    </row>
    <row r="2923" ht="15" hidden="1">
      <c r="A2923" t="s">
        <v>8</v>
      </c>
    </row>
    <row r="2924" ht="15" hidden="1">
      <c r="A2924" t="s">
        <v>8</v>
      </c>
    </row>
    <row r="2925" ht="15" hidden="1">
      <c r="A2925" t="s">
        <v>8</v>
      </c>
    </row>
    <row r="2926" ht="15" hidden="1">
      <c r="A2926" t="s">
        <v>8</v>
      </c>
    </row>
    <row r="2927" ht="15" hidden="1">
      <c r="A2927" t="s">
        <v>8</v>
      </c>
    </row>
    <row r="2928" ht="15" hidden="1">
      <c r="A2928" t="s">
        <v>8</v>
      </c>
    </row>
    <row r="2929" ht="15" hidden="1">
      <c r="A2929" t="s">
        <v>8</v>
      </c>
    </row>
    <row r="2930" ht="15" hidden="1">
      <c r="A2930" t="s">
        <v>8</v>
      </c>
    </row>
    <row r="2931" ht="15" hidden="1">
      <c r="A2931" t="s">
        <v>8</v>
      </c>
    </row>
    <row r="2932" ht="15" hidden="1">
      <c r="A2932" t="s">
        <v>8</v>
      </c>
    </row>
    <row r="2933" ht="15" hidden="1">
      <c r="A2933" t="s">
        <v>8</v>
      </c>
    </row>
    <row r="2934" ht="15" hidden="1">
      <c r="A2934" t="s">
        <v>8</v>
      </c>
    </row>
    <row r="2935" ht="15" hidden="1">
      <c r="A2935" t="s">
        <v>13</v>
      </c>
    </row>
    <row r="2936" ht="15" hidden="1">
      <c r="A2936" t="s">
        <v>8</v>
      </c>
    </row>
    <row r="2937" ht="15" hidden="1">
      <c r="A2937" t="s">
        <v>13</v>
      </c>
    </row>
    <row r="2938" ht="15" hidden="1">
      <c r="A2938" t="s">
        <v>8</v>
      </c>
    </row>
    <row r="2939" ht="15" hidden="1">
      <c r="A2939" t="s">
        <v>8</v>
      </c>
    </row>
    <row r="2940" ht="15" hidden="1">
      <c r="A2940" t="s">
        <v>8</v>
      </c>
    </row>
    <row r="2941" ht="15" hidden="1">
      <c r="A2941" t="s">
        <v>8</v>
      </c>
    </row>
    <row r="2942" ht="15" hidden="1">
      <c r="A2942" t="s">
        <v>8</v>
      </c>
    </row>
    <row r="2943" ht="15" hidden="1">
      <c r="A2943" t="s">
        <v>8</v>
      </c>
    </row>
    <row r="2944" ht="15" hidden="1">
      <c r="A2944" t="s">
        <v>8</v>
      </c>
    </row>
    <row r="2945" ht="15" hidden="1">
      <c r="A2945" t="s">
        <v>8</v>
      </c>
    </row>
    <row r="2946" ht="15" hidden="1">
      <c r="A2946" t="s">
        <v>13</v>
      </c>
    </row>
    <row r="2947" ht="15" hidden="1">
      <c r="A2947" t="s">
        <v>8</v>
      </c>
    </row>
    <row r="2948" ht="15" hidden="1">
      <c r="A2948" t="s">
        <v>8</v>
      </c>
    </row>
    <row r="2949" ht="15" hidden="1">
      <c r="A2949" t="s">
        <v>8</v>
      </c>
    </row>
    <row r="2950" ht="15" hidden="1">
      <c r="A2950" t="s">
        <v>8</v>
      </c>
    </row>
    <row r="2951" ht="15" hidden="1">
      <c r="A2951" t="s">
        <v>8</v>
      </c>
    </row>
    <row r="2952" ht="15" hidden="1">
      <c r="A2952" t="s">
        <v>13</v>
      </c>
    </row>
    <row r="2953" ht="15" hidden="1">
      <c r="A2953" t="s">
        <v>8</v>
      </c>
    </row>
    <row r="2954" ht="15" hidden="1">
      <c r="A2954" t="s">
        <v>8</v>
      </c>
    </row>
    <row r="2955" ht="15" hidden="1">
      <c r="A2955" t="s">
        <v>8</v>
      </c>
    </row>
    <row r="2956" ht="15" hidden="1">
      <c r="A2956" t="s">
        <v>8</v>
      </c>
    </row>
    <row r="2957" ht="15" hidden="1">
      <c r="A2957" t="s">
        <v>8</v>
      </c>
    </row>
    <row r="2958" ht="15" hidden="1">
      <c r="A2958" t="s">
        <v>8</v>
      </c>
    </row>
    <row r="2959" ht="15" hidden="1">
      <c r="A2959" t="s">
        <v>8</v>
      </c>
    </row>
    <row r="2960" ht="15" hidden="1">
      <c r="A2960" t="s">
        <v>8</v>
      </c>
    </row>
    <row r="2961" ht="15" hidden="1">
      <c r="A2961" t="s">
        <v>13</v>
      </c>
    </row>
    <row r="2962" ht="15" hidden="1">
      <c r="A2962" t="s">
        <v>8</v>
      </c>
    </row>
    <row r="2963" ht="15" hidden="1">
      <c r="A2963" t="s">
        <v>8</v>
      </c>
    </row>
    <row r="2964" ht="15" hidden="1">
      <c r="A2964" t="s">
        <v>8</v>
      </c>
    </row>
    <row r="2965" ht="15" hidden="1">
      <c r="A2965" t="s">
        <v>8</v>
      </c>
    </row>
    <row r="2966" ht="15" hidden="1">
      <c r="A2966" t="s">
        <v>13</v>
      </c>
    </row>
    <row r="2967" ht="15" hidden="1">
      <c r="A2967" t="s">
        <v>8</v>
      </c>
    </row>
    <row r="2968" ht="15" hidden="1">
      <c r="A2968" t="s">
        <v>8</v>
      </c>
    </row>
    <row r="2969" ht="15" hidden="1">
      <c r="A2969" t="s">
        <v>8</v>
      </c>
    </row>
    <row r="2970" ht="15" hidden="1">
      <c r="A2970" t="s">
        <v>8</v>
      </c>
    </row>
    <row r="2971" ht="15" hidden="1">
      <c r="A2971" t="s">
        <v>8</v>
      </c>
    </row>
    <row r="2972" ht="15" hidden="1">
      <c r="A2972" t="s">
        <v>8</v>
      </c>
    </row>
    <row r="2973" ht="15" hidden="1">
      <c r="A2973" t="s">
        <v>8</v>
      </c>
    </row>
    <row r="2974" ht="15" hidden="1">
      <c r="A2974" t="s">
        <v>8</v>
      </c>
    </row>
    <row r="2975" ht="15" hidden="1">
      <c r="A2975" t="s">
        <v>8</v>
      </c>
    </row>
    <row r="2976" ht="15" hidden="1">
      <c r="A2976" t="s">
        <v>8</v>
      </c>
    </row>
    <row r="2977" ht="15" hidden="1">
      <c r="A2977" t="s">
        <v>8</v>
      </c>
    </row>
    <row r="2978" ht="15" hidden="1">
      <c r="A2978" t="s">
        <v>8</v>
      </c>
    </row>
    <row r="2979" ht="15" hidden="1">
      <c r="A2979" t="s">
        <v>8</v>
      </c>
    </row>
    <row r="2980" ht="15" hidden="1">
      <c r="A2980" t="s">
        <v>8</v>
      </c>
    </row>
    <row r="2981" ht="15" hidden="1">
      <c r="A2981" t="s">
        <v>8</v>
      </c>
    </row>
    <row r="2982" ht="15" hidden="1">
      <c r="A2982" t="s">
        <v>8</v>
      </c>
    </row>
    <row r="2983" ht="15" hidden="1">
      <c r="A2983" t="s">
        <v>8</v>
      </c>
    </row>
    <row r="2984" ht="15" hidden="1">
      <c r="A2984" t="s">
        <v>8</v>
      </c>
    </row>
    <row r="2985" ht="15" hidden="1">
      <c r="A2985" t="s">
        <v>13</v>
      </c>
    </row>
    <row r="2986" ht="15" hidden="1">
      <c r="A2986" t="s">
        <v>8</v>
      </c>
    </row>
    <row r="2987" ht="15" hidden="1">
      <c r="A2987" t="s">
        <v>13</v>
      </c>
    </row>
    <row r="2988" ht="15" hidden="1">
      <c r="A2988" t="s">
        <v>8</v>
      </c>
    </row>
    <row r="2989" ht="15" hidden="1">
      <c r="A2989" t="s">
        <v>8</v>
      </c>
    </row>
    <row r="2990" ht="15" hidden="1">
      <c r="A2990" t="s">
        <v>8</v>
      </c>
    </row>
    <row r="2991" ht="15" hidden="1">
      <c r="A2991" t="s">
        <v>8</v>
      </c>
    </row>
    <row r="2992" ht="15" hidden="1">
      <c r="A2992" t="s">
        <v>8</v>
      </c>
    </row>
    <row r="2993" ht="15" hidden="1">
      <c r="A2993" t="s">
        <v>13</v>
      </c>
    </row>
    <row r="2994" ht="15" hidden="1">
      <c r="A2994" t="s">
        <v>13</v>
      </c>
    </row>
    <row r="2995" ht="15" hidden="1">
      <c r="A2995" t="s">
        <v>8</v>
      </c>
    </row>
    <row r="2996" ht="15" hidden="1">
      <c r="A2996" t="s">
        <v>8</v>
      </c>
    </row>
    <row r="2997" ht="15" hidden="1">
      <c r="A2997" t="s">
        <v>13</v>
      </c>
    </row>
    <row r="2998" ht="15" hidden="1">
      <c r="A2998" t="s">
        <v>13</v>
      </c>
    </row>
    <row r="2999" ht="15" hidden="1">
      <c r="A2999" t="s">
        <v>8</v>
      </c>
    </row>
    <row r="3000" ht="15" hidden="1">
      <c r="A3000" t="s">
        <v>13</v>
      </c>
    </row>
    <row r="3001" ht="15" hidden="1">
      <c r="A3001" t="s">
        <v>8</v>
      </c>
    </row>
    <row r="3002" ht="15" hidden="1">
      <c r="A3002" t="s">
        <v>13</v>
      </c>
    </row>
    <row r="3003" ht="15" hidden="1">
      <c r="A3003" t="s">
        <v>8</v>
      </c>
    </row>
    <row r="3004" ht="15" hidden="1">
      <c r="A3004" t="s">
        <v>8</v>
      </c>
    </row>
    <row r="3005" ht="15" hidden="1">
      <c r="A3005" t="s">
        <v>8</v>
      </c>
    </row>
    <row r="3006" ht="15" hidden="1">
      <c r="A3006" t="s">
        <v>8</v>
      </c>
    </row>
    <row r="3007" ht="15" hidden="1">
      <c r="A3007" t="s">
        <v>8</v>
      </c>
    </row>
    <row r="3008" ht="15" hidden="1">
      <c r="A3008" t="s">
        <v>8</v>
      </c>
    </row>
    <row r="3009" ht="15" hidden="1">
      <c r="A3009" t="s">
        <v>8</v>
      </c>
    </row>
    <row r="3010" ht="15" hidden="1">
      <c r="A3010" t="s">
        <v>8</v>
      </c>
    </row>
    <row r="3011" ht="15" hidden="1">
      <c r="A3011" t="s">
        <v>8</v>
      </c>
    </row>
    <row r="3012" ht="15" hidden="1">
      <c r="A3012" t="s">
        <v>8</v>
      </c>
    </row>
    <row r="3013" ht="15" hidden="1">
      <c r="A3013" t="s">
        <v>13</v>
      </c>
    </row>
    <row r="3014" ht="15" hidden="1">
      <c r="A3014" t="s">
        <v>8</v>
      </c>
    </row>
    <row r="3015" ht="15" hidden="1">
      <c r="A3015" t="s">
        <v>8</v>
      </c>
    </row>
    <row r="3016" ht="15" hidden="1">
      <c r="A3016" t="s">
        <v>8</v>
      </c>
    </row>
    <row r="3017" ht="15" hidden="1">
      <c r="A3017" t="s">
        <v>8</v>
      </c>
    </row>
    <row r="3018" ht="15" hidden="1">
      <c r="A3018" t="s">
        <v>8</v>
      </c>
    </row>
    <row r="3019" ht="15" hidden="1">
      <c r="A3019" t="s">
        <v>8</v>
      </c>
    </row>
    <row r="3020" ht="15" hidden="1">
      <c r="A3020" t="s">
        <v>13</v>
      </c>
    </row>
    <row r="3021" ht="15" hidden="1">
      <c r="A3021" t="s">
        <v>8</v>
      </c>
    </row>
    <row r="3022" ht="15" hidden="1">
      <c r="A3022" t="s">
        <v>8</v>
      </c>
    </row>
    <row r="3023" ht="15" hidden="1">
      <c r="A3023" t="s">
        <v>8</v>
      </c>
    </row>
    <row r="3024" ht="15" hidden="1">
      <c r="A3024" t="s">
        <v>8</v>
      </c>
    </row>
    <row r="3025" ht="15" hidden="1">
      <c r="A3025" t="s">
        <v>8</v>
      </c>
    </row>
    <row r="3026" ht="15" hidden="1">
      <c r="A3026" t="s">
        <v>8</v>
      </c>
    </row>
    <row r="3027" ht="15" hidden="1">
      <c r="A3027" t="s">
        <v>8</v>
      </c>
    </row>
    <row r="3028" ht="15" hidden="1">
      <c r="A3028" t="s">
        <v>8</v>
      </c>
    </row>
    <row r="3029" ht="15" hidden="1">
      <c r="A3029" t="s">
        <v>8</v>
      </c>
    </row>
    <row r="3030" ht="15" hidden="1">
      <c r="A3030" t="s">
        <v>8</v>
      </c>
    </row>
    <row r="3031" ht="15" hidden="1">
      <c r="A3031" t="s">
        <v>13</v>
      </c>
    </row>
    <row r="3032" ht="15" hidden="1">
      <c r="A3032" t="s">
        <v>8</v>
      </c>
    </row>
    <row r="3033" ht="15" hidden="1">
      <c r="A3033" t="s">
        <v>8</v>
      </c>
    </row>
    <row r="3034" ht="15" hidden="1">
      <c r="A3034" t="s">
        <v>8</v>
      </c>
    </row>
    <row r="3035" ht="15" hidden="1">
      <c r="A3035" t="s">
        <v>8</v>
      </c>
    </row>
    <row r="3036" ht="15" hidden="1">
      <c r="A3036" t="s">
        <v>8</v>
      </c>
    </row>
    <row r="3037" ht="15" hidden="1">
      <c r="A3037" t="s">
        <v>8</v>
      </c>
    </row>
    <row r="3038" ht="15" hidden="1">
      <c r="A3038" t="s">
        <v>8</v>
      </c>
    </row>
    <row r="3039" ht="15" hidden="1">
      <c r="A3039" t="s">
        <v>8</v>
      </c>
    </row>
    <row r="3040" ht="15" hidden="1">
      <c r="A3040" t="s">
        <v>8</v>
      </c>
    </row>
    <row r="3041" ht="15" hidden="1">
      <c r="A3041" t="s">
        <v>13</v>
      </c>
    </row>
    <row r="3042" ht="15" hidden="1">
      <c r="A3042" t="s">
        <v>8</v>
      </c>
    </row>
    <row r="3043" ht="15" hidden="1">
      <c r="A3043" t="s">
        <v>8</v>
      </c>
    </row>
    <row r="3044" ht="15" hidden="1">
      <c r="A3044" t="s">
        <v>8</v>
      </c>
    </row>
    <row r="3045" ht="15" hidden="1">
      <c r="A3045" t="s">
        <v>8</v>
      </c>
    </row>
    <row r="3046" ht="15" hidden="1">
      <c r="A3046" t="s">
        <v>8</v>
      </c>
    </row>
    <row r="3047" ht="15" hidden="1">
      <c r="A3047" t="s">
        <v>8</v>
      </c>
    </row>
    <row r="3048" ht="15" hidden="1">
      <c r="A3048" t="s">
        <v>8</v>
      </c>
    </row>
    <row r="3049" ht="15" hidden="1">
      <c r="A3049" t="s">
        <v>8</v>
      </c>
    </row>
    <row r="3050" ht="15" hidden="1">
      <c r="A3050" t="s">
        <v>8</v>
      </c>
    </row>
    <row r="3051" ht="15" hidden="1">
      <c r="A3051" t="s">
        <v>8</v>
      </c>
    </row>
    <row r="3052" ht="15" hidden="1">
      <c r="A3052" t="s">
        <v>8</v>
      </c>
    </row>
    <row r="3053" ht="15" hidden="1">
      <c r="A3053" t="s">
        <v>8</v>
      </c>
    </row>
    <row r="3054" ht="15" hidden="1">
      <c r="A3054" t="s">
        <v>8</v>
      </c>
    </row>
    <row r="3055" ht="15" hidden="1">
      <c r="A3055" t="s">
        <v>8</v>
      </c>
    </row>
    <row r="3056" ht="15" hidden="1">
      <c r="A3056" t="s">
        <v>8</v>
      </c>
    </row>
    <row r="3057" ht="15" hidden="1">
      <c r="A3057" t="s">
        <v>8</v>
      </c>
    </row>
    <row r="3058" ht="15" hidden="1">
      <c r="A3058" t="s">
        <v>8</v>
      </c>
    </row>
    <row r="3059" ht="15" hidden="1">
      <c r="A3059" t="s">
        <v>13</v>
      </c>
    </row>
    <row r="3060" ht="15" hidden="1">
      <c r="A3060" t="s">
        <v>8</v>
      </c>
    </row>
    <row r="3061" ht="15" hidden="1">
      <c r="A3061" t="s">
        <v>8</v>
      </c>
    </row>
    <row r="3062" ht="15" hidden="1">
      <c r="A3062" t="s">
        <v>8</v>
      </c>
    </row>
    <row r="3063" ht="15" hidden="1">
      <c r="A3063" t="s">
        <v>8</v>
      </c>
    </row>
    <row r="3064" ht="15" hidden="1">
      <c r="A3064" t="s">
        <v>8</v>
      </c>
    </row>
    <row r="3065" ht="15" hidden="1">
      <c r="A3065" t="s">
        <v>8</v>
      </c>
    </row>
    <row r="3066" ht="15" hidden="1">
      <c r="A3066" t="s">
        <v>8</v>
      </c>
    </row>
    <row r="3067" ht="15" hidden="1">
      <c r="A3067" t="s">
        <v>8</v>
      </c>
    </row>
    <row r="3068" ht="15" hidden="1">
      <c r="A3068" t="s">
        <v>8</v>
      </c>
    </row>
    <row r="3069" ht="15" hidden="1">
      <c r="A3069" t="s">
        <v>8</v>
      </c>
    </row>
    <row r="3070" ht="15" hidden="1">
      <c r="A3070" t="s">
        <v>8</v>
      </c>
    </row>
    <row r="3071" ht="15" hidden="1">
      <c r="A3071" t="s">
        <v>8</v>
      </c>
    </row>
    <row r="3072" ht="15" hidden="1">
      <c r="A3072" t="s">
        <v>8</v>
      </c>
    </row>
    <row r="3073" ht="15" hidden="1">
      <c r="A3073" t="s">
        <v>13</v>
      </c>
    </row>
    <row r="3074" ht="15" hidden="1">
      <c r="A3074" t="s">
        <v>8</v>
      </c>
    </row>
    <row r="3075" ht="15" hidden="1">
      <c r="A3075" t="s">
        <v>8</v>
      </c>
    </row>
    <row r="3076" ht="15" hidden="1">
      <c r="A3076" t="s">
        <v>8</v>
      </c>
    </row>
    <row r="3077" ht="15" hidden="1">
      <c r="A3077" t="s">
        <v>8</v>
      </c>
    </row>
    <row r="3078" ht="15" hidden="1">
      <c r="A3078" t="s">
        <v>13</v>
      </c>
    </row>
    <row r="3079" ht="15" hidden="1">
      <c r="A3079" t="s">
        <v>8</v>
      </c>
    </row>
    <row r="3080" ht="15" hidden="1">
      <c r="A3080" t="s">
        <v>8</v>
      </c>
    </row>
    <row r="3081" ht="15" hidden="1">
      <c r="A3081" t="s">
        <v>8</v>
      </c>
    </row>
    <row r="3082" ht="15" hidden="1">
      <c r="A3082" t="s">
        <v>8</v>
      </c>
    </row>
    <row r="3083" ht="15" hidden="1">
      <c r="A3083" t="s">
        <v>8</v>
      </c>
    </row>
    <row r="3084" ht="15" hidden="1">
      <c r="A3084" t="s">
        <v>8</v>
      </c>
    </row>
    <row r="3085" ht="15" hidden="1">
      <c r="A3085" t="s">
        <v>8</v>
      </c>
    </row>
    <row r="3086" ht="15" hidden="1">
      <c r="A3086" t="s">
        <v>8</v>
      </c>
    </row>
    <row r="3087" ht="15" hidden="1">
      <c r="A3087" t="s">
        <v>8</v>
      </c>
    </row>
    <row r="3088" ht="15" hidden="1">
      <c r="A3088" t="s">
        <v>8</v>
      </c>
    </row>
    <row r="3089" ht="15" hidden="1">
      <c r="A3089" t="s">
        <v>8</v>
      </c>
    </row>
    <row r="3090" ht="15" hidden="1">
      <c r="A3090" t="s">
        <v>8</v>
      </c>
    </row>
    <row r="3091" ht="15" hidden="1">
      <c r="A3091" t="s">
        <v>8</v>
      </c>
    </row>
    <row r="3092" ht="15" hidden="1">
      <c r="A3092" t="s">
        <v>13</v>
      </c>
    </row>
    <row r="3093" ht="15" hidden="1">
      <c r="A3093" t="s">
        <v>8</v>
      </c>
    </row>
    <row r="3094" ht="15" hidden="1">
      <c r="A3094" t="s">
        <v>8</v>
      </c>
    </row>
    <row r="3095" ht="15" hidden="1">
      <c r="A3095" t="s">
        <v>8</v>
      </c>
    </row>
    <row r="3096" ht="15" hidden="1">
      <c r="A3096" t="s">
        <v>8</v>
      </c>
    </row>
    <row r="3097" ht="15" hidden="1">
      <c r="A3097" t="s">
        <v>8</v>
      </c>
    </row>
    <row r="3098" ht="15" hidden="1">
      <c r="A3098" t="s">
        <v>8</v>
      </c>
    </row>
    <row r="3099" ht="15" hidden="1">
      <c r="A3099" t="s">
        <v>8</v>
      </c>
    </row>
    <row r="3100" ht="15" hidden="1">
      <c r="A3100" t="s">
        <v>8</v>
      </c>
    </row>
    <row r="3101" ht="15" hidden="1">
      <c r="A3101" t="s">
        <v>8</v>
      </c>
    </row>
    <row r="3102" ht="15" hidden="1">
      <c r="A3102" t="s">
        <v>8</v>
      </c>
    </row>
    <row r="3103" ht="15" hidden="1">
      <c r="A3103" t="s">
        <v>8</v>
      </c>
    </row>
    <row r="3104" ht="15" hidden="1">
      <c r="A3104" t="s">
        <v>13</v>
      </c>
    </row>
    <row r="3105" ht="15" hidden="1">
      <c r="A3105" t="s">
        <v>8</v>
      </c>
    </row>
    <row r="3106" ht="15" hidden="1">
      <c r="A3106" t="s">
        <v>8</v>
      </c>
    </row>
    <row r="3107" ht="15" hidden="1">
      <c r="A3107" t="s">
        <v>8</v>
      </c>
    </row>
    <row r="3108" ht="15" hidden="1">
      <c r="A3108" t="s">
        <v>8</v>
      </c>
    </row>
    <row r="3109" ht="15" hidden="1">
      <c r="A3109" t="s">
        <v>8</v>
      </c>
    </row>
    <row r="3110" ht="15" hidden="1">
      <c r="A3110" t="s">
        <v>8</v>
      </c>
    </row>
    <row r="3111" ht="15" hidden="1">
      <c r="A3111" t="s">
        <v>13</v>
      </c>
    </row>
    <row r="3112" ht="15" hidden="1">
      <c r="A3112" t="s">
        <v>8</v>
      </c>
    </row>
    <row r="3113" ht="15" hidden="1">
      <c r="A3113" t="s">
        <v>8</v>
      </c>
    </row>
    <row r="3114" ht="15" hidden="1">
      <c r="A3114" t="s">
        <v>8</v>
      </c>
    </row>
    <row r="3115" ht="15" hidden="1">
      <c r="A3115" t="s">
        <v>8</v>
      </c>
    </row>
    <row r="3116" ht="15" hidden="1">
      <c r="A3116" t="s">
        <v>8</v>
      </c>
    </row>
    <row r="3117" ht="15" hidden="1">
      <c r="A3117" t="s">
        <v>8</v>
      </c>
    </row>
    <row r="3118" ht="15" hidden="1">
      <c r="A3118" t="s">
        <v>13</v>
      </c>
    </row>
    <row r="3119" ht="15" hidden="1">
      <c r="A3119" t="s">
        <v>8</v>
      </c>
    </row>
    <row r="3120" ht="15" hidden="1">
      <c r="A3120" t="s">
        <v>13</v>
      </c>
    </row>
    <row r="3121" ht="15" hidden="1">
      <c r="A3121" t="s">
        <v>8</v>
      </c>
    </row>
    <row r="3122" ht="15" hidden="1">
      <c r="A3122" t="s">
        <v>13</v>
      </c>
    </row>
    <row r="3123" ht="15" hidden="1">
      <c r="A3123" t="s">
        <v>8</v>
      </c>
    </row>
    <row r="3124" ht="15" hidden="1">
      <c r="A3124" t="s">
        <v>8</v>
      </c>
    </row>
    <row r="3125" ht="15" hidden="1">
      <c r="A3125" t="s">
        <v>8</v>
      </c>
    </row>
    <row r="3126" ht="15" hidden="1">
      <c r="A3126" t="s">
        <v>8</v>
      </c>
    </row>
    <row r="3127" ht="15" hidden="1">
      <c r="A3127" t="s">
        <v>8</v>
      </c>
    </row>
    <row r="3128" ht="15" hidden="1">
      <c r="A3128" t="s">
        <v>8</v>
      </c>
    </row>
    <row r="3129" ht="15" hidden="1">
      <c r="A3129" t="s">
        <v>8</v>
      </c>
    </row>
    <row r="3130" ht="15" hidden="1">
      <c r="A3130" t="s">
        <v>8</v>
      </c>
    </row>
    <row r="3131" ht="15" hidden="1">
      <c r="A3131" t="s">
        <v>13</v>
      </c>
    </row>
    <row r="3132" ht="15" hidden="1">
      <c r="A3132" t="s">
        <v>8</v>
      </c>
    </row>
    <row r="3133" ht="15" hidden="1">
      <c r="A3133" t="s">
        <v>8</v>
      </c>
    </row>
    <row r="3134" ht="15" hidden="1">
      <c r="A3134" t="s">
        <v>8</v>
      </c>
    </row>
    <row r="3135" ht="15" hidden="1">
      <c r="A3135" t="s">
        <v>8</v>
      </c>
    </row>
    <row r="3136" ht="15" hidden="1">
      <c r="A3136" t="s">
        <v>8</v>
      </c>
    </row>
    <row r="3137" ht="15" hidden="1">
      <c r="A3137" t="s">
        <v>8</v>
      </c>
    </row>
    <row r="3138" ht="15" hidden="1">
      <c r="A3138" t="s">
        <v>8</v>
      </c>
    </row>
    <row r="3139" ht="15" hidden="1">
      <c r="A3139" t="s">
        <v>8</v>
      </c>
    </row>
    <row r="3140" ht="15" hidden="1">
      <c r="A3140" t="s">
        <v>8</v>
      </c>
    </row>
    <row r="3141" ht="15" hidden="1">
      <c r="A3141" t="s">
        <v>8</v>
      </c>
    </row>
    <row r="3142" ht="15" hidden="1">
      <c r="A3142" t="s">
        <v>8</v>
      </c>
    </row>
    <row r="3143" ht="15" hidden="1">
      <c r="A3143" t="s">
        <v>13</v>
      </c>
    </row>
    <row r="3144" ht="15" hidden="1">
      <c r="A3144" t="s">
        <v>8</v>
      </c>
    </row>
    <row r="3145" ht="15" hidden="1">
      <c r="A3145" t="s">
        <v>8</v>
      </c>
    </row>
    <row r="3146" ht="15" hidden="1">
      <c r="A3146" t="s">
        <v>8</v>
      </c>
    </row>
    <row r="3147" ht="15" hidden="1">
      <c r="A3147" t="s">
        <v>13</v>
      </c>
    </row>
    <row r="3148" ht="15" hidden="1">
      <c r="A3148" t="s">
        <v>8</v>
      </c>
    </row>
    <row r="3149" ht="15" hidden="1">
      <c r="A3149" t="s">
        <v>8</v>
      </c>
    </row>
    <row r="3150" ht="15" hidden="1">
      <c r="A3150" t="s">
        <v>8</v>
      </c>
    </row>
    <row r="3151" ht="15" hidden="1">
      <c r="A3151" t="s">
        <v>8</v>
      </c>
    </row>
    <row r="3152" ht="15" hidden="1">
      <c r="A3152" t="s">
        <v>8</v>
      </c>
    </row>
    <row r="3153" ht="15" hidden="1">
      <c r="A3153" t="s">
        <v>8</v>
      </c>
    </row>
    <row r="3154" ht="15" hidden="1">
      <c r="A3154" t="s">
        <v>8</v>
      </c>
    </row>
    <row r="3155" ht="15" hidden="1">
      <c r="A3155" t="s">
        <v>8</v>
      </c>
    </row>
    <row r="3156" ht="15" hidden="1">
      <c r="A3156" t="s">
        <v>8</v>
      </c>
    </row>
    <row r="3157" ht="15" hidden="1">
      <c r="A3157" t="s">
        <v>8</v>
      </c>
    </row>
    <row r="3158" ht="15" hidden="1">
      <c r="A3158" t="s">
        <v>8</v>
      </c>
    </row>
    <row r="3159" ht="15" hidden="1">
      <c r="A3159" t="s">
        <v>8</v>
      </c>
    </row>
    <row r="3160" ht="15" hidden="1">
      <c r="A3160" t="s">
        <v>8</v>
      </c>
    </row>
    <row r="3161" ht="15" hidden="1">
      <c r="A3161" t="s">
        <v>13</v>
      </c>
    </row>
    <row r="3162" ht="15" hidden="1">
      <c r="A3162" t="s">
        <v>8</v>
      </c>
    </row>
    <row r="3163" ht="15" hidden="1">
      <c r="A3163" t="s">
        <v>8</v>
      </c>
    </row>
    <row r="3164" ht="15" hidden="1">
      <c r="A3164" t="s">
        <v>8</v>
      </c>
    </row>
    <row r="3165" ht="15" hidden="1">
      <c r="A3165" t="s">
        <v>8</v>
      </c>
    </row>
    <row r="3166" ht="15" hidden="1">
      <c r="A3166" t="s">
        <v>8</v>
      </c>
    </row>
    <row r="3167" ht="15" hidden="1">
      <c r="A3167" t="s">
        <v>8</v>
      </c>
    </row>
    <row r="3168" ht="15" hidden="1">
      <c r="A3168" t="s">
        <v>8</v>
      </c>
    </row>
    <row r="3169" ht="15" hidden="1">
      <c r="A3169" t="s">
        <v>8</v>
      </c>
    </row>
    <row r="3170" ht="15" hidden="1">
      <c r="A3170" t="s">
        <v>8</v>
      </c>
    </row>
    <row r="3171" ht="15" hidden="1">
      <c r="A3171" t="s">
        <v>8</v>
      </c>
    </row>
    <row r="3172" ht="15" hidden="1">
      <c r="A3172" t="s">
        <v>8</v>
      </c>
    </row>
    <row r="3173" ht="15" hidden="1">
      <c r="A3173" t="s">
        <v>8</v>
      </c>
    </row>
    <row r="3174" ht="15" hidden="1">
      <c r="A3174" t="s">
        <v>8</v>
      </c>
    </row>
    <row r="3175" ht="15" hidden="1">
      <c r="A3175" t="s">
        <v>8</v>
      </c>
    </row>
    <row r="3176" ht="15" hidden="1">
      <c r="A3176" t="s">
        <v>8</v>
      </c>
    </row>
    <row r="3177" ht="15" hidden="1">
      <c r="A3177" t="s">
        <v>13</v>
      </c>
    </row>
    <row r="3178" ht="15" hidden="1">
      <c r="A3178" t="s">
        <v>8</v>
      </c>
    </row>
    <row r="3179" ht="15" hidden="1">
      <c r="A3179" t="s">
        <v>8</v>
      </c>
    </row>
    <row r="3180" ht="15" hidden="1">
      <c r="A3180" t="s">
        <v>13</v>
      </c>
    </row>
    <row r="3181" ht="15" hidden="1">
      <c r="A3181" t="s">
        <v>8</v>
      </c>
    </row>
    <row r="3182" ht="15" hidden="1">
      <c r="A3182" t="s">
        <v>8</v>
      </c>
    </row>
    <row r="3183" ht="15" hidden="1">
      <c r="A3183" t="s">
        <v>8</v>
      </c>
    </row>
    <row r="3184" ht="15" hidden="1">
      <c r="A3184" t="s">
        <v>8</v>
      </c>
    </row>
    <row r="3185" ht="15" hidden="1">
      <c r="A3185" t="s">
        <v>8</v>
      </c>
    </row>
    <row r="3186" ht="15" hidden="1">
      <c r="A3186" t="s">
        <v>8</v>
      </c>
    </row>
    <row r="3187" ht="15" hidden="1">
      <c r="A3187" t="s">
        <v>13</v>
      </c>
    </row>
    <row r="3188" ht="15" hidden="1">
      <c r="A3188" t="s">
        <v>8</v>
      </c>
    </row>
    <row r="3189" ht="15" hidden="1">
      <c r="A3189" t="s">
        <v>8</v>
      </c>
    </row>
    <row r="3190" ht="15" hidden="1">
      <c r="A3190" t="s">
        <v>8</v>
      </c>
    </row>
    <row r="3191" ht="15" hidden="1">
      <c r="A3191" t="s">
        <v>8</v>
      </c>
    </row>
    <row r="3192" ht="15" hidden="1">
      <c r="A3192" t="s">
        <v>13</v>
      </c>
    </row>
    <row r="3193" ht="15" hidden="1">
      <c r="A3193" t="s">
        <v>8</v>
      </c>
    </row>
    <row r="3194" ht="15" hidden="1">
      <c r="A3194" t="s">
        <v>8</v>
      </c>
    </row>
    <row r="3195" ht="15" hidden="1">
      <c r="A3195" t="s">
        <v>8</v>
      </c>
    </row>
    <row r="3196" ht="15" hidden="1">
      <c r="A3196" t="s">
        <v>13</v>
      </c>
    </row>
    <row r="3197" ht="15" hidden="1">
      <c r="A3197" t="s">
        <v>8</v>
      </c>
    </row>
    <row r="3198" ht="15" hidden="1">
      <c r="A3198" t="s">
        <v>8</v>
      </c>
    </row>
    <row r="3199" ht="15" hidden="1">
      <c r="A3199" t="s">
        <v>8</v>
      </c>
    </row>
    <row r="3200" ht="15" hidden="1">
      <c r="A3200" t="s">
        <v>8</v>
      </c>
    </row>
    <row r="3201" ht="15" hidden="1">
      <c r="A3201" t="s">
        <v>8</v>
      </c>
    </row>
    <row r="3202" ht="15" hidden="1">
      <c r="A3202" t="s">
        <v>8</v>
      </c>
    </row>
    <row r="3203" ht="15" hidden="1">
      <c r="A3203" t="s">
        <v>8</v>
      </c>
    </row>
    <row r="3204" ht="15" hidden="1">
      <c r="A3204" t="s">
        <v>13</v>
      </c>
    </row>
    <row r="3205" ht="15" hidden="1">
      <c r="A3205" t="s">
        <v>8</v>
      </c>
    </row>
    <row r="3206" ht="15" hidden="1">
      <c r="A3206" t="s">
        <v>8</v>
      </c>
    </row>
    <row r="3207" ht="15" hidden="1">
      <c r="A3207" t="s">
        <v>8</v>
      </c>
    </row>
    <row r="3208" ht="15" hidden="1">
      <c r="A3208" t="s">
        <v>8</v>
      </c>
    </row>
    <row r="3209" ht="15" hidden="1">
      <c r="A3209" t="s">
        <v>8</v>
      </c>
    </row>
    <row r="3210" ht="15" hidden="1">
      <c r="A3210" t="s">
        <v>8</v>
      </c>
    </row>
    <row r="3211" ht="15" hidden="1">
      <c r="A3211" t="s">
        <v>8</v>
      </c>
    </row>
    <row r="3212" ht="15" hidden="1">
      <c r="A3212" t="s">
        <v>8</v>
      </c>
    </row>
    <row r="3213" ht="15" hidden="1">
      <c r="A3213" t="s">
        <v>8</v>
      </c>
    </row>
    <row r="3214" ht="15" hidden="1">
      <c r="A3214" t="s">
        <v>8</v>
      </c>
    </row>
    <row r="3215" ht="15" hidden="1">
      <c r="A3215" t="s">
        <v>8</v>
      </c>
    </row>
    <row r="3216" ht="15" hidden="1">
      <c r="A3216" t="s">
        <v>8</v>
      </c>
    </row>
    <row r="3217" ht="15" hidden="1">
      <c r="A3217" t="s">
        <v>8</v>
      </c>
    </row>
    <row r="3218" ht="15" hidden="1">
      <c r="A3218" t="s">
        <v>8</v>
      </c>
    </row>
    <row r="3219" ht="15" hidden="1">
      <c r="A3219" t="s">
        <v>8</v>
      </c>
    </row>
    <row r="3220" ht="15" hidden="1">
      <c r="A3220" t="s">
        <v>8</v>
      </c>
    </row>
    <row r="3221" ht="15" hidden="1">
      <c r="A3221" t="s">
        <v>8</v>
      </c>
    </row>
    <row r="3222" ht="15" hidden="1">
      <c r="A3222" t="s">
        <v>8</v>
      </c>
    </row>
    <row r="3223" ht="15" hidden="1">
      <c r="A3223" t="s">
        <v>8</v>
      </c>
    </row>
    <row r="3224" ht="15" hidden="1">
      <c r="A3224" t="s">
        <v>8</v>
      </c>
    </row>
    <row r="3225" ht="15" hidden="1">
      <c r="A3225" t="s">
        <v>8</v>
      </c>
    </row>
    <row r="3226" ht="15" hidden="1">
      <c r="A3226" t="s">
        <v>8</v>
      </c>
    </row>
    <row r="3227" ht="15" hidden="1">
      <c r="A3227" t="s">
        <v>8</v>
      </c>
    </row>
    <row r="3228" ht="15" hidden="1">
      <c r="A3228" t="s">
        <v>8</v>
      </c>
    </row>
    <row r="3229" ht="15" hidden="1">
      <c r="A3229" t="s">
        <v>8</v>
      </c>
    </row>
    <row r="3230" ht="15" hidden="1">
      <c r="A3230" t="s">
        <v>8</v>
      </c>
    </row>
    <row r="3231" ht="15" hidden="1">
      <c r="A3231" t="s">
        <v>8</v>
      </c>
    </row>
    <row r="3232" ht="15" hidden="1">
      <c r="A3232" t="s">
        <v>8</v>
      </c>
    </row>
    <row r="3233" ht="15" hidden="1">
      <c r="A3233" t="s">
        <v>8</v>
      </c>
    </row>
    <row r="3234" ht="15" hidden="1">
      <c r="A3234" t="s">
        <v>8</v>
      </c>
    </row>
    <row r="3235" ht="15" hidden="1">
      <c r="A3235" t="s">
        <v>8</v>
      </c>
    </row>
    <row r="3236" ht="15" hidden="1">
      <c r="A3236" t="s">
        <v>8</v>
      </c>
    </row>
    <row r="3237" ht="15" hidden="1">
      <c r="A3237" t="s">
        <v>8</v>
      </c>
    </row>
    <row r="3238" ht="15" hidden="1">
      <c r="A3238" t="s">
        <v>8</v>
      </c>
    </row>
    <row r="3239" ht="15" hidden="1">
      <c r="A3239" t="s">
        <v>13</v>
      </c>
    </row>
    <row r="3240" ht="15" hidden="1">
      <c r="A3240" t="s">
        <v>8</v>
      </c>
    </row>
    <row r="3241" ht="15" hidden="1">
      <c r="A3241" t="s">
        <v>8</v>
      </c>
    </row>
    <row r="3242" ht="15" hidden="1">
      <c r="A3242" t="s">
        <v>8</v>
      </c>
    </row>
    <row r="3243" ht="15" hidden="1">
      <c r="A3243" t="s">
        <v>8</v>
      </c>
    </row>
    <row r="3244" ht="15" hidden="1">
      <c r="A3244" t="s">
        <v>8</v>
      </c>
    </row>
    <row r="3245" ht="15" hidden="1">
      <c r="A3245" t="s">
        <v>8</v>
      </c>
    </row>
    <row r="3246" ht="15" hidden="1">
      <c r="A3246" t="s">
        <v>8</v>
      </c>
    </row>
    <row r="3247" ht="15" hidden="1">
      <c r="A3247" t="s">
        <v>8</v>
      </c>
    </row>
    <row r="3248" ht="15" hidden="1">
      <c r="A3248" t="s">
        <v>8</v>
      </c>
    </row>
    <row r="3249" ht="15" hidden="1">
      <c r="A3249" t="s">
        <v>8</v>
      </c>
    </row>
    <row r="3250" ht="15" hidden="1">
      <c r="A3250" t="s">
        <v>8</v>
      </c>
    </row>
    <row r="3251" ht="15" hidden="1">
      <c r="A3251" t="s">
        <v>8</v>
      </c>
    </row>
    <row r="3252" ht="15" hidden="1">
      <c r="A3252" t="s">
        <v>8</v>
      </c>
    </row>
    <row r="3253" ht="15" hidden="1">
      <c r="A3253" t="s">
        <v>13</v>
      </c>
    </row>
    <row r="3254" ht="15" hidden="1">
      <c r="A3254" t="s">
        <v>8</v>
      </c>
    </row>
    <row r="3255" ht="15" hidden="1">
      <c r="A3255" t="s">
        <v>13</v>
      </c>
    </row>
    <row r="3256" ht="15" hidden="1">
      <c r="A3256" t="s">
        <v>8</v>
      </c>
    </row>
    <row r="3257" ht="15" hidden="1">
      <c r="A3257" t="s">
        <v>8</v>
      </c>
    </row>
    <row r="3258" ht="15" hidden="1">
      <c r="A3258" t="s">
        <v>8</v>
      </c>
    </row>
    <row r="3259" ht="15" hidden="1">
      <c r="A3259" t="s">
        <v>8</v>
      </c>
    </row>
    <row r="3260" ht="15" hidden="1">
      <c r="A3260" t="s">
        <v>8</v>
      </c>
    </row>
    <row r="3261" ht="15" hidden="1">
      <c r="A3261" t="s">
        <v>8</v>
      </c>
    </row>
    <row r="3262" ht="15" hidden="1">
      <c r="A3262" t="s">
        <v>8</v>
      </c>
    </row>
    <row r="3263" ht="15" hidden="1">
      <c r="A3263" t="s">
        <v>8</v>
      </c>
    </row>
    <row r="3264" ht="15" hidden="1">
      <c r="A3264" t="s">
        <v>8</v>
      </c>
    </row>
    <row r="3265" ht="15" hidden="1">
      <c r="A3265" t="s">
        <v>8</v>
      </c>
    </row>
    <row r="3266" ht="15" hidden="1">
      <c r="A3266" t="s">
        <v>8</v>
      </c>
    </row>
    <row r="3267" ht="15" hidden="1">
      <c r="A3267" t="s">
        <v>8</v>
      </c>
    </row>
    <row r="3268" ht="15" hidden="1">
      <c r="A3268" t="s">
        <v>8</v>
      </c>
    </row>
    <row r="3269" ht="15" hidden="1">
      <c r="A3269" t="s">
        <v>8</v>
      </c>
    </row>
    <row r="3270" ht="15" hidden="1">
      <c r="A3270" t="s">
        <v>8</v>
      </c>
    </row>
    <row r="3271" ht="15" hidden="1">
      <c r="A3271" t="s">
        <v>8</v>
      </c>
    </row>
    <row r="3272" ht="15" hidden="1">
      <c r="A3272" t="s">
        <v>8</v>
      </c>
    </row>
    <row r="3273" ht="15" hidden="1">
      <c r="A3273" t="s">
        <v>8</v>
      </c>
    </row>
    <row r="3274" ht="15" hidden="1">
      <c r="A3274" t="s">
        <v>8</v>
      </c>
    </row>
    <row r="3275" ht="15" hidden="1">
      <c r="A3275" t="s">
        <v>8</v>
      </c>
    </row>
    <row r="3276" ht="15" hidden="1">
      <c r="A3276" t="s">
        <v>8</v>
      </c>
    </row>
    <row r="3277" ht="15" hidden="1">
      <c r="A3277" t="s">
        <v>13</v>
      </c>
    </row>
    <row r="3278" ht="15" hidden="1">
      <c r="A3278" t="s">
        <v>8</v>
      </c>
    </row>
    <row r="3279" ht="15" hidden="1">
      <c r="A3279" t="s">
        <v>8</v>
      </c>
    </row>
    <row r="3280" ht="15" hidden="1">
      <c r="A3280" t="s">
        <v>8</v>
      </c>
    </row>
    <row r="3281" ht="15" hidden="1">
      <c r="A3281" t="s">
        <v>8</v>
      </c>
    </row>
    <row r="3282" ht="15" hidden="1">
      <c r="A3282" t="s">
        <v>8</v>
      </c>
    </row>
    <row r="3283" ht="15" hidden="1">
      <c r="A3283" t="s">
        <v>8</v>
      </c>
    </row>
    <row r="3284" ht="15" hidden="1">
      <c r="A3284" t="s">
        <v>8</v>
      </c>
    </row>
    <row r="3285" ht="15" hidden="1">
      <c r="A3285" t="s">
        <v>8</v>
      </c>
    </row>
    <row r="3286" ht="15" hidden="1">
      <c r="A3286" t="s">
        <v>8</v>
      </c>
    </row>
    <row r="3287" ht="15" hidden="1">
      <c r="A3287" t="s">
        <v>8</v>
      </c>
    </row>
    <row r="3288" ht="15" hidden="1">
      <c r="A3288" t="s">
        <v>8</v>
      </c>
    </row>
    <row r="3289" ht="15" hidden="1">
      <c r="A3289" t="s">
        <v>13</v>
      </c>
    </row>
    <row r="3290" ht="15" hidden="1">
      <c r="A3290" t="s">
        <v>8</v>
      </c>
    </row>
    <row r="3291" ht="15" hidden="1">
      <c r="A3291" t="s">
        <v>8</v>
      </c>
    </row>
    <row r="3292" ht="15" hidden="1">
      <c r="A3292" t="s">
        <v>8</v>
      </c>
    </row>
    <row r="3293" ht="15" hidden="1">
      <c r="A3293" t="s">
        <v>8</v>
      </c>
    </row>
    <row r="3294" ht="15" hidden="1">
      <c r="A3294" t="s">
        <v>8</v>
      </c>
    </row>
    <row r="3295" ht="15" hidden="1">
      <c r="A3295" t="s">
        <v>8</v>
      </c>
    </row>
    <row r="3296" ht="15" hidden="1">
      <c r="A3296" t="s">
        <v>8</v>
      </c>
    </row>
    <row r="3297" ht="15" hidden="1">
      <c r="A3297" t="s">
        <v>8</v>
      </c>
    </row>
    <row r="3298" ht="15" hidden="1">
      <c r="A3298" t="s">
        <v>8</v>
      </c>
    </row>
    <row r="3299" ht="15" hidden="1">
      <c r="A3299" t="s">
        <v>13</v>
      </c>
    </row>
    <row r="3300" ht="15" hidden="1">
      <c r="A3300" t="s">
        <v>8</v>
      </c>
    </row>
    <row r="3301" ht="15" hidden="1">
      <c r="A3301" t="s">
        <v>8</v>
      </c>
    </row>
    <row r="3302" ht="15" hidden="1">
      <c r="A3302" t="s">
        <v>8</v>
      </c>
    </row>
    <row r="3303" ht="15" hidden="1">
      <c r="A3303" t="s">
        <v>8</v>
      </c>
    </row>
    <row r="3304" ht="15" hidden="1">
      <c r="A3304" t="s">
        <v>8</v>
      </c>
    </row>
    <row r="3305" ht="15" hidden="1">
      <c r="A3305" t="s">
        <v>8</v>
      </c>
    </row>
    <row r="3306" ht="15" hidden="1">
      <c r="A3306" t="s">
        <v>8</v>
      </c>
    </row>
    <row r="3307" ht="15" hidden="1">
      <c r="A3307" t="s">
        <v>8</v>
      </c>
    </row>
    <row r="3308" ht="15" hidden="1">
      <c r="A3308" t="s">
        <v>8</v>
      </c>
    </row>
    <row r="3309" ht="15" hidden="1">
      <c r="A3309" t="s">
        <v>8</v>
      </c>
    </row>
    <row r="3310" ht="15" hidden="1">
      <c r="A3310" t="s">
        <v>8</v>
      </c>
    </row>
    <row r="3311" ht="15" hidden="1">
      <c r="A3311" t="s">
        <v>8</v>
      </c>
    </row>
    <row r="3312" ht="15" hidden="1">
      <c r="A3312" t="s">
        <v>8</v>
      </c>
    </row>
    <row r="3313" ht="15" hidden="1">
      <c r="A3313" t="s">
        <v>8</v>
      </c>
    </row>
    <row r="3314" ht="15" hidden="1">
      <c r="A3314" t="s">
        <v>11</v>
      </c>
    </row>
    <row r="3315" ht="15" hidden="1">
      <c r="A3315" t="s">
        <v>9</v>
      </c>
    </row>
    <row r="3316" ht="15" hidden="1">
      <c r="A3316" t="s">
        <v>9</v>
      </c>
    </row>
    <row r="3317" ht="15" hidden="1">
      <c r="A3317" t="s">
        <v>8</v>
      </c>
    </row>
    <row r="3318" ht="15" hidden="1">
      <c r="A3318" t="s">
        <v>9</v>
      </c>
    </row>
    <row r="3319" ht="15" hidden="1">
      <c r="A3319" t="s">
        <v>8</v>
      </c>
    </row>
    <row r="3320" ht="15" hidden="1">
      <c r="A3320" t="s">
        <v>4</v>
      </c>
    </row>
    <row r="3321" ht="15" hidden="1">
      <c r="A3321" t="s">
        <v>8</v>
      </c>
    </row>
    <row r="3322" ht="15" hidden="1">
      <c r="A3322" t="s">
        <v>9</v>
      </c>
    </row>
    <row r="3323" ht="15" hidden="1">
      <c r="A3323" t="s">
        <v>8</v>
      </c>
    </row>
    <row r="3324" ht="15" hidden="1">
      <c r="A3324" t="s">
        <v>8</v>
      </c>
    </row>
    <row r="3325" ht="15" hidden="1">
      <c r="A3325" t="s">
        <v>13</v>
      </c>
    </row>
    <row r="3326" ht="15" hidden="1">
      <c r="A3326" t="s">
        <v>8</v>
      </c>
    </row>
    <row r="3327" ht="15" hidden="1">
      <c r="A3327" t="s">
        <v>8</v>
      </c>
    </row>
    <row r="3328" ht="15" hidden="1">
      <c r="A3328" t="s">
        <v>8</v>
      </c>
    </row>
    <row r="3329" ht="15" hidden="1">
      <c r="A3329" t="s">
        <v>13</v>
      </c>
    </row>
    <row r="3330" ht="15" hidden="1">
      <c r="A3330" t="s">
        <v>13</v>
      </c>
    </row>
    <row r="3331" ht="15" hidden="1">
      <c r="A3331" t="s">
        <v>8</v>
      </c>
    </row>
    <row r="3332" ht="15" hidden="1">
      <c r="A3332" t="s">
        <v>13</v>
      </c>
    </row>
    <row r="3333" ht="15" hidden="1">
      <c r="A3333" t="s">
        <v>8</v>
      </c>
    </row>
    <row r="3334" ht="15" hidden="1">
      <c r="A3334" t="s">
        <v>8</v>
      </c>
    </row>
    <row r="3335" ht="15" hidden="1">
      <c r="A3335" t="s">
        <v>8</v>
      </c>
    </row>
    <row r="3336" ht="15" hidden="1">
      <c r="A3336" t="s">
        <v>13</v>
      </c>
    </row>
    <row r="3337" ht="15" hidden="1">
      <c r="A3337" t="s">
        <v>8</v>
      </c>
    </row>
    <row r="3338" ht="15" hidden="1">
      <c r="A3338" t="s">
        <v>8</v>
      </c>
    </row>
    <row r="3339" ht="15" hidden="1">
      <c r="A3339" t="s">
        <v>8</v>
      </c>
    </row>
    <row r="3340" ht="15" hidden="1">
      <c r="A3340" t="s">
        <v>8</v>
      </c>
    </row>
    <row r="3341" ht="15" hidden="1">
      <c r="A3341" t="s">
        <v>8</v>
      </c>
    </row>
    <row r="3342" ht="15" hidden="1">
      <c r="A3342" t="s">
        <v>8</v>
      </c>
    </row>
    <row r="3343" ht="15" hidden="1">
      <c r="A3343" t="s">
        <v>8</v>
      </c>
    </row>
    <row r="3344" ht="15" hidden="1">
      <c r="A3344" t="s">
        <v>8</v>
      </c>
    </row>
    <row r="3345" ht="15" hidden="1">
      <c r="A3345" t="s">
        <v>8</v>
      </c>
    </row>
    <row r="3346" ht="15" hidden="1">
      <c r="A3346" t="s">
        <v>13</v>
      </c>
    </row>
    <row r="3347" ht="15" hidden="1">
      <c r="A3347" t="s">
        <v>8</v>
      </c>
    </row>
    <row r="3348" ht="15" hidden="1">
      <c r="A3348" t="s">
        <v>8</v>
      </c>
    </row>
    <row r="3349" ht="15" hidden="1">
      <c r="A3349" t="s">
        <v>13</v>
      </c>
    </row>
    <row r="3350" ht="15" hidden="1">
      <c r="A3350" t="s">
        <v>13</v>
      </c>
    </row>
    <row r="3351" ht="15" hidden="1">
      <c r="A3351" t="s">
        <v>8</v>
      </c>
    </row>
    <row r="3352" ht="15" hidden="1">
      <c r="A3352" t="s">
        <v>13</v>
      </c>
    </row>
    <row r="3353" ht="15" hidden="1">
      <c r="A3353" t="s">
        <v>13</v>
      </c>
    </row>
    <row r="3354" ht="15" hidden="1">
      <c r="A3354" t="s">
        <v>8</v>
      </c>
    </row>
    <row r="3355" ht="15" hidden="1">
      <c r="A3355" t="s">
        <v>8</v>
      </c>
    </row>
    <row r="3356" ht="15" hidden="1">
      <c r="A3356" t="s">
        <v>13</v>
      </c>
    </row>
    <row r="3357" ht="15" hidden="1">
      <c r="A3357" t="s">
        <v>8</v>
      </c>
    </row>
    <row r="3358" ht="15" hidden="1">
      <c r="A3358" t="s">
        <v>8</v>
      </c>
    </row>
    <row r="3359" ht="15" hidden="1">
      <c r="A3359" t="s">
        <v>8</v>
      </c>
    </row>
    <row r="3360" ht="15" hidden="1">
      <c r="A3360" t="s">
        <v>13</v>
      </c>
    </row>
    <row r="3361" ht="15" hidden="1">
      <c r="A3361" t="s">
        <v>8</v>
      </c>
    </row>
    <row r="3362" ht="15" hidden="1">
      <c r="A3362" t="s">
        <v>8</v>
      </c>
    </row>
    <row r="3363" ht="15" hidden="1">
      <c r="A3363" t="s">
        <v>8</v>
      </c>
    </row>
    <row r="3364" ht="15" hidden="1">
      <c r="A3364" t="s">
        <v>13</v>
      </c>
    </row>
    <row r="3365" ht="15" hidden="1">
      <c r="A3365" t="s">
        <v>8</v>
      </c>
    </row>
    <row r="3366" ht="15" hidden="1">
      <c r="A3366" t="s">
        <v>8</v>
      </c>
    </row>
    <row r="3367" ht="15" hidden="1">
      <c r="A3367" t="s">
        <v>13</v>
      </c>
    </row>
    <row r="3368" ht="15" hidden="1">
      <c r="A3368" t="s">
        <v>8</v>
      </c>
    </row>
    <row r="3369" ht="15" hidden="1">
      <c r="A3369" t="s">
        <v>8</v>
      </c>
    </row>
    <row r="3370" ht="15" hidden="1">
      <c r="A3370" t="s">
        <v>13</v>
      </c>
    </row>
    <row r="3371" ht="15" hidden="1">
      <c r="A3371" t="s">
        <v>13</v>
      </c>
    </row>
    <row r="3372" ht="15" hidden="1">
      <c r="A3372" t="s">
        <v>13</v>
      </c>
    </row>
    <row r="3373" ht="15" hidden="1">
      <c r="A3373" t="s">
        <v>8</v>
      </c>
    </row>
    <row r="3374" ht="15" hidden="1">
      <c r="A3374" t="s">
        <v>8</v>
      </c>
    </row>
    <row r="3375" ht="15" hidden="1">
      <c r="A3375" t="s">
        <v>13</v>
      </c>
    </row>
    <row r="3376" ht="15" hidden="1">
      <c r="A3376" t="s">
        <v>8</v>
      </c>
    </row>
    <row r="3377" ht="15" hidden="1">
      <c r="A3377" t="s">
        <v>13</v>
      </c>
    </row>
    <row r="3378" ht="15" hidden="1">
      <c r="A3378" t="s">
        <v>13</v>
      </c>
    </row>
    <row r="3379" ht="15" hidden="1">
      <c r="A3379" t="s">
        <v>8</v>
      </c>
    </row>
    <row r="3380" ht="15" hidden="1">
      <c r="A3380" t="s">
        <v>13</v>
      </c>
    </row>
    <row r="3381" ht="15" hidden="1">
      <c r="A3381" t="s">
        <v>8</v>
      </c>
    </row>
    <row r="3382" ht="15" hidden="1">
      <c r="A3382" t="s">
        <v>8</v>
      </c>
    </row>
    <row r="3383" ht="15" hidden="1">
      <c r="A3383" t="s">
        <v>13</v>
      </c>
    </row>
    <row r="3384" ht="15" hidden="1">
      <c r="A3384" t="s">
        <v>13</v>
      </c>
    </row>
    <row r="3385" ht="15" hidden="1">
      <c r="A3385" t="s">
        <v>8</v>
      </c>
    </row>
    <row r="3386" ht="15" hidden="1">
      <c r="A3386" t="s">
        <v>8</v>
      </c>
    </row>
    <row r="3387" ht="15" hidden="1">
      <c r="A3387" t="s">
        <v>8</v>
      </c>
    </row>
    <row r="3388" ht="15" hidden="1">
      <c r="A3388" t="s">
        <v>13</v>
      </c>
    </row>
    <row r="3389" ht="15" hidden="1">
      <c r="A3389" t="s">
        <v>8</v>
      </c>
    </row>
    <row r="3390" ht="15" hidden="1">
      <c r="A3390" t="s">
        <v>8</v>
      </c>
    </row>
    <row r="3391" ht="15" hidden="1">
      <c r="A3391" t="s">
        <v>8</v>
      </c>
    </row>
    <row r="3392" ht="15" hidden="1">
      <c r="A3392" t="s">
        <v>8</v>
      </c>
    </row>
    <row r="3393" ht="15" hidden="1">
      <c r="A3393" t="s">
        <v>13</v>
      </c>
    </row>
    <row r="3394" ht="15" hidden="1">
      <c r="A3394" t="s">
        <v>13</v>
      </c>
    </row>
    <row r="3395" ht="15" hidden="1">
      <c r="A3395" t="s">
        <v>8</v>
      </c>
    </row>
    <row r="3396" ht="15" hidden="1">
      <c r="A3396" t="s">
        <v>13</v>
      </c>
    </row>
    <row r="3397" ht="15" hidden="1">
      <c r="A3397" t="s">
        <v>8</v>
      </c>
    </row>
    <row r="3398" ht="15" hidden="1">
      <c r="A3398" t="s">
        <v>13</v>
      </c>
    </row>
    <row r="3399" ht="15" hidden="1">
      <c r="A3399" t="s">
        <v>13</v>
      </c>
    </row>
    <row r="3400" ht="15" hidden="1">
      <c r="A3400" t="s">
        <v>8</v>
      </c>
    </row>
    <row r="3401" ht="15" hidden="1">
      <c r="A3401" t="s">
        <v>13</v>
      </c>
    </row>
    <row r="3402" ht="15" hidden="1">
      <c r="A3402" t="s">
        <v>8</v>
      </c>
    </row>
    <row r="3403" ht="15" hidden="1">
      <c r="A3403" t="s">
        <v>8</v>
      </c>
    </row>
    <row r="3404" ht="15" hidden="1">
      <c r="A3404" t="s">
        <v>8</v>
      </c>
    </row>
    <row r="3405" ht="15" hidden="1">
      <c r="A3405" t="s">
        <v>8</v>
      </c>
    </row>
    <row r="3406" ht="15" hidden="1">
      <c r="A3406" t="s">
        <v>8</v>
      </c>
    </row>
    <row r="3407" ht="15" hidden="1">
      <c r="A3407" t="s">
        <v>8</v>
      </c>
    </row>
    <row r="3408" ht="15" hidden="1">
      <c r="A3408" t="s">
        <v>8</v>
      </c>
    </row>
    <row r="3409" ht="15" hidden="1">
      <c r="A3409" t="s">
        <v>8</v>
      </c>
    </row>
    <row r="3410" ht="15" hidden="1">
      <c r="A3410" t="s">
        <v>8</v>
      </c>
    </row>
    <row r="3411" ht="15" hidden="1">
      <c r="A3411" t="s">
        <v>8</v>
      </c>
    </row>
    <row r="3412" ht="15" hidden="1">
      <c r="A3412" t="s">
        <v>13</v>
      </c>
    </row>
    <row r="3413" ht="15" hidden="1">
      <c r="A3413" t="s">
        <v>8</v>
      </c>
    </row>
    <row r="3414" ht="15" hidden="1">
      <c r="A3414" t="s">
        <v>8</v>
      </c>
    </row>
    <row r="3415" ht="15" hidden="1">
      <c r="A3415" t="s">
        <v>8</v>
      </c>
    </row>
    <row r="3416" ht="15" hidden="1">
      <c r="A3416" t="s">
        <v>8</v>
      </c>
    </row>
    <row r="3417" ht="15" hidden="1">
      <c r="A3417" t="s">
        <v>8</v>
      </c>
    </row>
    <row r="3418" ht="15" hidden="1">
      <c r="A3418" t="s">
        <v>13</v>
      </c>
    </row>
    <row r="3419" ht="15" hidden="1">
      <c r="A3419" t="s">
        <v>8</v>
      </c>
    </row>
    <row r="3420" ht="15" hidden="1">
      <c r="A3420" t="s">
        <v>8</v>
      </c>
    </row>
    <row r="3421" ht="15" hidden="1">
      <c r="A3421" t="s">
        <v>8</v>
      </c>
    </row>
    <row r="3422" ht="15" hidden="1">
      <c r="A3422" t="s">
        <v>8</v>
      </c>
    </row>
    <row r="3423" ht="15" hidden="1">
      <c r="A3423" t="s">
        <v>13</v>
      </c>
    </row>
    <row r="3424" ht="15" hidden="1">
      <c r="A3424" t="s">
        <v>8</v>
      </c>
    </row>
    <row r="3425" ht="15" hidden="1">
      <c r="A3425" t="s">
        <v>8</v>
      </c>
    </row>
    <row r="3426" ht="15" hidden="1">
      <c r="A3426" t="s">
        <v>8</v>
      </c>
    </row>
    <row r="3427" ht="15" hidden="1">
      <c r="A3427" t="s">
        <v>8</v>
      </c>
    </row>
    <row r="3428" ht="15" hidden="1">
      <c r="A3428" t="s">
        <v>8</v>
      </c>
    </row>
    <row r="3429" ht="15" hidden="1">
      <c r="A3429" t="s">
        <v>8</v>
      </c>
    </row>
    <row r="3430" ht="15" hidden="1">
      <c r="A3430" t="s">
        <v>8</v>
      </c>
    </row>
    <row r="3431" ht="15" hidden="1">
      <c r="A3431" t="s">
        <v>8</v>
      </c>
    </row>
    <row r="3432" ht="15" hidden="1">
      <c r="A3432" t="s">
        <v>8</v>
      </c>
    </row>
    <row r="3433" ht="15" hidden="1">
      <c r="A3433" t="s">
        <v>13</v>
      </c>
    </row>
    <row r="3434" ht="15" hidden="1">
      <c r="A3434" t="s">
        <v>8</v>
      </c>
    </row>
    <row r="3435" ht="15" hidden="1">
      <c r="A3435" t="s">
        <v>8</v>
      </c>
    </row>
    <row r="3436" ht="15" hidden="1">
      <c r="A3436" t="s">
        <v>8</v>
      </c>
    </row>
    <row r="3437" ht="15" hidden="1">
      <c r="A3437" t="s">
        <v>13</v>
      </c>
    </row>
    <row r="3438" ht="15" hidden="1">
      <c r="A3438" t="s">
        <v>13</v>
      </c>
    </row>
    <row r="3439" ht="15" hidden="1">
      <c r="A3439" t="s">
        <v>8</v>
      </c>
    </row>
    <row r="3440" ht="15" hidden="1">
      <c r="A3440" t="s">
        <v>8</v>
      </c>
    </row>
    <row r="3441" ht="15" hidden="1">
      <c r="A3441" t="s">
        <v>8</v>
      </c>
    </row>
    <row r="3442" ht="15" hidden="1">
      <c r="A3442" t="s">
        <v>8</v>
      </c>
    </row>
    <row r="3443" ht="15" hidden="1">
      <c r="A3443" t="s">
        <v>13</v>
      </c>
    </row>
    <row r="3444" ht="15" hidden="1">
      <c r="A3444" t="s">
        <v>8</v>
      </c>
    </row>
    <row r="3445" ht="15" hidden="1">
      <c r="A3445" t="s">
        <v>13</v>
      </c>
    </row>
    <row r="3446" ht="15" hidden="1">
      <c r="A3446" t="s">
        <v>8</v>
      </c>
    </row>
    <row r="3447" ht="15" hidden="1">
      <c r="A3447" t="s">
        <v>13</v>
      </c>
    </row>
    <row r="3448" ht="15" hidden="1">
      <c r="A3448" t="s">
        <v>13</v>
      </c>
    </row>
    <row r="3449" ht="15" hidden="1">
      <c r="A3449" t="s">
        <v>8</v>
      </c>
    </row>
    <row r="3450" ht="15" hidden="1">
      <c r="A3450" t="s">
        <v>8</v>
      </c>
    </row>
    <row r="3451" ht="15" hidden="1">
      <c r="A3451" t="s">
        <v>8</v>
      </c>
    </row>
    <row r="3452" ht="15" hidden="1">
      <c r="A3452" t="s">
        <v>8</v>
      </c>
    </row>
    <row r="3453" ht="15" hidden="1">
      <c r="A3453" t="s">
        <v>8</v>
      </c>
    </row>
    <row r="3454" ht="15" hidden="1">
      <c r="A3454" t="s">
        <v>13</v>
      </c>
    </row>
    <row r="3455" ht="15" hidden="1">
      <c r="A3455" t="s">
        <v>8</v>
      </c>
    </row>
    <row r="3456" ht="15" hidden="1">
      <c r="A3456" t="s">
        <v>13</v>
      </c>
    </row>
    <row r="3457" ht="15" hidden="1">
      <c r="A3457" t="s">
        <v>8</v>
      </c>
    </row>
    <row r="3458" ht="15" hidden="1">
      <c r="A3458" t="s">
        <v>13</v>
      </c>
    </row>
    <row r="3459" ht="15" hidden="1">
      <c r="A3459" t="s">
        <v>13</v>
      </c>
    </row>
    <row r="3460" ht="15" hidden="1">
      <c r="A3460" t="s">
        <v>13</v>
      </c>
    </row>
    <row r="3461" ht="15" hidden="1">
      <c r="A3461" t="s">
        <v>8</v>
      </c>
    </row>
    <row r="3462" ht="15" hidden="1">
      <c r="A3462" t="s">
        <v>8</v>
      </c>
    </row>
    <row r="3463" ht="15" hidden="1">
      <c r="A3463" t="s">
        <v>13</v>
      </c>
    </row>
    <row r="3464" ht="15" hidden="1">
      <c r="A3464" t="s">
        <v>8</v>
      </c>
    </row>
    <row r="3465" ht="15" hidden="1">
      <c r="A3465" t="s">
        <v>8</v>
      </c>
    </row>
    <row r="3466" ht="15" hidden="1">
      <c r="A3466" t="s">
        <v>8</v>
      </c>
    </row>
    <row r="3467" ht="15" hidden="1">
      <c r="A3467" t="s">
        <v>8</v>
      </c>
    </row>
    <row r="3468" ht="15" hidden="1">
      <c r="A3468" t="s">
        <v>8</v>
      </c>
    </row>
    <row r="3469" ht="15" hidden="1">
      <c r="A3469" t="s">
        <v>8</v>
      </c>
    </row>
    <row r="3470" ht="15" hidden="1">
      <c r="A3470" t="s">
        <v>8</v>
      </c>
    </row>
    <row r="3471" ht="15" hidden="1">
      <c r="A3471" t="s">
        <v>8</v>
      </c>
    </row>
    <row r="3472" ht="15" hidden="1">
      <c r="A3472" t="s">
        <v>13</v>
      </c>
    </row>
    <row r="3473" ht="15" hidden="1">
      <c r="A3473" t="s">
        <v>8</v>
      </c>
    </row>
    <row r="3474" ht="15" hidden="1">
      <c r="A3474" t="s">
        <v>8</v>
      </c>
    </row>
    <row r="3475" ht="15" hidden="1">
      <c r="A3475" t="s">
        <v>8</v>
      </c>
    </row>
    <row r="3476" ht="15" hidden="1">
      <c r="A3476" t="s">
        <v>8</v>
      </c>
    </row>
    <row r="3477" ht="15" hidden="1">
      <c r="A3477" t="s">
        <v>13</v>
      </c>
    </row>
    <row r="3478" ht="15" hidden="1">
      <c r="A3478" t="s">
        <v>8</v>
      </c>
    </row>
    <row r="3479" ht="15" hidden="1">
      <c r="A3479" t="s">
        <v>13</v>
      </c>
    </row>
    <row r="3480" ht="15" hidden="1">
      <c r="A3480" t="s">
        <v>13</v>
      </c>
    </row>
    <row r="3481" ht="15" hidden="1">
      <c r="A3481" t="s">
        <v>8</v>
      </c>
    </row>
    <row r="3482" ht="15" hidden="1">
      <c r="A3482" t="s">
        <v>8</v>
      </c>
    </row>
    <row r="3483" ht="15" hidden="1">
      <c r="A3483" t="s">
        <v>13</v>
      </c>
    </row>
    <row r="3484" ht="15" hidden="1">
      <c r="A3484" t="s">
        <v>13</v>
      </c>
    </row>
    <row r="3485" ht="15" hidden="1">
      <c r="A3485" t="s">
        <v>13</v>
      </c>
    </row>
    <row r="3486" ht="15" hidden="1">
      <c r="A3486" t="s">
        <v>8</v>
      </c>
    </row>
    <row r="3487" ht="15" hidden="1">
      <c r="A3487" t="s">
        <v>8</v>
      </c>
    </row>
    <row r="3488" ht="15" hidden="1">
      <c r="A3488" t="s">
        <v>13</v>
      </c>
    </row>
    <row r="3489" ht="15" hidden="1">
      <c r="A3489" t="s">
        <v>13</v>
      </c>
    </row>
    <row r="3490" ht="15" hidden="1">
      <c r="A3490" t="s">
        <v>8</v>
      </c>
    </row>
    <row r="3491" ht="15" hidden="1">
      <c r="A3491" t="s">
        <v>13</v>
      </c>
    </row>
    <row r="3492" ht="15" hidden="1">
      <c r="A3492" t="s">
        <v>13</v>
      </c>
    </row>
    <row r="3493" ht="15" hidden="1">
      <c r="A3493" t="s">
        <v>13</v>
      </c>
    </row>
    <row r="3494" ht="15" hidden="1">
      <c r="A3494" t="s">
        <v>8</v>
      </c>
    </row>
    <row r="3495" ht="15" hidden="1">
      <c r="A3495" t="s">
        <v>8</v>
      </c>
    </row>
    <row r="3496" ht="15" hidden="1">
      <c r="A3496" t="s">
        <v>8</v>
      </c>
    </row>
    <row r="3497" ht="15" hidden="1">
      <c r="A3497" t="s">
        <v>8</v>
      </c>
    </row>
    <row r="3498" ht="15" hidden="1">
      <c r="A3498" t="s">
        <v>8</v>
      </c>
    </row>
    <row r="3499" ht="15" hidden="1">
      <c r="A3499" t="s">
        <v>13</v>
      </c>
    </row>
    <row r="3500" ht="15" hidden="1">
      <c r="A3500" t="s">
        <v>13</v>
      </c>
    </row>
    <row r="3501" ht="15" hidden="1">
      <c r="A3501" t="s">
        <v>8</v>
      </c>
    </row>
    <row r="3502" ht="15" hidden="1">
      <c r="A3502" t="s">
        <v>13</v>
      </c>
    </row>
    <row r="3503" ht="15" hidden="1">
      <c r="A3503" t="s">
        <v>8</v>
      </c>
    </row>
    <row r="3504" ht="15" hidden="1">
      <c r="A3504" t="s">
        <v>13</v>
      </c>
    </row>
    <row r="3505" ht="15" hidden="1">
      <c r="A3505" t="s">
        <v>8</v>
      </c>
    </row>
    <row r="3506" ht="15" hidden="1">
      <c r="A3506" t="s">
        <v>8</v>
      </c>
    </row>
    <row r="3507" ht="15" hidden="1">
      <c r="A3507" t="s">
        <v>8</v>
      </c>
    </row>
    <row r="3508" ht="15" hidden="1">
      <c r="A3508" t="s">
        <v>13</v>
      </c>
    </row>
    <row r="3509" ht="15" hidden="1">
      <c r="A3509" t="s">
        <v>8</v>
      </c>
    </row>
    <row r="3510" ht="15" hidden="1">
      <c r="A3510" t="s">
        <v>8</v>
      </c>
    </row>
    <row r="3511" ht="15" hidden="1">
      <c r="A3511" t="s">
        <v>8</v>
      </c>
    </row>
    <row r="3512" ht="15" hidden="1">
      <c r="A3512" t="s">
        <v>13</v>
      </c>
    </row>
    <row r="3513" ht="15" hidden="1">
      <c r="A3513" t="s">
        <v>13</v>
      </c>
    </row>
    <row r="3514" ht="15" hidden="1">
      <c r="A3514" t="s">
        <v>8</v>
      </c>
    </row>
    <row r="3515" ht="15" hidden="1">
      <c r="A3515" t="s">
        <v>8</v>
      </c>
    </row>
    <row r="3516" ht="15" hidden="1">
      <c r="A3516" t="s">
        <v>8</v>
      </c>
    </row>
    <row r="3517" ht="15" hidden="1">
      <c r="A3517" t="s">
        <v>13</v>
      </c>
    </row>
    <row r="3518" ht="15" hidden="1">
      <c r="A3518" t="s">
        <v>13</v>
      </c>
    </row>
    <row r="3519" ht="15" hidden="1">
      <c r="A3519" t="s">
        <v>8</v>
      </c>
    </row>
    <row r="3520" ht="15" hidden="1">
      <c r="A3520" t="s">
        <v>13</v>
      </c>
    </row>
    <row r="3521" ht="15" hidden="1">
      <c r="A3521" t="s">
        <v>8</v>
      </c>
    </row>
    <row r="3522" ht="15" hidden="1">
      <c r="A3522" t="s">
        <v>13</v>
      </c>
    </row>
    <row r="3523" ht="15" hidden="1">
      <c r="A3523" t="s">
        <v>8</v>
      </c>
    </row>
    <row r="3524" ht="15" hidden="1">
      <c r="A3524" t="s">
        <v>8</v>
      </c>
    </row>
    <row r="3525" ht="15" hidden="1">
      <c r="A3525" t="s">
        <v>13</v>
      </c>
    </row>
    <row r="3526" ht="15" hidden="1">
      <c r="A3526" t="s">
        <v>8</v>
      </c>
    </row>
    <row r="3527" ht="15" hidden="1">
      <c r="A3527" t="s">
        <v>8</v>
      </c>
    </row>
    <row r="3528" ht="15" hidden="1">
      <c r="A3528" t="s">
        <v>8</v>
      </c>
    </row>
    <row r="3529" ht="15" hidden="1">
      <c r="A3529" t="s">
        <v>8</v>
      </c>
    </row>
    <row r="3530" ht="15" hidden="1">
      <c r="A3530" t="s">
        <v>8</v>
      </c>
    </row>
    <row r="3531" ht="15" hidden="1">
      <c r="A3531" t="s">
        <v>8</v>
      </c>
    </row>
    <row r="3532" ht="15" hidden="1">
      <c r="A3532" t="s">
        <v>8</v>
      </c>
    </row>
    <row r="3533" ht="15" hidden="1">
      <c r="A3533" t="s">
        <v>8</v>
      </c>
    </row>
    <row r="3534" ht="15" hidden="1">
      <c r="A3534" t="s">
        <v>8</v>
      </c>
    </row>
    <row r="3535" ht="15" hidden="1">
      <c r="A3535" t="s">
        <v>8</v>
      </c>
    </row>
    <row r="3536" ht="15" hidden="1">
      <c r="A3536" t="s">
        <v>13</v>
      </c>
    </row>
    <row r="3537" ht="15" hidden="1">
      <c r="A3537" t="s">
        <v>13</v>
      </c>
    </row>
    <row r="3538" ht="15" hidden="1">
      <c r="A3538" t="s">
        <v>8</v>
      </c>
    </row>
    <row r="3539" ht="15" hidden="1">
      <c r="A3539" t="s">
        <v>8</v>
      </c>
    </row>
    <row r="3540" ht="15" hidden="1">
      <c r="A3540" t="s">
        <v>8</v>
      </c>
    </row>
    <row r="3541" ht="15" hidden="1">
      <c r="A3541" t="s">
        <v>13</v>
      </c>
    </row>
    <row r="3542" ht="15" hidden="1">
      <c r="A3542" t="s">
        <v>13</v>
      </c>
    </row>
    <row r="3543" ht="15" hidden="1">
      <c r="A3543" t="s">
        <v>8</v>
      </c>
    </row>
    <row r="3544" ht="15" hidden="1">
      <c r="A3544" t="s">
        <v>13</v>
      </c>
    </row>
    <row r="3545" ht="15" hidden="1">
      <c r="A3545" t="s">
        <v>8</v>
      </c>
    </row>
    <row r="3546" ht="15" hidden="1">
      <c r="A3546" t="s">
        <v>13</v>
      </c>
    </row>
    <row r="3547" ht="15" hidden="1">
      <c r="A3547" t="s">
        <v>8</v>
      </c>
    </row>
    <row r="3548" ht="15" hidden="1">
      <c r="A3548" t="s">
        <v>8</v>
      </c>
    </row>
    <row r="3549" ht="15" hidden="1">
      <c r="A3549" t="s">
        <v>8</v>
      </c>
    </row>
    <row r="3550" ht="15" hidden="1">
      <c r="A3550" t="s">
        <v>13</v>
      </c>
    </row>
    <row r="3551" ht="15" hidden="1">
      <c r="A3551" t="s">
        <v>8</v>
      </c>
    </row>
    <row r="3552" ht="15" hidden="1">
      <c r="A3552" t="s">
        <v>8</v>
      </c>
    </row>
    <row r="3553" ht="15" hidden="1">
      <c r="A3553" t="s">
        <v>8</v>
      </c>
    </row>
    <row r="3554" ht="15" hidden="1">
      <c r="A3554" t="s">
        <v>8</v>
      </c>
    </row>
    <row r="3555" ht="15" hidden="1">
      <c r="A3555" t="s">
        <v>8</v>
      </c>
    </row>
    <row r="3556" ht="15" hidden="1">
      <c r="A3556" t="s">
        <v>8</v>
      </c>
    </row>
    <row r="3557" ht="15" hidden="1">
      <c r="A3557" t="s">
        <v>8</v>
      </c>
    </row>
    <row r="3558" ht="15" hidden="1">
      <c r="A3558" t="s">
        <v>8</v>
      </c>
    </row>
    <row r="3559" ht="15" hidden="1">
      <c r="A3559" t="s">
        <v>8</v>
      </c>
    </row>
    <row r="3560" ht="15" hidden="1">
      <c r="A3560" t="s">
        <v>13</v>
      </c>
    </row>
    <row r="3561" ht="15" hidden="1">
      <c r="A3561" t="s">
        <v>13</v>
      </c>
    </row>
    <row r="3562" ht="15" hidden="1">
      <c r="A3562" t="s">
        <v>8</v>
      </c>
    </row>
    <row r="3563" ht="15" hidden="1">
      <c r="A3563" t="s">
        <v>13</v>
      </c>
    </row>
    <row r="3564" ht="15" hidden="1">
      <c r="A3564" t="s">
        <v>8</v>
      </c>
    </row>
    <row r="3565" ht="15" hidden="1">
      <c r="A3565" t="s">
        <v>8</v>
      </c>
    </row>
    <row r="3566" ht="15" hidden="1">
      <c r="A3566" t="s">
        <v>8</v>
      </c>
    </row>
    <row r="3567" ht="15" hidden="1">
      <c r="A3567" t="s">
        <v>8</v>
      </c>
    </row>
    <row r="3568" ht="15" hidden="1">
      <c r="A3568" t="s">
        <v>13</v>
      </c>
    </row>
    <row r="3569" ht="15" hidden="1">
      <c r="A3569" t="s">
        <v>13</v>
      </c>
    </row>
    <row r="3570" ht="15" hidden="1">
      <c r="A3570" t="s">
        <v>13</v>
      </c>
    </row>
    <row r="3571" ht="15" hidden="1">
      <c r="A3571" t="s">
        <v>8</v>
      </c>
    </row>
    <row r="3572" ht="15" hidden="1">
      <c r="A3572" t="s">
        <v>8</v>
      </c>
    </row>
    <row r="3573" ht="15" hidden="1">
      <c r="A3573" t="s">
        <v>13</v>
      </c>
    </row>
    <row r="3574" ht="15" hidden="1">
      <c r="A3574" t="s">
        <v>8</v>
      </c>
    </row>
    <row r="3575" ht="15" hidden="1">
      <c r="A3575" t="s">
        <v>13</v>
      </c>
    </row>
    <row r="3576" ht="15" hidden="1">
      <c r="A3576" t="s">
        <v>13</v>
      </c>
    </row>
    <row r="3577" ht="15" hidden="1">
      <c r="A3577" t="s">
        <v>13</v>
      </c>
    </row>
    <row r="3578" ht="15" hidden="1">
      <c r="A3578" t="s">
        <v>8</v>
      </c>
    </row>
    <row r="3579" ht="15" hidden="1">
      <c r="A3579" t="s">
        <v>13</v>
      </c>
    </row>
    <row r="3580" ht="15" hidden="1">
      <c r="A3580" t="s">
        <v>8</v>
      </c>
    </row>
    <row r="3581" ht="15" hidden="1">
      <c r="A3581" t="s">
        <v>8</v>
      </c>
    </row>
    <row r="3582" ht="15" hidden="1">
      <c r="A3582" t="s">
        <v>13</v>
      </c>
    </row>
    <row r="3583" ht="15" hidden="1">
      <c r="A3583" t="s">
        <v>8</v>
      </c>
    </row>
    <row r="3584" ht="15" hidden="1">
      <c r="A3584" t="s">
        <v>8</v>
      </c>
    </row>
    <row r="3585" ht="15" hidden="1">
      <c r="A3585" t="s">
        <v>8</v>
      </c>
    </row>
    <row r="3586" ht="15" hidden="1">
      <c r="A3586" t="s">
        <v>8</v>
      </c>
    </row>
    <row r="3587" ht="15" hidden="1">
      <c r="A3587" t="s">
        <v>13</v>
      </c>
    </row>
    <row r="3588" ht="15" hidden="1">
      <c r="A3588" t="s">
        <v>8</v>
      </c>
    </row>
    <row r="3589" ht="15" hidden="1">
      <c r="A3589" t="s">
        <v>13</v>
      </c>
    </row>
    <row r="3590" ht="15" hidden="1">
      <c r="A3590" t="s">
        <v>13</v>
      </c>
    </row>
    <row r="3591" ht="15" hidden="1">
      <c r="A3591" t="s">
        <v>13</v>
      </c>
    </row>
    <row r="3592" ht="15" hidden="1">
      <c r="A3592" t="s">
        <v>13</v>
      </c>
    </row>
    <row r="3593" ht="15" hidden="1">
      <c r="A3593" t="s">
        <v>8</v>
      </c>
    </row>
    <row r="3594" ht="15" hidden="1">
      <c r="A3594" t="s">
        <v>8</v>
      </c>
    </row>
    <row r="3595" ht="15" hidden="1">
      <c r="A3595" t="s">
        <v>8</v>
      </c>
    </row>
    <row r="3596" ht="15" hidden="1">
      <c r="A3596" t="s">
        <v>8</v>
      </c>
    </row>
    <row r="3597" ht="15" hidden="1">
      <c r="A3597" t="s">
        <v>13</v>
      </c>
    </row>
    <row r="3598" ht="15" hidden="1">
      <c r="A3598" t="s">
        <v>13</v>
      </c>
    </row>
    <row r="3599" ht="15" hidden="1">
      <c r="A3599" t="s">
        <v>13</v>
      </c>
    </row>
    <row r="3600" ht="15" hidden="1">
      <c r="A3600" t="s">
        <v>8</v>
      </c>
    </row>
    <row r="3601" ht="15" hidden="1">
      <c r="A3601" t="s">
        <v>8</v>
      </c>
    </row>
    <row r="3602" ht="15" hidden="1">
      <c r="A3602" t="s">
        <v>8</v>
      </c>
    </row>
    <row r="3603" ht="15" hidden="1">
      <c r="A3603" t="s">
        <v>13</v>
      </c>
    </row>
    <row r="3604" ht="15" hidden="1">
      <c r="A3604" t="s">
        <v>13</v>
      </c>
    </row>
    <row r="3605" ht="15" hidden="1">
      <c r="A3605" t="s">
        <v>8</v>
      </c>
    </row>
    <row r="3606" ht="15" hidden="1">
      <c r="A3606" t="s">
        <v>8</v>
      </c>
    </row>
    <row r="3607" ht="15" hidden="1">
      <c r="A3607" t="s">
        <v>13</v>
      </c>
    </row>
    <row r="3608" ht="15" hidden="1">
      <c r="A3608" t="s">
        <v>8</v>
      </c>
    </row>
    <row r="3609" ht="15" hidden="1">
      <c r="A3609" t="s">
        <v>8</v>
      </c>
    </row>
    <row r="3610" ht="15" hidden="1">
      <c r="A3610" t="s">
        <v>13</v>
      </c>
    </row>
    <row r="3611" ht="15" hidden="1">
      <c r="A3611" t="s">
        <v>8</v>
      </c>
    </row>
    <row r="3612" ht="15" hidden="1">
      <c r="A3612" t="s">
        <v>8</v>
      </c>
    </row>
    <row r="3613" ht="15" hidden="1">
      <c r="A3613" t="s">
        <v>8</v>
      </c>
    </row>
    <row r="3614" ht="15" hidden="1">
      <c r="A3614" t="s">
        <v>13</v>
      </c>
    </row>
    <row r="3615" ht="15" hidden="1">
      <c r="A3615" t="s">
        <v>8</v>
      </c>
    </row>
    <row r="3616" ht="15" hidden="1">
      <c r="A3616" t="s">
        <v>8</v>
      </c>
    </row>
    <row r="3617" ht="15" hidden="1">
      <c r="A3617" t="s">
        <v>13</v>
      </c>
    </row>
    <row r="3618" ht="15" hidden="1">
      <c r="A3618" t="s">
        <v>13</v>
      </c>
    </row>
    <row r="3619" ht="15" hidden="1">
      <c r="A3619" t="s">
        <v>8</v>
      </c>
    </row>
    <row r="3620" ht="15" hidden="1">
      <c r="A3620" t="s">
        <v>13</v>
      </c>
    </row>
    <row r="3621" ht="15" hidden="1">
      <c r="A3621" t="s">
        <v>8</v>
      </c>
    </row>
    <row r="3622" ht="15" hidden="1">
      <c r="A3622" t="s">
        <v>8</v>
      </c>
    </row>
    <row r="3623" ht="15" hidden="1">
      <c r="A3623" t="s">
        <v>13</v>
      </c>
    </row>
    <row r="3624" ht="15" hidden="1">
      <c r="A3624" t="s">
        <v>13</v>
      </c>
    </row>
    <row r="3625" ht="15" hidden="1">
      <c r="A3625" t="s">
        <v>8</v>
      </c>
    </row>
    <row r="3626" ht="15" hidden="1">
      <c r="A3626" t="s">
        <v>8</v>
      </c>
    </row>
    <row r="3627" ht="15" hidden="1">
      <c r="A3627" t="s">
        <v>13</v>
      </c>
    </row>
    <row r="3628" ht="15" hidden="1">
      <c r="A3628" t="s">
        <v>13</v>
      </c>
    </row>
    <row r="3629" ht="15" hidden="1">
      <c r="A3629" t="s">
        <v>8</v>
      </c>
    </row>
    <row r="3630" ht="15" hidden="1">
      <c r="A3630" t="s">
        <v>13</v>
      </c>
    </row>
    <row r="3631" ht="15" hidden="1">
      <c r="A3631" t="s">
        <v>13</v>
      </c>
    </row>
    <row r="3632" ht="15" hidden="1">
      <c r="A3632" t="s">
        <v>8</v>
      </c>
    </row>
    <row r="3633" ht="15" hidden="1">
      <c r="A3633" t="s">
        <v>8</v>
      </c>
    </row>
    <row r="3634" ht="15" hidden="1">
      <c r="A3634" t="s">
        <v>8</v>
      </c>
    </row>
    <row r="3635" ht="15" hidden="1">
      <c r="A3635" t="s">
        <v>8</v>
      </c>
    </row>
    <row r="3636" ht="15" hidden="1">
      <c r="A3636" t="s">
        <v>8</v>
      </c>
    </row>
    <row r="3637" ht="15" hidden="1">
      <c r="A3637" t="s">
        <v>8</v>
      </c>
    </row>
    <row r="3638" ht="15" hidden="1">
      <c r="A3638" t="s">
        <v>8</v>
      </c>
    </row>
    <row r="3639" ht="15" hidden="1">
      <c r="A3639" t="s">
        <v>8</v>
      </c>
    </row>
    <row r="3640" ht="15" hidden="1">
      <c r="A3640" t="s">
        <v>13</v>
      </c>
    </row>
    <row r="3641" ht="15" hidden="1">
      <c r="A3641" t="s">
        <v>13</v>
      </c>
    </row>
    <row r="3642" ht="15" hidden="1">
      <c r="A3642" t="s">
        <v>8</v>
      </c>
    </row>
    <row r="3643" ht="15" hidden="1">
      <c r="A3643" t="s">
        <v>8</v>
      </c>
    </row>
    <row r="3644" ht="15" hidden="1">
      <c r="A3644" t="s">
        <v>13</v>
      </c>
    </row>
    <row r="3645" ht="15" hidden="1">
      <c r="A3645" t="s">
        <v>8</v>
      </c>
    </row>
    <row r="3646" ht="15" hidden="1">
      <c r="A3646" t="s">
        <v>8</v>
      </c>
    </row>
    <row r="3647" ht="15" hidden="1">
      <c r="A3647" t="s">
        <v>8</v>
      </c>
    </row>
    <row r="3648" ht="15" hidden="1">
      <c r="A3648" t="s">
        <v>13</v>
      </c>
    </row>
    <row r="3649" ht="15" hidden="1">
      <c r="A3649" t="s">
        <v>13</v>
      </c>
    </row>
    <row r="3650" ht="15" hidden="1">
      <c r="A3650" t="s">
        <v>8</v>
      </c>
    </row>
    <row r="3651" ht="15" hidden="1">
      <c r="A3651" t="s">
        <v>8</v>
      </c>
    </row>
    <row r="3652" ht="15" hidden="1">
      <c r="A3652" t="s">
        <v>13</v>
      </c>
    </row>
    <row r="3653" ht="15" hidden="1">
      <c r="A3653" t="s">
        <v>8</v>
      </c>
    </row>
    <row r="3654" ht="15" hidden="1">
      <c r="A3654" t="s">
        <v>8</v>
      </c>
    </row>
    <row r="3655" ht="15" hidden="1">
      <c r="A3655" t="s">
        <v>8</v>
      </c>
    </row>
    <row r="3656" ht="15" hidden="1">
      <c r="A3656" t="s">
        <v>8</v>
      </c>
    </row>
    <row r="3657" ht="15" hidden="1">
      <c r="A3657" t="s">
        <v>8</v>
      </c>
    </row>
    <row r="3658" ht="15" hidden="1">
      <c r="A3658" t="s">
        <v>13</v>
      </c>
    </row>
    <row r="3659" ht="15" hidden="1">
      <c r="A3659" t="s">
        <v>8</v>
      </c>
    </row>
    <row r="3660" ht="15" hidden="1">
      <c r="A3660" t="s">
        <v>13</v>
      </c>
    </row>
    <row r="3661" ht="15" hidden="1">
      <c r="A3661" t="s">
        <v>13</v>
      </c>
    </row>
    <row r="3662" ht="15" hidden="1">
      <c r="A3662" t="s">
        <v>8</v>
      </c>
    </row>
    <row r="3663" ht="15" hidden="1">
      <c r="A3663" t="s">
        <v>8</v>
      </c>
    </row>
    <row r="3664" ht="15" hidden="1">
      <c r="A3664" t="s">
        <v>8</v>
      </c>
    </row>
    <row r="3665" ht="15" hidden="1">
      <c r="A3665" t="s">
        <v>8</v>
      </c>
    </row>
    <row r="3666" ht="15" hidden="1">
      <c r="A3666" t="s">
        <v>8</v>
      </c>
    </row>
    <row r="3667" ht="15" hidden="1">
      <c r="A3667" t="s">
        <v>8</v>
      </c>
    </row>
    <row r="3668" ht="15" hidden="1">
      <c r="A3668" t="s">
        <v>13</v>
      </c>
    </row>
    <row r="3669" ht="15" hidden="1">
      <c r="A3669" t="s">
        <v>8</v>
      </c>
    </row>
    <row r="3670" ht="15" hidden="1">
      <c r="A3670" t="s">
        <v>8</v>
      </c>
    </row>
    <row r="3671" ht="15" hidden="1">
      <c r="A3671" t="s">
        <v>13</v>
      </c>
    </row>
    <row r="3672" ht="15" hidden="1">
      <c r="A3672" t="s">
        <v>13</v>
      </c>
    </row>
    <row r="3673" ht="15" hidden="1">
      <c r="A3673" t="s">
        <v>8</v>
      </c>
    </row>
    <row r="3674" ht="15" hidden="1">
      <c r="A3674" t="s">
        <v>8</v>
      </c>
    </row>
    <row r="3675" ht="15" hidden="1">
      <c r="A3675" t="s">
        <v>8</v>
      </c>
    </row>
    <row r="3676" ht="15" hidden="1">
      <c r="A3676" t="s">
        <v>8</v>
      </c>
    </row>
    <row r="3677" ht="15" hidden="1">
      <c r="A3677" t="s">
        <v>8</v>
      </c>
    </row>
    <row r="3678" ht="15" hidden="1">
      <c r="A3678" t="s">
        <v>8</v>
      </c>
    </row>
    <row r="3679" ht="15" hidden="1">
      <c r="A3679" t="s">
        <v>13</v>
      </c>
    </row>
    <row r="3680" ht="15" hidden="1">
      <c r="A3680" t="s">
        <v>13</v>
      </c>
    </row>
    <row r="3681" ht="15" hidden="1">
      <c r="A3681" t="s">
        <v>13</v>
      </c>
    </row>
    <row r="3682" ht="15" hidden="1">
      <c r="A3682" t="s">
        <v>13</v>
      </c>
    </row>
    <row r="3683" ht="15" hidden="1">
      <c r="A3683" t="s">
        <v>8</v>
      </c>
    </row>
    <row r="3684" ht="15" hidden="1">
      <c r="A3684" t="s">
        <v>8</v>
      </c>
    </row>
    <row r="3685" ht="15" hidden="1">
      <c r="A3685" t="s">
        <v>8</v>
      </c>
    </row>
    <row r="3686" ht="15" hidden="1">
      <c r="A3686" t="s">
        <v>8</v>
      </c>
    </row>
    <row r="3687" ht="15" hidden="1">
      <c r="A3687" t="s">
        <v>8</v>
      </c>
    </row>
    <row r="3688" ht="15" hidden="1">
      <c r="A3688" t="s">
        <v>8</v>
      </c>
    </row>
    <row r="3689" ht="15" hidden="1">
      <c r="A3689" t="s">
        <v>13</v>
      </c>
    </row>
    <row r="3690" ht="15" hidden="1">
      <c r="A3690" t="s">
        <v>8</v>
      </c>
    </row>
    <row r="3691" ht="15" hidden="1">
      <c r="A3691" t="s">
        <v>8</v>
      </c>
    </row>
    <row r="3692" ht="15" hidden="1">
      <c r="A3692" t="s">
        <v>13</v>
      </c>
    </row>
    <row r="3693" ht="15" hidden="1">
      <c r="A3693" t="s">
        <v>8</v>
      </c>
    </row>
    <row r="3694" ht="15" hidden="1">
      <c r="A3694" t="s">
        <v>13</v>
      </c>
    </row>
    <row r="3695" ht="15" hidden="1">
      <c r="A3695" t="s">
        <v>8</v>
      </c>
    </row>
    <row r="3696" ht="15" hidden="1">
      <c r="A3696" t="s">
        <v>8</v>
      </c>
    </row>
    <row r="3697" ht="15" hidden="1">
      <c r="A3697" t="s">
        <v>8</v>
      </c>
    </row>
    <row r="3698" ht="15" hidden="1">
      <c r="A3698" t="s">
        <v>8</v>
      </c>
    </row>
    <row r="3699" ht="15" hidden="1">
      <c r="A3699" t="s">
        <v>8</v>
      </c>
    </row>
    <row r="3700" ht="15" hidden="1">
      <c r="A3700" t="s">
        <v>8</v>
      </c>
    </row>
    <row r="3701" ht="15" hidden="1">
      <c r="A3701" t="s">
        <v>8</v>
      </c>
    </row>
    <row r="3702" ht="15" hidden="1">
      <c r="A3702" t="s">
        <v>13</v>
      </c>
    </row>
    <row r="3703" ht="15" hidden="1">
      <c r="A3703" t="s">
        <v>13</v>
      </c>
    </row>
    <row r="3704" ht="15" hidden="1">
      <c r="A3704" t="s">
        <v>8</v>
      </c>
    </row>
    <row r="3705" ht="15" hidden="1">
      <c r="A3705" t="s">
        <v>8</v>
      </c>
    </row>
    <row r="3706" ht="15" hidden="1">
      <c r="A3706" t="s">
        <v>13</v>
      </c>
    </row>
    <row r="3707" ht="15" hidden="1">
      <c r="A3707" t="s">
        <v>13</v>
      </c>
    </row>
    <row r="3708" ht="15" hidden="1">
      <c r="A3708" t="s">
        <v>13</v>
      </c>
    </row>
    <row r="3709" ht="15" hidden="1">
      <c r="A3709" t="s">
        <v>8</v>
      </c>
    </row>
    <row r="3710" ht="15" hidden="1">
      <c r="A3710" t="s">
        <v>8</v>
      </c>
    </row>
    <row r="3711" ht="15" hidden="1">
      <c r="A3711" t="s">
        <v>13</v>
      </c>
    </row>
    <row r="3712" ht="15" hidden="1">
      <c r="A3712" t="s">
        <v>13</v>
      </c>
    </row>
    <row r="3713" ht="15" hidden="1">
      <c r="A3713" t="s">
        <v>8</v>
      </c>
    </row>
    <row r="3714" ht="15" hidden="1">
      <c r="A3714" t="s">
        <v>8</v>
      </c>
    </row>
    <row r="3715" ht="15" hidden="1">
      <c r="A3715" t="s">
        <v>13</v>
      </c>
    </row>
    <row r="3716" ht="15" hidden="1">
      <c r="A3716" t="s">
        <v>8</v>
      </c>
    </row>
    <row r="3717" ht="15" hidden="1">
      <c r="A3717" t="s">
        <v>8</v>
      </c>
    </row>
    <row r="3718" ht="15" hidden="1">
      <c r="A3718" t="s">
        <v>8</v>
      </c>
    </row>
    <row r="3719" ht="15" hidden="1">
      <c r="A3719" t="s">
        <v>8</v>
      </c>
    </row>
    <row r="3720" ht="15" hidden="1">
      <c r="A3720" t="s">
        <v>8</v>
      </c>
    </row>
    <row r="3721" ht="15" hidden="1">
      <c r="A3721" t="s">
        <v>8</v>
      </c>
    </row>
    <row r="3722" ht="15" hidden="1">
      <c r="A3722" t="s">
        <v>8</v>
      </c>
    </row>
    <row r="3723" ht="15" hidden="1">
      <c r="A3723" t="s">
        <v>8</v>
      </c>
    </row>
    <row r="3724" ht="15" hidden="1">
      <c r="A3724" t="s">
        <v>13</v>
      </c>
    </row>
    <row r="3725" ht="15" hidden="1">
      <c r="A3725" t="s">
        <v>13</v>
      </c>
    </row>
    <row r="3726" ht="15" hidden="1">
      <c r="A3726" t="s">
        <v>8</v>
      </c>
    </row>
    <row r="3727" ht="15" hidden="1">
      <c r="A3727" t="s">
        <v>13</v>
      </c>
    </row>
    <row r="3728" ht="15" hidden="1">
      <c r="A3728" t="s">
        <v>8</v>
      </c>
    </row>
    <row r="3729" ht="15" hidden="1">
      <c r="A3729" t="s">
        <v>8</v>
      </c>
    </row>
    <row r="3730" ht="15" hidden="1">
      <c r="A3730" t="s">
        <v>8</v>
      </c>
    </row>
    <row r="3731" ht="15" hidden="1">
      <c r="A3731" t="s">
        <v>13</v>
      </c>
    </row>
    <row r="3732" ht="15" hidden="1">
      <c r="A3732" t="s">
        <v>13</v>
      </c>
    </row>
    <row r="3733" ht="15" hidden="1">
      <c r="A3733" t="s">
        <v>8</v>
      </c>
    </row>
    <row r="3734" ht="15" hidden="1">
      <c r="A3734" t="s">
        <v>13</v>
      </c>
    </row>
    <row r="3735" ht="15" hidden="1">
      <c r="A3735" t="s">
        <v>13</v>
      </c>
    </row>
    <row r="3736" ht="15" hidden="1">
      <c r="A3736" t="s">
        <v>8</v>
      </c>
    </row>
    <row r="3737" ht="15" hidden="1">
      <c r="A3737" t="s">
        <v>8</v>
      </c>
    </row>
    <row r="3738" ht="15" hidden="1">
      <c r="A3738" t="s">
        <v>8</v>
      </c>
    </row>
    <row r="3739" ht="15" hidden="1">
      <c r="A3739" t="s">
        <v>8</v>
      </c>
    </row>
    <row r="3740" ht="15" hidden="1">
      <c r="A3740" t="s">
        <v>8</v>
      </c>
    </row>
    <row r="3741" ht="15" hidden="1">
      <c r="A3741" t="s">
        <v>13</v>
      </c>
    </row>
    <row r="3742" ht="15" hidden="1">
      <c r="A3742" t="s">
        <v>13</v>
      </c>
    </row>
    <row r="3743" ht="15" hidden="1">
      <c r="A3743" t="s">
        <v>8</v>
      </c>
    </row>
    <row r="3744" ht="15" hidden="1">
      <c r="A3744" t="s">
        <v>13</v>
      </c>
    </row>
    <row r="3745" ht="15" hidden="1">
      <c r="A3745" t="s">
        <v>13</v>
      </c>
    </row>
    <row r="3746" ht="15" hidden="1">
      <c r="A3746" t="s">
        <v>8</v>
      </c>
    </row>
    <row r="3747" ht="15" hidden="1">
      <c r="A3747" t="s">
        <v>8</v>
      </c>
    </row>
    <row r="3748" ht="15" hidden="1">
      <c r="A3748" t="s">
        <v>8</v>
      </c>
    </row>
    <row r="3749" ht="15" hidden="1">
      <c r="A3749" t="s">
        <v>13</v>
      </c>
    </row>
    <row r="3750" ht="15" hidden="1">
      <c r="A3750" t="s">
        <v>13</v>
      </c>
    </row>
    <row r="3751" ht="15" hidden="1">
      <c r="A3751" t="s">
        <v>8</v>
      </c>
    </row>
    <row r="3752" ht="15" hidden="1">
      <c r="A3752" t="s">
        <v>8</v>
      </c>
    </row>
    <row r="3753" ht="15" hidden="1">
      <c r="A3753" t="s">
        <v>8</v>
      </c>
    </row>
    <row r="3754" ht="15" hidden="1">
      <c r="A3754" t="s">
        <v>8</v>
      </c>
    </row>
    <row r="3755" ht="15" hidden="1">
      <c r="A3755" t="s">
        <v>13</v>
      </c>
    </row>
    <row r="3756" ht="15" hidden="1">
      <c r="A3756" t="s">
        <v>8</v>
      </c>
    </row>
    <row r="3757" ht="15" hidden="1">
      <c r="A3757" t="s">
        <v>13</v>
      </c>
    </row>
    <row r="3758" ht="15" hidden="1">
      <c r="A3758" t="s">
        <v>13</v>
      </c>
    </row>
    <row r="3759" ht="15" hidden="1">
      <c r="A3759" t="s">
        <v>13</v>
      </c>
    </row>
    <row r="3760" ht="15" hidden="1">
      <c r="A3760" t="s">
        <v>13</v>
      </c>
    </row>
    <row r="3761" ht="15" hidden="1">
      <c r="A3761" t="s">
        <v>13</v>
      </c>
    </row>
    <row r="3762" ht="15" hidden="1">
      <c r="A3762" t="s">
        <v>13</v>
      </c>
    </row>
    <row r="3763" ht="15" hidden="1">
      <c r="A3763" t="s">
        <v>8</v>
      </c>
    </row>
    <row r="3764" ht="15" hidden="1">
      <c r="A3764" t="s">
        <v>8</v>
      </c>
    </row>
    <row r="3765" ht="15" hidden="1">
      <c r="A3765" t="s">
        <v>13</v>
      </c>
    </row>
    <row r="3766" ht="15" hidden="1">
      <c r="A3766" t="s">
        <v>8</v>
      </c>
    </row>
    <row r="3767" ht="15" hidden="1">
      <c r="A3767" t="s">
        <v>8</v>
      </c>
    </row>
    <row r="3768" ht="15" hidden="1">
      <c r="A3768" t="s">
        <v>8</v>
      </c>
    </row>
    <row r="3769" ht="15" hidden="1">
      <c r="A3769" t="s">
        <v>8</v>
      </c>
    </row>
    <row r="3770" ht="15" hidden="1">
      <c r="A3770" t="s">
        <v>8</v>
      </c>
    </row>
    <row r="3771" ht="15" hidden="1">
      <c r="A3771" t="s">
        <v>8</v>
      </c>
    </row>
    <row r="3772" ht="15" hidden="1">
      <c r="A3772" t="s">
        <v>8</v>
      </c>
    </row>
    <row r="3773" ht="15" hidden="1">
      <c r="A3773" t="s">
        <v>8</v>
      </c>
    </row>
    <row r="3774" ht="15" hidden="1">
      <c r="A3774" t="s">
        <v>8</v>
      </c>
    </row>
    <row r="3775" ht="15" hidden="1">
      <c r="A3775" t="s">
        <v>8</v>
      </c>
    </row>
    <row r="3776" ht="15" hidden="1">
      <c r="A3776" t="s">
        <v>13</v>
      </c>
    </row>
    <row r="3777" ht="15" hidden="1">
      <c r="A3777" t="s">
        <v>8</v>
      </c>
    </row>
    <row r="3778" ht="15" hidden="1">
      <c r="A3778" t="s">
        <v>8</v>
      </c>
    </row>
    <row r="3779" ht="15" hidden="1">
      <c r="A3779" t="s">
        <v>8</v>
      </c>
    </row>
    <row r="3780" ht="15" hidden="1">
      <c r="A3780" t="s">
        <v>8</v>
      </c>
    </row>
    <row r="3781" ht="15" hidden="1">
      <c r="A3781" t="s">
        <v>13</v>
      </c>
    </row>
    <row r="3782" ht="15" hidden="1">
      <c r="A3782" t="s">
        <v>13</v>
      </c>
    </row>
    <row r="3783" ht="15" hidden="1">
      <c r="A3783" t="s">
        <v>13</v>
      </c>
    </row>
    <row r="3784" ht="15" hidden="1">
      <c r="A3784" t="s">
        <v>8</v>
      </c>
    </row>
    <row r="3785" ht="15" hidden="1">
      <c r="A3785" t="s">
        <v>8</v>
      </c>
    </row>
    <row r="3786" ht="15" hidden="1">
      <c r="A3786" t="s">
        <v>13</v>
      </c>
    </row>
    <row r="3787" ht="15" hidden="1">
      <c r="A3787" t="s">
        <v>8</v>
      </c>
    </row>
    <row r="3788" ht="15" hidden="1">
      <c r="A3788" t="s">
        <v>8</v>
      </c>
    </row>
    <row r="3789" ht="15" hidden="1">
      <c r="A3789" t="s">
        <v>8</v>
      </c>
    </row>
    <row r="3790" ht="15" hidden="1">
      <c r="A3790" t="s">
        <v>8</v>
      </c>
    </row>
    <row r="3791" ht="15" hidden="1">
      <c r="A3791" t="s">
        <v>8</v>
      </c>
    </row>
    <row r="3792" ht="15" hidden="1">
      <c r="A3792" t="s">
        <v>13</v>
      </c>
    </row>
    <row r="3793" ht="15" hidden="1">
      <c r="A3793" t="s">
        <v>8</v>
      </c>
    </row>
    <row r="3794" ht="15" hidden="1">
      <c r="A3794" t="s">
        <v>13</v>
      </c>
    </row>
    <row r="3795" ht="15" hidden="1">
      <c r="A3795" t="s">
        <v>13</v>
      </c>
    </row>
    <row r="3796" ht="15" hidden="1">
      <c r="A3796" t="s">
        <v>13</v>
      </c>
    </row>
    <row r="3797" ht="15" hidden="1">
      <c r="A3797" t="s">
        <v>13</v>
      </c>
    </row>
    <row r="3798" ht="15" hidden="1">
      <c r="A3798" t="s">
        <v>8</v>
      </c>
    </row>
    <row r="3799" ht="15" hidden="1">
      <c r="A3799" t="s">
        <v>8</v>
      </c>
    </row>
    <row r="3800" ht="15" hidden="1">
      <c r="A3800" t="s">
        <v>8</v>
      </c>
    </row>
    <row r="3801" ht="15" hidden="1">
      <c r="A3801" t="s">
        <v>8</v>
      </c>
    </row>
    <row r="3802" ht="15" hidden="1">
      <c r="A3802" t="s">
        <v>8</v>
      </c>
    </row>
    <row r="3803" ht="15" hidden="1">
      <c r="A3803" t="s">
        <v>8</v>
      </c>
    </row>
    <row r="3804" ht="15" hidden="1">
      <c r="A3804" t="s">
        <v>8</v>
      </c>
    </row>
    <row r="3805" ht="15" hidden="1">
      <c r="A3805" t="s">
        <v>8</v>
      </c>
    </row>
    <row r="3806" ht="15" hidden="1">
      <c r="A3806" t="s">
        <v>8</v>
      </c>
    </row>
    <row r="3807" ht="15" hidden="1">
      <c r="A3807" t="s">
        <v>13</v>
      </c>
    </row>
    <row r="3808" ht="15" hidden="1">
      <c r="A3808" t="s">
        <v>13</v>
      </c>
    </row>
    <row r="3809" ht="15" hidden="1">
      <c r="A3809" t="s">
        <v>13</v>
      </c>
    </row>
    <row r="3810" ht="15" hidden="1">
      <c r="A3810" t="s">
        <v>13</v>
      </c>
    </row>
    <row r="3811" ht="15" hidden="1">
      <c r="A3811" t="s">
        <v>8</v>
      </c>
    </row>
    <row r="3812" ht="15" hidden="1">
      <c r="A3812" t="s">
        <v>8</v>
      </c>
    </row>
    <row r="3813" ht="15" hidden="1">
      <c r="A3813" t="s">
        <v>8</v>
      </c>
    </row>
    <row r="3814" ht="15" hidden="1">
      <c r="A3814" t="s">
        <v>8</v>
      </c>
    </row>
    <row r="3815" ht="15" hidden="1">
      <c r="A3815" t="s">
        <v>13</v>
      </c>
    </row>
    <row r="3816" ht="15" hidden="1">
      <c r="A3816" t="s">
        <v>13</v>
      </c>
    </row>
    <row r="3817" ht="15" hidden="1">
      <c r="A3817" t="s">
        <v>8</v>
      </c>
    </row>
    <row r="3818" ht="15" hidden="1">
      <c r="A3818" t="s">
        <v>8</v>
      </c>
    </row>
    <row r="3819" ht="15" hidden="1">
      <c r="A3819" t="s">
        <v>8</v>
      </c>
    </row>
    <row r="3820" ht="15" hidden="1">
      <c r="A3820" t="s">
        <v>8</v>
      </c>
    </row>
    <row r="3821" ht="15" hidden="1">
      <c r="A3821" t="s">
        <v>8</v>
      </c>
    </row>
    <row r="3822" ht="15" hidden="1">
      <c r="A3822" t="s">
        <v>8</v>
      </c>
    </row>
    <row r="3823" ht="15" hidden="1">
      <c r="A3823" t="s">
        <v>8</v>
      </c>
    </row>
    <row r="3824" ht="15" hidden="1">
      <c r="A3824" t="s">
        <v>8</v>
      </c>
    </row>
    <row r="3825" ht="15" hidden="1">
      <c r="A3825" t="s">
        <v>8</v>
      </c>
    </row>
    <row r="3826" ht="15" hidden="1">
      <c r="A3826" t="s">
        <v>8</v>
      </c>
    </row>
    <row r="3827" ht="15" hidden="1">
      <c r="A3827" t="s">
        <v>8</v>
      </c>
    </row>
    <row r="3828" ht="15" hidden="1">
      <c r="A3828" t="s">
        <v>8</v>
      </c>
    </row>
    <row r="3829" ht="15" hidden="1">
      <c r="A3829" t="s">
        <v>8</v>
      </c>
    </row>
    <row r="3830" ht="15" hidden="1">
      <c r="A3830" t="s">
        <v>13</v>
      </c>
    </row>
    <row r="3831" ht="15" hidden="1">
      <c r="A3831" t="s">
        <v>13</v>
      </c>
    </row>
    <row r="3832" ht="15" hidden="1">
      <c r="A3832" t="s">
        <v>13</v>
      </c>
    </row>
    <row r="3833" ht="15" hidden="1">
      <c r="A3833" t="s">
        <v>8</v>
      </c>
    </row>
    <row r="3834" ht="15" hidden="1">
      <c r="A3834" t="s">
        <v>8</v>
      </c>
    </row>
    <row r="3835" ht="15" hidden="1">
      <c r="A3835" t="s">
        <v>13</v>
      </c>
    </row>
    <row r="3836" ht="15" hidden="1">
      <c r="A3836" t="s">
        <v>13</v>
      </c>
    </row>
    <row r="3837" ht="15" hidden="1">
      <c r="A3837" t="s">
        <v>8</v>
      </c>
    </row>
    <row r="3838" ht="15" hidden="1">
      <c r="A3838" t="s">
        <v>8</v>
      </c>
    </row>
    <row r="3839" ht="15" hidden="1">
      <c r="A3839" t="s">
        <v>13</v>
      </c>
    </row>
    <row r="3840" ht="15" hidden="1">
      <c r="A3840" t="s">
        <v>13</v>
      </c>
    </row>
    <row r="3841" ht="15" hidden="1">
      <c r="A3841" t="s">
        <v>8</v>
      </c>
    </row>
    <row r="3842" ht="15" hidden="1">
      <c r="A3842" t="s">
        <v>8</v>
      </c>
    </row>
    <row r="3843" ht="15" hidden="1">
      <c r="A3843" t="s">
        <v>13</v>
      </c>
    </row>
    <row r="3844" ht="15" hidden="1">
      <c r="A3844" t="s">
        <v>8</v>
      </c>
    </row>
    <row r="3845" ht="15" hidden="1">
      <c r="A3845" t="s">
        <v>8</v>
      </c>
    </row>
    <row r="3846" ht="15" hidden="1">
      <c r="A3846" t="s">
        <v>8</v>
      </c>
    </row>
    <row r="3847" ht="15" hidden="1">
      <c r="A3847" t="s">
        <v>13</v>
      </c>
    </row>
    <row r="3848" ht="15" hidden="1">
      <c r="A3848" t="s">
        <v>8</v>
      </c>
    </row>
    <row r="3849" ht="15" hidden="1">
      <c r="A3849" t="s">
        <v>8</v>
      </c>
    </row>
    <row r="3850" ht="15" hidden="1">
      <c r="A3850" t="s">
        <v>8</v>
      </c>
    </row>
    <row r="3851" ht="15" hidden="1">
      <c r="A3851" t="s">
        <v>13</v>
      </c>
    </row>
    <row r="3852" ht="15" hidden="1">
      <c r="A3852" t="s">
        <v>13</v>
      </c>
    </row>
    <row r="3853" ht="15" hidden="1">
      <c r="A3853" t="s">
        <v>8</v>
      </c>
    </row>
    <row r="3854" ht="15" hidden="1">
      <c r="A3854" t="s">
        <v>8</v>
      </c>
    </row>
    <row r="3855" ht="15" hidden="1">
      <c r="A3855" t="s">
        <v>13</v>
      </c>
    </row>
    <row r="3856" ht="15" hidden="1">
      <c r="A3856" t="s">
        <v>8</v>
      </c>
    </row>
    <row r="3857" ht="15" hidden="1">
      <c r="A3857" t="s">
        <v>9</v>
      </c>
    </row>
    <row r="3858" ht="15" hidden="1">
      <c r="A3858" t="s">
        <v>9</v>
      </c>
    </row>
    <row r="3859" ht="15" hidden="1">
      <c r="A3859" t="s">
        <v>9</v>
      </c>
    </row>
    <row r="3860" ht="15" hidden="1">
      <c r="A3860" t="s">
        <v>4</v>
      </c>
    </row>
    <row r="3861" ht="15" hidden="1">
      <c r="A3861" t="s">
        <v>9</v>
      </c>
    </row>
    <row r="3862" ht="15" hidden="1">
      <c r="A3862" t="s">
        <v>9</v>
      </c>
    </row>
    <row r="3863" ht="15" hidden="1">
      <c r="A3863" t="s">
        <v>8</v>
      </c>
    </row>
    <row r="3864" ht="15" hidden="1">
      <c r="A3864" t="s">
        <v>8</v>
      </c>
    </row>
    <row r="3865" ht="15" hidden="1">
      <c r="A3865" t="s">
        <v>9</v>
      </c>
    </row>
    <row r="3866" ht="15" hidden="1">
      <c r="A3866" t="s">
        <v>13</v>
      </c>
    </row>
    <row r="3867" ht="15" hidden="1">
      <c r="A3867" t="s">
        <v>8</v>
      </c>
    </row>
    <row r="3868" ht="15" hidden="1">
      <c r="A3868" t="s">
        <v>13</v>
      </c>
    </row>
    <row r="3869" ht="15" hidden="1">
      <c r="A3869" t="s">
        <v>8</v>
      </c>
    </row>
    <row r="3870" ht="15" hidden="1">
      <c r="A3870" t="s">
        <v>13</v>
      </c>
    </row>
    <row r="3871" ht="15" hidden="1">
      <c r="A3871" t="s">
        <v>13</v>
      </c>
    </row>
    <row r="3872" ht="15" hidden="1">
      <c r="A3872" t="s">
        <v>8</v>
      </c>
    </row>
    <row r="3873" ht="15" hidden="1">
      <c r="A3873" t="s">
        <v>8</v>
      </c>
    </row>
    <row r="3874" ht="15" hidden="1">
      <c r="A3874" t="s">
        <v>13</v>
      </c>
    </row>
    <row r="3875" ht="15" hidden="1">
      <c r="A3875" t="s">
        <v>8</v>
      </c>
    </row>
    <row r="3876" ht="15" hidden="1">
      <c r="A3876" t="s">
        <v>8</v>
      </c>
    </row>
    <row r="3877" ht="15" hidden="1">
      <c r="A3877" t="s">
        <v>8</v>
      </c>
    </row>
    <row r="3878" ht="15" hidden="1">
      <c r="A3878" t="s">
        <v>8</v>
      </c>
    </row>
    <row r="3879" ht="15" hidden="1">
      <c r="A3879" t="s">
        <v>8</v>
      </c>
    </row>
    <row r="3880" ht="15" hidden="1">
      <c r="A3880" t="s">
        <v>8</v>
      </c>
    </row>
    <row r="3881" ht="15" hidden="1">
      <c r="A3881" t="s">
        <v>8</v>
      </c>
    </row>
    <row r="3882" ht="15" hidden="1">
      <c r="A3882" t="s">
        <v>8</v>
      </c>
    </row>
    <row r="3883" ht="15" hidden="1">
      <c r="A3883" t="s">
        <v>13</v>
      </c>
    </row>
    <row r="3884" ht="15" hidden="1">
      <c r="A3884" t="s">
        <v>8</v>
      </c>
    </row>
    <row r="3885" ht="15" hidden="1">
      <c r="A3885" t="s">
        <v>13</v>
      </c>
    </row>
    <row r="3886" ht="15" hidden="1">
      <c r="A3886" t="s">
        <v>13</v>
      </c>
    </row>
    <row r="3887" ht="15" hidden="1">
      <c r="A3887" t="s">
        <v>13</v>
      </c>
    </row>
    <row r="3888" ht="15" hidden="1">
      <c r="A3888" t="s">
        <v>13</v>
      </c>
    </row>
    <row r="3889" ht="15" hidden="1">
      <c r="A3889" t="s">
        <v>8</v>
      </c>
    </row>
    <row r="3890" ht="15" hidden="1">
      <c r="A3890" t="s">
        <v>8</v>
      </c>
    </row>
    <row r="3891" ht="15" hidden="1">
      <c r="A3891" t="s">
        <v>8</v>
      </c>
    </row>
    <row r="3892" ht="15" hidden="1">
      <c r="A3892" t="s">
        <v>13</v>
      </c>
    </row>
    <row r="3893" ht="15" hidden="1">
      <c r="A3893" t="s">
        <v>8</v>
      </c>
    </row>
    <row r="3894" ht="15" hidden="1">
      <c r="A3894" t="s">
        <v>8</v>
      </c>
    </row>
    <row r="3895" ht="15" hidden="1">
      <c r="A3895" t="s">
        <v>13</v>
      </c>
    </row>
    <row r="3896" ht="15" hidden="1">
      <c r="A3896" t="s">
        <v>13</v>
      </c>
    </row>
    <row r="3897" ht="15" hidden="1">
      <c r="A3897" t="s">
        <v>8</v>
      </c>
    </row>
    <row r="3898" ht="15" hidden="1">
      <c r="A3898" t="s">
        <v>8</v>
      </c>
    </row>
    <row r="3899" ht="15" hidden="1">
      <c r="A3899" t="s">
        <v>8</v>
      </c>
    </row>
    <row r="3900" ht="15" hidden="1">
      <c r="A3900" t="s">
        <v>13</v>
      </c>
    </row>
    <row r="3901" ht="15" hidden="1">
      <c r="A3901" t="s">
        <v>8</v>
      </c>
    </row>
    <row r="3902" ht="15" hidden="1">
      <c r="A3902" t="s">
        <v>8</v>
      </c>
    </row>
    <row r="3903" ht="15" hidden="1">
      <c r="A3903" t="s">
        <v>13</v>
      </c>
    </row>
    <row r="3904" ht="15" hidden="1">
      <c r="A3904" t="s">
        <v>8</v>
      </c>
    </row>
    <row r="3905" ht="15" hidden="1">
      <c r="A3905" t="s">
        <v>13</v>
      </c>
    </row>
    <row r="3906" ht="15" hidden="1">
      <c r="A3906" t="s">
        <v>13</v>
      </c>
    </row>
    <row r="3907" ht="15" hidden="1">
      <c r="A3907" t="s">
        <v>8</v>
      </c>
    </row>
    <row r="3908" ht="15" hidden="1">
      <c r="A3908" t="s">
        <v>8</v>
      </c>
    </row>
    <row r="3909" ht="15" hidden="1">
      <c r="A3909" t="s">
        <v>13</v>
      </c>
    </row>
    <row r="3910" ht="15" hidden="1">
      <c r="A3910" t="s">
        <v>13</v>
      </c>
    </row>
    <row r="3911" ht="15" hidden="1">
      <c r="A3911" t="s">
        <v>13</v>
      </c>
    </row>
    <row r="3912" ht="15" hidden="1">
      <c r="A3912" t="s">
        <v>8</v>
      </c>
    </row>
    <row r="3913" ht="15" hidden="1">
      <c r="A3913" t="s">
        <v>8</v>
      </c>
    </row>
    <row r="3914" ht="15" hidden="1">
      <c r="A3914" t="s">
        <v>8</v>
      </c>
    </row>
    <row r="3915" ht="15" hidden="1">
      <c r="A3915" t="s">
        <v>13</v>
      </c>
    </row>
    <row r="3916" ht="15" hidden="1">
      <c r="A3916" t="s">
        <v>8</v>
      </c>
    </row>
    <row r="3917" ht="15" hidden="1">
      <c r="A3917" t="s">
        <v>8</v>
      </c>
    </row>
    <row r="3918" ht="15" hidden="1">
      <c r="A3918" t="s">
        <v>8</v>
      </c>
    </row>
    <row r="3919" ht="15" hidden="1">
      <c r="A3919" t="s">
        <v>13</v>
      </c>
    </row>
    <row r="3920" ht="15" hidden="1">
      <c r="A3920" t="s">
        <v>8</v>
      </c>
    </row>
    <row r="3921" ht="15" hidden="1">
      <c r="A3921" t="s">
        <v>8</v>
      </c>
    </row>
    <row r="3922" ht="15" hidden="1">
      <c r="A3922" t="s">
        <v>8</v>
      </c>
    </row>
    <row r="3923" ht="15" hidden="1">
      <c r="A3923" t="s">
        <v>13</v>
      </c>
    </row>
    <row r="3924" ht="15" hidden="1">
      <c r="A3924" t="s">
        <v>13</v>
      </c>
    </row>
    <row r="3925" ht="15" hidden="1">
      <c r="A3925" t="s">
        <v>8</v>
      </c>
    </row>
    <row r="3926" ht="15" hidden="1">
      <c r="A3926" t="s">
        <v>13</v>
      </c>
    </row>
    <row r="3927" ht="15" hidden="1">
      <c r="A3927" t="s">
        <v>8</v>
      </c>
    </row>
    <row r="3928" ht="15" hidden="1">
      <c r="A3928" t="s">
        <v>13</v>
      </c>
    </row>
    <row r="3929" ht="15" hidden="1">
      <c r="A3929" t="s">
        <v>8</v>
      </c>
    </row>
    <row r="3930" ht="15" hidden="1">
      <c r="A3930" t="s">
        <v>13</v>
      </c>
    </row>
    <row r="3931" ht="15" hidden="1">
      <c r="A3931" t="s">
        <v>13</v>
      </c>
    </row>
    <row r="3932" ht="15" hidden="1">
      <c r="A3932" t="s">
        <v>8</v>
      </c>
    </row>
    <row r="3933" ht="15" hidden="1">
      <c r="A3933" t="s">
        <v>13</v>
      </c>
    </row>
    <row r="3934" ht="15" hidden="1">
      <c r="A3934" t="s">
        <v>8</v>
      </c>
    </row>
    <row r="3935" ht="15" hidden="1">
      <c r="A3935" t="s">
        <v>8</v>
      </c>
    </row>
    <row r="3936" ht="15" hidden="1">
      <c r="A3936" t="s">
        <v>13</v>
      </c>
    </row>
    <row r="3937" ht="15" hidden="1">
      <c r="A3937" t="s">
        <v>8</v>
      </c>
    </row>
    <row r="3938" ht="15" hidden="1">
      <c r="A3938" t="s">
        <v>8</v>
      </c>
    </row>
    <row r="3939" ht="15" hidden="1">
      <c r="A3939" t="s">
        <v>13</v>
      </c>
    </row>
    <row r="3940" ht="15" hidden="1">
      <c r="A3940" t="s">
        <v>13</v>
      </c>
    </row>
    <row r="3941" ht="15" hidden="1">
      <c r="A3941" t="s">
        <v>13</v>
      </c>
    </row>
    <row r="3942" ht="15" hidden="1">
      <c r="A3942" t="s">
        <v>8</v>
      </c>
    </row>
    <row r="3943" ht="15" hidden="1">
      <c r="A3943" t="s">
        <v>13</v>
      </c>
    </row>
    <row r="3944" ht="15" hidden="1">
      <c r="A3944" t="s">
        <v>8</v>
      </c>
    </row>
    <row r="3945" ht="15" hidden="1">
      <c r="A3945" t="s">
        <v>8</v>
      </c>
    </row>
    <row r="3946" ht="15" hidden="1">
      <c r="A3946" t="s">
        <v>8</v>
      </c>
    </row>
    <row r="3947" ht="15" hidden="1">
      <c r="A3947" t="s">
        <v>8</v>
      </c>
    </row>
    <row r="3948" ht="15" hidden="1">
      <c r="A3948" t="s">
        <v>13</v>
      </c>
    </row>
    <row r="3949" ht="15" hidden="1">
      <c r="A3949" t="s">
        <v>8</v>
      </c>
    </row>
    <row r="3950" ht="15" hidden="1">
      <c r="A3950" t="s">
        <v>13</v>
      </c>
    </row>
    <row r="3951" ht="15" hidden="1">
      <c r="A3951" t="s">
        <v>8</v>
      </c>
    </row>
    <row r="3952" ht="15" hidden="1">
      <c r="A3952" t="s">
        <v>8</v>
      </c>
    </row>
    <row r="3953" ht="15" hidden="1">
      <c r="A3953" t="s">
        <v>8</v>
      </c>
    </row>
    <row r="3954" ht="15" hidden="1">
      <c r="A3954" t="s">
        <v>8</v>
      </c>
    </row>
    <row r="3955" ht="15" hidden="1">
      <c r="A3955" t="s">
        <v>13</v>
      </c>
    </row>
    <row r="3956" ht="15" hidden="1">
      <c r="A3956" t="s">
        <v>8</v>
      </c>
    </row>
    <row r="3957" ht="15" hidden="1">
      <c r="A3957" t="s">
        <v>13</v>
      </c>
    </row>
    <row r="3958" ht="15" hidden="1">
      <c r="A3958" t="s">
        <v>8</v>
      </c>
    </row>
    <row r="3959" ht="15" hidden="1">
      <c r="A3959" t="s">
        <v>8</v>
      </c>
    </row>
    <row r="3960" ht="15" hidden="1">
      <c r="A3960" t="s">
        <v>8</v>
      </c>
    </row>
    <row r="3961" ht="15" hidden="1">
      <c r="A3961" t="s">
        <v>8</v>
      </c>
    </row>
    <row r="3962" ht="15" hidden="1">
      <c r="A3962" t="s">
        <v>8</v>
      </c>
    </row>
    <row r="3963" ht="15" hidden="1">
      <c r="A3963" t="s">
        <v>8</v>
      </c>
    </row>
    <row r="3964" ht="15" hidden="1">
      <c r="A3964" t="s">
        <v>8</v>
      </c>
    </row>
    <row r="3965" ht="15" hidden="1">
      <c r="A3965" t="s">
        <v>8</v>
      </c>
    </row>
    <row r="3966" ht="15" hidden="1">
      <c r="A3966" t="s">
        <v>13</v>
      </c>
    </row>
    <row r="3967" ht="15" hidden="1">
      <c r="A3967" t="s">
        <v>8</v>
      </c>
    </row>
    <row r="3968" ht="15" hidden="1">
      <c r="A3968" t="s">
        <v>8</v>
      </c>
    </row>
    <row r="3969" ht="15" hidden="1">
      <c r="A3969" t="s">
        <v>8</v>
      </c>
    </row>
    <row r="3970" ht="15" hidden="1">
      <c r="A3970" t="s">
        <v>8</v>
      </c>
    </row>
    <row r="3971" ht="15" hidden="1">
      <c r="A3971" t="s">
        <v>8</v>
      </c>
    </row>
    <row r="3972" ht="15" hidden="1">
      <c r="A3972" t="s">
        <v>8</v>
      </c>
    </row>
    <row r="3973" ht="15" hidden="1">
      <c r="A3973" t="s">
        <v>8</v>
      </c>
    </row>
    <row r="3974" ht="15" hidden="1">
      <c r="A3974" t="s">
        <v>13</v>
      </c>
    </row>
    <row r="3975" ht="15" hidden="1">
      <c r="A3975" t="s">
        <v>8</v>
      </c>
    </row>
    <row r="3976" ht="15" hidden="1">
      <c r="A3976" t="s">
        <v>8</v>
      </c>
    </row>
    <row r="3977" ht="15" hidden="1">
      <c r="A3977" t="s">
        <v>8</v>
      </c>
    </row>
    <row r="3978" ht="15" hidden="1">
      <c r="A3978" t="s">
        <v>13</v>
      </c>
    </row>
    <row r="3979" ht="15" hidden="1">
      <c r="A3979" t="s">
        <v>8</v>
      </c>
    </row>
    <row r="3980" ht="15" hidden="1">
      <c r="A3980" t="s">
        <v>8</v>
      </c>
    </row>
    <row r="3981" ht="15" hidden="1">
      <c r="A3981" t="s">
        <v>13</v>
      </c>
    </row>
    <row r="3982" ht="15" hidden="1">
      <c r="A3982" t="s">
        <v>13</v>
      </c>
    </row>
    <row r="3983" ht="15" hidden="1">
      <c r="A3983" t="s">
        <v>8</v>
      </c>
    </row>
    <row r="3984" ht="15" hidden="1">
      <c r="A3984" t="s">
        <v>8</v>
      </c>
    </row>
    <row r="3985" ht="15" hidden="1">
      <c r="A3985" t="s">
        <v>13</v>
      </c>
    </row>
    <row r="3986" ht="15" hidden="1">
      <c r="A3986" t="s">
        <v>8</v>
      </c>
    </row>
    <row r="3987" ht="15" hidden="1">
      <c r="A3987" t="s">
        <v>8</v>
      </c>
    </row>
    <row r="3988" ht="15" hidden="1">
      <c r="A3988" t="s">
        <v>8</v>
      </c>
    </row>
    <row r="3989" ht="15" hidden="1">
      <c r="A3989" t="s">
        <v>8</v>
      </c>
    </row>
    <row r="3990" ht="15" hidden="1">
      <c r="A3990" t="s">
        <v>8</v>
      </c>
    </row>
    <row r="3991" ht="15" hidden="1">
      <c r="A3991" t="s">
        <v>8</v>
      </c>
    </row>
    <row r="3992" ht="15" hidden="1">
      <c r="A3992" t="s">
        <v>8</v>
      </c>
    </row>
    <row r="3993" ht="15" hidden="1">
      <c r="A3993" t="s">
        <v>13</v>
      </c>
    </row>
    <row r="3994" ht="15" hidden="1">
      <c r="A3994" t="s">
        <v>13</v>
      </c>
    </row>
    <row r="3995" ht="15" hidden="1">
      <c r="A3995" t="s">
        <v>13</v>
      </c>
    </row>
    <row r="3996" ht="15" hidden="1">
      <c r="A3996" t="s">
        <v>8</v>
      </c>
    </row>
    <row r="3997" ht="15" hidden="1">
      <c r="A3997" t="s">
        <v>13</v>
      </c>
    </row>
    <row r="3998" ht="15" hidden="1">
      <c r="A3998" t="s">
        <v>8</v>
      </c>
    </row>
    <row r="3999" ht="15" hidden="1">
      <c r="A3999" t="s">
        <v>8</v>
      </c>
    </row>
    <row r="4000" ht="15" hidden="1">
      <c r="A4000" t="s">
        <v>8</v>
      </c>
    </row>
    <row r="4001" ht="15" hidden="1">
      <c r="A4001" t="s">
        <v>8</v>
      </c>
    </row>
    <row r="4002" ht="15" hidden="1">
      <c r="A4002" t="s">
        <v>8</v>
      </c>
    </row>
    <row r="4003" ht="15" hidden="1">
      <c r="A4003" t="s">
        <v>8</v>
      </c>
    </row>
    <row r="4004" ht="15" hidden="1">
      <c r="A4004" t="s">
        <v>8</v>
      </c>
    </row>
    <row r="4005" ht="15" hidden="1">
      <c r="A4005" t="s">
        <v>8</v>
      </c>
    </row>
    <row r="4006" ht="15" hidden="1">
      <c r="A4006" t="s">
        <v>13</v>
      </c>
    </row>
    <row r="4007" ht="15" hidden="1">
      <c r="A4007" t="s">
        <v>13</v>
      </c>
    </row>
    <row r="4008" ht="15" hidden="1">
      <c r="A4008" t="s">
        <v>8</v>
      </c>
    </row>
    <row r="4009" ht="15" hidden="1">
      <c r="A4009" t="s">
        <v>8</v>
      </c>
    </row>
    <row r="4010" ht="15" hidden="1">
      <c r="A4010" t="s">
        <v>8</v>
      </c>
    </row>
    <row r="4011" ht="15" hidden="1">
      <c r="A4011" t="s">
        <v>8</v>
      </c>
    </row>
    <row r="4012" ht="15" hidden="1">
      <c r="A4012" t="s">
        <v>13</v>
      </c>
    </row>
    <row r="4013" ht="15" hidden="1">
      <c r="A4013" t="s">
        <v>13</v>
      </c>
    </row>
    <row r="4014" ht="15" hidden="1">
      <c r="A4014" t="s">
        <v>8</v>
      </c>
    </row>
    <row r="4015" ht="15" hidden="1">
      <c r="A4015" t="s">
        <v>13</v>
      </c>
    </row>
    <row r="4016" ht="15" hidden="1">
      <c r="A4016" t="s">
        <v>8</v>
      </c>
    </row>
    <row r="4017" ht="15" hidden="1">
      <c r="A4017" t="s">
        <v>8</v>
      </c>
    </row>
    <row r="4018" ht="15" hidden="1">
      <c r="A4018" t="s">
        <v>8</v>
      </c>
    </row>
    <row r="4019" ht="15" hidden="1">
      <c r="A4019" t="s">
        <v>13</v>
      </c>
    </row>
    <row r="4020" ht="15" hidden="1">
      <c r="A4020" t="s">
        <v>8</v>
      </c>
    </row>
    <row r="4021" ht="15" hidden="1">
      <c r="A4021" t="s">
        <v>8</v>
      </c>
    </row>
    <row r="4022" ht="15" hidden="1">
      <c r="A4022" t="s">
        <v>8</v>
      </c>
    </row>
    <row r="4023" ht="15" hidden="1">
      <c r="A4023" t="s">
        <v>8</v>
      </c>
    </row>
    <row r="4024" ht="15" hidden="1">
      <c r="A4024" t="s">
        <v>8</v>
      </c>
    </row>
    <row r="4025" ht="15" hidden="1">
      <c r="A4025" t="s">
        <v>8</v>
      </c>
    </row>
    <row r="4026" ht="15" hidden="1">
      <c r="A4026" t="s">
        <v>8</v>
      </c>
    </row>
    <row r="4027" ht="15" hidden="1">
      <c r="A4027" t="s">
        <v>8</v>
      </c>
    </row>
    <row r="4028" ht="15" hidden="1">
      <c r="A4028" t="s">
        <v>8</v>
      </c>
    </row>
    <row r="4029" ht="15" hidden="1">
      <c r="A4029" t="s">
        <v>8</v>
      </c>
    </row>
    <row r="4030" ht="15" hidden="1">
      <c r="A4030" t="s">
        <v>13</v>
      </c>
    </row>
    <row r="4031" ht="15" hidden="1">
      <c r="A4031" t="s">
        <v>8</v>
      </c>
    </row>
    <row r="4032" ht="15" hidden="1">
      <c r="A4032" t="s">
        <v>8</v>
      </c>
    </row>
    <row r="4033" ht="15" hidden="1">
      <c r="A4033" t="s">
        <v>8</v>
      </c>
    </row>
    <row r="4034" ht="15" hidden="1">
      <c r="A4034" t="s">
        <v>8</v>
      </c>
    </row>
    <row r="4035" ht="15" hidden="1">
      <c r="A4035" t="s">
        <v>8</v>
      </c>
    </row>
    <row r="4036" ht="15" hidden="1">
      <c r="A4036" t="s">
        <v>8</v>
      </c>
    </row>
    <row r="4037" ht="15" hidden="1">
      <c r="A4037" t="s">
        <v>8</v>
      </c>
    </row>
    <row r="4038" ht="15" hidden="1">
      <c r="A4038" t="s">
        <v>13</v>
      </c>
    </row>
    <row r="4039" ht="15" hidden="1">
      <c r="A4039" t="s">
        <v>13</v>
      </c>
    </row>
    <row r="4040" ht="15" hidden="1">
      <c r="A4040" t="s">
        <v>8</v>
      </c>
    </row>
    <row r="4041" ht="15" hidden="1">
      <c r="A4041" t="s">
        <v>8</v>
      </c>
    </row>
    <row r="4042" ht="15" hidden="1">
      <c r="A4042" t="s">
        <v>13</v>
      </c>
    </row>
    <row r="4043" ht="15" hidden="1">
      <c r="A4043" t="s">
        <v>13</v>
      </c>
    </row>
    <row r="4044" ht="15" hidden="1">
      <c r="A4044" t="s">
        <v>8</v>
      </c>
    </row>
    <row r="4045" ht="15" hidden="1">
      <c r="A4045" t="s">
        <v>13</v>
      </c>
    </row>
    <row r="4046" ht="15" hidden="1">
      <c r="A4046" t="s">
        <v>8</v>
      </c>
    </row>
    <row r="4047" ht="15" hidden="1">
      <c r="A4047" t="s">
        <v>8</v>
      </c>
    </row>
    <row r="4048" ht="15" hidden="1">
      <c r="A4048" t="s">
        <v>8</v>
      </c>
    </row>
    <row r="4049" ht="15" hidden="1">
      <c r="A4049" t="s">
        <v>8</v>
      </c>
    </row>
    <row r="4050" ht="15" hidden="1">
      <c r="A4050" t="s">
        <v>8</v>
      </c>
    </row>
    <row r="4051" ht="15" hidden="1">
      <c r="A4051" t="s">
        <v>13</v>
      </c>
    </row>
    <row r="4052" ht="15" hidden="1">
      <c r="A4052" t="s">
        <v>13</v>
      </c>
    </row>
    <row r="4053" ht="15" hidden="1">
      <c r="A4053" t="s">
        <v>13</v>
      </c>
    </row>
    <row r="4054" ht="15" hidden="1">
      <c r="A4054" t="s">
        <v>8</v>
      </c>
    </row>
    <row r="4055" ht="15" hidden="1">
      <c r="A4055" t="s">
        <v>8</v>
      </c>
    </row>
    <row r="4056" ht="15" hidden="1">
      <c r="A4056" t="s">
        <v>13</v>
      </c>
    </row>
    <row r="4057" ht="15" hidden="1">
      <c r="A4057" t="s">
        <v>13</v>
      </c>
    </row>
    <row r="4058" ht="15" hidden="1">
      <c r="A4058" t="s">
        <v>8</v>
      </c>
    </row>
    <row r="4059" ht="15" hidden="1">
      <c r="A4059" t="s">
        <v>8</v>
      </c>
    </row>
    <row r="4060" ht="15" hidden="1">
      <c r="A4060" t="s">
        <v>8</v>
      </c>
    </row>
    <row r="4061" ht="15" hidden="1">
      <c r="A4061" t="s">
        <v>13</v>
      </c>
    </row>
    <row r="4062" ht="15" hidden="1">
      <c r="A4062" t="s">
        <v>8</v>
      </c>
    </row>
    <row r="4063" ht="15" hidden="1">
      <c r="A4063" t="s">
        <v>8</v>
      </c>
    </row>
    <row r="4064" ht="15" hidden="1">
      <c r="A4064" t="s">
        <v>8</v>
      </c>
    </row>
    <row r="4065" ht="15" hidden="1">
      <c r="A4065" t="s">
        <v>8</v>
      </c>
    </row>
    <row r="4066" ht="15" hidden="1">
      <c r="A4066" t="s">
        <v>8</v>
      </c>
    </row>
    <row r="4067" ht="15" hidden="1">
      <c r="A4067" t="s">
        <v>13</v>
      </c>
    </row>
    <row r="4068" ht="15" hidden="1">
      <c r="A4068" t="s">
        <v>8</v>
      </c>
    </row>
    <row r="4069" ht="15" hidden="1">
      <c r="A4069" t="s">
        <v>8</v>
      </c>
    </row>
    <row r="4070" ht="15" hidden="1">
      <c r="A4070" t="s">
        <v>8</v>
      </c>
    </row>
    <row r="4071" ht="15" hidden="1">
      <c r="A4071" t="s">
        <v>8</v>
      </c>
    </row>
    <row r="4072" ht="15" hidden="1">
      <c r="A4072" t="s">
        <v>8</v>
      </c>
    </row>
    <row r="4073" ht="15" hidden="1">
      <c r="A4073" t="s">
        <v>8</v>
      </c>
    </row>
    <row r="4074" ht="15" hidden="1">
      <c r="A4074" t="s">
        <v>8</v>
      </c>
    </row>
    <row r="4075" ht="15" hidden="1">
      <c r="A4075" t="s">
        <v>13</v>
      </c>
    </row>
    <row r="4076" ht="15" hidden="1">
      <c r="A4076" t="s">
        <v>13</v>
      </c>
    </row>
    <row r="4077" ht="15" hidden="1">
      <c r="A4077" t="s">
        <v>8</v>
      </c>
    </row>
    <row r="4078" ht="15" hidden="1">
      <c r="A4078" t="s">
        <v>8</v>
      </c>
    </row>
    <row r="4079" ht="15" hidden="1">
      <c r="A4079" t="s">
        <v>13</v>
      </c>
    </row>
    <row r="4080" ht="15" hidden="1">
      <c r="A4080" t="s">
        <v>13</v>
      </c>
    </row>
    <row r="4081" ht="15" hidden="1">
      <c r="A4081" t="s">
        <v>8</v>
      </c>
    </row>
    <row r="4082" ht="15" hidden="1">
      <c r="A4082" t="s">
        <v>8</v>
      </c>
    </row>
    <row r="4083" ht="15" hidden="1">
      <c r="A4083" t="s">
        <v>8</v>
      </c>
    </row>
    <row r="4084" ht="15" hidden="1">
      <c r="A4084" t="s">
        <v>8</v>
      </c>
    </row>
    <row r="4085" ht="15" hidden="1">
      <c r="A4085" t="s">
        <v>8</v>
      </c>
    </row>
    <row r="4086" ht="15" hidden="1">
      <c r="A4086" t="s">
        <v>13</v>
      </c>
    </row>
    <row r="4087" ht="15" hidden="1">
      <c r="A4087" t="s">
        <v>8</v>
      </c>
    </row>
    <row r="4088" ht="15" hidden="1">
      <c r="A4088" t="s">
        <v>8</v>
      </c>
    </row>
    <row r="4089" ht="15" hidden="1">
      <c r="A4089" t="s">
        <v>8</v>
      </c>
    </row>
    <row r="4090" ht="15" hidden="1">
      <c r="A4090" t="s">
        <v>13</v>
      </c>
    </row>
    <row r="4091" ht="15" hidden="1">
      <c r="A4091" t="s">
        <v>8</v>
      </c>
    </row>
    <row r="4092" ht="15" hidden="1">
      <c r="A4092" t="s">
        <v>8</v>
      </c>
    </row>
    <row r="4093" ht="15" hidden="1">
      <c r="A4093" t="s">
        <v>8</v>
      </c>
    </row>
    <row r="4094" ht="15" hidden="1">
      <c r="A4094" t="s">
        <v>8</v>
      </c>
    </row>
    <row r="4095" ht="15" hidden="1">
      <c r="A4095" t="s">
        <v>8</v>
      </c>
    </row>
    <row r="4096" ht="15" hidden="1">
      <c r="A4096" t="s">
        <v>13</v>
      </c>
    </row>
    <row r="4097" ht="15" hidden="1">
      <c r="A4097" t="s">
        <v>13</v>
      </c>
    </row>
    <row r="4098" ht="15" hidden="1">
      <c r="A4098" t="s">
        <v>13</v>
      </c>
    </row>
    <row r="4099" ht="15" hidden="1">
      <c r="A4099" t="s">
        <v>8</v>
      </c>
    </row>
    <row r="4100" ht="15" hidden="1">
      <c r="A4100" t="s">
        <v>8</v>
      </c>
    </row>
    <row r="4101" ht="15" hidden="1">
      <c r="A4101" t="s">
        <v>8</v>
      </c>
    </row>
    <row r="4102" ht="15" hidden="1">
      <c r="A4102" t="s">
        <v>13</v>
      </c>
    </row>
    <row r="4103" ht="15" hidden="1">
      <c r="A4103" t="s">
        <v>8</v>
      </c>
    </row>
    <row r="4104" ht="15" hidden="1">
      <c r="A4104" t="s">
        <v>8</v>
      </c>
    </row>
    <row r="4105" ht="15" hidden="1">
      <c r="A4105" t="s">
        <v>8</v>
      </c>
    </row>
    <row r="4106" ht="15" hidden="1">
      <c r="A4106" t="s">
        <v>8</v>
      </c>
    </row>
    <row r="4107" ht="15" hidden="1">
      <c r="A4107" t="s">
        <v>8</v>
      </c>
    </row>
    <row r="4108" ht="15" hidden="1">
      <c r="A4108" t="s">
        <v>13</v>
      </c>
    </row>
    <row r="4109" ht="15" hidden="1">
      <c r="A4109" t="s">
        <v>8</v>
      </c>
    </row>
    <row r="4110" ht="15" hidden="1">
      <c r="A4110" t="s">
        <v>8</v>
      </c>
    </row>
    <row r="4111" ht="15" hidden="1">
      <c r="A4111" t="s">
        <v>13</v>
      </c>
    </row>
    <row r="4112" ht="15" hidden="1">
      <c r="A4112" t="s">
        <v>8</v>
      </c>
    </row>
    <row r="4113" ht="15" hidden="1">
      <c r="A4113" t="s">
        <v>8</v>
      </c>
    </row>
    <row r="4114" ht="15" hidden="1">
      <c r="A4114" t="s">
        <v>8</v>
      </c>
    </row>
    <row r="4115" ht="15" hidden="1">
      <c r="A4115" t="s">
        <v>13</v>
      </c>
    </row>
    <row r="4116" ht="15" hidden="1">
      <c r="A4116" t="s">
        <v>13</v>
      </c>
    </row>
    <row r="4117" ht="15" hidden="1">
      <c r="A4117" t="s">
        <v>8</v>
      </c>
    </row>
    <row r="4118" ht="15" hidden="1">
      <c r="A4118" t="s">
        <v>13</v>
      </c>
    </row>
    <row r="4119" ht="15" hidden="1">
      <c r="A4119" t="s">
        <v>8</v>
      </c>
    </row>
    <row r="4120" ht="15" hidden="1">
      <c r="A4120" t="s">
        <v>8</v>
      </c>
    </row>
    <row r="4121" ht="15" hidden="1">
      <c r="A4121" t="s">
        <v>8</v>
      </c>
    </row>
    <row r="4122" ht="15" hidden="1">
      <c r="A4122" t="s">
        <v>8</v>
      </c>
    </row>
    <row r="4123" ht="15" hidden="1">
      <c r="A4123" t="s">
        <v>8</v>
      </c>
    </row>
    <row r="4124" ht="15" hidden="1">
      <c r="A4124" t="s">
        <v>8</v>
      </c>
    </row>
    <row r="4125" ht="15" hidden="1">
      <c r="A4125" t="s">
        <v>8</v>
      </c>
    </row>
    <row r="4126" ht="15" hidden="1">
      <c r="A4126" t="s">
        <v>13</v>
      </c>
    </row>
    <row r="4127" ht="15" hidden="1">
      <c r="A4127" t="s">
        <v>8</v>
      </c>
    </row>
    <row r="4128" ht="15" hidden="1">
      <c r="A4128" t="s">
        <v>8</v>
      </c>
    </row>
    <row r="4129" ht="15" hidden="1">
      <c r="A4129" t="s">
        <v>8</v>
      </c>
    </row>
    <row r="4130" ht="15" hidden="1">
      <c r="A4130" t="s">
        <v>13</v>
      </c>
    </row>
    <row r="4131" ht="15" hidden="1">
      <c r="A4131" t="s">
        <v>8</v>
      </c>
    </row>
    <row r="4132" ht="15" hidden="1">
      <c r="A4132" t="s">
        <v>13</v>
      </c>
    </row>
    <row r="4133" ht="15" hidden="1">
      <c r="A4133" t="s">
        <v>13</v>
      </c>
    </row>
    <row r="4134" ht="15" hidden="1">
      <c r="A4134" t="s">
        <v>13</v>
      </c>
    </row>
    <row r="4135" ht="15" hidden="1">
      <c r="A4135" t="s">
        <v>13</v>
      </c>
    </row>
    <row r="4136" ht="15" hidden="1">
      <c r="A4136" t="s">
        <v>13</v>
      </c>
    </row>
    <row r="4137" ht="15" hidden="1">
      <c r="A4137" t="s">
        <v>13</v>
      </c>
    </row>
    <row r="4138" ht="15" hidden="1">
      <c r="A4138" t="s">
        <v>13</v>
      </c>
    </row>
    <row r="4139" ht="15" hidden="1">
      <c r="A4139" t="s">
        <v>10</v>
      </c>
    </row>
    <row r="4140" ht="15" hidden="1">
      <c r="A4140" t="s">
        <v>10</v>
      </c>
    </row>
    <row r="4141" ht="15" hidden="1">
      <c r="A4141" t="s">
        <v>10</v>
      </c>
    </row>
    <row r="4142" ht="15" hidden="1">
      <c r="A4142" t="s">
        <v>10</v>
      </c>
    </row>
    <row r="4143" ht="15" hidden="1">
      <c r="A4143" t="s">
        <v>10</v>
      </c>
    </row>
    <row r="4144" ht="15" hidden="1">
      <c r="A4144" t="s">
        <v>10</v>
      </c>
    </row>
    <row r="4145" ht="15" hidden="1">
      <c r="A4145" t="s">
        <v>10</v>
      </c>
    </row>
    <row r="4146" ht="15" hidden="1">
      <c r="A4146" t="s">
        <v>10</v>
      </c>
    </row>
    <row r="4147" ht="15" hidden="1">
      <c r="A4147" t="s">
        <v>10</v>
      </c>
    </row>
    <row r="4148" ht="15" hidden="1">
      <c r="A4148" t="s">
        <v>10</v>
      </c>
    </row>
    <row r="4149" ht="15" hidden="1">
      <c r="A4149" t="s">
        <v>10</v>
      </c>
    </row>
    <row r="4150" ht="15" hidden="1">
      <c r="A4150" t="s">
        <v>10</v>
      </c>
    </row>
    <row r="4151" ht="15" hidden="1">
      <c r="A4151" t="s">
        <v>10</v>
      </c>
    </row>
    <row r="4152" ht="15" hidden="1">
      <c r="A4152" t="s">
        <v>10</v>
      </c>
    </row>
    <row r="4153" ht="15" hidden="1">
      <c r="A4153" t="s">
        <v>10</v>
      </c>
    </row>
    <row r="4154" ht="15" hidden="1">
      <c r="A4154" t="s">
        <v>10</v>
      </c>
    </row>
    <row r="4155" ht="15" hidden="1">
      <c r="A4155" t="s">
        <v>10</v>
      </c>
    </row>
    <row r="4156" ht="15" hidden="1">
      <c r="A4156" t="s">
        <v>10</v>
      </c>
    </row>
    <row r="4157" ht="15" hidden="1">
      <c r="A4157" t="s">
        <v>10</v>
      </c>
    </row>
    <row r="4158" ht="15" hidden="1">
      <c r="A4158" t="s">
        <v>10</v>
      </c>
    </row>
    <row r="4159" ht="15" hidden="1">
      <c r="A4159" t="s">
        <v>10</v>
      </c>
    </row>
    <row r="4160" ht="15" hidden="1">
      <c r="A4160" t="s">
        <v>10</v>
      </c>
    </row>
    <row r="4161" ht="15" hidden="1">
      <c r="A4161" t="s">
        <v>10</v>
      </c>
    </row>
    <row r="4162" ht="15" hidden="1">
      <c r="A4162" t="s">
        <v>10</v>
      </c>
    </row>
    <row r="4163" ht="15" hidden="1">
      <c r="A4163" t="s">
        <v>10</v>
      </c>
    </row>
    <row r="4164" ht="15" hidden="1">
      <c r="A4164" t="s">
        <v>10</v>
      </c>
    </row>
    <row r="4165" ht="15" hidden="1">
      <c r="A4165" t="s">
        <v>10</v>
      </c>
    </row>
    <row r="4166" ht="15" hidden="1">
      <c r="A4166" t="s">
        <v>10</v>
      </c>
    </row>
    <row r="4167" ht="15" hidden="1">
      <c r="A4167" t="s">
        <v>10</v>
      </c>
    </row>
    <row r="4168" ht="15" hidden="1">
      <c r="A4168" t="s">
        <v>10</v>
      </c>
    </row>
    <row r="4169" ht="15" hidden="1">
      <c r="A4169" t="s">
        <v>10</v>
      </c>
    </row>
    <row r="4170" ht="15" hidden="1">
      <c r="A4170" t="s">
        <v>10</v>
      </c>
    </row>
    <row r="4171" ht="15" hidden="1">
      <c r="A4171" t="s">
        <v>10</v>
      </c>
    </row>
    <row r="4172" ht="15" hidden="1">
      <c r="A4172" t="s">
        <v>10</v>
      </c>
    </row>
    <row r="4173" ht="15" hidden="1">
      <c r="A4173" t="s">
        <v>10</v>
      </c>
    </row>
    <row r="4174" ht="15" hidden="1">
      <c r="A4174" t="s">
        <v>10</v>
      </c>
    </row>
    <row r="4175" ht="15" hidden="1">
      <c r="A4175" t="s">
        <v>10</v>
      </c>
    </row>
    <row r="4176" ht="15" hidden="1">
      <c r="A4176" t="s">
        <v>10</v>
      </c>
    </row>
    <row r="4177" ht="15" hidden="1">
      <c r="A4177" t="s">
        <v>10</v>
      </c>
    </row>
    <row r="4178" ht="15" hidden="1">
      <c r="A4178" t="s">
        <v>10</v>
      </c>
    </row>
    <row r="4179" ht="15" hidden="1">
      <c r="A4179" t="s">
        <v>10</v>
      </c>
    </row>
    <row r="4180" ht="15" hidden="1">
      <c r="A4180" t="s">
        <v>10</v>
      </c>
    </row>
    <row r="4181" ht="15" hidden="1">
      <c r="A4181" t="s">
        <v>9</v>
      </c>
    </row>
    <row r="4182" ht="15" hidden="1">
      <c r="A4182" t="s">
        <v>4</v>
      </c>
    </row>
    <row r="4183" ht="15" hidden="1">
      <c r="A4183" t="s">
        <v>8</v>
      </c>
    </row>
    <row r="4184" ht="15" hidden="1">
      <c r="A4184" t="s">
        <v>8</v>
      </c>
    </row>
    <row r="4185" ht="15" hidden="1">
      <c r="A4185" t="s">
        <v>8</v>
      </c>
    </row>
    <row r="4186" ht="15" hidden="1">
      <c r="A4186" t="s">
        <v>8</v>
      </c>
    </row>
    <row r="4187" ht="15" hidden="1">
      <c r="A4187" t="s">
        <v>8</v>
      </c>
    </row>
    <row r="4188" ht="15" hidden="1">
      <c r="A4188" t="s">
        <v>8</v>
      </c>
    </row>
    <row r="4189" ht="15" hidden="1">
      <c r="A4189" t="s">
        <v>5</v>
      </c>
    </row>
    <row r="4190" ht="15" hidden="1">
      <c r="A4190" t="s">
        <v>8</v>
      </c>
    </row>
    <row r="4191" ht="15" hidden="1">
      <c r="A4191" t="s">
        <v>8</v>
      </c>
    </row>
    <row r="4192" ht="15" hidden="1">
      <c r="A4192" t="s">
        <v>8</v>
      </c>
    </row>
    <row r="4193" ht="15" hidden="1">
      <c r="A4193" t="s">
        <v>8</v>
      </c>
    </row>
    <row r="4194" ht="15" hidden="1">
      <c r="A4194" t="s">
        <v>8</v>
      </c>
    </row>
    <row r="4195" ht="15" hidden="1">
      <c r="A4195" t="s">
        <v>8</v>
      </c>
    </row>
    <row r="4196" ht="15" hidden="1">
      <c r="A4196" t="s">
        <v>8</v>
      </c>
    </row>
    <row r="4197" ht="15" hidden="1">
      <c r="A4197" t="s">
        <v>5</v>
      </c>
    </row>
    <row r="4198" ht="15" hidden="1">
      <c r="A4198" t="s">
        <v>8</v>
      </c>
    </row>
    <row r="4199" ht="15" hidden="1">
      <c r="A4199" t="s">
        <v>8</v>
      </c>
    </row>
    <row r="4200" ht="15" hidden="1">
      <c r="A4200" t="s">
        <v>8</v>
      </c>
    </row>
    <row r="4201" ht="15" hidden="1">
      <c r="A4201" t="s">
        <v>8</v>
      </c>
    </row>
    <row r="4202" ht="15" hidden="1">
      <c r="A4202" t="s">
        <v>5</v>
      </c>
    </row>
    <row r="4203" ht="15" hidden="1">
      <c r="A4203" t="s">
        <v>8</v>
      </c>
    </row>
    <row r="4204" ht="15" hidden="1">
      <c r="A4204" t="s">
        <v>8</v>
      </c>
    </row>
    <row r="4205" ht="15" hidden="1">
      <c r="A4205" t="s">
        <v>8</v>
      </c>
    </row>
    <row r="4206" ht="15" hidden="1">
      <c r="A4206" t="s">
        <v>8</v>
      </c>
    </row>
    <row r="4207" ht="15" hidden="1">
      <c r="A4207" t="s">
        <v>8</v>
      </c>
    </row>
    <row r="4208" ht="15" hidden="1">
      <c r="A4208" t="s">
        <v>13</v>
      </c>
    </row>
    <row r="4209" ht="15" hidden="1">
      <c r="A4209" t="s">
        <v>9</v>
      </c>
    </row>
    <row r="4210" ht="15" hidden="1">
      <c r="A4210" t="s">
        <v>8</v>
      </c>
    </row>
    <row r="4211" ht="15" hidden="1">
      <c r="A4211" t="s">
        <v>9</v>
      </c>
    </row>
    <row r="4212" ht="15" hidden="1">
      <c r="A4212" t="s">
        <v>8</v>
      </c>
    </row>
    <row r="4213" ht="15" hidden="1">
      <c r="A4213" t="s">
        <v>8</v>
      </c>
    </row>
    <row r="4214" ht="15" hidden="1">
      <c r="A4214" t="s">
        <v>8</v>
      </c>
    </row>
    <row r="4215" ht="15" hidden="1">
      <c r="A4215" t="s">
        <v>8</v>
      </c>
    </row>
    <row r="4216" ht="15" hidden="1">
      <c r="A4216" t="s">
        <v>8</v>
      </c>
    </row>
    <row r="4217" ht="15" hidden="1">
      <c r="A4217" t="s">
        <v>8</v>
      </c>
    </row>
    <row r="4218" ht="15" hidden="1">
      <c r="A4218" t="s">
        <v>5</v>
      </c>
    </row>
    <row r="4219" ht="15" hidden="1">
      <c r="A4219" t="s">
        <v>8</v>
      </c>
    </row>
    <row r="4220" ht="15" hidden="1">
      <c r="A4220" t="s">
        <v>8</v>
      </c>
    </row>
    <row r="4221" ht="15" hidden="1">
      <c r="A4221" t="s">
        <v>8</v>
      </c>
    </row>
    <row r="4222" ht="15" hidden="1">
      <c r="A4222" t="s">
        <v>8</v>
      </c>
    </row>
    <row r="4223" ht="15" hidden="1">
      <c r="A4223" t="s">
        <v>8</v>
      </c>
    </row>
    <row r="4224" ht="15" hidden="1">
      <c r="A4224" t="s">
        <v>8</v>
      </c>
    </row>
    <row r="4225" ht="15" hidden="1">
      <c r="A4225" t="s">
        <v>8</v>
      </c>
    </row>
    <row r="4226" ht="15" hidden="1">
      <c r="A4226" t="s">
        <v>8</v>
      </c>
    </row>
    <row r="4227" ht="15" hidden="1">
      <c r="A4227" t="s">
        <v>8</v>
      </c>
    </row>
    <row r="4228" ht="15" hidden="1">
      <c r="A4228" t="s">
        <v>8</v>
      </c>
    </row>
    <row r="4229" ht="15" hidden="1">
      <c r="A4229" t="s">
        <v>8</v>
      </c>
    </row>
    <row r="4230" ht="15" hidden="1">
      <c r="A4230" t="s">
        <v>8</v>
      </c>
    </row>
    <row r="4231" ht="15" hidden="1">
      <c r="A4231" t="s">
        <v>8</v>
      </c>
    </row>
    <row r="4232" ht="15" hidden="1">
      <c r="A4232" t="s">
        <v>8</v>
      </c>
    </row>
    <row r="4233" ht="15" hidden="1">
      <c r="A4233" t="s">
        <v>8</v>
      </c>
    </row>
    <row r="4234" ht="15" hidden="1">
      <c r="A4234" t="s">
        <v>8</v>
      </c>
    </row>
    <row r="4235" ht="15" hidden="1">
      <c r="A4235" t="s">
        <v>9</v>
      </c>
    </row>
    <row r="4236" ht="15" hidden="1">
      <c r="A4236" t="s">
        <v>8</v>
      </c>
    </row>
    <row r="4237" ht="15" hidden="1">
      <c r="A4237" t="s">
        <v>8</v>
      </c>
    </row>
    <row r="4238" ht="15" hidden="1">
      <c r="A4238" t="s">
        <v>8</v>
      </c>
    </row>
    <row r="4239" ht="15" hidden="1">
      <c r="A4239" t="s">
        <v>8</v>
      </c>
    </row>
    <row r="4240" ht="15" hidden="1">
      <c r="A4240" t="s">
        <v>8</v>
      </c>
    </row>
    <row r="4241" ht="15" hidden="1">
      <c r="A4241" t="s">
        <v>8</v>
      </c>
    </row>
    <row r="4242" ht="15" hidden="1">
      <c r="A4242" t="s">
        <v>4</v>
      </c>
    </row>
    <row r="4243" ht="15" hidden="1">
      <c r="A4243" t="s">
        <v>9</v>
      </c>
    </row>
    <row r="4244" ht="15" hidden="1">
      <c r="A4244" t="s">
        <v>11</v>
      </c>
    </row>
    <row r="4245" ht="15" hidden="1">
      <c r="A4245" t="s">
        <v>9</v>
      </c>
    </row>
    <row r="4246" ht="15" hidden="1">
      <c r="A4246" t="s">
        <v>8</v>
      </c>
    </row>
    <row r="4247" ht="15" hidden="1">
      <c r="A4247" t="s">
        <v>8</v>
      </c>
    </row>
    <row r="4248" ht="15" hidden="1">
      <c r="A4248" t="s">
        <v>8</v>
      </c>
    </row>
    <row r="4249" ht="15" hidden="1">
      <c r="A4249" t="s">
        <v>8</v>
      </c>
    </row>
    <row r="4250" ht="15" hidden="1">
      <c r="A4250" t="s">
        <v>8</v>
      </c>
    </row>
    <row r="4251" ht="15" hidden="1">
      <c r="A4251" t="s">
        <v>8</v>
      </c>
    </row>
    <row r="4252" ht="15" hidden="1">
      <c r="A4252" t="s">
        <v>8</v>
      </c>
    </row>
    <row r="4253" ht="15" hidden="1">
      <c r="A4253" t="s">
        <v>8</v>
      </c>
    </row>
    <row r="4254" ht="15" hidden="1">
      <c r="A4254" t="s">
        <v>8</v>
      </c>
    </row>
    <row r="4255" ht="15" hidden="1">
      <c r="A4255" t="s">
        <v>8</v>
      </c>
    </row>
    <row r="4256" ht="15" hidden="1">
      <c r="A4256" t="s">
        <v>8</v>
      </c>
    </row>
    <row r="4257" ht="15" hidden="1">
      <c r="A4257" t="s">
        <v>9</v>
      </c>
    </row>
    <row r="4258" ht="15" hidden="1">
      <c r="A4258" t="s">
        <v>8</v>
      </c>
    </row>
    <row r="4259" ht="15" hidden="1">
      <c r="A4259" t="s">
        <v>8</v>
      </c>
    </row>
    <row r="4260" ht="15" hidden="1">
      <c r="A4260" t="s">
        <v>8</v>
      </c>
    </row>
    <row r="4261" ht="15" hidden="1">
      <c r="A4261" t="s">
        <v>8</v>
      </c>
    </row>
    <row r="4262" ht="15" hidden="1">
      <c r="A4262" t="s">
        <v>8</v>
      </c>
    </row>
    <row r="4263" ht="15" hidden="1">
      <c r="A4263" t="s">
        <v>8</v>
      </c>
    </row>
    <row r="4264" ht="15" hidden="1">
      <c r="A4264" t="s">
        <v>8</v>
      </c>
    </row>
    <row r="4265" ht="15" hidden="1">
      <c r="A4265" t="s">
        <v>8</v>
      </c>
    </row>
    <row r="4266" ht="15" hidden="1">
      <c r="A4266" t="s">
        <v>8</v>
      </c>
    </row>
    <row r="4267" ht="15" hidden="1">
      <c r="A4267" t="s">
        <v>11</v>
      </c>
    </row>
    <row r="4268" ht="15" hidden="1">
      <c r="A4268" t="s">
        <v>6</v>
      </c>
    </row>
    <row r="4269" ht="15" hidden="1">
      <c r="A4269" t="s">
        <v>7</v>
      </c>
    </row>
    <row r="4270" ht="15" hidden="1">
      <c r="A4270" t="s">
        <v>5</v>
      </c>
    </row>
    <row r="4271" ht="15" hidden="1">
      <c r="A4271" t="s">
        <v>5</v>
      </c>
    </row>
    <row r="4272" ht="15" hidden="1">
      <c r="A4272" t="s">
        <v>5</v>
      </c>
    </row>
    <row r="4273" ht="15" hidden="1">
      <c r="A4273" t="s">
        <v>5</v>
      </c>
    </row>
    <row r="4274" ht="15" hidden="1">
      <c r="A4274" t="s">
        <v>5</v>
      </c>
    </row>
    <row r="4275" ht="15" hidden="1">
      <c r="A4275" t="s">
        <v>5</v>
      </c>
    </row>
    <row r="4276" ht="15" hidden="1">
      <c r="A4276" t="s">
        <v>5</v>
      </c>
    </row>
    <row r="4277" ht="15" hidden="1">
      <c r="A4277" t="s">
        <v>5</v>
      </c>
    </row>
    <row r="4278" ht="15" hidden="1">
      <c r="A4278" t="s">
        <v>8</v>
      </c>
    </row>
    <row r="4279" ht="15" hidden="1">
      <c r="A4279" t="s">
        <v>8</v>
      </c>
    </row>
    <row r="4280" ht="15" hidden="1">
      <c r="A4280" t="s">
        <v>8</v>
      </c>
    </row>
    <row r="4281" ht="15" hidden="1">
      <c r="A4281" t="s">
        <v>5</v>
      </c>
    </row>
    <row r="4282" ht="15" hidden="1">
      <c r="A4282" t="s">
        <v>8</v>
      </c>
    </row>
    <row r="4283" ht="15" hidden="1">
      <c r="A4283" t="s">
        <v>4</v>
      </c>
    </row>
    <row r="4284" ht="15" hidden="1">
      <c r="A4284" t="s">
        <v>8</v>
      </c>
    </row>
    <row r="4285" ht="15" hidden="1">
      <c r="A4285" t="s">
        <v>5</v>
      </c>
    </row>
    <row r="4286" ht="15" hidden="1">
      <c r="A4286" t="s">
        <v>8</v>
      </c>
    </row>
    <row r="4287" ht="15" hidden="1">
      <c r="A4287" t="s">
        <v>8</v>
      </c>
    </row>
    <row r="4288" ht="15" hidden="1">
      <c r="A4288" t="s">
        <v>8</v>
      </c>
    </row>
    <row r="4289" ht="15" hidden="1">
      <c r="A4289" t="s">
        <v>8</v>
      </c>
    </row>
    <row r="4290" ht="15" hidden="1">
      <c r="A4290" t="s">
        <v>8</v>
      </c>
    </row>
    <row r="4291" ht="15" hidden="1">
      <c r="A4291" t="s">
        <v>11</v>
      </c>
    </row>
    <row r="4292" ht="15" hidden="1">
      <c r="A4292" t="s">
        <v>8</v>
      </c>
    </row>
    <row r="4293" ht="15" hidden="1">
      <c r="A4293" t="s">
        <v>8</v>
      </c>
    </row>
    <row r="4294" ht="15" hidden="1">
      <c r="A4294" t="s">
        <v>5</v>
      </c>
    </row>
    <row r="4295" ht="15" hidden="1">
      <c r="A4295" t="s">
        <v>4</v>
      </c>
    </row>
    <row r="4296" ht="15" hidden="1">
      <c r="A4296" t="s">
        <v>5</v>
      </c>
    </row>
    <row r="4297" ht="15" hidden="1">
      <c r="A4297" t="s">
        <v>5</v>
      </c>
    </row>
    <row r="4298" ht="15" hidden="1">
      <c r="A4298" t="s">
        <v>5</v>
      </c>
    </row>
    <row r="4299" ht="15" hidden="1">
      <c r="A4299" t="s">
        <v>5</v>
      </c>
    </row>
    <row r="4300" ht="15" hidden="1">
      <c r="A4300" t="s">
        <v>5</v>
      </c>
    </row>
    <row r="4301" ht="15" hidden="1">
      <c r="A4301" t="s">
        <v>5</v>
      </c>
    </row>
    <row r="4302" ht="15" hidden="1">
      <c r="A4302" t="s">
        <v>5</v>
      </c>
    </row>
    <row r="4303" ht="15" hidden="1">
      <c r="A4303" t="s">
        <v>5</v>
      </c>
    </row>
    <row r="4304" ht="15" hidden="1">
      <c r="A4304" t="s">
        <v>11</v>
      </c>
    </row>
    <row r="4305" ht="15" hidden="1">
      <c r="A4305" t="s">
        <v>8</v>
      </c>
    </row>
    <row r="4306" ht="15" hidden="1">
      <c r="A4306" t="s">
        <v>8</v>
      </c>
    </row>
    <row r="4307" ht="15" hidden="1">
      <c r="A4307" t="s">
        <v>8</v>
      </c>
    </row>
    <row r="4308" ht="15" hidden="1">
      <c r="A4308" t="s">
        <v>8</v>
      </c>
    </row>
    <row r="4309" ht="15" hidden="1">
      <c r="A4309" t="s">
        <v>8</v>
      </c>
    </row>
    <row r="4310" ht="15" hidden="1">
      <c r="A4310" t="s">
        <v>8</v>
      </c>
    </row>
    <row r="4311" ht="15" hidden="1">
      <c r="A4311" t="s">
        <v>8</v>
      </c>
    </row>
    <row r="4312" ht="15" hidden="1">
      <c r="A4312" t="s">
        <v>8</v>
      </c>
    </row>
    <row r="4313" ht="15" hidden="1">
      <c r="A4313" t="s">
        <v>8</v>
      </c>
    </row>
    <row r="4314" ht="15" hidden="1">
      <c r="A4314" t="s">
        <v>9</v>
      </c>
    </row>
    <row r="4315" ht="15" hidden="1">
      <c r="A4315" t="s">
        <v>8</v>
      </c>
    </row>
    <row r="4316" ht="15" hidden="1">
      <c r="A4316" t="s">
        <v>8</v>
      </c>
    </row>
    <row r="4317" ht="15" hidden="1">
      <c r="A4317" t="s">
        <v>8</v>
      </c>
    </row>
    <row r="4318" ht="15" hidden="1">
      <c r="A4318" t="s">
        <v>8</v>
      </c>
    </row>
    <row r="4319" ht="15" hidden="1">
      <c r="A4319" t="s">
        <v>8</v>
      </c>
    </row>
    <row r="4320" ht="15" hidden="1">
      <c r="A4320" t="s">
        <v>8</v>
      </c>
    </row>
    <row r="4321" ht="15" hidden="1">
      <c r="A4321" t="s">
        <v>8</v>
      </c>
    </row>
    <row r="4322" ht="15" hidden="1">
      <c r="A4322" t="s">
        <v>8</v>
      </c>
    </row>
    <row r="4323" ht="15" hidden="1">
      <c r="A4323" t="s">
        <v>8</v>
      </c>
    </row>
    <row r="4324" ht="15" hidden="1">
      <c r="A4324" t="s">
        <v>8</v>
      </c>
    </row>
    <row r="4325" ht="15" hidden="1">
      <c r="A4325" t="s">
        <v>8</v>
      </c>
    </row>
    <row r="4326" ht="15" hidden="1">
      <c r="A4326" t="s">
        <v>8</v>
      </c>
    </row>
    <row r="4327" ht="15" hidden="1">
      <c r="A4327" t="s">
        <v>8</v>
      </c>
    </row>
    <row r="4328" ht="15" hidden="1">
      <c r="A4328" t="s">
        <v>8</v>
      </c>
    </row>
    <row r="4329" ht="15" hidden="1">
      <c r="A4329" t="s">
        <v>8</v>
      </c>
    </row>
    <row r="4330" ht="15" hidden="1">
      <c r="A4330" t="s">
        <v>8</v>
      </c>
    </row>
    <row r="4331" ht="15" hidden="1">
      <c r="A4331" t="s">
        <v>8</v>
      </c>
    </row>
    <row r="4332" ht="15" hidden="1">
      <c r="A4332" t="s">
        <v>8</v>
      </c>
    </row>
    <row r="4333" ht="15" hidden="1">
      <c r="A4333" t="s">
        <v>8</v>
      </c>
    </row>
    <row r="4334" ht="15" hidden="1">
      <c r="A4334" t="s">
        <v>8</v>
      </c>
    </row>
    <row r="4335" ht="15" hidden="1">
      <c r="A4335" t="s">
        <v>8</v>
      </c>
    </row>
    <row r="4336" ht="15" hidden="1">
      <c r="A4336" t="s">
        <v>8</v>
      </c>
    </row>
    <row r="4337" ht="15" hidden="1">
      <c r="A4337" t="s">
        <v>8</v>
      </c>
    </row>
    <row r="4338" ht="15" hidden="1">
      <c r="A4338" t="s">
        <v>8</v>
      </c>
    </row>
    <row r="4339" ht="15" hidden="1">
      <c r="A4339" t="s">
        <v>8</v>
      </c>
    </row>
    <row r="4340" ht="15" hidden="1">
      <c r="A4340" t="s">
        <v>9</v>
      </c>
    </row>
    <row r="4341" ht="15" hidden="1">
      <c r="A4341" t="s">
        <v>8</v>
      </c>
    </row>
    <row r="4342" ht="15" hidden="1">
      <c r="A4342" t="s">
        <v>8</v>
      </c>
    </row>
    <row r="4343" ht="15" hidden="1">
      <c r="A4343" t="s">
        <v>8</v>
      </c>
    </row>
    <row r="4344" ht="15" hidden="1">
      <c r="A4344" t="s">
        <v>8</v>
      </c>
    </row>
    <row r="4345" ht="15" hidden="1">
      <c r="A4345" t="s">
        <v>8</v>
      </c>
    </row>
    <row r="4346" ht="15" hidden="1">
      <c r="A4346" t="s">
        <v>8</v>
      </c>
    </row>
    <row r="4347" ht="15" hidden="1">
      <c r="A4347" t="s">
        <v>8</v>
      </c>
    </row>
    <row r="4348" ht="15" hidden="1">
      <c r="A4348" t="s">
        <v>8</v>
      </c>
    </row>
    <row r="4349" ht="15" hidden="1">
      <c r="A4349" t="s">
        <v>8</v>
      </c>
    </row>
    <row r="4350" ht="15" hidden="1">
      <c r="A4350" t="s">
        <v>8</v>
      </c>
    </row>
    <row r="4351" ht="15" hidden="1">
      <c r="A4351" t="s">
        <v>8</v>
      </c>
    </row>
    <row r="4352" ht="15" hidden="1">
      <c r="A4352" t="s">
        <v>8</v>
      </c>
    </row>
    <row r="4353" ht="15" hidden="1">
      <c r="A4353" t="s">
        <v>8</v>
      </c>
    </row>
    <row r="4354" ht="15" hidden="1">
      <c r="A4354" t="s">
        <v>8</v>
      </c>
    </row>
    <row r="4355" ht="15" hidden="1">
      <c r="A4355" t="s">
        <v>8</v>
      </c>
    </row>
    <row r="4356" ht="15" hidden="1">
      <c r="A4356" t="s">
        <v>8</v>
      </c>
    </row>
    <row r="4357" ht="15" hidden="1">
      <c r="A4357" t="s">
        <v>8</v>
      </c>
    </row>
    <row r="4358" ht="15" hidden="1">
      <c r="A4358" t="s">
        <v>8</v>
      </c>
    </row>
    <row r="4359" ht="15" hidden="1">
      <c r="A4359" t="s">
        <v>8</v>
      </c>
    </row>
    <row r="4360" ht="15" hidden="1">
      <c r="A4360" t="s">
        <v>8</v>
      </c>
    </row>
    <row r="4361" ht="15" hidden="1">
      <c r="A4361" t="s">
        <v>8</v>
      </c>
    </row>
    <row r="4362" ht="15" hidden="1">
      <c r="A4362" t="s">
        <v>8</v>
      </c>
    </row>
    <row r="4363" ht="15" hidden="1">
      <c r="A4363" t="s">
        <v>8</v>
      </c>
    </row>
    <row r="4364" ht="15" hidden="1">
      <c r="A4364" t="s">
        <v>8</v>
      </c>
    </row>
    <row r="4365" ht="15" hidden="1">
      <c r="A4365" t="s">
        <v>8</v>
      </c>
    </row>
    <row r="4366" ht="15" hidden="1">
      <c r="A4366" t="s">
        <v>8</v>
      </c>
    </row>
    <row r="4367" ht="15" hidden="1">
      <c r="A4367" t="s">
        <v>9</v>
      </c>
    </row>
    <row r="4368" ht="15" hidden="1">
      <c r="A4368" t="s">
        <v>8</v>
      </c>
    </row>
    <row r="4369" ht="15" hidden="1">
      <c r="A4369" t="s">
        <v>8</v>
      </c>
    </row>
    <row r="4370" ht="15" hidden="1">
      <c r="A4370" t="s">
        <v>8</v>
      </c>
    </row>
    <row r="4371" ht="15" hidden="1">
      <c r="A4371" t="s">
        <v>8</v>
      </c>
    </row>
    <row r="4372" ht="15" hidden="1">
      <c r="A4372" t="s">
        <v>8</v>
      </c>
    </row>
    <row r="4373" ht="15" hidden="1">
      <c r="A4373" t="s">
        <v>8</v>
      </c>
    </row>
    <row r="4374" ht="15" hidden="1">
      <c r="A4374" t="s">
        <v>8</v>
      </c>
    </row>
    <row r="4375" ht="15" hidden="1">
      <c r="A4375" t="s">
        <v>8</v>
      </c>
    </row>
    <row r="4376" ht="15" hidden="1">
      <c r="A4376" t="s">
        <v>8</v>
      </c>
    </row>
    <row r="4377" ht="15" hidden="1">
      <c r="A4377" t="s">
        <v>8</v>
      </c>
    </row>
    <row r="4378" ht="15" hidden="1">
      <c r="A4378" t="s">
        <v>9</v>
      </c>
    </row>
    <row r="4379" ht="15" hidden="1">
      <c r="A4379" t="s">
        <v>8</v>
      </c>
    </row>
    <row r="4380" ht="15" hidden="1">
      <c r="A4380" t="s">
        <v>8</v>
      </c>
    </row>
    <row r="4381" ht="15" hidden="1">
      <c r="A4381" t="s">
        <v>8</v>
      </c>
    </row>
    <row r="4382" ht="15" hidden="1">
      <c r="A4382" t="s">
        <v>8</v>
      </c>
    </row>
    <row r="4383" ht="15" hidden="1">
      <c r="A4383" t="s">
        <v>8</v>
      </c>
    </row>
    <row r="4384" ht="15" hidden="1">
      <c r="A4384" t="s">
        <v>8</v>
      </c>
    </row>
    <row r="4385" ht="15" hidden="1">
      <c r="A4385" t="s">
        <v>8</v>
      </c>
    </row>
    <row r="4386" ht="15" hidden="1">
      <c r="A4386" t="s">
        <v>8</v>
      </c>
    </row>
    <row r="4387" ht="15" hidden="1">
      <c r="A4387" t="s">
        <v>8</v>
      </c>
    </row>
    <row r="4388" ht="15" hidden="1">
      <c r="A4388" t="s">
        <v>8</v>
      </c>
    </row>
    <row r="4389" ht="15" hidden="1">
      <c r="A4389" t="s">
        <v>8</v>
      </c>
    </row>
    <row r="4390" ht="15" hidden="1">
      <c r="A4390" t="s">
        <v>8</v>
      </c>
    </row>
    <row r="4391" ht="15" hidden="1">
      <c r="A4391" t="s">
        <v>8</v>
      </c>
    </row>
    <row r="4392" ht="15" hidden="1">
      <c r="A4392" t="s">
        <v>8</v>
      </c>
    </row>
    <row r="4393" ht="15" hidden="1">
      <c r="A4393" t="s">
        <v>8</v>
      </c>
    </row>
    <row r="4394" ht="15" hidden="1">
      <c r="A4394" t="s">
        <v>8</v>
      </c>
    </row>
    <row r="4395" ht="15" hidden="1">
      <c r="A4395" t="s">
        <v>8</v>
      </c>
    </row>
    <row r="4396" ht="15" hidden="1">
      <c r="A4396" t="s">
        <v>8</v>
      </c>
    </row>
    <row r="4397" ht="15" hidden="1">
      <c r="A4397" t="s">
        <v>8</v>
      </c>
    </row>
    <row r="4398" ht="15" hidden="1">
      <c r="A4398" t="s">
        <v>8</v>
      </c>
    </row>
    <row r="4399" ht="15" hidden="1">
      <c r="A4399" t="s">
        <v>8</v>
      </c>
    </row>
    <row r="4400" ht="15" hidden="1">
      <c r="A4400" t="s">
        <v>8</v>
      </c>
    </row>
    <row r="4401" ht="15" hidden="1">
      <c r="A4401" t="s">
        <v>11</v>
      </c>
    </row>
    <row r="4402" ht="15" hidden="1">
      <c r="A4402" t="s">
        <v>5</v>
      </c>
    </row>
    <row r="4403" ht="15" hidden="1">
      <c r="A4403" t="s">
        <v>4</v>
      </c>
    </row>
    <row r="4404" ht="15" hidden="1">
      <c r="A4404" t="s">
        <v>9</v>
      </c>
    </row>
    <row r="4405" ht="15" hidden="1">
      <c r="A4405" t="s">
        <v>4</v>
      </c>
    </row>
    <row r="4406" ht="15" hidden="1">
      <c r="A4406" t="s">
        <v>4</v>
      </c>
    </row>
    <row r="4407" ht="15" hidden="1">
      <c r="A4407" t="s">
        <v>4</v>
      </c>
    </row>
    <row r="4408" ht="15" hidden="1">
      <c r="A4408" t="s">
        <v>8</v>
      </c>
    </row>
    <row r="4409" ht="15" hidden="1">
      <c r="A4409" t="s">
        <v>8</v>
      </c>
    </row>
    <row r="4410" ht="15" hidden="1">
      <c r="A4410" t="s">
        <v>8</v>
      </c>
    </row>
    <row r="4411" ht="15" hidden="1">
      <c r="A4411" t="s">
        <v>8</v>
      </c>
    </row>
    <row r="4412" ht="15" hidden="1">
      <c r="A4412" t="s">
        <v>8</v>
      </c>
    </row>
    <row r="4413" ht="15" hidden="1">
      <c r="A4413" t="s">
        <v>8</v>
      </c>
    </row>
    <row r="4414" ht="15" hidden="1">
      <c r="A4414" t="s">
        <v>9</v>
      </c>
    </row>
    <row r="4415" ht="15" hidden="1">
      <c r="A4415" t="s">
        <v>8</v>
      </c>
    </row>
    <row r="4416" ht="15" hidden="1">
      <c r="A4416" t="s">
        <v>8</v>
      </c>
    </row>
    <row r="4417" ht="15" hidden="1">
      <c r="A4417" t="s">
        <v>8</v>
      </c>
    </row>
    <row r="4418" ht="15" hidden="1">
      <c r="A4418" t="s">
        <v>8</v>
      </c>
    </row>
    <row r="4419" ht="15" hidden="1">
      <c r="A4419" t="s">
        <v>8</v>
      </c>
    </row>
    <row r="4420" ht="15" hidden="1">
      <c r="A4420" t="s">
        <v>8</v>
      </c>
    </row>
    <row r="4421" ht="15" hidden="1">
      <c r="A4421" t="s">
        <v>8</v>
      </c>
    </row>
    <row r="4422" ht="15" hidden="1">
      <c r="A4422" t="s">
        <v>8</v>
      </c>
    </row>
    <row r="4423" ht="15" hidden="1">
      <c r="A4423" t="s">
        <v>8</v>
      </c>
    </row>
    <row r="4424" ht="15" hidden="1">
      <c r="A4424" t="s">
        <v>8</v>
      </c>
    </row>
    <row r="4425" ht="15" hidden="1">
      <c r="A4425" t="s">
        <v>8</v>
      </c>
    </row>
    <row r="4426" ht="15" hidden="1">
      <c r="A4426" t="s">
        <v>8</v>
      </c>
    </row>
    <row r="4427" ht="15" hidden="1">
      <c r="A4427" t="s">
        <v>8</v>
      </c>
    </row>
    <row r="4428" ht="15" hidden="1">
      <c r="A4428" t="s">
        <v>8</v>
      </c>
    </row>
    <row r="4429" ht="15" hidden="1">
      <c r="A4429" t="s">
        <v>8</v>
      </c>
    </row>
    <row r="4430" ht="15" hidden="1">
      <c r="A4430" t="s">
        <v>8</v>
      </c>
    </row>
    <row r="4431" ht="15" hidden="1">
      <c r="A4431" t="s">
        <v>8</v>
      </c>
    </row>
    <row r="4432" ht="15" hidden="1">
      <c r="A4432" t="s">
        <v>8</v>
      </c>
    </row>
    <row r="4433" ht="15" hidden="1">
      <c r="A4433" t="s">
        <v>8</v>
      </c>
    </row>
    <row r="4434" ht="15" hidden="1">
      <c r="A4434" t="s">
        <v>8</v>
      </c>
    </row>
    <row r="4435" ht="15" hidden="1">
      <c r="A4435" t="s">
        <v>8</v>
      </c>
    </row>
    <row r="4436" ht="15" hidden="1">
      <c r="A4436" t="s">
        <v>8</v>
      </c>
    </row>
    <row r="4437" ht="15" hidden="1">
      <c r="A4437" t="s">
        <v>8</v>
      </c>
    </row>
    <row r="4438" ht="15" hidden="1">
      <c r="A4438" t="s">
        <v>9</v>
      </c>
    </row>
    <row r="4439" ht="15" hidden="1">
      <c r="A4439" t="s">
        <v>8</v>
      </c>
    </row>
    <row r="4440" ht="15" hidden="1">
      <c r="A4440" t="s">
        <v>8</v>
      </c>
    </row>
    <row r="4441" ht="15" hidden="1">
      <c r="A4441" t="s">
        <v>8</v>
      </c>
    </row>
    <row r="4442" ht="15" hidden="1">
      <c r="A4442" t="s">
        <v>8</v>
      </c>
    </row>
    <row r="4443" ht="15" hidden="1">
      <c r="A4443" t="s">
        <v>8</v>
      </c>
    </row>
    <row r="4444" ht="15" hidden="1">
      <c r="A4444" t="s">
        <v>8</v>
      </c>
    </row>
    <row r="4445" ht="15" hidden="1">
      <c r="A4445" t="s">
        <v>8</v>
      </c>
    </row>
    <row r="4446" ht="15" hidden="1">
      <c r="A4446" t="s">
        <v>8</v>
      </c>
    </row>
    <row r="4447" ht="15" hidden="1">
      <c r="A4447" t="s">
        <v>8</v>
      </c>
    </row>
    <row r="4448" ht="15" hidden="1">
      <c r="A4448" t="s">
        <v>8</v>
      </c>
    </row>
    <row r="4449" ht="15" hidden="1">
      <c r="A4449" t="s">
        <v>8</v>
      </c>
    </row>
    <row r="4450" ht="15" hidden="1">
      <c r="A4450" t="s">
        <v>8</v>
      </c>
    </row>
    <row r="4451" ht="15" hidden="1">
      <c r="A4451" t="s">
        <v>8</v>
      </c>
    </row>
    <row r="4452" ht="15" hidden="1">
      <c r="A4452" t="s">
        <v>11</v>
      </c>
    </row>
    <row r="4453" ht="15" hidden="1">
      <c r="A4453" t="s">
        <v>8</v>
      </c>
    </row>
    <row r="4454" ht="15" hidden="1">
      <c r="A4454" t="s">
        <v>8</v>
      </c>
    </row>
    <row r="4455" ht="15" hidden="1">
      <c r="A4455" t="s">
        <v>8</v>
      </c>
    </row>
    <row r="4456" ht="15" hidden="1">
      <c r="A4456" t="s">
        <v>8</v>
      </c>
    </row>
    <row r="4457" ht="15" hidden="1">
      <c r="A4457" t="s">
        <v>8</v>
      </c>
    </row>
    <row r="4458" ht="15" hidden="1">
      <c r="A4458" t="s">
        <v>8</v>
      </c>
    </row>
    <row r="4459" ht="15" hidden="1">
      <c r="A4459" t="s">
        <v>8</v>
      </c>
    </row>
    <row r="4460" ht="15" hidden="1">
      <c r="A4460" t="s">
        <v>8</v>
      </c>
    </row>
    <row r="4461" ht="15" hidden="1">
      <c r="A4461" t="s">
        <v>9</v>
      </c>
    </row>
    <row r="4462" ht="15" hidden="1">
      <c r="A4462" t="s">
        <v>8</v>
      </c>
    </row>
    <row r="4463" ht="15" hidden="1">
      <c r="A4463" t="s">
        <v>8</v>
      </c>
    </row>
    <row r="4464" ht="15" hidden="1">
      <c r="A4464" t="s">
        <v>8</v>
      </c>
    </row>
    <row r="4465" ht="15" hidden="1">
      <c r="A4465" t="s">
        <v>8</v>
      </c>
    </row>
    <row r="4466" ht="15" hidden="1">
      <c r="A4466" t="s">
        <v>8</v>
      </c>
    </row>
    <row r="4467" ht="15" hidden="1">
      <c r="A4467" t="s">
        <v>8</v>
      </c>
    </row>
    <row r="4468" ht="15" hidden="1">
      <c r="A4468" t="s">
        <v>8</v>
      </c>
    </row>
    <row r="4469" ht="15" hidden="1">
      <c r="A4469" t="s">
        <v>8</v>
      </c>
    </row>
    <row r="4470" ht="15" hidden="1">
      <c r="A4470" t="s">
        <v>8</v>
      </c>
    </row>
    <row r="4471" ht="15" hidden="1">
      <c r="A4471" t="s">
        <v>8</v>
      </c>
    </row>
    <row r="4472" ht="15" hidden="1">
      <c r="A4472" t="s">
        <v>8</v>
      </c>
    </row>
    <row r="4473" ht="15" hidden="1">
      <c r="A4473" t="s">
        <v>8</v>
      </c>
    </row>
    <row r="4474" ht="15" hidden="1">
      <c r="A4474" t="s">
        <v>8</v>
      </c>
    </row>
    <row r="4475" ht="15" hidden="1">
      <c r="A4475" t="s">
        <v>8</v>
      </c>
    </row>
    <row r="4476" ht="15" hidden="1">
      <c r="A4476" t="s">
        <v>8</v>
      </c>
    </row>
    <row r="4477" ht="15" hidden="1">
      <c r="A4477" t="s">
        <v>8</v>
      </c>
    </row>
    <row r="4478" ht="15" hidden="1">
      <c r="A4478" t="s">
        <v>8</v>
      </c>
    </row>
    <row r="4479" ht="15" hidden="1">
      <c r="A4479" t="s">
        <v>8</v>
      </c>
    </row>
    <row r="4480" ht="15" hidden="1">
      <c r="A4480" t="s">
        <v>8</v>
      </c>
    </row>
    <row r="4481" ht="15" hidden="1">
      <c r="A4481" t="s">
        <v>8</v>
      </c>
    </row>
    <row r="4482" ht="15" hidden="1">
      <c r="A4482" t="s">
        <v>8</v>
      </c>
    </row>
    <row r="4483" ht="15" hidden="1">
      <c r="A4483" t="s">
        <v>8</v>
      </c>
    </row>
    <row r="4484" ht="15" hidden="1">
      <c r="A4484" t="s">
        <v>8</v>
      </c>
    </row>
    <row r="4485" ht="15" hidden="1">
      <c r="A4485" t="s">
        <v>8</v>
      </c>
    </row>
    <row r="4486" ht="15" hidden="1">
      <c r="A4486" t="s">
        <v>8</v>
      </c>
    </row>
    <row r="4487" ht="15" hidden="1">
      <c r="A4487" t="s">
        <v>8</v>
      </c>
    </row>
    <row r="4488" ht="15" hidden="1">
      <c r="A4488" t="s">
        <v>8</v>
      </c>
    </row>
    <row r="4489" ht="15" hidden="1">
      <c r="A4489" t="s">
        <v>8</v>
      </c>
    </row>
    <row r="4490" ht="15" hidden="1">
      <c r="A4490" t="s">
        <v>8</v>
      </c>
    </row>
    <row r="4491" ht="15" hidden="1">
      <c r="A4491" t="s">
        <v>8</v>
      </c>
    </row>
    <row r="4492" ht="15" hidden="1">
      <c r="A4492" t="s">
        <v>8</v>
      </c>
    </row>
    <row r="4493" ht="15" hidden="1">
      <c r="A4493" t="s">
        <v>8</v>
      </c>
    </row>
    <row r="4494" ht="15" hidden="1">
      <c r="A4494" t="s">
        <v>8</v>
      </c>
    </row>
    <row r="4495" ht="15" hidden="1">
      <c r="A4495" t="s">
        <v>8</v>
      </c>
    </row>
    <row r="4496" ht="15" hidden="1">
      <c r="A4496" t="s">
        <v>8</v>
      </c>
    </row>
    <row r="4497" ht="15" hidden="1">
      <c r="A4497" t="s">
        <v>8</v>
      </c>
    </row>
    <row r="4498" ht="15" hidden="1">
      <c r="A4498" t="s">
        <v>8</v>
      </c>
    </row>
    <row r="4499" ht="15" hidden="1">
      <c r="A4499" t="s">
        <v>8</v>
      </c>
    </row>
    <row r="4500" ht="15" hidden="1">
      <c r="A4500" t="s">
        <v>8</v>
      </c>
    </row>
    <row r="4501" ht="15" hidden="1">
      <c r="A4501" t="s">
        <v>8</v>
      </c>
    </row>
    <row r="4502" ht="15" hidden="1">
      <c r="A4502" t="s">
        <v>8</v>
      </c>
    </row>
    <row r="4503" ht="15" hidden="1">
      <c r="A4503" t="s">
        <v>8</v>
      </c>
    </row>
    <row r="4504" ht="15" hidden="1">
      <c r="A4504" t="s">
        <v>9</v>
      </c>
    </row>
    <row r="4505" ht="15" hidden="1">
      <c r="A4505" t="s">
        <v>8</v>
      </c>
    </row>
    <row r="4506" ht="15" hidden="1">
      <c r="A4506" t="s">
        <v>8</v>
      </c>
    </row>
    <row r="4507" ht="15" hidden="1">
      <c r="A4507" t="s">
        <v>8</v>
      </c>
    </row>
    <row r="4508" ht="15" hidden="1">
      <c r="A4508" t="s">
        <v>8</v>
      </c>
    </row>
    <row r="4509" ht="15" hidden="1">
      <c r="A4509" t="s">
        <v>8</v>
      </c>
    </row>
    <row r="4510" ht="15" hidden="1">
      <c r="A4510" t="s">
        <v>8</v>
      </c>
    </row>
    <row r="4511" ht="15" hidden="1">
      <c r="A4511" t="s">
        <v>8</v>
      </c>
    </row>
    <row r="4512" ht="15" hidden="1">
      <c r="A4512" t="s">
        <v>8</v>
      </c>
    </row>
    <row r="4513" ht="15" hidden="1">
      <c r="A4513" t="s">
        <v>8</v>
      </c>
    </row>
    <row r="4514" ht="15" hidden="1">
      <c r="A4514" t="s">
        <v>8</v>
      </c>
    </row>
    <row r="4515" ht="15" hidden="1">
      <c r="A4515" t="s">
        <v>8</v>
      </c>
    </row>
    <row r="4516" ht="15" hidden="1">
      <c r="A4516" t="s">
        <v>9</v>
      </c>
    </row>
    <row r="4517" ht="15" hidden="1">
      <c r="A4517" t="s">
        <v>8</v>
      </c>
    </row>
    <row r="4518" ht="15" hidden="1">
      <c r="A4518" t="s">
        <v>8</v>
      </c>
    </row>
    <row r="4519" ht="15" hidden="1">
      <c r="A4519" t="s">
        <v>8</v>
      </c>
    </row>
    <row r="4520" ht="15" hidden="1">
      <c r="A4520" t="s">
        <v>8</v>
      </c>
    </row>
    <row r="4521" ht="15" hidden="1">
      <c r="A4521" t="s">
        <v>8</v>
      </c>
    </row>
    <row r="4522" ht="15" hidden="1">
      <c r="A4522" t="s">
        <v>8</v>
      </c>
    </row>
    <row r="4523" ht="15" hidden="1">
      <c r="A4523" t="s">
        <v>8</v>
      </c>
    </row>
    <row r="4524" ht="15" hidden="1">
      <c r="A4524" t="s">
        <v>8</v>
      </c>
    </row>
    <row r="4525" ht="15" hidden="1">
      <c r="A4525" t="s">
        <v>8</v>
      </c>
    </row>
    <row r="4526" ht="15" hidden="1">
      <c r="A4526" t="s">
        <v>8</v>
      </c>
    </row>
    <row r="4527" ht="15" hidden="1">
      <c r="A4527" t="s">
        <v>8</v>
      </c>
    </row>
    <row r="4528" ht="15" hidden="1">
      <c r="A4528" t="s">
        <v>8</v>
      </c>
    </row>
    <row r="4529" ht="15" hidden="1">
      <c r="A4529" t="s">
        <v>8</v>
      </c>
    </row>
    <row r="4530" ht="15" hidden="1">
      <c r="A4530" t="s">
        <v>8</v>
      </c>
    </row>
    <row r="4531" ht="15" hidden="1">
      <c r="A4531" t="s">
        <v>8</v>
      </c>
    </row>
    <row r="4532" ht="15" hidden="1">
      <c r="A4532" t="s">
        <v>8</v>
      </c>
    </row>
    <row r="4533" ht="15" hidden="1">
      <c r="A4533" t="s">
        <v>11</v>
      </c>
    </row>
    <row r="4534" ht="15" hidden="1">
      <c r="A4534" t="s">
        <v>8</v>
      </c>
    </row>
    <row r="4535" ht="15" hidden="1">
      <c r="A4535" t="s">
        <v>8</v>
      </c>
    </row>
    <row r="4536" ht="15" hidden="1">
      <c r="A4536" t="s">
        <v>8</v>
      </c>
    </row>
    <row r="4537" ht="15" hidden="1">
      <c r="A4537" t="s">
        <v>8</v>
      </c>
    </row>
    <row r="4538" ht="15" hidden="1">
      <c r="A4538" t="s">
        <v>9</v>
      </c>
    </row>
    <row r="4539" ht="15" hidden="1">
      <c r="A4539" t="s">
        <v>8</v>
      </c>
    </row>
    <row r="4540" ht="15" hidden="1">
      <c r="A4540" t="s">
        <v>8</v>
      </c>
    </row>
    <row r="4541" ht="15" hidden="1">
      <c r="A4541" t="s">
        <v>8</v>
      </c>
    </row>
    <row r="4542" ht="15" hidden="1">
      <c r="A4542" t="s">
        <v>8</v>
      </c>
    </row>
    <row r="4543" ht="15" hidden="1">
      <c r="A4543" t="s">
        <v>8</v>
      </c>
    </row>
    <row r="4544" ht="15" hidden="1">
      <c r="A4544" t="s">
        <v>8</v>
      </c>
    </row>
    <row r="4545" ht="15" hidden="1">
      <c r="A4545" t="s">
        <v>8</v>
      </c>
    </row>
    <row r="4546" ht="15" hidden="1">
      <c r="A4546" t="s">
        <v>8</v>
      </c>
    </row>
    <row r="4547" ht="15" hidden="1">
      <c r="A4547" t="s">
        <v>8</v>
      </c>
    </row>
    <row r="4548" ht="15" hidden="1">
      <c r="A4548" t="s">
        <v>8</v>
      </c>
    </row>
    <row r="4549" ht="15" hidden="1">
      <c r="A4549" t="s">
        <v>8</v>
      </c>
    </row>
    <row r="4550" ht="15" hidden="1">
      <c r="A4550" t="s">
        <v>8</v>
      </c>
    </row>
    <row r="4551" ht="15" hidden="1">
      <c r="A4551" t="s">
        <v>8</v>
      </c>
    </row>
    <row r="4552" ht="15" hidden="1">
      <c r="A4552" t="s">
        <v>8</v>
      </c>
    </row>
    <row r="4553" ht="15" hidden="1">
      <c r="A4553" t="s">
        <v>8</v>
      </c>
    </row>
    <row r="4554" ht="15" hidden="1">
      <c r="A4554" t="s">
        <v>8</v>
      </c>
    </row>
    <row r="4555" ht="15" hidden="1">
      <c r="A4555" t="s">
        <v>8</v>
      </c>
    </row>
    <row r="4556" ht="15" hidden="1">
      <c r="A4556" t="s">
        <v>4</v>
      </c>
    </row>
    <row r="4557" ht="15" hidden="1">
      <c r="A4557" t="s">
        <v>8</v>
      </c>
    </row>
    <row r="4558" ht="15" hidden="1">
      <c r="A4558" t="s">
        <v>8</v>
      </c>
    </row>
    <row r="4559" ht="15" hidden="1">
      <c r="A4559" t="s">
        <v>8</v>
      </c>
    </row>
    <row r="4560" ht="15" hidden="1">
      <c r="A4560" t="s">
        <v>8</v>
      </c>
    </row>
    <row r="4561" ht="15" hidden="1">
      <c r="A4561" t="s">
        <v>8</v>
      </c>
    </row>
    <row r="4562" ht="15" hidden="1">
      <c r="A4562" t="s">
        <v>8</v>
      </c>
    </row>
    <row r="4563" ht="15" hidden="1">
      <c r="A4563" t="s">
        <v>8</v>
      </c>
    </row>
    <row r="4564" ht="15" hidden="1">
      <c r="A4564" t="s">
        <v>8</v>
      </c>
    </row>
    <row r="4565" ht="15" hidden="1">
      <c r="A4565" t="s">
        <v>8</v>
      </c>
    </row>
    <row r="4566" ht="15" hidden="1">
      <c r="A4566" t="s">
        <v>8</v>
      </c>
    </row>
    <row r="4567" ht="15" hidden="1">
      <c r="A4567" t="s">
        <v>8</v>
      </c>
    </row>
    <row r="4568" ht="15" hidden="1">
      <c r="A4568" t="s">
        <v>8</v>
      </c>
    </row>
    <row r="4569" ht="15" hidden="1">
      <c r="A4569" t="s">
        <v>8</v>
      </c>
    </row>
    <row r="4570" ht="15" hidden="1">
      <c r="A4570" t="s">
        <v>8</v>
      </c>
    </row>
    <row r="4571" ht="15" hidden="1">
      <c r="A4571" t="s">
        <v>8</v>
      </c>
    </row>
    <row r="4572" ht="15" hidden="1">
      <c r="A4572" t="s">
        <v>8</v>
      </c>
    </row>
    <row r="4573" ht="15" hidden="1">
      <c r="A4573" t="s">
        <v>8</v>
      </c>
    </row>
    <row r="4574" ht="15" hidden="1">
      <c r="A4574" t="s">
        <v>8</v>
      </c>
    </row>
    <row r="4575" ht="15" hidden="1">
      <c r="A4575" t="s">
        <v>8</v>
      </c>
    </row>
    <row r="4576" ht="15" hidden="1">
      <c r="A4576" t="s">
        <v>9</v>
      </c>
    </row>
    <row r="4577" ht="15" hidden="1">
      <c r="A4577" t="s">
        <v>8</v>
      </c>
    </row>
    <row r="4578" ht="15" hidden="1">
      <c r="A4578" t="s">
        <v>8</v>
      </c>
    </row>
    <row r="4579" ht="15" hidden="1">
      <c r="A4579" t="s">
        <v>8</v>
      </c>
    </row>
    <row r="4580" ht="15" hidden="1">
      <c r="A4580" t="s">
        <v>8</v>
      </c>
    </row>
    <row r="4581" ht="15" hidden="1">
      <c r="A4581" t="s">
        <v>8</v>
      </c>
    </row>
    <row r="4582" ht="15" hidden="1">
      <c r="A4582" t="s">
        <v>8</v>
      </c>
    </row>
    <row r="4583" ht="15" hidden="1">
      <c r="A4583" t="s">
        <v>8</v>
      </c>
    </row>
    <row r="4584" ht="15" hidden="1">
      <c r="A4584" t="s">
        <v>8</v>
      </c>
    </row>
    <row r="4585" ht="15" hidden="1">
      <c r="A4585" t="s">
        <v>8</v>
      </c>
    </row>
    <row r="4586" ht="15" hidden="1">
      <c r="A4586" t="s">
        <v>8</v>
      </c>
    </row>
    <row r="4587" ht="15" hidden="1">
      <c r="A4587" t="s">
        <v>8</v>
      </c>
    </row>
    <row r="4588" ht="15" hidden="1">
      <c r="A4588" t="s">
        <v>8</v>
      </c>
    </row>
    <row r="4589" ht="15" hidden="1">
      <c r="A4589" t="s">
        <v>8</v>
      </c>
    </row>
    <row r="4590" ht="15" hidden="1">
      <c r="A4590" t="s">
        <v>8</v>
      </c>
    </row>
    <row r="4591" ht="15" hidden="1">
      <c r="A4591" t="s">
        <v>8</v>
      </c>
    </row>
    <row r="4592" ht="15" hidden="1">
      <c r="A4592" t="s">
        <v>9</v>
      </c>
    </row>
    <row r="4593" ht="15" hidden="1">
      <c r="A4593" t="s">
        <v>8</v>
      </c>
    </row>
    <row r="4594" ht="15" hidden="1">
      <c r="A4594" t="s">
        <v>8</v>
      </c>
    </row>
    <row r="4595" ht="15" hidden="1">
      <c r="A4595" t="s">
        <v>8</v>
      </c>
    </row>
    <row r="4596" ht="15" hidden="1">
      <c r="A4596" t="s">
        <v>8</v>
      </c>
    </row>
    <row r="4597" ht="15" hidden="1">
      <c r="A4597" t="s">
        <v>8</v>
      </c>
    </row>
    <row r="4598" ht="15" hidden="1">
      <c r="A4598" t="s">
        <v>8</v>
      </c>
    </row>
    <row r="4599" ht="15" hidden="1">
      <c r="A4599" t="s">
        <v>8</v>
      </c>
    </row>
    <row r="4600" ht="15" hidden="1">
      <c r="A4600" t="s">
        <v>8</v>
      </c>
    </row>
    <row r="4601" ht="15" hidden="1">
      <c r="A4601" t="s">
        <v>8</v>
      </c>
    </row>
    <row r="4602" ht="15" hidden="1">
      <c r="A4602" t="s">
        <v>8</v>
      </c>
    </row>
    <row r="4603" ht="15" hidden="1">
      <c r="A4603" t="s">
        <v>8</v>
      </c>
    </row>
    <row r="4604" ht="15" hidden="1">
      <c r="A4604" t="s">
        <v>9</v>
      </c>
    </row>
    <row r="4605" ht="15" hidden="1">
      <c r="A4605" t="s">
        <v>8</v>
      </c>
    </row>
    <row r="4606" ht="15" hidden="1">
      <c r="A4606" t="s">
        <v>8</v>
      </c>
    </row>
    <row r="4607" ht="15" hidden="1">
      <c r="A4607" t="s">
        <v>8</v>
      </c>
    </row>
    <row r="4608" ht="15" hidden="1">
      <c r="A4608" t="s">
        <v>8</v>
      </c>
    </row>
    <row r="4609" ht="15" hidden="1">
      <c r="A4609" t="s">
        <v>8</v>
      </c>
    </row>
    <row r="4610" ht="15" hidden="1">
      <c r="A4610" t="s">
        <v>8</v>
      </c>
    </row>
    <row r="4611" ht="15" hidden="1">
      <c r="A4611" t="s">
        <v>8</v>
      </c>
    </row>
    <row r="4612" ht="15" hidden="1">
      <c r="A4612" t="s">
        <v>8</v>
      </c>
    </row>
    <row r="4613" ht="15" hidden="1">
      <c r="A4613" t="s">
        <v>8</v>
      </c>
    </row>
    <row r="4614" ht="15" hidden="1">
      <c r="A4614" t="s">
        <v>8</v>
      </c>
    </row>
    <row r="4615" ht="15" hidden="1">
      <c r="A4615" t="s">
        <v>8</v>
      </c>
    </row>
    <row r="4616" ht="15" hidden="1">
      <c r="A4616" t="s">
        <v>8</v>
      </c>
    </row>
    <row r="4617" ht="15" hidden="1">
      <c r="A4617" t="s">
        <v>8</v>
      </c>
    </row>
    <row r="4618" ht="15" hidden="1">
      <c r="A4618" t="s">
        <v>8</v>
      </c>
    </row>
    <row r="4619" ht="15" hidden="1">
      <c r="A4619" t="s">
        <v>8</v>
      </c>
    </row>
    <row r="4620" ht="15" hidden="1">
      <c r="A4620" t="s">
        <v>8</v>
      </c>
    </row>
    <row r="4621" ht="15" hidden="1">
      <c r="A4621" t="s">
        <v>8</v>
      </c>
    </row>
    <row r="4622" ht="15" hidden="1">
      <c r="A4622" t="s">
        <v>8</v>
      </c>
    </row>
    <row r="4623" ht="15" hidden="1">
      <c r="A4623" t="s">
        <v>8</v>
      </c>
    </row>
    <row r="4624" ht="15" hidden="1">
      <c r="A4624" t="s">
        <v>8</v>
      </c>
    </row>
    <row r="4625" ht="15" hidden="1">
      <c r="A4625" t="s">
        <v>8</v>
      </c>
    </row>
    <row r="4626" ht="15" hidden="1">
      <c r="A4626" t="s">
        <v>8</v>
      </c>
    </row>
    <row r="4627" ht="15" hidden="1">
      <c r="A4627" t="s">
        <v>8</v>
      </c>
    </row>
    <row r="4628" ht="15" hidden="1">
      <c r="A4628" t="s">
        <v>8</v>
      </c>
    </row>
    <row r="4629" ht="15" hidden="1">
      <c r="A4629" t="s">
        <v>8</v>
      </c>
    </row>
    <row r="4630" ht="15" hidden="1">
      <c r="A4630" t="s">
        <v>8</v>
      </c>
    </row>
    <row r="4631" ht="15" hidden="1">
      <c r="A4631" t="s">
        <v>8</v>
      </c>
    </row>
    <row r="4632" ht="15" hidden="1">
      <c r="A4632" t="s">
        <v>8</v>
      </c>
    </row>
    <row r="4633" ht="15" hidden="1">
      <c r="A4633" t="s">
        <v>9</v>
      </c>
    </row>
    <row r="4634" ht="15" hidden="1">
      <c r="A4634" t="s">
        <v>8</v>
      </c>
    </row>
    <row r="4635" ht="15" hidden="1">
      <c r="A4635" t="s">
        <v>8</v>
      </c>
    </row>
    <row r="4636" ht="15" hidden="1">
      <c r="A4636" t="s">
        <v>8</v>
      </c>
    </row>
    <row r="4637" ht="15" hidden="1">
      <c r="A4637" t="s">
        <v>8</v>
      </c>
    </row>
    <row r="4638" ht="15" hidden="1">
      <c r="A4638" t="s">
        <v>8</v>
      </c>
    </row>
    <row r="4639" ht="15" hidden="1">
      <c r="A4639" t="s">
        <v>8</v>
      </c>
    </row>
    <row r="4640" ht="15" hidden="1">
      <c r="A4640" t="s">
        <v>8</v>
      </c>
    </row>
    <row r="4641" ht="15" hidden="1">
      <c r="A4641" t="s">
        <v>8</v>
      </c>
    </row>
    <row r="4642" ht="15" hidden="1">
      <c r="A4642" t="s">
        <v>8</v>
      </c>
    </row>
    <row r="4643" ht="15" hidden="1">
      <c r="A4643" t="s">
        <v>9</v>
      </c>
    </row>
    <row r="4644" ht="15" hidden="1">
      <c r="A4644" t="s">
        <v>4</v>
      </c>
    </row>
    <row r="4645" ht="15" hidden="1">
      <c r="A4645" t="s">
        <v>8</v>
      </c>
    </row>
    <row r="4646" ht="15" hidden="1">
      <c r="A4646" t="s">
        <v>8</v>
      </c>
    </row>
    <row r="4647" ht="15" hidden="1">
      <c r="A4647" t="s">
        <v>8</v>
      </c>
    </row>
    <row r="4648" ht="15" hidden="1">
      <c r="A4648" t="s">
        <v>8</v>
      </c>
    </row>
    <row r="4649" ht="15" hidden="1">
      <c r="A4649" t="s">
        <v>8</v>
      </c>
    </row>
    <row r="4650" ht="15" hidden="1">
      <c r="A4650" t="s">
        <v>8</v>
      </c>
    </row>
    <row r="4651" ht="15" hidden="1">
      <c r="A4651" t="s">
        <v>8</v>
      </c>
    </row>
    <row r="4652" ht="15" hidden="1">
      <c r="A4652" t="s">
        <v>8</v>
      </c>
    </row>
    <row r="4653" ht="15" hidden="1">
      <c r="A4653" t="s">
        <v>8</v>
      </c>
    </row>
    <row r="4654" ht="15" hidden="1">
      <c r="A4654" t="s">
        <v>8</v>
      </c>
    </row>
    <row r="4655" ht="15" hidden="1">
      <c r="A4655" t="s">
        <v>8</v>
      </c>
    </row>
    <row r="4656" ht="15" hidden="1">
      <c r="A4656" t="s">
        <v>8</v>
      </c>
    </row>
    <row r="4657" ht="15" hidden="1">
      <c r="A4657" t="s">
        <v>8</v>
      </c>
    </row>
    <row r="4658" ht="15" hidden="1">
      <c r="A4658" t="s">
        <v>8</v>
      </c>
    </row>
    <row r="4659" ht="15" hidden="1">
      <c r="A4659" t="s">
        <v>8</v>
      </c>
    </row>
    <row r="4660" ht="15" hidden="1">
      <c r="A4660" t="s">
        <v>8</v>
      </c>
    </row>
    <row r="4661" ht="15" hidden="1">
      <c r="A4661" t="s">
        <v>8</v>
      </c>
    </row>
    <row r="4662" ht="15" hidden="1">
      <c r="A4662" t="s">
        <v>8</v>
      </c>
    </row>
    <row r="4663" ht="15" hidden="1">
      <c r="A4663" t="s">
        <v>8</v>
      </c>
    </row>
    <row r="4664" ht="15" hidden="1">
      <c r="A4664" t="s">
        <v>8</v>
      </c>
    </row>
    <row r="4665" ht="15" hidden="1">
      <c r="A4665" t="s">
        <v>9</v>
      </c>
    </row>
    <row r="4666" ht="15" hidden="1">
      <c r="A4666" t="s">
        <v>8</v>
      </c>
    </row>
    <row r="4667" ht="15" hidden="1">
      <c r="A4667" t="s">
        <v>8</v>
      </c>
    </row>
    <row r="4668" ht="15" hidden="1">
      <c r="A4668" t="s">
        <v>8</v>
      </c>
    </row>
    <row r="4669" ht="15" hidden="1">
      <c r="A4669" t="s">
        <v>8</v>
      </c>
    </row>
    <row r="4670" ht="15" hidden="1">
      <c r="A4670" t="s">
        <v>9</v>
      </c>
    </row>
    <row r="4671" ht="15" hidden="1">
      <c r="A4671" t="s">
        <v>8</v>
      </c>
    </row>
    <row r="4672" ht="15" hidden="1">
      <c r="A4672" t="s">
        <v>8</v>
      </c>
    </row>
    <row r="4673" ht="15" hidden="1">
      <c r="A4673" t="s">
        <v>8</v>
      </c>
    </row>
    <row r="4674" ht="15" hidden="1">
      <c r="A4674" t="s">
        <v>8</v>
      </c>
    </row>
    <row r="4675" ht="15" hidden="1">
      <c r="A4675" t="s">
        <v>8</v>
      </c>
    </row>
    <row r="4676" ht="15" hidden="1">
      <c r="A4676" t="s">
        <v>8</v>
      </c>
    </row>
    <row r="4677" ht="15" hidden="1">
      <c r="A4677" t="s">
        <v>8</v>
      </c>
    </row>
    <row r="4678" ht="15" hidden="1">
      <c r="A4678" t="s">
        <v>8</v>
      </c>
    </row>
    <row r="4679" ht="15" hidden="1">
      <c r="A4679" t="s">
        <v>8</v>
      </c>
    </row>
    <row r="4680" ht="15" hidden="1">
      <c r="A4680" t="s">
        <v>10</v>
      </c>
    </row>
    <row r="4681" ht="15" hidden="1">
      <c r="A4681" t="s">
        <v>8</v>
      </c>
    </row>
    <row r="4682" ht="15" hidden="1">
      <c r="A4682" t="s">
        <v>8</v>
      </c>
    </row>
    <row r="4683" ht="15" hidden="1">
      <c r="A4683" t="s">
        <v>8</v>
      </c>
    </row>
    <row r="4684" ht="15" hidden="1">
      <c r="A4684" t="s">
        <v>8</v>
      </c>
    </row>
    <row r="4685" ht="15" hidden="1">
      <c r="A4685" t="s">
        <v>8</v>
      </c>
    </row>
    <row r="4686" ht="15" hidden="1">
      <c r="A4686" t="s">
        <v>8</v>
      </c>
    </row>
    <row r="4687" ht="15" hidden="1">
      <c r="A4687" t="s">
        <v>8</v>
      </c>
    </row>
    <row r="4688" ht="15" hidden="1">
      <c r="A4688" t="s">
        <v>8</v>
      </c>
    </row>
    <row r="4689" ht="15" hidden="1">
      <c r="A4689" t="s">
        <v>8</v>
      </c>
    </row>
    <row r="4690" ht="15" hidden="1">
      <c r="A4690" t="s">
        <v>8</v>
      </c>
    </row>
    <row r="4691" ht="15" hidden="1">
      <c r="A4691" t="s">
        <v>8</v>
      </c>
    </row>
    <row r="4692" ht="15" hidden="1">
      <c r="A4692" t="s">
        <v>8</v>
      </c>
    </row>
    <row r="4693" ht="15" hidden="1">
      <c r="A4693" t="s">
        <v>8</v>
      </c>
    </row>
    <row r="4694" ht="15" hidden="1">
      <c r="A4694" t="s">
        <v>8</v>
      </c>
    </row>
    <row r="4695" ht="15" hidden="1">
      <c r="A4695" t="s">
        <v>8</v>
      </c>
    </row>
    <row r="4696" ht="15" hidden="1">
      <c r="A4696" t="s">
        <v>8</v>
      </c>
    </row>
    <row r="4697" ht="15" hidden="1">
      <c r="A4697" t="s">
        <v>8</v>
      </c>
    </row>
    <row r="4698" ht="15" hidden="1">
      <c r="A4698" t="s">
        <v>8</v>
      </c>
    </row>
    <row r="4699" ht="15" hidden="1">
      <c r="A4699" t="s">
        <v>8</v>
      </c>
    </row>
    <row r="4700" ht="15" hidden="1">
      <c r="A4700" t="s">
        <v>8</v>
      </c>
    </row>
    <row r="4701" ht="15" hidden="1">
      <c r="A4701" t="s">
        <v>8</v>
      </c>
    </row>
    <row r="4702" ht="15" hidden="1">
      <c r="A4702" t="s">
        <v>8</v>
      </c>
    </row>
    <row r="4703" ht="15" hidden="1">
      <c r="A4703" t="s">
        <v>8</v>
      </c>
    </row>
    <row r="4704" ht="15" hidden="1">
      <c r="A4704" t="s">
        <v>8</v>
      </c>
    </row>
    <row r="4705" ht="15" hidden="1">
      <c r="A4705" t="s">
        <v>8</v>
      </c>
    </row>
    <row r="4706" ht="15" hidden="1">
      <c r="A4706" t="s">
        <v>8</v>
      </c>
    </row>
    <row r="4707" ht="15" hidden="1">
      <c r="A4707" t="s">
        <v>8</v>
      </c>
    </row>
    <row r="4708" ht="15" hidden="1">
      <c r="A4708" t="s">
        <v>8</v>
      </c>
    </row>
    <row r="4709" ht="15" hidden="1">
      <c r="A4709" t="s">
        <v>8</v>
      </c>
    </row>
    <row r="4710" ht="15" hidden="1">
      <c r="A4710" t="s">
        <v>8</v>
      </c>
    </row>
    <row r="4711" ht="15" hidden="1">
      <c r="A4711" t="s">
        <v>8</v>
      </c>
    </row>
    <row r="4712" ht="15" hidden="1">
      <c r="A4712" t="s">
        <v>8</v>
      </c>
    </row>
    <row r="4713" ht="15" hidden="1">
      <c r="A4713" t="s">
        <v>11</v>
      </c>
    </row>
    <row r="4714" ht="15" hidden="1">
      <c r="A4714" t="s">
        <v>8</v>
      </c>
    </row>
    <row r="4715" ht="15" hidden="1">
      <c r="A4715" t="s">
        <v>8</v>
      </c>
    </row>
    <row r="4716" ht="15" hidden="1">
      <c r="A4716" t="s">
        <v>8</v>
      </c>
    </row>
    <row r="4717" ht="15" hidden="1">
      <c r="A4717" t="s">
        <v>8</v>
      </c>
    </row>
    <row r="4718" ht="15" hidden="1">
      <c r="A4718" t="s">
        <v>8</v>
      </c>
    </row>
    <row r="4719" ht="15" hidden="1">
      <c r="A4719" t="s">
        <v>8</v>
      </c>
    </row>
    <row r="4720" ht="15" hidden="1">
      <c r="A4720" t="s">
        <v>8</v>
      </c>
    </row>
    <row r="4721" ht="15" hidden="1">
      <c r="A4721" t="s">
        <v>8</v>
      </c>
    </row>
    <row r="4722" ht="15" hidden="1">
      <c r="A4722" t="s">
        <v>8</v>
      </c>
    </row>
    <row r="4723" ht="15" hidden="1">
      <c r="A4723" t="s">
        <v>8</v>
      </c>
    </row>
    <row r="4724" ht="15" hidden="1">
      <c r="A4724" t="s">
        <v>8</v>
      </c>
    </row>
    <row r="4725" ht="15" hidden="1">
      <c r="A4725" t="s">
        <v>8</v>
      </c>
    </row>
    <row r="4726" ht="15" hidden="1">
      <c r="A4726" t="s">
        <v>8</v>
      </c>
    </row>
    <row r="4727" ht="15" hidden="1">
      <c r="A4727" t="s">
        <v>8</v>
      </c>
    </row>
    <row r="4728" ht="15" hidden="1">
      <c r="A4728" t="s">
        <v>8</v>
      </c>
    </row>
    <row r="4729" ht="15" hidden="1">
      <c r="A4729" t="s">
        <v>8</v>
      </c>
    </row>
    <row r="4730" ht="15" hidden="1">
      <c r="A4730" t="s">
        <v>8</v>
      </c>
    </row>
    <row r="4731" ht="15" hidden="1">
      <c r="A4731" t="s">
        <v>8</v>
      </c>
    </row>
    <row r="4732" ht="15" hidden="1">
      <c r="A4732" t="s">
        <v>8</v>
      </c>
    </row>
    <row r="4733" ht="15" hidden="1">
      <c r="A4733" t="s">
        <v>8</v>
      </c>
    </row>
    <row r="4734" ht="15" hidden="1">
      <c r="A4734" t="s">
        <v>8</v>
      </c>
    </row>
    <row r="4735" ht="15" hidden="1">
      <c r="A4735" t="s">
        <v>8</v>
      </c>
    </row>
    <row r="4736" ht="15" hidden="1">
      <c r="A4736" t="s">
        <v>8</v>
      </c>
    </row>
    <row r="4737" ht="15" hidden="1">
      <c r="A4737" t="s">
        <v>8</v>
      </c>
    </row>
    <row r="4738" ht="15" hidden="1">
      <c r="A4738" t="s">
        <v>8</v>
      </c>
    </row>
    <row r="4739" ht="15" hidden="1">
      <c r="A4739" t="s">
        <v>8</v>
      </c>
    </row>
    <row r="4740" ht="15" hidden="1">
      <c r="A4740" t="s">
        <v>8</v>
      </c>
    </row>
    <row r="4741" ht="15" hidden="1">
      <c r="A4741" t="s">
        <v>8</v>
      </c>
    </row>
    <row r="4742" ht="15" hidden="1">
      <c r="A4742" t="s">
        <v>8</v>
      </c>
    </row>
    <row r="4743" ht="15" hidden="1">
      <c r="A4743" t="s">
        <v>9</v>
      </c>
    </row>
    <row r="4744" ht="15" hidden="1">
      <c r="A4744" t="s">
        <v>8</v>
      </c>
    </row>
    <row r="4745" ht="15" hidden="1">
      <c r="A4745" t="s">
        <v>8</v>
      </c>
    </row>
    <row r="4746" ht="15" hidden="1">
      <c r="A4746" t="s">
        <v>8</v>
      </c>
    </row>
    <row r="4747" ht="15" hidden="1">
      <c r="A4747" t="s">
        <v>8</v>
      </c>
    </row>
    <row r="4748" ht="15" hidden="1">
      <c r="A4748" t="s">
        <v>9</v>
      </c>
    </row>
    <row r="4749" ht="15" hidden="1">
      <c r="A4749" t="s">
        <v>8</v>
      </c>
    </row>
    <row r="4750" ht="15" hidden="1">
      <c r="A4750" t="s">
        <v>8</v>
      </c>
    </row>
    <row r="4751" ht="15" hidden="1">
      <c r="A4751" t="s">
        <v>8</v>
      </c>
    </row>
    <row r="4752" ht="15" hidden="1">
      <c r="A4752" t="s">
        <v>8</v>
      </c>
    </row>
    <row r="4753" ht="15" hidden="1">
      <c r="A4753" t="s">
        <v>8</v>
      </c>
    </row>
    <row r="4754" ht="15" hidden="1">
      <c r="A4754" t="s">
        <v>8</v>
      </c>
    </row>
    <row r="4755" ht="15" hidden="1">
      <c r="A4755" t="s">
        <v>8</v>
      </c>
    </row>
    <row r="4756" ht="15" hidden="1">
      <c r="A4756" t="s">
        <v>8</v>
      </c>
    </row>
    <row r="4757" ht="15" hidden="1">
      <c r="A4757" t="s">
        <v>8</v>
      </c>
    </row>
    <row r="4758" ht="15" hidden="1">
      <c r="A4758" t="s">
        <v>8</v>
      </c>
    </row>
    <row r="4759" ht="15" hidden="1">
      <c r="A4759" t="s">
        <v>8</v>
      </c>
    </row>
    <row r="4760" ht="15" hidden="1">
      <c r="A4760" t="s">
        <v>8</v>
      </c>
    </row>
    <row r="4761" ht="15" hidden="1">
      <c r="A4761" t="s">
        <v>8</v>
      </c>
    </row>
    <row r="4762" ht="15" hidden="1">
      <c r="A4762" t="s">
        <v>8</v>
      </c>
    </row>
    <row r="4763" ht="15" hidden="1">
      <c r="A4763" t="s">
        <v>11</v>
      </c>
    </row>
    <row r="4764" ht="15" hidden="1">
      <c r="A4764" t="s">
        <v>8</v>
      </c>
    </row>
    <row r="4765" ht="15" hidden="1">
      <c r="A4765" t="s">
        <v>8</v>
      </c>
    </row>
    <row r="4766" ht="15" hidden="1">
      <c r="A4766" t="s">
        <v>8</v>
      </c>
    </row>
    <row r="4767" ht="15" hidden="1">
      <c r="A4767" t="s">
        <v>8</v>
      </c>
    </row>
    <row r="4768" ht="15" hidden="1">
      <c r="A4768" t="s">
        <v>8</v>
      </c>
    </row>
    <row r="4769" ht="15" hidden="1">
      <c r="A4769" t="s">
        <v>8</v>
      </c>
    </row>
    <row r="4770" ht="15" hidden="1">
      <c r="A4770" t="s">
        <v>8</v>
      </c>
    </row>
    <row r="4771" ht="15" hidden="1">
      <c r="A4771" t="s">
        <v>8</v>
      </c>
    </row>
    <row r="4772" ht="15" hidden="1">
      <c r="A4772" t="s">
        <v>8</v>
      </c>
    </row>
    <row r="4773" ht="15" hidden="1">
      <c r="A4773" t="s">
        <v>8</v>
      </c>
    </row>
    <row r="4774" ht="15" hidden="1">
      <c r="A4774" t="s">
        <v>8</v>
      </c>
    </row>
    <row r="4775" ht="15" hidden="1">
      <c r="A4775" t="s">
        <v>8</v>
      </c>
    </row>
    <row r="4776" ht="15" hidden="1">
      <c r="A4776" t="s">
        <v>8</v>
      </c>
    </row>
    <row r="4777" ht="15" hidden="1">
      <c r="A4777" t="s">
        <v>8</v>
      </c>
    </row>
    <row r="4778" ht="15" hidden="1">
      <c r="A4778" t="s">
        <v>8</v>
      </c>
    </row>
    <row r="4779" ht="15" hidden="1">
      <c r="A4779" t="s">
        <v>8</v>
      </c>
    </row>
    <row r="4780" ht="15" hidden="1">
      <c r="A4780" t="s">
        <v>8</v>
      </c>
    </row>
    <row r="4781" ht="15" hidden="1">
      <c r="A4781" t="s">
        <v>8</v>
      </c>
    </row>
    <row r="4782" ht="15" hidden="1">
      <c r="A4782" t="s">
        <v>8</v>
      </c>
    </row>
    <row r="4783" ht="15" hidden="1">
      <c r="A4783" t="s">
        <v>8</v>
      </c>
    </row>
    <row r="4784" ht="15" hidden="1">
      <c r="A4784" t="s">
        <v>8</v>
      </c>
    </row>
    <row r="4785" ht="15" hidden="1">
      <c r="A4785" t="s">
        <v>9</v>
      </c>
    </row>
    <row r="4786" ht="15" hidden="1">
      <c r="A4786" t="s">
        <v>8</v>
      </c>
    </row>
    <row r="4787" ht="15" hidden="1">
      <c r="A4787" t="s">
        <v>10</v>
      </c>
    </row>
    <row r="4788" ht="15" hidden="1">
      <c r="A4788" t="s">
        <v>8</v>
      </c>
    </row>
    <row r="4789" ht="15" hidden="1">
      <c r="A4789" t="s">
        <v>8</v>
      </c>
    </row>
    <row r="4790" ht="15" hidden="1">
      <c r="A4790" t="s">
        <v>8</v>
      </c>
    </row>
    <row r="4791" ht="15" hidden="1">
      <c r="A4791" t="s">
        <v>8</v>
      </c>
    </row>
    <row r="4792" ht="15" hidden="1">
      <c r="A4792" t="s">
        <v>8</v>
      </c>
    </row>
    <row r="4793" ht="15" hidden="1">
      <c r="A4793" t="s">
        <v>8</v>
      </c>
    </row>
    <row r="4794" ht="15" hidden="1">
      <c r="A4794" t="s">
        <v>8</v>
      </c>
    </row>
    <row r="4795" ht="15" hidden="1">
      <c r="A4795" t="s">
        <v>8</v>
      </c>
    </row>
    <row r="4796" ht="15" hidden="1">
      <c r="A4796" t="s">
        <v>8</v>
      </c>
    </row>
    <row r="4797" ht="15" hidden="1">
      <c r="A4797" t="s">
        <v>9</v>
      </c>
    </row>
    <row r="4798" ht="15" hidden="1">
      <c r="A4798" t="s">
        <v>8</v>
      </c>
    </row>
    <row r="4799" ht="15" hidden="1">
      <c r="A4799" t="s">
        <v>8</v>
      </c>
    </row>
    <row r="4800" ht="15" hidden="1">
      <c r="A4800" t="s">
        <v>8</v>
      </c>
    </row>
    <row r="4801" ht="15" hidden="1">
      <c r="A4801" t="s">
        <v>8</v>
      </c>
    </row>
    <row r="4802" ht="15" hidden="1">
      <c r="A4802" t="s">
        <v>8</v>
      </c>
    </row>
    <row r="4803" ht="15" hidden="1">
      <c r="A4803" t="s">
        <v>8</v>
      </c>
    </row>
    <row r="4804" ht="15" hidden="1">
      <c r="A4804" t="s">
        <v>8</v>
      </c>
    </row>
    <row r="4805" ht="15" hidden="1">
      <c r="A4805" t="s">
        <v>8</v>
      </c>
    </row>
    <row r="4806" ht="15" hidden="1">
      <c r="A4806" t="s">
        <v>4</v>
      </c>
    </row>
    <row r="4807" ht="15" hidden="1">
      <c r="A4807" t="s">
        <v>8</v>
      </c>
    </row>
    <row r="4808" ht="15" hidden="1">
      <c r="A4808" t="s">
        <v>8</v>
      </c>
    </row>
    <row r="4809" ht="15" hidden="1">
      <c r="A4809" t="s">
        <v>8</v>
      </c>
    </row>
    <row r="4810" ht="15" hidden="1">
      <c r="A4810" t="s">
        <v>8</v>
      </c>
    </row>
    <row r="4811" ht="15" hidden="1">
      <c r="A4811" t="s">
        <v>8</v>
      </c>
    </row>
    <row r="4812" ht="15" hidden="1">
      <c r="A4812" t="s">
        <v>8</v>
      </c>
    </row>
    <row r="4813" ht="15" hidden="1">
      <c r="A4813" t="s">
        <v>8</v>
      </c>
    </row>
    <row r="4814" ht="15" hidden="1">
      <c r="A4814" t="s">
        <v>8</v>
      </c>
    </row>
    <row r="4815" ht="15" hidden="1">
      <c r="A4815" t="s">
        <v>8</v>
      </c>
    </row>
    <row r="4816" ht="15" hidden="1">
      <c r="A4816" t="s">
        <v>8</v>
      </c>
    </row>
    <row r="4817" ht="15" hidden="1">
      <c r="A4817" t="s">
        <v>8</v>
      </c>
    </row>
    <row r="4818" ht="15" hidden="1">
      <c r="A4818" t="s">
        <v>8</v>
      </c>
    </row>
    <row r="4819" ht="15" hidden="1">
      <c r="A4819" t="s">
        <v>8</v>
      </c>
    </row>
    <row r="4820" ht="15" hidden="1">
      <c r="A4820" t="s">
        <v>8</v>
      </c>
    </row>
    <row r="4821" ht="15" hidden="1">
      <c r="A4821" t="s">
        <v>8</v>
      </c>
    </row>
    <row r="4822" ht="15" hidden="1">
      <c r="A4822" t="s">
        <v>8</v>
      </c>
    </row>
    <row r="4823" ht="15" hidden="1">
      <c r="A4823" t="s">
        <v>8</v>
      </c>
    </row>
    <row r="4824" ht="15" hidden="1">
      <c r="A4824" t="s">
        <v>8</v>
      </c>
    </row>
    <row r="4825" ht="15" hidden="1">
      <c r="A4825" t="s">
        <v>8</v>
      </c>
    </row>
    <row r="4826" ht="15" hidden="1">
      <c r="A4826" t="s">
        <v>8</v>
      </c>
    </row>
    <row r="4827" ht="15" hidden="1">
      <c r="A4827" t="s">
        <v>8</v>
      </c>
    </row>
    <row r="4828" ht="15" hidden="1">
      <c r="A4828" t="s">
        <v>8</v>
      </c>
    </row>
    <row r="4829" ht="15" hidden="1">
      <c r="A4829" t="s">
        <v>8</v>
      </c>
    </row>
    <row r="4830" ht="15" hidden="1">
      <c r="A4830" t="s">
        <v>8</v>
      </c>
    </row>
    <row r="4831" ht="15" hidden="1">
      <c r="A4831" t="s">
        <v>8</v>
      </c>
    </row>
    <row r="4832" ht="15" hidden="1">
      <c r="A4832" t="s">
        <v>8</v>
      </c>
    </row>
    <row r="4833" ht="15" hidden="1">
      <c r="A4833" t="s">
        <v>8</v>
      </c>
    </row>
    <row r="4834" ht="15" hidden="1">
      <c r="A4834" t="s">
        <v>9</v>
      </c>
    </row>
    <row r="4835" ht="15" hidden="1">
      <c r="A4835" t="s">
        <v>8</v>
      </c>
    </row>
    <row r="4836" ht="15" hidden="1">
      <c r="A4836" t="s">
        <v>8</v>
      </c>
    </row>
    <row r="4837" ht="15" hidden="1">
      <c r="A4837" t="s">
        <v>8</v>
      </c>
    </row>
    <row r="4838" ht="15" hidden="1">
      <c r="A4838" t="s">
        <v>8</v>
      </c>
    </row>
    <row r="4839" ht="15" hidden="1">
      <c r="A4839" t="s">
        <v>8</v>
      </c>
    </row>
    <row r="4840" ht="15" hidden="1">
      <c r="A4840" t="s">
        <v>8</v>
      </c>
    </row>
    <row r="4841" ht="15" hidden="1">
      <c r="A4841" t="s">
        <v>8</v>
      </c>
    </row>
    <row r="4842" ht="15" hidden="1">
      <c r="A4842" t="s">
        <v>8</v>
      </c>
    </row>
    <row r="4843" ht="15" hidden="1">
      <c r="A4843" t="s">
        <v>8</v>
      </c>
    </row>
    <row r="4844" ht="15" hidden="1">
      <c r="A4844" t="s">
        <v>8</v>
      </c>
    </row>
    <row r="4845" ht="15" hidden="1">
      <c r="A4845" t="s">
        <v>8</v>
      </c>
    </row>
    <row r="4846" ht="15" hidden="1">
      <c r="A4846" t="s">
        <v>8</v>
      </c>
    </row>
    <row r="4847" ht="15" hidden="1">
      <c r="A4847" t="s">
        <v>8</v>
      </c>
    </row>
    <row r="4848" ht="15" hidden="1">
      <c r="A4848" t="s">
        <v>8</v>
      </c>
    </row>
    <row r="4849" ht="15" hidden="1">
      <c r="A4849" t="s">
        <v>8</v>
      </c>
    </row>
    <row r="4850" ht="15" hidden="1">
      <c r="A4850" t="s">
        <v>8</v>
      </c>
    </row>
    <row r="4851" ht="15" hidden="1">
      <c r="A4851" t="s">
        <v>8</v>
      </c>
    </row>
    <row r="4852" ht="15" hidden="1">
      <c r="A4852" t="s">
        <v>8</v>
      </c>
    </row>
    <row r="4853" ht="15" hidden="1">
      <c r="A4853" t="s">
        <v>8</v>
      </c>
    </row>
    <row r="4854" ht="15" hidden="1">
      <c r="A4854" t="s">
        <v>8</v>
      </c>
    </row>
    <row r="4855" ht="15" hidden="1">
      <c r="A4855" t="s">
        <v>8</v>
      </c>
    </row>
    <row r="4856" ht="15" hidden="1">
      <c r="A4856" t="s">
        <v>8</v>
      </c>
    </row>
    <row r="4857" ht="15" hidden="1">
      <c r="A4857" t="s">
        <v>8</v>
      </c>
    </row>
    <row r="4858" ht="15" hidden="1">
      <c r="A4858" t="s">
        <v>8</v>
      </c>
    </row>
    <row r="4859" ht="15" hidden="1">
      <c r="A4859" t="s">
        <v>8</v>
      </c>
    </row>
    <row r="4860" ht="15" hidden="1">
      <c r="A4860" t="s">
        <v>8</v>
      </c>
    </row>
    <row r="4861" ht="15" hidden="1">
      <c r="A4861" t="s">
        <v>8</v>
      </c>
    </row>
    <row r="4862" ht="15" hidden="1">
      <c r="A4862" t="s">
        <v>8</v>
      </c>
    </row>
    <row r="4863" ht="15" hidden="1">
      <c r="A4863" t="s">
        <v>8</v>
      </c>
    </row>
    <row r="4864" ht="15" hidden="1">
      <c r="A4864" t="s">
        <v>8</v>
      </c>
    </row>
    <row r="4865" ht="15" hidden="1">
      <c r="A4865" t="s">
        <v>8</v>
      </c>
    </row>
    <row r="4866" ht="15" hidden="1">
      <c r="A4866" t="s">
        <v>8</v>
      </c>
    </row>
    <row r="4867" ht="15" hidden="1">
      <c r="A4867" t="s">
        <v>8</v>
      </c>
    </row>
    <row r="4868" ht="15" hidden="1">
      <c r="A4868" t="s">
        <v>8</v>
      </c>
    </row>
    <row r="4869" ht="15" hidden="1">
      <c r="A4869" t="s">
        <v>8</v>
      </c>
    </row>
    <row r="4870" ht="15" hidden="1">
      <c r="A4870" t="s">
        <v>8</v>
      </c>
    </row>
    <row r="4871" ht="15" hidden="1">
      <c r="A4871" t="s">
        <v>8</v>
      </c>
    </row>
    <row r="4872" ht="15" hidden="1">
      <c r="A4872" t="s">
        <v>8</v>
      </c>
    </row>
    <row r="4873" ht="15" hidden="1">
      <c r="A4873" t="s">
        <v>8</v>
      </c>
    </row>
    <row r="4874" ht="15" hidden="1">
      <c r="A4874" t="s">
        <v>8</v>
      </c>
    </row>
    <row r="4875" ht="15" hidden="1">
      <c r="A4875" t="s">
        <v>8</v>
      </c>
    </row>
    <row r="4876" ht="15" hidden="1">
      <c r="A4876" t="s">
        <v>11</v>
      </c>
    </row>
    <row r="4877" ht="15" hidden="1">
      <c r="A4877" t="s">
        <v>8</v>
      </c>
    </row>
    <row r="4878" ht="15" hidden="1">
      <c r="A4878" t="s">
        <v>8</v>
      </c>
    </row>
    <row r="4879" ht="15" hidden="1">
      <c r="A4879" t="s">
        <v>8</v>
      </c>
    </row>
    <row r="4880" ht="15" hidden="1">
      <c r="A4880" t="s">
        <v>8</v>
      </c>
    </row>
    <row r="4881" ht="15" hidden="1">
      <c r="A4881" t="s">
        <v>8</v>
      </c>
    </row>
    <row r="4882" ht="15" hidden="1">
      <c r="A4882" t="s">
        <v>8</v>
      </c>
    </row>
    <row r="4883" ht="15" hidden="1">
      <c r="A4883" t="s">
        <v>8</v>
      </c>
    </row>
    <row r="4884" ht="15" hidden="1">
      <c r="A4884" t="s">
        <v>8</v>
      </c>
    </row>
    <row r="4885" ht="15" hidden="1">
      <c r="A4885" t="s">
        <v>8</v>
      </c>
    </row>
    <row r="4886" ht="15" hidden="1">
      <c r="A4886" t="s">
        <v>8</v>
      </c>
    </row>
    <row r="4887" ht="15" hidden="1">
      <c r="A4887" t="s">
        <v>8</v>
      </c>
    </row>
    <row r="4888" ht="15" hidden="1">
      <c r="A4888" t="s">
        <v>8</v>
      </c>
    </row>
    <row r="4889" ht="15" hidden="1">
      <c r="A4889" t="s">
        <v>8</v>
      </c>
    </row>
    <row r="4890" ht="15" hidden="1">
      <c r="A4890" t="s">
        <v>8</v>
      </c>
    </row>
    <row r="4891" ht="15" hidden="1">
      <c r="A4891" t="s">
        <v>8</v>
      </c>
    </row>
    <row r="4892" ht="15" hidden="1">
      <c r="A4892" t="s">
        <v>8</v>
      </c>
    </row>
    <row r="4893" ht="15" hidden="1">
      <c r="A4893" t="s">
        <v>8</v>
      </c>
    </row>
    <row r="4894" ht="15" hidden="1">
      <c r="A4894" t="s">
        <v>8</v>
      </c>
    </row>
    <row r="4895" ht="15" hidden="1">
      <c r="A4895" t="s">
        <v>8</v>
      </c>
    </row>
    <row r="4896" ht="15" hidden="1">
      <c r="A4896" t="s">
        <v>8</v>
      </c>
    </row>
    <row r="4897" ht="15" hidden="1">
      <c r="A4897" t="s">
        <v>8</v>
      </c>
    </row>
    <row r="4898" ht="15" hidden="1">
      <c r="A4898" t="s">
        <v>8</v>
      </c>
    </row>
    <row r="4899" ht="15" hidden="1">
      <c r="A4899" t="s">
        <v>8</v>
      </c>
    </row>
    <row r="4900" ht="15" hidden="1">
      <c r="A4900" t="s">
        <v>4</v>
      </c>
    </row>
    <row r="4901" ht="15" hidden="1">
      <c r="A4901" t="s">
        <v>8</v>
      </c>
    </row>
    <row r="4902" ht="15" hidden="1">
      <c r="A4902" t="s">
        <v>8</v>
      </c>
    </row>
    <row r="4903" ht="15" hidden="1">
      <c r="A4903" t="s">
        <v>9</v>
      </c>
    </row>
    <row r="4904" ht="15" hidden="1">
      <c r="A4904" t="s">
        <v>8</v>
      </c>
    </row>
    <row r="4905" ht="15" hidden="1">
      <c r="A4905" t="s">
        <v>8</v>
      </c>
    </row>
    <row r="4906" ht="15" hidden="1">
      <c r="A4906" t="s">
        <v>8</v>
      </c>
    </row>
    <row r="4907" ht="15" hidden="1">
      <c r="A4907" t="s">
        <v>8</v>
      </c>
    </row>
    <row r="4908" ht="15" hidden="1">
      <c r="A4908" t="s">
        <v>8</v>
      </c>
    </row>
    <row r="4909" ht="15" hidden="1">
      <c r="A4909" t="s">
        <v>8</v>
      </c>
    </row>
    <row r="4910" ht="15" hidden="1">
      <c r="A4910" t="s">
        <v>8</v>
      </c>
    </row>
    <row r="4911" ht="15" hidden="1">
      <c r="A4911" t="s">
        <v>8</v>
      </c>
    </row>
    <row r="4912" ht="15" hidden="1">
      <c r="A4912" t="s">
        <v>8</v>
      </c>
    </row>
    <row r="4913" ht="15" hidden="1">
      <c r="A4913" t="s">
        <v>8</v>
      </c>
    </row>
    <row r="4914" ht="15" hidden="1">
      <c r="A4914" t="s">
        <v>8</v>
      </c>
    </row>
    <row r="4915" ht="15" hidden="1">
      <c r="A4915" t="s">
        <v>8</v>
      </c>
    </row>
    <row r="4916" ht="15" hidden="1">
      <c r="A4916" t="s">
        <v>8</v>
      </c>
    </row>
    <row r="4917" ht="15" hidden="1">
      <c r="A4917" t="s">
        <v>8</v>
      </c>
    </row>
    <row r="4918" ht="15" hidden="1">
      <c r="A4918" t="s">
        <v>8</v>
      </c>
    </row>
    <row r="4919" ht="15" hidden="1">
      <c r="A4919" t="s">
        <v>8</v>
      </c>
    </row>
    <row r="4920" ht="15" hidden="1">
      <c r="A4920" t="s">
        <v>8</v>
      </c>
    </row>
    <row r="4921" ht="15" hidden="1">
      <c r="A4921" t="s">
        <v>8</v>
      </c>
    </row>
    <row r="4922" ht="15" hidden="1">
      <c r="A4922" t="s">
        <v>8</v>
      </c>
    </row>
    <row r="4923" ht="15" hidden="1">
      <c r="A4923" t="s">
        <v>8</v>
      </c>
    </row>
    <row r="4924" ht="15" hidden="1">
      <c r="A4924" t="s">
        <v>8</v>
      </c>
    </row>
    <row r="4925" ht="15" hidden="1">
      <c r="A4925" t="s">
        <v>8</v>
      </c>
    </row>
    <row r="4926" ht="15" hidden="1">
      <c r="A4926" t="s">
        <v>8</v>
      </c>
    </row>
    <row r="4927" ht="15" hidden="1">
      <c r="A4927" t="s">
        <v>8</v>
      </c>
    </row>
    <row r="4928" ht="15" hidden="1">
      <c r="A4928" t="s">
        <v>8</v>
      </c>
    </row>
    <row r="4929" ht="15" hidden="1">
      <c r="A4929" t="s">
        <v>8</v>
      </c>
    </row>
    <row r="4930" ht="15" hidden="1">
      <c r="A4930" t="s">
        <v>8</v>
      </c>
    </row>
    <row r="4931" ht="15" hidden="1">
      <c r="A4931" t="s">
        <v>8</v>
      </c>
    </row>
    <row r="4932" ht="15" hidden="1">
      <c r="A4932" t="s">
        <v>8</v>
      </c>
    </row>
    <row r="4933" ht="15" hidden="1">
      <c r="A4933" t="s">
        <v>11</v>
      </c>
    </row>
    <row r="4934" ht="15" hidden="1">
      <c r="A4934" t="s">
        <v>8</v>
      </c>
    </row>
    <row r="4935" ht="15" hidden="1">
      <c r="A4935" t="s">
        <v>8</v>
      </c>
    </row>
    <row r="4936" ht="15" hidden="1">
      <c r="A4936" t="s">
        <v>9</v>
      </c>
    </row>
    <row r="4937" ht="15" hidden="1">
      <c r="A4937" t="s">
        <v>8</v>
      </c>
    </row>
    <row r="4938" ht="15" hidden="1">
      <c r="A4938" t="s">
        <v>8</v>
      </c>
    </row>
    <row r="4939" ht="15" hidden="1">
      <c r="A4939" t="s">
        <v>8</v>
      </c>
    </row>
    <row r="4940" ht="15" hidden="1">
      <c r="A4940" t="s">
        <v>8</v>
      </c>
    </row>
    <row r="4941" ht="15" hidden="1">
      <c r="A4941" t="s">
        <v>8</v>
      </c>
    </row>
    <row r="4942" ht="15" hidden="1">
      <c r="A4942" t="s">
        <v>10</v>
      </c>
    </row>
    <row r="4943" ht="15" hidden="1">
      <c r="A4943" t="s">
        <v>8</v>
      </c>
    </row>
    <row r="4944" ht="15" hidden="1">
      <c r="A4944" t="s">
        <v>8</v>
      </c>
    </row>
    <row r="4945" ht="15" hidden="1">
      <c r="A4945" t="s">
        <v>8</v>
      </c>
    </row>
    <row r="4946" ht="15" hidden="1">
      <c r="A4946" t="s">
        <v>8</v>
      </c>
    </row>
    <row r="4947" ht="15" hidden="1">
      <c r="A4947" t="s">
        <v>9</v>
      </c>
    </row>
    <row r="4948" ht="15" hidden="1">
      <c r="A4948" t="s">
        <v>8</v>
      </c>
    </row>
    <row r="4949" ht="15" hidden="1">
      <c r="A4949" t="s">
        <v>8</v>
      </c>
    </row>
    <row r="4950" ht="15" hidden="1">
      <c r="A4950" t="s">
        <v>8</v>
      </c>
    </row>
    <row r="4951" ht="15" hidden="1">
      <c r="A4951" t="s">
        <v>8</v>
      </c>
    </row>
    <row r="4952" ht="15" hidden="1">
      <c r="A4952" t="s">
        <v>8</v>
      </c>
    </row>
    <row r="4953" ht="15" hidden="1">
      <c r="A4953" t="s">
        <v>8</v>
      </c>
    </row>
    <row r="4954" ht="15" hidden="1">
      <c r="A4954" t="s">
        <v>8</v>
      </c>
    </row>
    <row r="4955" ht="15" hidden="1">
      <c r="A4955" t="s">
        <v>4</v>
      </c>
    </row>
    <row r="4956" ht="15" hidden="1">
      <c r="A4956" t="s">
        <v>8</v>
      </c>
    </row>
    <row r="4957" ht="15" hidden="1">
      <c r="A4957" t="s">
        <v>8</v>
      </c>
    </row>
    <row r="4958" ht="15" hidden="1">
      <c r="A4958" t="s">
        <v>8</v>
      </c>
    </row>
    <row r="4959" ht="15" hidden="1">
      <c r="A4959" t="s">
        <v>9</v>
      </c>
    </row>
    <row r="4960" ht="15" hidden="1">
      <c r="A4960" t="s">
        <v>8</v>
      </c>
    </row>
    <row r="4961" ht="15" hidden="1">
      <c r="A4961" t="s">
        <v>8</v>
      </c>
    </row>
    <row r="4962" ht="15" hidden="1">
      <c r="A4962" t="s">
        <v>8</v>
      </c>
    </row>
    <row r="4963" ht="15" hidden="1">
      <c r="A4963" t="s">
        <v>9</v>
      </c>
    </row>
    <row r="4964" ht="15" hidden="1">
      <c r="A4964" t="s">
        <v>8</v>
      </c>
    </row>
    <row r="4965" ht="15" hidden="1">
      <c r="A4965" t="s">
        <v>8</v>
      </c>
    </row>
    <row r="4966" ht="15" hidden="1">
      <c r="A4966" t="s">
        <v>8</v>
      </c>
    </row>
    <row r="4967" ht="15" hidden="1">
      <c r="A4967" t="s">
        <v>8</v>
      </c>
    </row>
    <row r="4968" ht="15" hidden="1">
      <c r="A4968" t="s">
        <v>9</v>
      </c>
    </row>
    <row r="4969" ht="15" hidden="1">
      <c r="A4969" t="s">
        <v>13</v>
      </c>
    </row>
    <row r="4970" ht="15" hidden="1">
      <c r="A4970" t="s">
        <v>8</v>
      </c>
    </row>
    <row r="4971" ht="15" hidden="1">
      <c r="A4971" t="s">
        <v>8</v>
      </c>
    </row>
    <row r="4972" ht="15" hidden="1">
      <c r="A4972" t="s">
        <v>8</v>
      </c>
    </row>
    <row r="4973" ht="15" hidden="1">
      <c r="A4973" t="s">
        <v>8</v>
      </c>
    </row>
    <row r="4974" ht="15" hidden="1">
      <c r="A4974" t="s">
        <v>8</v>
      </c>
    </row>
    <row r="4975" ht="15" hidden="1">
      <c r="A4975" t="s">
        <v>8</v>
      </c>
    </row>
    <row r="4976" ht="15" hidden="1">
      <c r="A4976" t="s">
        <v>8</v>
      </c>
    </row>
    <row r="4977" ht="15" hidden="1">
      <c r="A4977" t="s">
        <v>8</v>
      </c>
    </row>
    <row r="4978" ht="15" hidden="1">
      <c r="A4978" t="s">
        <v>8</v>
      </c>
    </row>
    <row r="4979" spans="1:7" ht="15">
      <c r="A4979" t="s">
        <v>21</v>
      </c>
      <c r="B4979" t="s">
        <v>1</v>
      </c>
      <c r="C4979" t="s">
        <v>26</v>
      </c>
      <c r="D4979" t="s">
        <v>312</v>
      </c>
      <c r="E4979" t="s">
        <v>331</v>
      </c>
      <c r="F4979" t="s">
        <v>332</v>
      </c>
      <c r="G4979" t="s">
        <v>371</v>
      </c>
    </row>
    <row r="4980" spans="1:7" ht="15">
      <c r="A4980" t="s">
        <v>4</v>
      </c>
      <c r="B4980" t="s">
        <v>23</v>
      </c>
      <c r="C4980" t="s">
        <v>184</v>
      </c>
      <c r="D4980" t="s">
        <v>199</v>
      </c>
      <c r="E4980" t="s">
        <v>409</v>
      </c>
      <c r="F4980">
        <v>1</v>
      </c>
      <c r="G4980" t="s">
        <v>350</v>
      </c>
    </row>
    <row r="4981" spans="1:7" ht="15">
      <c r="A4981" t="s">
        <v>4</v>
      </c>
      <c r="B4981" t="s">
        <v>24</v>
      </c>
      <c r="C4981" t="s">
        <v>173</v>
      </c>
      <c r="D4981" t="s">
        <v>208</v>
      </c>
      <c r="E4981" t="s">
        <v>413</v>
      </c>
      <c r="F4981">
        <f>F4980+1</f>
        <v>2</v>
      </c>
      <c r="G4981" t="s">
        <v>354</v>
      </c>
    </row>
    <row r="4982" spans="1:7" ht="15">
      <c r="A4982" t="s">
        <v>9</v>
      </c>
      <c r="B4982" t="s">
        <v>388</v>
      </c>
      <c r="C4982" t="s">
        <v>55</v>
      </c>
      <c r="D4982" t="s">
        <v>195</v>
      </c>
      <c r="E4982" t="s">
        <v>415</v>
      </c>
      <c r="F4982">
        <f aca="true" t="shared" si="0" ref="F4982:F5029">F4981+1</f>
        <v>3</v>
      </c>
      <c r="G4982" t="s">
        <v>363</v>
      </c>
    </row>
    <row r="4983" spans="1:7" ht="15">
      <c r="A4983" t="s">
        <v>5</v>
      </c>
      <c r="C4983" t="s">
        <v>146</v>
      </c>
      <c r="D4983" t="s">
        <v>209</v>
      </c>
      <c r="E4983" t="s">
        <v>418</v>
      </c>
      <c r="F4983">
        <f t="shared" si="0"/>
        <v>4</v>
      </c>
      <c r="G4983" t="s">
        <v>353</v>
      </c>
    </row>
    <row r="4984" spans="1:7" ht="15">
      <c r="A4984" t="s">
        <v>11</v>
      </c>
      <c r="C4984" t="s">
        <v>138</v>
      </c>
      <c r="D4984" t="s">
        <v>201</v>
      </c>
      <c r="E4984" t="s">
        <v>421</v>
      </c>
      <c r="F4984">
        <f t="shared" si="0"/>
        <v>5</v>
      </c>
      <c r="G4984" t="s">
        <v>356</v>
      </c>
    </row>
    <row r="4985" spans="1:7" ht="15">
      <c r="A4985" t="s">
        <v>14</v>
      </c>
      <c r="C4985" t="s">
        <v>159</v>
      </c>
      <c r="D4985" t="s">
        <v>200</v>
      </c>
      <c r="E4985" t="s">
        <v>424</v>
      </c>
      <c r="F4985">
        <f t="shared" si="0"/>
        <v>6</v>
      </c>
      <c r="G4985" t="s">
        <v>368</v>
      </c>
    </row>
    <row r="4986" spans="1:7" ht="15">
      <c r="A4986" t="s">
        <v>19</v>
      </c>
      <c r="C4986" t="s">
        <v>189</v>
      </c>
      <c r="D4986" t="s">
        <v>202</v>
      </c>
      <c r="E4986" t="s">
        <v>426</v>
      </c>
      <c r="F4986">
        <f t="shared" si="0"/>
        <v>7</v>
      </c>
      <c r="G4986" t="s">
        <v>361</v>
      </c>
    </row>
    <row r="4987" spans="1:7" ht="15">
      <c r="A4987" t="s">
        <v>12</v>
      </c>
      <c r="C4987" t="s">
        <v>124</v>
      </c>
      <c r="D4987" t="s">
        <v>196</v>
      </c>
      <c r="E4987" t="s">
        <v>428</v>
      </c>
      <c r="F4987">
        <f t="shared" si="0"/>
        <v>8</v>
      </c>
      <c r="G4987" t="s">
        <v>352</v>
      </c>
    </row>
    <row r="4988" spans="1:7" ht="15">
      <c r="A4988" t="s">
        <v>7</v>
      </c>
      <c r="C4988" t="s">
        <v>125</v>
      </c>
      <c r="D4988" t="s">
        <v>197</v>
      </c>
      <c r="E4988" t="s">
        <v>430</v>
      </c>
      <c r="F4988">
        <f t="shared" si="0"/>
        <v>9</v>
      </c>
      <c r="G4988" t="s">
        <v>357</v>
      </c>
    </row>
    <row r="4989" spans="1:7" ht="15">
      <c r="A4989" t="s">
        <v>16</v>
      </c>
      <c r="C4989" t="s">
        <v>150</v>
      </c>
      <c r="D4989" t="s">
        <v>198</v>
      </c>
      <c r="E4989" t="s">
        <v>431</v>
      </c>
      <c r="F4989">
        <f t="shared" si="0"/>
        <v>10</v>
      </c>
      <c r="G4989" t="s">
        <v>342</v>
      </c>
    </row>
    <row r="4990" spans="1:7" ht="15">
      <c r="A4990" t="s">
        <v>18</v>
      </c>
      <c r="C4990" t="s">
        <v>65</v>
      </c>
      <c r="D4990" t="s">
        <v>210</v>
      </c>
      <c r="E4990" t="s">
        <v>433</v>
      </c>
      <c r="F4990">
        <f t="shared" si="0"/>
        <v>11</v>
      </c>
      <c r="G4990" t="s">
        <v>341</v>
      </c>
    </row>
    <row r="4991" spans="1:7" ht="15">
      <c r="A4991" t="s">
        <v>6</v>
      </c>
      <c r="C4991" t="s">
        <v>87</v>
      </c>
      <c r="D4991" t="s">
        <v>4665</v>
      </c>
      <c r="E4991" t="s">
        <v>434</v>
      </c>
      <c r="F4991">
        <f t="shared" si="0"/>
        <v>12</v>
      </c>
      <c r="G4991" t="s">
        <v>340</v>
      </c>
    </row>
    <row r="4992" spans="1:7" ht="15">
      <c r="A4992" t="s">
        <v>8</v>
      </c>
      <c r="C4992" t="s">
        <v>58</v>
      </c>
      <c r="D4992" t="s">
        <v>4666</v>
      </c>
      <c r="E4992" t="s">
        <v>436</v>
      </c>
      <c r="F4992">
        <f t="shared" si="0"/>
        <v>13</v>
      </c>
      <c r="G4992" t="s">
        <v>367</v>
      </c>
    </row>
    <row r="4993" spans="1:7" ht="15">
      <c r="A4993" t="s">
        <v>13</v>
      </c>
      <c r="C4993" t="s">
        <v>132</v>
      </c>
      <c r="D4993" t="s">
        <v>4667</v>
      </c>
      <c r="E4993" t="s">
        <v>437</v>
      </c>
      <c r="F4993">
        <f t="shared" si="0"/>
        <v>14</v>
      </c>
      <c r="G4993" t="s">
        <v>337</v>
      </c>
    </row>
    <row r="4994" spans="1:7" ht="15">
      <c r="A4994" t="s">
        <v>15</v>
      </c>
      <c r="C4994" t="s">
        <v>78</v>
      </c>
      <c r="D4994" t="s">
        <v>4668</v>
      </c>
      <c r="E4994" t="s">
        <v>439</v>
      </c>
      <c r="F4994">
        <f t="shared" si="0"/>
        <v>15</v>
      </c>
      <c r="G4994" t="s">
        <v>370</v>
      </c>
    </row>
    <row r="4995" spans="1:7" ht="15">
      <c r="A4995" t="s">
        <v>20</v>
      </c>
      <c r="C4995" t="s">
        <v>167</v>
      </c>
      <c r="D4995" t="s">
        <v>211</v>
      </c>
      <c r="E4995" t="s">
        <v>441</v>
      </c>
      <c r="F4995">
        <f t="shared" si="0"/>
        <v>16</v>
      </c>
      <c r="G4995" t="s">
        <v>362</v>
      </c>
    </row>
    <row r="4996" spans="1:7" ht="15">
      <c r="A4996" t="s">
        <v>17</v>
      </c>
      <c r="C4996" t="s">
        <v>144</v>
      </c>
      <c r="D4996" t="s">
        <v>212</v>
      </c>
      <c r="E4996" t="s">
        <v>444</v>
      </c>
      <c r="F4996">
        <f t="shared" si="0"/>
        <v>17</v>
      </c>
      <c r="G4996" t="s">
        <v>346</v>
      </c>
    </row>
    <row r="4997" spans="1:7" ht="15">
      <c r="A4997" t="s">
        <v>10</v>
      </c>
      <c r="C4997" t="s">
        <v>164</v>
      </c>
      <c r="D4997" t="s">
        <v>213</v>
      </c>
      <c r="E4997" t="s">
        <v>447</v>
      </c>
      <c r="F4997">
        <f t="shared" si="0"/>
        <v>18</v>
      </c>
      <c r="G4997" t="s">
        <v>359</v>
      </c>
    </row>
    <row r="4998" spans="3:7" ht="15">
      <c r="C4998" t="s">
        <v>161</v>
      </c>
      <c r="D4998" t="s">
        <v>214</v>
      </c>
      <c r="E4998" t="s">
        <v>451</v>
      </c>
      <c r="F4998">
        <f t="shared" si="0"/>
        <v>19</v>
      </c>
      <c r="G4998" t="s">
        <v>347</v>
      </c>
    </row>
    <row r="4999" spans="3:7" ht="15">
      <c r="C4999" t="s">
        <v>122</v>
      </c>
      <c r="D4999" t="s">
        <v>215</v>
      </c>
      <c r="E4999" t="s">
        <v>453</v>
      </c>
      <c r="F4999">
        <f t="shared" si="0"/>
        <v>20</v>
      </c>
      <c r="G4999" t="s">
        <v>369</v>
      </c>
    </row>
    <row r="5000" spans="3:7" ht="15">
      <c r="C5000" t="s">
        <v>123</v>
      </c>
      <c r="D5000" t="s">
        <v>216</v>
      </c>
      <c r="E5000" t="s">
        <v>456</v>
      </c>
      <c r="F5000">
        <f t="shared" si="0"/>
        <v>21</v>
      </c>
      <c r="G5000" t="s">
        <v>355</v>
      </c>
    </row>
    <row r="5001" spans="3:7" ht="15">
      <c r="C5001" t="s">
        <v>43</v>
      </c>
      <c r="D5001" t="s">
        <v>217</v>
      </c>
      <c r="E5001" t="s">
        <v>459</v>
      </c>
      <c r="F5001">
        <f t="shared" si="0"/>
        <v>22</v>
      </c>
      <c r="G5001" t="s">
        <v>366</v>
      </c>
    </row>
    <row r="5002" spans="3:7" ht="15">
      <c r="C5002" t="s">
        <v>67</v>
      </c>
      <c r="D5002" t="s">
        <v>218</v>
      </c>
      <c r="E5002" t="s">
        <v>461</v>
      </c>
      <c r="F5002">
        <f t="shared" si="0"/>
        <v>23</v>
      </c>
      <c r="G5002" t="s">
        <v>338</v>
      </c>
    </row>
    <row r="5003" spans="3:7" ht="15">
      <c r="C5003" t="s">
        <v>98</v>
      </c>
      <c r="D5003" t="s">
        <v>219</v>
      </c>
      <c r="E5003" t="s">
        <v>463</v>
      </c>
      <c r="F5003">
        <f t="shared" si="0"/>
        <v>24</v>
      </c>
      <c r="G5003" t="s">
        <v>336</v>
      </c>
    </row>
    <row r="5004" spans="3:7" ht="15">
      <c r="C5004" t="s">
        <v>52</v>
      </c>
      <c r="D5004" t="s">
        <v>220</v>
      </c>
      <c r="E5004" t="s">
        <v>465</v>
      </c>
      <c r="F5004">
        <f t="shared" si="0"/>
        <v>25</v>
      </c>
      <c r="G5004" t="s">
        <v>351</v>
      </c>
    </row>
    <row r="5005" spans="3:7" ht="15">
      <c r="C5005" t="s">
        <v>111</v>
      </c>
      <c r="D5005" t="s">
        <v>221</v>
      </c>
      <c r="E5005" t="s">
        <v>468</v>
      </c>
      <c r="F5005">
        <f t="shared" si="0"/>
        <v>26</v>
      </c>
      <c r="G5005" t="s">
        <v>358</v>
      </c>
    </row>
    <row r="5006" spans="3:7" ht="15">
      <c r="C5006" t="s">
        <v>166</v>
      </c>
      <c r="D5006" t="s">
        <v>222</v>
      </c>
      <c r="E5006" t="s">
        <v>470</v>
      </c>
      <c r="F5006">
        <f t="shared" si="0"/>
        <v>27</v>
      </c>
      <c r="G5006" t="s">
        <v>349</v>
      </c>
    </row>
    <row r="5007" spans="3:7" ht="15">
      <c r="C5007" t="s">
        <v>109</v>
      </c>
      <c r="D5007" t="s">
        <v>223</v>
      </c>
      <c r="E5007" t="s">
        <v>472</v>
      </c>
      <c r="F5007">
        <f t="shared" si="0"/>
        <v>28</v>
      </c>
      <c r="G5007" t="s">
        <v>345</v>
      </c>
    </row>
    <row r="5008" spans="3:7" ht="15">
      <c r="C5008" t="s">
        <v>114</v>
      </c>
      <c r="D5008" t="s">
        <v>224</v>
      </c>
      <c r="E5008" t="s">
        <v>473</v>
      </c>
      <c r="F5008">
        <f t="shared" si="0"/>
        <v>29</v>
      </c>
      <c r="G5008" t="s">
        <v>343</v>
      </c>
    </row>
    <row r="5009" spans="3:7" ht="15">
      <c r="C5009" t="s">
        <v>187</v>
      </c>
      <c r="D5009" t="s">
        <v>225</v>
      </c>
      <c r="E5009" t="s">
        <v>475</v>
      </c>
      <c r="F5009">
        <f t="shared" si="0"/>
        <v>30</v>
      </c>
      <c r="G5009" t="s">
        <v>364</v>
      </c>
    </row>
    <row r="5010" spans="3:7" ht="15">
      <c r="C5010" t="s">
        <v>105</v>
      </c>
      <c r="D5010" t="s">
        <v>226</v>
      </c>
      <c r="E5010" t="s">
        <v>477</v>
      </c>
      <c r="F5010">
        <f t="shared" si="0"/>
        <v>31</v>
      </c>
      <c r="G5010" t="s">
        <v>344</v>
      </c>
    </row>
    <row r="5011" spans="3:7" ht="15">
      <c r="C5011" t="s">
        <v>102</v>
      </c>
      <c r="D5011" t="s">
        <v>4649</v>
      </c>
      <c r="E5011" t="s">
        <v>479</v>
      </c>
      <c r="F5011">
        <f t="shared" si="0"/>
        <v>32</v>
      </c>
      <c r="G5011" t="s">
        <v>360</v>
      </c>
    </row>
    <row r="5012" spans="3:7" ht="15">
      <c r="C5012" t="s">
        <v>160</v>
      </c>
      <c r="D5012" t="s">
        <v>227</v>
      </c>
      <c r="E5012" t="s">
        <v>481</v>
      </c>
      <c r="F5012">
        <f t="shared" si="0"/>
        <v>33</v>
      </c>
      <c r="G5012" t="s">
        <v>365</v>
      </c>
    </row>
    <row r="5013" spans="3:7" ht="15">
      <c r="C5013" t="s">
        <v>139</v>
      </c>
      <c r="D5013" t="s">
        <v>228</v>
      </c>
      <c r="E5013" t="s">
        <v>484</v>
      </c>
      <c r="F5013">
        <f t="shared" si="0"/>
        <v>34</v>
      </c>
      <c r="G5013" t="s">
        <v>348</v>
      </c>
    </row>
    <row r="5014" spans="3:7" ht="15">
      <c r="C5014" t="s">
        <v>148</v>
      </c>
      <c r="D5014" t="s">
        <v>229</v>
      </c>
      <c r="E5014" t="s">
        <v>487</v>
      </c>
      <c r="F5014">
        <f t="shared" si="0"/>
        <v>35</v>
      </c>
      <c r="G5014" t="s">
        <v>339</v>
      </c>
    </row>
    <row r="5015" spans="3:6" ht="15">
      <c r="C5015" t="s">
        <v>190</v>
      </c>
      <c r="D5015" t="s">
        <v>230</v>
      </c>
      <c r="E5015" t="s">
        <v>489</v>
      </c>
      <c r="F5015">
        <f t="shared" si="0"/>
        <v>36</v>
      </c>
    </row>
    <row r="5016" spans="3:6" ht="15">
      <c r="C5016" t="s">
        <v>176</v>
      </c>
      <c r="D5016" t="s">
        <v>231</v>
      </c>
      <c r="E5016" t="s">
        <v>493</v>
      </c>
      <c r="F5016">
        <f t="shared" si="0"/>
        <v>37</v>
      </c>
    </row>
    <row r="5017" spans="3:6" ht="15">
      <c r="C5017" t="s">
        <v>81</v>
      </c>
      <c r="D5017" t="s">
        <v>232</v>
      </c>
      <c r="E5017" t="s">
        <v>496</v>
      </c>
      <c r="F5017">
        <f t="shared" si="0"/>
        <v>38</v>
      </c>
    </row>
    <row r="5018" spans="3:6" ht="15">
      <c r="C5018" t="s">
        <v>34</v>
      </c>
      <c r="D5018" t="s">
        <v>233</v>
      </c>
      <c r="E5018" t="s">
        <v>499</v>
      </c>
      <c r="F5018">
        <f t="shared" si="0"/>
        <v>39</v>
      </c>
    </row>
    <row r="5019" spans="3:6" ht="15">
      <c r="C5019" t="s">
        <v>113</v>
      </c>
      <c r="D5019" t="s">
        <v>234</v>
      </c>
      <c r="E5019" t="s">
        <v>502</v>
      </c>
      <c r="F5019">
        <f t="shared" si="0"/>
        <v>40</v>
      </c>
    </row>
    <row r="5020" spans="3:6" ht="15">
      <c r="C5020" t="s">
        <v>112</v>
      </c>
      <c r="D5020" t="s">
        <v>235</v>
      </c>
      <c r="E5020" t="s">
        <v>504</v>
      </c>
      <c r="F5020">
        <f t="shared" si="0"/>
        <v>41</v>
      </c>
    </row>
    <row r="5021" spans="3:6" ht="15">
      <c r="C5021" t="s">
        <v>181</v>
      </c>
      <c r="D5021" t="s">
        <v>236</v>
      </c>
      <c r="E5021" t="s">
        <v>506</v>
      </c>
      <c r="F5021">
        <f t="shared" si="0"/>
        <v>42</v>
      </c>
    </row>
    <row r="5022" spans="3:6" ht="15">
      <c r="C5022" t="s">
        <v>143</v>
      </c>
      <c r="D5022" t="s">
        <v>237</v>
      </c>
      <c r="E5022" t="s">
        <v>509</v>
      </c>
      <c r="F5022">
        <f t="shared" si="0"/>
        <v>43</v>
      </c>
    </row>
    <row r="5023" spans="3:6" ht="15">
      <c r="C5023" t="s">
        <v>85</v>
      </c>
      <c r="D5023" t="s">
        <v>238</v>
      </c>
      <c r="E5023" t="s">
        <v>512</v>
      </c>
      <c r="F5023">
        <f t="shared" si="0"/>
        <v>44</v>
      </c>
    </row>
    <row r="5024" spans="3:6" ht="15">
      <c r="C5024" t="s">
        <v>101</v>
      </c>
      <c r="D5024" t="s">
        <v>239</v>
      </c>
      <c r="E5024" t="s">
        <v>514</v>
      </c>
      <c r="F5024">
        <f t="shared" si="0"/>
        <v>45</v>
      </c>
    </row>
    <row r="5025" spans="3:6" ht="15">
      <c r="C5025" t="s">
        <v>77</v>
      </c>
      <c r="D5025" t="s">
        <v>240</v>
      </c>
      <c r="E5025" t="s">
        <v>516</v>
      </c>
      <c r="F5025">
        <f t="shared" si="0"/>
        <v>46</v>
      </c>
    </row>
    <row r="5026" spans="3:6" ht="15">
      <c r="C5026" t="s">
        <v>151</v>
      </c>
      <c r="D5026" t="s">
        <v>241</v>
      </c>
      <c r="E5026" t="s">
        <v>519</v>
      </c>
      <c r="F5026">
        <f t="shared" si="0"/>
        <v>47</v>
      </c>
    </row>
    <row r="5027" spans="3:6" ht="15">
      <c r="C5027" t="s">
        <v>192</v>
      </c>
      <c r="D5027" t="s">
        <v>242</v>
      </c>
      <c r="E5027" t="s">
        <v>520</v>
      </c>
      <c r="F5027">
        <f t="shared" si="0"/>
        <v>48</v>
      </c>
    </row>
    <row r="5028" spans="3:6" ht="15">
      <c r="C5028" t="s">
        <v>120</v>
      </c>
      <c r="D5028" t="s">
        <v>243</v>
      </c>
      <c r="E5028" t="s">
        <v>522</v>
      </c>
      <c r="F5028">
        <f t="shared" si="0"/>
        <v>49</v>
      </c>
    </row>
    <row r="5029" spans="3:6" ht="15">
      <c r="C5029" t="s">
        <v>116</v>
      </c>
      <c r="D5029" t="s">
        <v>244</v>
      </c>
      <c r="E5029" t="s">
        <v>524</v>
      </c>
      <c r="F5029">
        <f t="shared" si="0"/>
        <v>50</v>
      </c>
    </row>
    <row r="5030" spans="3:5" ht="15">
      <c r="C5030" t="s">
        <v>121</v>
      </c>
      <c r="D5030" t="s">
        <v>245</v>
      </c>
      <c r="E5030" t="s">
        <v>526</v>
      </c>
    </row>
    <row r="5031" spans="3:5" ht="15">
      <c r="C5031" t="s">
        <v>117</v>
      </c>
      <c r="D5031" t="s">
        <v>246</v>
      </c>
      <c r="E5031" t="s">
        <v>528</v>
      </c>
    </row>
    <row r="5032" spans="3:5" ht="15">
      <c r="C5032" t="s">
        <v>119</v>
      </c>
      <c r="D5032" t="s">
        <v>247</v>
      </c>
      <c r="E5032" t="s">
        <v>530</v>
      </c>
    </row>
    <row r="5033" spans="3:5" ht="15">
      <c r="C5033" t="s">
        <v>118</v>
      </c>
      <c r="D5033" t="s">
        <v>248</v>
      </c>
      <c r="E5033" t="s">
        <v>533</v>
      </c>
    </row>
    <row r="5034" spans="3:5" ht="15">
      <c r="C5034" t="s">
        <v>110</v>
      </c>
      <c r="D5034" t="s">
        <v>249</v>
      </c>
      <c r="E5034" t="s">
        <v>535</v>
      </c>
    </row>
    <row r="5035" spans="3:5" ht="15">
      <c r="C5035" t="s">
        <v>76</v>
      </c>
      <c r="D5035" t="s">
        <v>250</v>
      </c>
      <c r="E5035" t="s">
        <v>537</v>
      </c>
    </row>
    <row r="5036" spans="3:5" ht="15">
      <c r="C5036" t="s">
        <v>84</v>
      </c>
      <c r="D5036" t="s">
        <v>251</v>
      </c>
      <c r="E5036" t="s">
        <v>539</v>
      </c>
    </row>
    <row r="5037" spans="3:5" ht="15">
      <c r="C5037" t="s">
        <v>53</v>
      </c>
      <c r="D5037" t="s">
        <v>252</v>
      </c>
      <c r="E5037" t="s">
        <v>541</v>
      </c>
    </row>
    <row r="5038" spans="3:5" ht="15">
      <c r="C5038" t="s">
        <v>70</v>
      </c>
      <c r="D5038" t="s">
        <v>253</v>
      </c>
      <c r="E5038" t="s">
        <v>544</v>
      </c>
    </row>
    <row r="5039" spans="3:5" ht="15">
      <c r="C5039" t="s">
        <v>50</v>
      </c>
      <c r="D5039" t="s">
        <v>254</v>
      </c>
      <c r="E5039" t="s">
        <v>547</v>
      </c>
    </row>
    <row r="5040" spans="3:5" ht="15">
      <c r="C5040" t="s">
        <v>108</v>
      </c>
      <c r="D5040" t="s">
        <v>255</v>
      </c>
      <c r="E5040" t="s">
        <v>549</v>
      </c>
    </row>
    <row r="5041" spans="3:5" ht="15">
      <c r="C5041" t="s">
        <v>93</v>
      </c>
      <c r="D5041" t="s">
        <v>256</v>
      </c>
      <c r="E5041" t="s">
        <v>551</v>
      </c>
    </row>
    <row r="5042" spans="3:5" ht="15">
      <c r="C5042" t="s">
        <v>51</v>
      </c>
      <c r="D5042" t="s">
        <v>257</v>
      </c>
      <c r="E5042" t="s">
        <v>554</v>
      </c>
    </row>
    <row r="5043" spans="3:5" ht="15">
      <c r="C5043" t="s">
        <v>31</v>
      </c>
      <c r="D5043" t="s">
        <v>258</v>
      </c>
      <c r="E5043" t="s">
        <v>557</v>
      </c>
    </row>
    <row r="5044" spans="3:5" ht="15">
      <c r="C5044" t="s">
        <v>141</v>
      </c>
      <c r="D5044" t="s">
        <v>259</v>
      </c>
      <c r="E5044" t="s">
        <v>559</v>
      </c>
    </row>
    <row r="5045" spans="3:5" ht="15">
      <c r="C5045" t="s">
        <v>45</v>
      </c>
      <c r="D5045" t="s">
        <v>260</v>
      </c>
      <c r="E5045" t="s">
        <v>562</v>
      </c>
    </row>
    <row r="5046" spans="3:5" ht="15">
      <c r="C5046" t="s">
        <v>36</v>
      </c>
      <c r="D5046" t="s">
        <v>261</v>
      </c>
      <c r="E5046" t="s">
        <v>564</v>
      </c>
    </row>
    <row r="5047" spans="3:5" ht="15">
      <c r="C5047" t="s">
        <v>54</v>
      </c>
      <c r="D5047" t="s">
        <v>262</v>
      </c>
      <c r="E5047" t="s">
        <v>566</v>
      </c>
    </row>
    <row r="5048" spans="3:5" ht="15">
      <c r="C5048" t="s">
        <v>46</v>
      </c>
      <c r="D5048" t="s">
        <v>263</v>
      </c>
      <c r="E5048" t="s">
        <v>568</v>
      </c>
    </row>
    <row r="5049" spans="3:5" ht="15">
      <c r="C5049" t="s">
        <v>185</v>
      </c>
      <c r="D5049" t="s">
        <v>264</v>
      </c>
      <c r="E5049" t="s">
        <v>570</v>
      </c>
    </row>
    <row r="5050" spans="3:5" ht="15">
      <c r="C5050" t="s">
        <v>40</v>
      </c>
      <c r="D5050" t="s">
        <v>265</v>
      </c>
      <c r="E5050" t="s">
        <v>572</v>
      </c>
    </row>
    <row r="5051" spans="3:5" ht="15">
      <c r="C5051" t="s">
        <v>178</v>
      </c>
      <c r="D5051" t="s">
        <v>203</v>
      </c>
      <c r="E5051" t="s">
        <v>574</v>
      </c>
    </row>
    <row r="5052" spans="3:5" ht="15">
      <c r="C5052" t="s">
        <v>35</v>
      </c>
      <c r="D5052" t="s">
        <v>204</v>
      </c>
      <c r="E5052" t="s">
        <v>576</v>
      </c>
    </row>
    <row r="5053" spans="3:5" ht="15">
      <c r="C5053" t="s">
        <v>39</v>
      </c>
      <c r="D5053" t="s">
        <v>205</v>
      </c>
      <c r="E5053" t="s">
        <v>578</v>
      </c>
    </row>
    <row r="5054" spans="3:5" ht="15">
      <c r="C5054" t="s">
        <v>107</v>
      </c>
      <c r="D5054" t="s">
        <v>206</v>
      </c>
      <c r="E5054" t="s">
        <v>580</v>
      </c>
    </row>
    <row r="5055" spans="3:5" ht="15">
      <c r="C5055" t="s">
        <v>90</v>
      </c>
      <c r="D5055" t="s">
        <v>207</v>
      </c>
      <c r="E5055" t="s">
        <v>582</v>
      </c>
    </row>
    <row r="5056" spans="3:5" ht="15">
      <c r="C5056" t="s">
        <v>100</v>
      </c>
      <c r="D5056" t="s">
        <v>4653</v>
      </c>
      <c r="E5056" t="s">
        <v>584</v>
      </c>
    </row>
    <row r="5057" spans="3:5" ht="15">
      <c r="C5057" t="s">
        <v>60</v>
      </c>
      <c r="D5057" t="s">
        <v>4650</v>
      </c>
      <c r="E5057" t="s">
        <v>586</v>
      </c>
    </row>
    <row r="5058" spans="3:5" ht="15">
      <c r="C5058" t="s">
        <v>49</v>
      </c>
      <c r="D5058" t="s">
        <v>4652</v>
      </c>
      <c r="E5058" t="s">
        <v>588</v>
      </c>
    </row>
    <row r="5059" spans="3:5" ht="15">
      <c r="C5059" t="s">
        <v>57</v>
      </c>
      <c r="D5059" t="s">
        <v>4655</v>
      </c>
      <c r="E5059" t="s">
        <v>590</v>
      </c>
    </row>
    <row r="5060" spans="3:5" ht="15">
      <c r="C5060" t="s">
        <v>71</v>
      </c>
      <c r="D5060" t="s">
        <v>4654</v>
      </c>
      <c r="E5060" t="s">
        <v>592</v>
      </c>
    </row>
    <row r="5061" spans="3:5" ht="15">
      <c r="C5061" t="s">
        <v>56</v>
      </c>
      <c r="D5061" t="s">
        <v>4656</v>
      </c>
      <c r="E5061" t="s">
        <v>594</v>
      </c>
    </row>
    <row r="5062" spans="3:5" ht="15">
      <c r="C5062" t="s">
        <v>177</v>
      </c>
      <c r="D5062" t="s">
        <v>4662</v>
      </c>
      <c r="E5062" t="s">
        <v>596</v>
      </c>
    </row>
    <row r="5063" spans="3:5" ht="15">
      <c r="C5063" t="s">
        <v>48</v>
      </c>
      <c r="D5063" t="s">
        <v>4651</v>
      </c>
      <c r="E5063" t="s">
        <v>598</v>
      </c>
    </row>
    <row r="5064" spans="3:5" ht="15">
      <c r="C5064" t="s">
        <v>106</v>
      </c>
      <c r="D5064" t="s">
        <v>4657</v>
      </c>
      <c r="E5064" t="s">
        <v>600</v>
      </c>
    </row>
    <row r="5065" spans="3:5" ht="15">
      <c r="C5065" t="s">
        <v>115</v>
      </c>
      <c r="D5065" t="s">
        <v>4658</v>
      </c>
      <c r="E5065" t="s">
        <v>602</v>
      </c>
    </row>
    <row r="5066" spans="3:5" ht="15">
      <c r="C5066" t="s">
        <v>191</v>
      </c>
      <c r="D5066" t="s">
        <v>4659</v>
      </c>
      <c r="E5066" t="s">
        <v>604</v>
      </c>
    </row>
    <row r="5067" spans="3:5" ht="15">
      <c r="C5067" t="s">
        <v>145</v>
      </c>
      <c r="D5067" t="s">
        <v>4660</v>
      </c>
      <c r="E5067" t="s">
        <v>606</v>
      </c>
    </row>
    <row r="5068" spans="3:5" ht="15">
      <c r="C5068" t="s">
        <v>95</v>
      </c>
      <c r="D5068" t="s">
        <v>4661</v>
      </c>
      <c r="E5068" t="s">
        <v>608</v>
      </c>
    </row>
    <row r="5069" spans="3:5" ht="15">
      <c r="C5069" t="s">
        <v>97</v>
      </c>
      <c r="D5069" t="s">
        <v>304</v>
      </c>
      <c r="E5069" t="s">
        <v>610</v>
      </c>
    </row>
    <row r="5070" spans="3:5" ht="15">
      <c r="C5070" t="s">
        <v>96</v>
      </c>
      <c r="D5070" t="s">
        <v>305</v>
      </c>
      <c r="E5070" t="s">
        <v>612</v>
      </c>
    </row>
    <row r="5071" spans="3:5" ht="15">
      <c r="C5071" t="s">
        <v>79</v>
      </c>
      <c r="D5071" t="s">
        <v>306</v>
      </c>
      <c r="E5071" t="s">
        <v>614</v>
      </c>
    </row>
    <row r="5072" spans="3:5" ht="15">
      <c r="C5072" t="s">
        <v>169</v>
      </c>
      <c r="D5072" t="s">
        <v>307</v>
      </c>
      <c r="E5072" t="s">
        <v>616</v>
      </c>
    </row>
    <row r="5073" spans="3:5" ht="15">
      <c r="C5073" t="s">
        <v>75</v>
      </c>
      <c r="D5073" t="s">
        <v>308</v>
      </c>
      <c r="E5073" t="s">
        <v>618</v>
      </c>
    </row>
    <row r="5074" spans="3:5" ht="15">
      <c r="C5074" t="s">
        <v>42</v>
      </c>
      <c r="D5074" t="s">
        <v>309</v>
      </c>
      <c r="E5074" t="s">
        <v>620</v>
      </c>
    </row>
    <row r="5075" spans="3:5" ht="15">
      <c r="C5075" t="s">
        <v>175</v>
      </c>
      <c r="D5075" t="s">
        <v>310</v>
      </c>
      <c r="E5075" t="s">
        <v>622</v>
      </c>
    </row>
    <row r="5076" spans="3:5" ht="15">
      <c r="C5076" t="s">
        <v>61</v>
      </c>
      <c r="D5076" t="s">
        <v>311</v>
      </c>
      <c r="E5076" t="s">
        <v>624</v>
      </c>
    </row>
    <row r="5077" spans="3:5" ht="15">
      <c r="C5077" t="s">
        <v>165</v>
      </c>
      <c r="D5077" t="s">
        <v>4669</v>
      </c>
      <c r="E5077" t="s">
        <v>626</v>
      </c>
    </row>
    <row r="5078" spans="3:5" ht="15">
      <c r="C5078" t="s">
        <v>33</v>
      </c>
      <c r="D5078" t="s">
        <v>4670</v>
      </c>
      <c r="E5078" t="s">
        <v>628</v>
      </c>
    </row>
    <row r="5079" spans="3:5" ht="15">
      <c r="C5079" t="s">
        <v>155</v>
      </c>
      <c r="D5079" t="s">
        <v>4671</v>
      </c>
      <c r="E5079" t="s">
        <v>630</v>
      </c>
    </row>
    <row r="5080" spans="3:5" ht="15">
      <c r="C5080" t="s">
        <v>172</v>
      </c>
      <c r="D5080" t="s">
        <v>4672</v>
      </c>
      <c r="E5080" t="s">
        <v>632</v>
      </c>
    </row>
    <row r="5081" spans="3:5" ht="15">
      <c r="C5081" t="s">
        <v>80</v>
      </c>
      <c r="D5081" t="s">
        <v>4663</v>
      </c>
      <c r="E5081" t="s">
        <v>634</v>
      </c>
    </row>
    <row r="5082" spans="3:5" ht="15">
      <c r="C5082" t="s">
        <v>68</v>
      </c>
      <c r="D5082" t="s">
        <v>4664</v>
      </c>
      <c r="E5082" t="s">
        <v>635</v>
      </c>
    </row>
    <row r="5083" spans="3:5" ht="15">
      <c r="C5083" t="s">
        <v>82</v>
      </c>
      <c r="D5083" t="s">
        <v>287</v>
      </c>
      <c r="E5083" t="s">
        <v>637</v>
      </c>
    </row>
    <row r="5084" spans="3:5" ht="15">
      <c r="C5084" t="s">
        <v>59</v>
      </c>
      <c r="D5084" t="s">
        <v>288</v>
      </c>
      <c r="E5084" t="s">
        <v>638</v>
      </c>
    </row>
    <row r="5085" spans="3:5" ht="15">
      <c r="C5085" t="s">
        <v>72</v>
      </c>
      <c r="D5085" t="s">
        <v>289</v>
      </c>
      <c r="E5085" t="s">
        <v>640</v>
      </c>
    </row>
    <row r="5086" spans="3:5" ht="15">
      <c r="C5086" t="s">
        <v>83</v>
      </c>
      <c r="D5086" t="s">
        <v>290</v>
      </c>
      <c r="E5086" t="s">
        <v>642</v>
      </c>
    </row>
    <row r="5087" spans="3:5" ht="15">
      <c r="C5087" t="s">
        <v>171</v>
      </c>
      <c r="D5087" t="s">
        <v>291</v>
      </c>
      <c r="E5087" t="s">
        <v>645</v>
      </c>
    </row>
    <row r="5088" spans="3:5" ht="15">
      <c r="C5088" t="s">
        <v>73</v>
      </c>
      <c r="D5088" t="s">
        <v>292</v>
      </c>
      <c r="E5088" t="s">
        <v>647</v>
      </c>
    </row>
    <row r="5089" spans="3:5" ht="15">
      <c r="C5089" t="s">
        <v>74</v>
      </c>
      <c r="D5089" t="s">
        <v>293</v>
      </c>
      <c r="E5089" t="s">
        <v>649</v>
      </c>
    </row>
    <row r="5090" spans="3:5" ht="15">
      <c r="C5090" t="s">
        <v>88</v>
      </c>
      <c r="D5090" t="s">
        <v>294</v>
      </c>
      <c r="E5090" t="s">
        <v>651</v>
      </c>
    </row>
    <row r="5091" spans="3:5" ht="15">
      <c r="C5091" t="s">
        <v>94</v>
      </c>
      <c r="D5091" t="s">
        <v>295</v>
      </c>
      <c r="E5091" t="s">
        <v>652</v>
      </c>
    </row>
    <row r="5092" spans="3:5" ht="15">
      <c r="C5092" t="s">
        <v>86</v>
      </c>
      <c r="D5092" t="s">
        <v>296</v>
      </c>
      <c r="E5092" t="s">
        <v>654</v>
      </c>
    </row>
    <row r="5093" spans="3:5" ht="15">
      <c r="C5093" t="s">
        <v>32</v>
      </c>
      <c r="D5093" t="s">
        <v>297</v>
      </c>
      <c r="E5093" t="s">
        <v>656</v>
      </c>
    </row>
    <row r="5094" spans="3:5" ht="15">
      <c r="C5094" t="s">
        <v>37</v>
      </c>
      <c r="D5094" t="s">
        <v>298</v>
      </c>
      <c r="E5094" t="s">
        <v>659</v>
      </c>
    </row>
    <row r="5095" spans="3:5" ht="15">
      <c r="C5095" t="s">
        <v>168</v>
      </c>
      <c r="D5095" t="s">
        <v>299</v>
      </c>
      <c r="E5095" t="s">
        <v>662</v>
      </c>
    </row>
    <row r="5096" spans="3:5" ht="15">
      <c r="C5096" t="s">
        <v>38</v>
      </c>
      <c r="D5096" t="s">
        <v>300</v>
      </c>
      <c r="E5096" t="s">
        <v>664</v>
      </c>
    </row>
    <row r="5097" spans="3:5" ht="15">
      <c r="C5097" t="s">
        <v>135</v>
      </c>
      <c r="D5097" t="s">
        <v>301</v>
      </c>
      <c r="E5097" t="s">
        <v>666</v>
      </c>
    </row>
    <row r="5098" spans="3:5" ht="15">
      <c r="C5098" t="s">
        <v>170</v>
      </c>
      <c r="D5098" t="s">
        <v>302</v>
      </c>
      <c r="E5098" t="s">
        <v>667</v>
      </c>
    </row>
    <row r="5099" spans="3:5" ht="15">
      <c r="C5099" t="s">
        <v>133</v>
      </c>
      <c r="D5099" t="s">
        <v>303</v>
      </c>
      <c r="E5099" t="s">
        <v>669</v>
      </c>
    </row>
    <row r="5100" spans="3:5" ht="15">
      <c r="C5100" t="s">
        <v>92</v>
      </c>
      <c r="D5100" t="s">
        <v>266</v>
      </c>
      <c r="E5100" t="s">
        <v>671</v>
      </c>
    </row>
    <row r="5101" spans="3:5" ht="15">
      <c r="C5101" t="s">
        <v>147</v>
      </c>
      <c r="D5101" t="s">
        <v>267</v>
      </c>
      <c r="E5101" t="s">
        <v>672</v>
      </c>
    </row>
    <row r="5102" spans="3:5" ht="15">
      <c r="C5102" t="s">
        <v>62</v>
      </c>
      <c r="D5102" t="s">
        <v>268</v>
      </c>
      <c r="E5102" t="s">
        <v>674</v>
      </c>
    </row>
    <row r="5103" spans="3:5" ht="15">
      <c r="C5103" t="s">
        <v>69</v>
      </c>
      <c r="D5103" t="s">
        <v>269</v>
      </c>
      <c r="E5103" t="s">
        <v>676</v>
      </c>
    </row>
    <row r="5104" spans="3:5" ht="15">
      <c r="C5104" t="s">
        <v>63</v>
      </c>
      <c r="D5104" t="s">
        <v>270</v>
      </c>
      <c r="E5104" t="s">
        <v>678</v>
      </c>
    </row>
    <row r="5105" spans="3:5" ht="15">
      <c r="C5105" t="s">
        <v>180</v>
      </c>
      <c r="D5105" t="s">
        <v>271</v>
      </c>
      <c r="E5105" t="s">
        <v>680</v>
      </c>
    </row>
    <row r="5106" spans="3:5" ht="15">
      <c r="C5106" t="s">
        <v>158</v>
      </c>
      <c r="D5106" t="s">
        <v>272</v>
      </c>
      <c r="E5106" t="s">
        <v>682</v>
      </c>
    </row>
    <row r="5107" spans="3:5" ht="15">
      <c r="C5107" t="s">
        <v>156</v>
      </c>
      <c r="D5107" t="s">
        <v>273</v>
      </c>
      <c r="E5107" t="s">
        <v>684</v>
      </c>
    </row>
    <row r="5108" spans="3:5" ht="15">
      <c r="C5108" t="s">
        <v>91</v>
      </c>
      <c r="D5108" t="s">
        <v>274</v>
      </c>
      <c r="E5108" t="s">
        <v>686</v>
      </c>
    </row>
    <row r="5109" spans="3:5" ht="15">
      <c r="C5109" t="s">
        <v>134</v>
      </c>
      <c r="D5109" t="s">
        <v>275</v>
      </c>
      <c r="E5109" t="s">
        <v>688</v>
      </c>
    </row>
    <row r="5110" spans="3:5" ht="15">
      <c r="C5110" t="s">
        <v>129</v>
      </c>
      <c r="D5110" t="s">
        <v>276</v>
      </c>
      <c r="E5110" t="s">
        <v>691</v>
      </c>
    </row>
    <row r="5111" spans="3:5" ht="15">
      <c r="C5111" t="s">
        <v>127</v>
      </c>
      <c r="D5111" t="s">
        <v>277</v>
      </c>
      <c r="E5111" t="s">
        <v>693</v>
      </c>
    </row>
    <row r="5112" spans="3:5" ht="15">
      <c r="C5112" t="s">
        <v>128</v>
      </c>
      <c r="D5112" t="s">
        <v>278</v>
      </c>
      <c r="E5112" t="s">
        <v>695</v>
      </c>
    </row>
    <row r="5113" spans="3:5" ht="15">
      <c r="C5113" t="s">
        <v>126</v>
      </c>
      <c r="D5113" t="s">
        <v>279</v>
      </c>
      <c r="E5113" t="s">
        <v>697</v>
      </c>
    </row>
    <row r="5114" spans="3:5" ht="15">
      <c r="C5114" t="s">
        <v>131</v>
      </c>
      <c r="D5114" t="s">
        <v>280</v>
      </c>
      <c r="E5114" t="s">
        <v>700</v>
      </c>
    </row>
    <row r="5115" spans="3:5" ht="15">
      <c r="C5115" t="s">
        <v>154</v>
      </c>
      <c r="D5115" t="s">
        <v>281</v>
      </c>
      <c r="E5115" t="s">
        <v>702</v>
      </c>
    </row>
    <row r="5116" spans="3:5" ht="15">
      <c r="C5116" t="s">
        <v>183</v>
      </c>
      <c r="D5116" t="s">
        <v>282</v>
      </c>
      <c r="E5116" t="s">
        <v>703</v>
      </c>
    </row>
    <row r="5117" spans="3:5" ht="15">
      <c r="C5117" t="s">
        <v>103</v>
      </c>
      <c r="D5117" t="s">
        <v>283</v>
      </c>
      <c r="E5117" t="s">
        <v>704</v>
      </c>
    </row>
    <row r="5118" spans="3:5" ht="15">
      <c r="C5118" t="s">
        <v>104</v>
      </c>
      <c r="D5118" t="s">
        <v>284</v>
      </c>
      <c r="E5118" t="s">
        <v>706</v>
      </c>
    </row>
    <row r="5119" spans="3:5" ht="15">
      <c r="C5119" t="s">
        <v>47</v>
      </c>
      <c r="D5119" t="s">
        <v>285</v>
      </c>
      <c r="E5119" t="s">
        <v>708</v>
      </c>
    </row>
    <row r="5120" spans="3:5" ht="15">
      <c r="C5120" t="s">
        <v>64</v>
      </c>
      <c r="D5120" t="s">
        <v>286</v>
      </c>
      <c r="E5120" t="s">
        <v>711</v>
      </c>
    </row>
    <row r="5121" spans="3:5" ht="15">
      <c r="C5121" t="s">
        <v>174</v>
      </c>
      <c r="D5121" t="s">
        <v>4673</v>
      </c>
      <c r="E5121" t="s">
        <v>713</v>
      </c>
    </row>
    <row r="5122" spans="3:5" ht="15">
      <c r="C5122" t="s">
        <v>44</v>
      </c>
      <c r="E5122" t="s">
        <v>715</v>
      </c>
    </row>
    <row r="5123" spans="3:5" ht="15">
      <c r="C5123" t="s">
        <v>89</v>
      </c>
      <c r="E5123" t="s">
        <v>717</v>
      </c>
    </row>
    <row r="5124" spans="3:5" ht="15">
      <c r="C5124" t="s">
        <v>186</v>
      </c>
      <c r="E5124" t="s">
        <v>720</v>
      </c>
    </row>
    <row r="5125" spans="3:5" ht="15">
      <c r="C5125" t="s">
        <v>188</v>
      </c>
      <c r="E5125" t="s">
        <v>723</v>
      </c>
    </row>
    <row r="5126" spans="3:5" ht="15">
      <c r="C5126" t="s">
        <v>153</v>
      </c>
      <c r="E5126" t="s">
        <v>726</v>
      </c>
    </row>
    <row r="5127" spans="3:5" ht="15">
      <c r="C5127" t="s">
        <v>149</v>
      </c>
      <c r="E5127" t="s">
        <v>728</v>
      </c>
    </row>
    <row r="5128" spans="3:5" ht="15">
      <c r="C5128" t="s">
        <v>41</v>
      </c>
      <c r="E5128" t="s">
        <v>730</v>
      </c>
    </row>
    <row r="5129" spans="3:5" ht="15">
      <c r="C5129" t="s">
        <v>179</v>
      </c>
      <c r="E5129" t="s">
        <v>732</v>
      </c>
    </row>
    <row r="5130" spans="3:5" ht="15">
      <c r="C5130" t="s">
        <v>130</v>
      </c>
      <c r="E5130" t="s">
        <v>734</v>
      </c>
    </row>
    <row r="5131" spans="3:5" ht="15">
      <c r="C5131" t="s">
        <v>66</v>
      </c>
      <c r="E5131" t="s">
        <v>736</v>
      </c>
    </row>
    <row r="5132" spans="3:5" ht="15">
      <c r="C5132" t="s">
        <v>157</v>
      </c>
      <c r="E5132" t="s">
        <v>738</v>
      </c>
    </row>
    <row r="5133" spans="3:5" ht="15">
      <c r="C5133" t="s">
        <v>142</v>
      </c>
      <c r="E5133" t="s">
        <v>740</v>
      </c>
    </row>
    <row r="5134" spans="3:5" ht="15">
      <c r="C5134" t="s">
        <v>136</v>
      </c>
      <c r="E5134" t="s">
        <v>742</v>
      </c>
    </row>
    <row r="5135" spans="3:5" ht="15">
      <c r="C5135" t="s">
        <v>163</v>
      </c>
      <c r="E5135" t="s">
        <v>744</v>
      </c>
    </row>
    <row r="5136" spans="3:5" ht="15">
      <c r="C5136" t="s">
        <v>162</v>
      </c>
      <c r="E5136" t="s">
        <v>747</v>
      </c>
    </row>
    <row r="5137" spans="3:5" ht="15">
      <c r="C5137" t="s">
        <v>140</v>
      </c>
      <c r="E5137" t="s">
        <v>750</v>
      </c>
    </row>
    <row r="5138" spans="3:5" ht="15">
      <c r="C5138" t="s">
        <v>99</v>
      </c>
      <c r="E5138" t="s">
        <v>752</v>
      </c>
    </row>
    <row r="5139" spans="3:5" ht="15">
      <c r="C5139" t="s">
        <v>182</v>
      </c>
      <c r="E5139" t="s">
        <v>754</v>
      </c>
    </row>
    <row r="5140" spans="3:5" ht="15">
      <c r="C5140" t="s">
        <v>152</v>
      </c>
      <c r="E5140" t="s">
        <v>756</v>
      </c>
    </row>
    <row r="5141" spans="3:5" ht="15">
      <c r="C5141" t="s">
        <v>137</v>
      </c>
      <c r="E5141" t="s">
        <v>758</v>
      </c>
    </row>
    <row r="5142" ht="15">
      <c r="E5142" t="s">
        <v>762</v>
      </c>
    </row>
    <row r="5143" ht="15">
      <c r="E5143" t="s">
        <v>764</v>
      </c>
    </row>
    <row r="5144" ht="15">
      <c r="E5144" t="s">
        <v>766</v>
      </c>
    </row>
    <row r="5145" ht="15">
      <c r="E5145" t="s">
        <v>768</v>
      </c>
    </row>
    <row r="5146" ht="15">
      <c r="E5146" t="s">
        <v>769</v>
      </c>
    </row>
    <row r="5147" ht="15">
      <c r="E5147" t="s">
        <v>771</v>
      </c>
    </row>
    <row r="5148" ht="15">
      <c r="E5148" t="s">
        <v>772</v>
      </c>
    </row>
    <row r="5149" ht="15">
      <c r="E5149" t="s">
        <v>774</v>
      </c>
    </row>
    <row r="5150" ht="15">
      <c r="E5150" t="s">
        <v>775</v>
      </c>
    </row>
    <row r="5151" ht="15">
      <c r="E5151" t="s">
        <v>777</v>
      </c>
    </row>
    <row r="5152" ht="15">
      <c r="E5152" t="s">
        <v>778</v>
      </c>
    </row>
    <row r="5153" ht="15">
      <c r="E5153" t="s">
        <v>780</v>
      </c>
    </row>
    <row r="5154" ht="15">
      <c r="E5154" t="s">
        <v>782</v>
      </c>
    </row>
    <row r="5155" ht="15">
      <c r="E5155" t="s">
        <v>786</v>
      </c>
    </row>
    <row r="5156" ht="15">
      <c r="E5156" t="s">
        <v>788</v>
      </c>
    </row>
    <row r="5157" ht="15">
      <c r="E5157" t="s">
        <v>790</v>
      </c>
    </row>
    <row r="5158" ht="15">
      <c r="E5158" t="s">
        <v>792</v>
      </c>
    </row>
    <row r="5159" ht="15">
      <c r="E5159" t="s">
        <v>794</v>
      </c>
    </row>
    <row r="5160" ht="15">
      <c r="E5160" t="s">
        <v>795</v>
      </c>
    </row>
    <row r="5161" ht="15">
      <c r="E5161" t="s">
        <v>798</v>
      </c>
    </row>
    <row r="5162" ht="15">
      <c r="E5162" t="s">
        <v>799</v>
      </c>
    </row>
    <row r="5163" ht="15">
      <c r="E5163" t="s">
        <v>802</v>
      </c>
    </row>
    <row r="5164" ht="15">
      <c r="E5164" t="s">
        <v>804</v>
      </c>
    </row>
    <row r="5165" ht="15">
      <c r="E5165" t="s">
        <v>805</v>
      </c>
    </row>
    <row r="5166" ht="15">
      <c r="E5166" t="s">
        <v>808</v>
      </c>
    </row>
    <row r="5167" ht="15">
      <c r="E5167" t="s">
        <v>810</v>
      </c>
    </row>
    <row r="5168" ht="15">
      <c r="E5168" t="s">
        <v>812</v>
      </c>
    </row>
    <row r="5169" ht="15">
      <c r="E5169" t="s">
        <v>814</v>
      </c>
    </row>
    <row r="5170" ht="15">
      <c r="E5170" t="s">
        <v>816</v>
      </c>
    </row>
    <row r="5171" ht="15">
      <c r="E5171" t="s">
        <v>818</v>
      </c>
    </row>
    <row r="5172" ht="15">
      <c r="E5172" t="s">
        <v>820</v>
      </c>
    </row>
    <row r="5173" ht="15">
      <c r="E5173" t="s">
        <v>822</v>
      </c>
    </row>
    <row r="5174" ht="15">
      <c r="E5174" t="s">
        <v>823</v>
      </c>
    </row>
    <row r="5175" ht="15">
      <c r="E5175" t="s">
        <v>825</v>
      </c>
    </row>
    <row r="5176" ht="15">
      <c r="E5176" t="s">
        <v>827</v>
      </c>
    </row>
    <row r="5177" ht="15">
      <c r="E5177" t="s">
        <v>829</v>
      </c>
    </row>
    <row r="5178" ht="15">
      <c r="E5178" t="s">
        <v>831</v>
      </c>
    </row>
    <row r="5179" ht="15">
      <c r="E5179" t="s">
        <v>833</v>
      </c>
    </row>
    <row r="5180" ht="15">
      <c r="E5180" t="s">
        <v>835</v>
      </c>
    </row>
    <row r="5181" ht="15">
      <c r="E5181" t="s">
        <v>837</v>
      </c>
    </row>
    <row r="5182" ht="15">
      <c r="E5182" t="s">
        <v>840</v>
      </c>
    </row>
    <row r="5183" ht="15">
      <c r="E5183" t="s">
        <v>842</v>
      </c>
    </row>
    <row r="5184" ht="15">
      <c r="E5184" t="s">
        <v>844</v>
      </c>
    </row>
    <row r="5185" ht="15">
      <c r="E5185" t="s">
        <v>846</v>
      </c>
    </row>
    <row r="5186" ht="15">
      <c r="E5186" t="s">
        <v>847</v>
      </c>
    </row>
    <row r="5187" ht="15">
      <c r="E5187" t="s">
        <v>849</v>
      </c>
    </row>
    <row r="5188" ht="15">
      <c r="E5188" t="s">
        <v>852</v>
      </c>
    </row>
    <row r="5189" ht="15">
      <c r="E5189" t="s">
        <v>853</v>
      </c>
    </row>
    <row r="5190" ht="15">
      <c r="E5190" t="s">
        <v>854</v>
      </c>
    </row>
    <row r="5191" ht="15">
      <c r="E5191" t="s">
        <v>856</v>
      </c>
    </row>
    <row r="5192" ht="15">
      <c r="E5192" t="s">
        <v>857</v>
      </c>
    </row>
    <row r="5193" ht="15">
      <c r="E5193" t="s">
        <v>859</v>
      </c>
    </row>
    <row r="5194" ht="15">
      <c r="E5194" t="s">
        <v>860</v>
      </c>
    </row>
    <row r="5195" ht="15">
      <c r="E5195" t="s">
        <v>862</v>
      </c>
    </row>
    <row r="5196" ht="15">
      <c r="E5196" t="s">
        <v>864</v>
      </c>
    </row>
    <row r="5197" ht="15">
      <c r="E5197" t="s">
        <v>865</v>
      </c>
    </row>
    <row r="5198" ht="15">
      <c r="E5198" t="s">
        <v>866</v>
      </c>
    </row>
    <row r="5199" ht="15">
      <c r="E5199" t="s">
        <v>867</v>
      </c>
    </row>
    <row r="5200" ht="15">
      <c r="E5200" t="s">
        <v>870</v>
      </c>
    </row>
    <row r="5201" ht="15">
      <c r="E5201" t="s">
        <v>873</v>
      </c>
    </row>
    <row r="5202" ht="15">
      <c r="E5202" t="s">
        <v>875</v>
      </c>
    </row>
    <row r="5203" ht="15">
      <c r="E5203" t="s">
        <v>877</v>
      </c>
    </row>
    <row r="5204" ht="15">
      <c r="E5204" t="s">
        <v>880</v>
      </c>
    </row>
    <row r="5205" ht="15">
      <c r="E5205" t="s">
        <v>881</v>
      </c>
    </row>
    <row r="5206" ht="15">
      <c r="E5206" t="s">
        <v>883</v>
      </c>
    </row>
    <row r="5207" ht="15">
      <c r="E5207" t="s">
        <v>884</v>
      </c>
    </row>
    <row r="5208" ht="15">
      <c r="E5208" t="s">
        <v>886</v>
      </c>
    </row>
    <row r="5209" ht="15">
      <c r="E5209" t="s">
        <v>887</v>
      </c>
    </row>
    <row r="5210" ht="15">
      <c r="E5210" t="s">
        <v>889</v>
      </c>
    </row>
    <row r="5211" ht="15">
      <c r="E5211" t="s">
        <v>890</v>
      </c>
    </row>
    <row r="5212" ht="15">
      <c r="E5212" t="s">
        <v>891</v>
      </c>
    </row>
    <row r="5213" ht="15">
      <c r="E5213" t="s">
        <v>893</v>
      </c>
    </row>
    <row r="5214" ht="15">
      <c r="E5214" t="s">
        <v>895</v>
      </c>
    </row>
    <row r="5215" ht="15">
      <c r="E5215" t="s">
        <v>896</v>
      </c>
    </row>
    <row r="5216" ht="15">
      <c r="E5216" t="s">
        <v>898</v>
      </c>
    </row>
    <row r="5217" ht="15">
      <c r="E5217" t="s">
        <v>899</v>
      </c>
    </row>
    <row r="5218" ht="15">
      <c r="E5218" t="s">
        <v>900</v>
      </c>
    </row>
    <row r="5219" ht="15">
      <c r="E5219" t="s">
        <v>901</v>
      </c>
    </row>
    <row r="5220" ht="15">
      <c r="E5220" t="s">
        <v>902</v>
      </c>
    </row>
    <row r="5221" ht="15">
      <c r="E5221" t="s">
        <v>903</v>
      </c>
    </row>
    <row r="5222" ht="15">
      <c r="E5222" t="s">
        <v>905</v>
      </c>
    </row>
    <row r="5223" ht="15">
      <c r="E5223" t="s">
        <v>906</v>
      </c>
    </row>
    <row r="5224" ht="15">
      <c r="E5224" t="s">
        <v>907</v>
      </c>
    </row>
    <row r="5225" ht="15">
      <c r="E5225" t="s">
        <v>908</v>
      </c>
    </row>
    <row r="5226" ht="15">
      <c r="E5226" t="s">
        <v>909</v>
      </c>
    </row>
    <row r="5227" ht="15">
      <c r="E5227" t="s">
        <v>910</v>
      </c>
    </row>
    <row r="5228" ht="15">
      <c r="E5228" t="s">
        <v>911</v>
      </c>
    </row>
    <row r="5229" ht="15">
      <c r="E5229" t="s">
        <v>913</v>
      </c>
    </row>
    <row r="5230" ht="15">
      <c r="E5230" t="s">
        <v>914</v>
      </c>
    </row>
    <row r="5231" ht="15">
      <c r="E5231" t="s">
        <v>915</v>
      </c>
    </row>
    <row r="5232" ht="15">
      <c r="E5232" t="s">
        <v>916</v>
      </c>
    </row>
    <row r="5233" ht="15">
      <c r="E5233" t="s">
        <v>917</v>
      </c>
    </row>
    <row r="5234" ht="15">
      <c r="E5234" t="s">
        <v>918</v>
      </c>
    </row>
    <row r="5235" ht="15">
      <c r="E5235" t="s">
        <v>919</v>
      </c>
    </row>
    <row r="5236" ht="15">
      <c r="E5236" t="s">
        <v>920</v>
      </c>
    </row>
    <row r="5237" ht="15">
      <c r="E5237" t="s">
        <v>921</v>
      </c>
    </row>
    <row r="5238" ht="15">
      <c r="E5238" t="s">
        <v>923</v>
      </c>
    </row>
    <row r="5239" ht="15">
      <c r="E5239" t="s">
        <v>925</v>
      </c>
    </row>
    <row r="5240" ht="15">
      <c r="E5240" t="s">
        <v>926</v>
      </c>
    </row>
    <row r="5241" ht="15">
      <c r="E5241" t="s">
        <v>929</v>
      </c>
    </row>
    <row r="5242" ht="15">
      <c r="E5242" t="s">
        <v>931</v>
      </c>
    </row>
    <row r="5243" ht="15">
      <c r="E5243" t="s">
        <v>933</v>
      </c>
    </row>
    <row r="5244" ht="15">
      <c r="E5244" t="s">
        <v>935</v>
      </c>
    </row>
    <row r="5245" ht="15">
      <c r="E5245" t="s">
        <v>936</v>
      </c>
    </row>
    <row r="5246" ht="15">
      <c r="E5246" t="s">
        <v>938</v>
      </c>
    </row>
    <row r="5247" ht="15">
      <c r="E5247" t="s">
        <v>939</v>
      </c>
    </row>
    <row r="5248" ht="15">
      <c r="E5248" t="s">
        <v>940</v>
      </c>
    </row>
    <row r="5249" ht="15">
      <c r="E5249" t="s">
        <v>941</v>
      </c>
    </row>
    <row r="5250" ht="15">
      <c r="E5250" t="s">
        <v>942</v>
      </c>
    </row>
    <row r="5251" ht="15">
      <c r="E5251" t="s">
        <v>944</v>
      </c>
    </row>
    <row r="5252" ht="15">
      <c r="E5252" t="s">
        <v>947</v>
      </c>
    </row>
    <row r="5253" ht="15">
      <c r="E5253" t="s">
        <v>948</v>
      </c>
    </row>
    <row r="5254" ht="15">
      <c r="E5254" t="s">
        <v>950</v>
      </c>
    </row>
    <row r="5255" ht="15">
      <c r="E5255" t="s">
        <v>951</v>
      </c>
    </row>
    <row r="5256" ht="15">
      <c r="E5256" t="s">
        <v>953</v>
      </c>
    </row>
    <row r="5257" ht="15">
      <c r="E5257" t="s">
        <v>955</v>
      </c>
    </row>
    <row r="5258" ht="15">
      <c r="E5258" t="s">
        <v>958</v>
      </c>
    </row>
    <row r="5259" ht="15">
      <c r="E5259" t="s">
        <v>960</v>
      </c>
    </row>
    <row r="5260" ht="15">
      <c r="E5260" t="s">
        <v>961</v>
      </c>
    </row>
    <row r="5261" ht="15">
      <c r="E5261" t="s">
        <v>962</v>
      </c>
    </row>
    <row r="5262" ht="15">
      <c r="E5262" t="s">
        <v>963</v>
      </c>
    </row>
    <row r="5263" ht="15">
      <c r="E5263" t="s">
        <v>964</v>
      </c>
    </row>
    <row r="5264" ht="15">
      <c r="E5264" t="s">
        <v>965</v>
      </c>
    </row>
    <row r="5265" ht="15">
      <c r="E5265" t="s">
        <v>966</v>
      </c>
    </row>
    <row r="5266" ht="15">
      <c r="E5266" t="s">
        <v>968</v>
      </c>
    </row>
    <row r="5267" ht="15">
      <c r="E5267" t="s">
        <v>969</v>
      </c>
    </row>
    <row r="5268" ht="15">
      <c r="E5268" t="s">
        <v>971</v>
      </c>
    </row>
    <row r="5269" ht="15">
      <c r="E5269" t="s">
        <v>972</v>
      </c>
    </row>
    <row r="5270" ht="15">
      <c r="E5270" t="s">
        <v>974</v>
      </c>
    </row>
    <row r="5271" ht="15">
      <c r="E5271" t="s">
        <v>976</v>
      </c>
    </row>
    <row r="5272" ht="15">
      <c r="E5272" t="s">
        <v>978</v>
      </c>
    </row>
    <row r="5273" ht="15">
      <c r="E5273" t="s">
        <v>980</v>
      </c>
    </row>
    <row r="5274" ht="15">
      <c r="E5274" t="s">
        <v>982</v>
      </c>
    </row>
    <row r="5275" ht="15">
      <c r="E5275" t="s">
        <v>984</v>
      </c>
    </row>
    <row r="5276" ht="15">
      <c r="E5276" t="s">
        <v>986</v>
      </c>
    </row>
    <row r="5277" ht="15">
      <c r="E5277" t="s">
        <v>988</v>
      </c>
    </row>
    <row r="5278" ht="15">
      <c r="E5278" t="s">
        <v>990</v>
      </c>
    </row>
    <row r="5279" ht="15">
      <c r="E5279" t="s">
        <v>992</v>
      </c>
    </row>
    <row r="5280" ht="15">
      <c r="E5280" t="s">
        <v>994</v>
      </c>
    </row>
    <row r="5281" ht="15">
      <c r="E5281" t="s">
        <v>995</v>
      </c>
    </row>
    <row r="5282" ht="15">
      <c r="E5282" t="s">
        <v>997</v>
      </c>
    </row>
    <row r="5283" ht="15">
      <c r="E5283" t="s">
        <v>999</v>
      </c>
    </row>
    <row r="5284" ht="15">
      <c r="E5284" t="s">
        <v>1000</v>
      </c>
    </row>
    <row r="5285" ht="15">
      <c r="E5285" t="s">
        <v>1002</v>
      </c>
    </row>
    <row r="5286" ht="15">
      <c r="E5286" t="s">
        <v>1004</v>
      </c>
    </row>
    <row r="5287" ht="15">
      <c r="E5287" t="s">
        <v>1006</v>
      </c>
    </row>
    <row r="5288" ht="15">
      <c r="E5288" t="s">
        <v>1008</v>
      </c>
    </row>
    <row r="5289" ht="15">
      <c r="E5289" t="s">
        <v>1010</v>
      </c>
    </row>
    <row r="5290" ht="15">
      <c r="E5290" t="s">
        <v>1012</v>
      </c>
    </row>
    <row r="5291" ht="15">
      <c r="E5291" t="s">
        <v>1014</v>
      </c>
    </row>
    <row r="5292" ht="15">
      <c r="E5292" t="s">
        <v>1016</v>
      </c>
    </row>
    <row r="5293" ht="15">
      <c r="E5293" t="s">
        <v>1018</v>
      </c>
    </row>
    <row r="5294" ht="15">
      <c r="E5294" t="s">
        <v>1020</v>
      </c>
    </row>
    <row r="5295" ht="15">
      <c r="E5295" t="s">
        <v>1022</v>
      </c>
    </row>
    <row r="5296" ht="15">
      <c r="E5296" t="s">
        <v>1024</v>
      </c>
    </row>
    <row r="5297" ht="15">
      <c r="E5297" t="s">
        <v>1026</v>
      </c>
    </row>
    <row r="5298" ht="15">
      <c r="E5298" t="s">
        <v>1028</v>
      </c>
    </row>
    <row r="5299" ht="15">
      <c r="E5299" t="s">
        <v>1030</v>
      </c>
    </row>
    <row r="5300" ht="15">
      <c r="E5300" t="s">
        <v>1032</v>
      </c>
    </row>
    <row r="5301" ht="15">
      <c r="E5301" t="s">
        <v>1034</v>
      </c>
    </row>
    <row r="5302" ht="15">
      <c r="E5302" t="s">
        <v>1036</v>
      </c>
    </row>
    <row r="5303" ht="15">
      <c r="E5303" t="s">
        <v>1038</v>
      </c>
    </row>
    <row r="5304" ht="15">
      <c r="E5304" t="s">
        <v>1040</v>
      </c>
    </row>
    <row r="5305" ht="15">
      <c r="E5305" t="s">
        <v>1041</v>
      </c>
    </row>
    <row r="5306" ht="15">
      <c r="E5306" t="s">
        <v>1043</v>
      </c>
    </row>
    <row r="5307" ht="15">
      <c r="E5307" t="s">
        <v>1045</v>
      </c>
    </row>
    <row r="5308" ht="15">
      <c r="E5308" t="s">
        <v>1047</v>
      </c>
    </row>
    <row r="5309" ht="15">
      <c r="E5309" t="s">
        <v>1049</v>
      </c>
    </row>
    <row r="5310" ht="15">
      <c r="E5310" t="s">
        <v>1051</v>
      </c>
    </row>
    <row r="5311" ht="15">
      <c r="E5311" t="s">
        <v>1054</v>
      </c>
    </row>
    <row r="5312" ht="15">
      <c r="E5312" t="s">
        <v>1056</v>
      </c>
    </row>
    <row r="5313" ht="15">
      <c r="E5313" t="s">
        <v>1058</v>
      </c>
    </row>
    <row r="5314" ht="15">
      <c r="E5314" t="s">
        <v>1059</v>
      </c>
    </row>
    <row r="5315" ht="15">
      <c r="E5315" t="s">
        <v>1061</v>
      </c>
    </row>
    <row r="5316" ht="15">
      <c r="E5316" t="s">
        <v>1063</v>
      </c>
    </row>
    <row r="5317" ht="15">
      <c r="E5317" t="s">
        <v>1064</v>
      </c>
    </row>
    <row r="5318" ht="15">
      <c r="E5318" t="s">
        <v>1066</v>
      </c>
    </row>
    <row r="5319" ht="15">
      <c r="E5319" t="s">
        <v>1068</v>
      </c>
    </row>
    <row r="5320" ht="15">
      <c r="E5320" t="s">
        <v>1069</v>
      </c>
    </row>
    <row r="5321" ht="15">
      <c r="E5321" t="s">
        <v>1070</v>
      </c>
    </row>
    <row r="5322" ht="15">
      <c r="E5322" t="s">
        <v>1071</v>
      </c>
    </row>
    <row r="5323" ht="15">
      <c r="E5323" t="s">
        <v>1072</v>
      </c>
    </row>
    <row r="5324" ht="15">
      <c r="E5324" t="s">
        <v>1074</v>
      </c>
    </row>
    <row r="5325" ht="15">
      <c r="E5325" t="s">
        <v>1075</v>
      </c>
    </row>
    <row r="5326" ht="15">
      <c r="E5326" t="s">
        <v>1076</v>
      </c>
    </row>
    <row r="5327" ht="15">
      <c r="E5327" t="s">
        <v>1077</v>
      </c>
    </row>
    <row r="5328" ht="15">
      <c r="E5328" t="s">
        <v>1079</v>
      </c>
    </row>
    <row r="5329" ht="15">
      <c r="E5329" t="s">
        <v>1081</v>
      </c>
    </row>
    <row r="5330" ht="15">
      <c r="E5330" t="s">
        <v>1083</v>
      </c>
    </row>
    <row r="5331" ht="15">
      <c r="E5331" t="s">
        <v>1085</v>
      </c>
    </row>
    <row r="5332" ht="15">
      <c r="E5332" t="s">
        <v>1087</v>
      </c>
    </row>
    <row r="5333" ht="15">
      <c r="E5333" t="s">
        <v>1089</v>
      </c>
    </row>
    <row r="5334" ht="15">
      <c r="E5334" t="s">
        <v>1092</v>
      </c>
    </row>
    <row r="5335" ht="15">
      <c r="E5335" t="s">
        <v>1094</v>
      </c>
    </row>
    <row r="5336" ht="15">
      <c r="E5336" t="s">
        <v>1096</v>
      </c>
    </row>
    <row r="5337" ht="15">
      <c r="E5337" t="s">
        <v>1098</v>
      </c>
    </row>
    <row r="5338" ht="15">
      <c r="E5338" t="s">
        <v>1100</v>
      </c>
    </row>
    <row r="5339" ht="15">
      <c r="E5339" t="s">
        <v>1102</v>
      </c>
    </row>
    <row r="5340" ht="15">
      <c r="E5340" t="s">
        <v>1103</v>
      </c>
    </row>
    <row r="5341" ht="15">
      <c r="E5341" t="s">
        <v>1104</v>
      </c>
    </row>
    <row r="5342" ht="15">
      <c r="E5342" t="s">
        <v>1107</v>
      </c>
    </row>
    <row r="5343" ht="15">
      <c r="E5343" t="s">
        <v>1108</v>
      </c>
    </row>
    <row r="5344" ht="15">
      <c r="E5344" t="s">
        <v>1110</v>
      </c>
    </row>
    <row r="5345" ht="15">
      <c r="E5345" t="s">
        <v>1112</v>
      </c>
    </row>
    <row r="5346" ht="15">
      <c r="E5346" t="s">
        <v>1114</v>
      </c>
    </row>
    <row r="5347" ht="15">
      <c r="E5347" t="s">
        <v>1116</v>
      </c>
    </row>
    <row r="5348" ht="15">
      <c r="E5348" t="s">
        <v>1118</v>
      </c>
    </row>
    <row r="5349" ht="15">
      <c r="E5349" t="s">
        <v>1120</v>
      </c>
    </row>
    <row r="5350" ht="15">
      <c r="E5350" t="s">
        <v>1121</v>
      </c>
    </row>
    <row r="5351" ht="15">
      <c r="E5351" t="s">
        <v>1122</v>
      </c>
    </row>
    <row r="5352" ht="15">
      <c r="E5352" t="s">
        <v>1123</v>
      </c>
    </row>
    <row r="5353" ht="15">
      <c r="E5353" t="s">
        <v>1125</v>
      </c>
    </row>
    <row r="5354" ht="15">
      <c r="E5354" t="s">
        <v>1127</v>
      </c>
    </row>
    <row r="5355" ht="15">
      <c r="E5355" t="s">
        <v>1128</v>
      </c>
    </row>
    <row r="5356" ht="15">
      <c r="E5356" t="s">
        <v>1130</v>
      </c>
    </row>
    <row r="5357" ht="15">
      <c r="E5357" t="s">
        <v>1132</v>
      </c>
    </row>
    <row r="5358" ht="15">
      <c r="E5358" t="s">
        <v>1134</v>
      </c>
    </row>
    <row r="5359" ht="15">
      <c r="E5359" t="s">
        <v>1135</v>
      </c>
    </row>
    <row r="5360" ht="15">
      <c r="E5360" t="s">
        <v>1138</v>
      </c>
    </row>
    <row r="5361" ht="15">
      <c r="E5361" t="s">
        <v>1143</v>
      </c>
    </row>
    <row r="5362" ht="15">
      <c r="E5362" t="s">
        <v>1144</v>
      </c>
    </row>
    <row r="5363" ht="15">
      <c r="E5363" t="s">
        <v>1147</v>
      </c>
    </row>
    <row r="5364" ht="15">
      <c r="E5364" t="s">
        <v>1149</v>
      </c>
    </row>
    <row r="5365" ht="15">
      <c r="E5365" t="s">
        <v>1151</v>
      </c>
    </row>
    <row r="5366" ht="15">
      <c r="E5366" t="s">
        <v>1154</v>
      </c>
    </row>
    <row r="5367" ht="15">
      <c r="E5367" t="s">
        <v>1156</v>
      </c>
    </row>
    <row r="5368" ht="15">
      <c r="E5368" t="s">
        <v>1158</v>
      </c>
    </row>
    <row r="5369" ht="15">
      <c r="E5369" t="s">
        <v>1159</v>
      </c>
    </row>
    <row r="5370" ht="15">
      <c r="E5370" t="s">
        <v>1161</v>
      </c>
    </row>
    <row r="5371" ht="15">
      <c r="E5371" t="s">
        <v>1163</v>
      </c>
    </row>
    <row r="5372" ht="15">
      <c r="E5372" t="s">
        <v>1164</v>
      </c>
    </row>
    <row r="5373" ht="15">
      <c r="E5373" t="s">
        <v>1166</v>
      </c>
    </row>
    <row r="5374" ht="15">
      <c r="E5374" t="s">
        <v>1168</v>
      </c>
    </row>
    <row r="5375" ht="15">
      <c r="E5375" t="s">
        <v>1169</v>
      </c>
    </row>
    <row r="5376" ht="15">
      <c r="E5376" t="s">
        <v>1171</v>
      </c>
    </row>
    <row r="5377" ht="15">
      <c r="E5377" t="s">
        <v>1174</v>
      </c>
    </row>
    <row r="5378" ht="15">
      <c r="E5378" t="s">
        <v>1176</v>
      </c>
    </row>
    <row r="5379" ht="15">
      <c r="E5379" t="s">
        <v>1177</v>
      </c>
    </row>
    <row r="5380" ht="15">
      <c r="E5380" t="s">
        <v>1179</v>
      </c>
    </row>
    <row r="5381" ht="15">
      <c r="E5381" t="s">
        <v>1180</v>
      </c>
    </row>
    <row r="5382" ht="15">
      <c r="E5382" t="s">
        <v>1182</v>
      </c>
    </row>
    <row r="5383" ht="15">
      <c r="E5383" t="s">
        <v>1184</v>
      </c>
    </row>
    <row r="5384" ht="15">
      <c r="E5384" t="s">
        <v>1187</v>
      </c>
    </row>
    <row r="5385" ht="15">
      <c r="E5385" t="s">
        <v>1189</v>
      </c>
    </row>
    <row r="5386" ht="15">
      <c r="E5386" t="s">
        <v>1191</v>
      </c>
    </row>
    <row r="5387" ht="15">
      <c r="E5387" t="s">
        <v>1192</v>
      </c>
    </row>
    <row r="5388" ht="15">
      <c r="E5388" t="s">
        <v>1194</v>
      </c>
    </row>
    <row r="5389" ht="15">
      <c r="E5389" t="s">
        <v>1196</v>
      </c>
    </row>
    <row r="5390" ht="15">
      <c r="E5390" t="s">
        <v>1197</v>
      </c>
    </row>
    <row r="5391" ht="15">
      <c r="E5391" t="s">
        <v>1198</v>
      </c>
    </row>
    <row r="5392" ht="15">
      <c r="E5392" t="s">
        <v>1199</v>
      </c>
    </row>
    <row r="5393" ht="15">
      <c r="E5393" t="s">
        <v>1201</v>
      </c>
    </row>
    <row r="5394" ht="15">
      <c r="E5394" t="s">
        <v>1202</v>
      </c>
    </row>
    <row r="5395" ht="15">
      <c r="E5395" t="s">
        <v>1205</v>
      </c>
    </row>
    <row r="5396" ht="15">
      <c r="E5396" t="s">
        <v>1207</v>
      </c>
    </row>
    <row r="5397" ht="15">
      <c r="E5397" t="s">
        <v>1209</v>
      </c>
    </row>
    <row r="5398" ht="15">
      <c r="E5398" t="s">
        <v>1210</v>
      </c>
    </row>
    <row r="5399" ht="15">
      <c r="E5399" t="s">
        <v>1211</v>
      </c>
    </row>
    <row r="5400" ht="15">
      <c r="E5400" t="s">
        <v>1212</v>
      </c>
    </row>
    <row r="5401" ht="15">
      <c r="E5401" t="s">
        <v>1213</v>
      </c>
    </row>
    <row r="5402" ht="15">
      <c r="E5402" t="s">
        <v>1215</v>
      </c>
    </row>
    <row r="5403" ht="15">
      <c r="E5403" t="s">
        <v>1216</v>
      </c>
    </row>
    <row r="5404" ht="15">
      <c r="E5404" t="s">
        <v>1217</v>
      </c>
    </row>
    <row r="5405" ht="15">
      <c r="E5405" t="s">
        <v>1218</v>
      </c>
    </row>
    <row r="5406" ht="15">
      <c r="E5406" t="s">
        <v>1219</v>
      </c>
    </row>
    <row r="5407" ht="15">
      <c r="E5407" t="s">
        <v>1220</v>
      </c>
    </row>
    <row r="5408" ht="15">
      <c r="E5408" t="s">
        <v>1221</v>
      </c>
    </row>
    <row r="5409" ht="15">
      <c r="E5409" t="s">
        <v>1222</v>
      </c>
    </row>
    <row r="5410" ht="15">
      <c r="E5410" t="s">
        <v>1223</v>
      </c>
    </row>
    <row r="5411" ht="15">
      <c r="E5411" t="s">
        <v>1224</v>
      </c>
    </row>
    <row r="5412" ht="15">
      <c r="E5412" t="s">
        <v>1226</v>
      </c>
    </row>
    <row r="5413" ht="15">
      <c r="E5413" t="s">
        <v>1228</v>
      </c>
    </row>
    <row r="5414" ht="15">
      <c r="E5414" t="s">
        <v>1230</v>
      </c>
    </row>
    <row r="5415" ht="15">
      <c r="E5415" t="s">
        <v>1231</v>
      </c>
    </row>
    <row r="5416" ht="15">
      <c r="E5416" t="s">
        <v>1232</v>
      </c>
    </row>
    <row r="5417" ht="15">
      <c r="E5417" t="s">
        <v>1233</v>
      </c>
    </row>
    <row r="5418" ht="15">
      <c r="E5418" t="s">
        <v>1234</v>
      </c>
    </row>
    <row r="5419" ht="15">
      <c r="E5419" t="s">
        <v>1235</v>
      </c>
    </row>
    <row r="5420" ht="15">
      <c r="E5420" t="s">
        <v>1236</v>
      </c>
    </row>
    <row r="5421" ht="15">
      <c r="E5421" t="s">
        <v>1237</v>
      </c>
    </row>
    <row r="5422" ht="15">
      <c r="E5422" t="s">
        <v>1239</v>
      </c>
    </row>
    <row r="5423" ht="15">
      <c r="E5423" t="s">
        <v>1240</v>
      </c>
    </row>
    <row r="5424" ht="15">
      <c r="E5424" t="s">
        <v>1241</v>
      </c>
    </row>
    <row r="5425" ht="15">
      <c r="E5425" t="s">
        <v>1242</v>
      </c>
    </row>
    <row r="5426" ht="15">
      <c r="E5426" t="s">
        <v>1243</v>
      </c>
    </row>
    <row r="5427" ht="15">
      <c r="E5427" t="s">
        <v>1245</v>
      </c>
    </row>
    <row r="5428" ht="15">
      <c r="E5428" t="s">
        <v>1247</v>
      </c>
    </row>
    <row r="5429" ht="15">
      <c r="E5429" t="s">
        <v>1248</v>
      </c>
    </row>
    <row r="5430" ht="15">
      <c r="E5430" t="s">
        <v>1250</v>
      </c>
    </row>
    <row r="5431" ht="15">
      <c r="E5431" t="s">
        <v>1251</v>
      </c>
    </row>
    <row r="5432" ht="15">
      <c r="E5432" t="s">
        <v>1252</v>
      </c>
    </row>
    <row r="5433" ht="15">
      <c r="E5433" t="s">
        <v>1254</v>
      </c>
    </row>
    <row r="5434" ht="15">
      <c r="E5434" t="s">
        <v>1257</v>
      </c>
    </row>
    <row r="5435" ht="15">
      <c r="E5435" t="s">
        <v>1258</v>
      </c>
    </row>
    <row r="5436" ht="15">
      <c r="E5436" t="s">
        <v>1260</v>
      </c>
    </row>
    <row r="5437" ht="15">
      <c r="E5437" t="s">
        <v>1261</v>
      </c>
    </row>
    <row r="5438" ht="15">
      <c r="E5438" t="s">
        <v>1262</v>
      </c>
    </row>
    <row r="5439" ht="15">
      <c r="E5439" t="s">
        <v>1264</v>
      </c>
    </row>
    <row r="5440" ht="15">
      <c r="E5440" t="s">
        <v>1265</v>
      </c>
    </row>
    <row r="5441" ht="15">
      <c r="E5441" t="s">
        <v>1266</v>
      </c>
    </row>
    <row r="5442" ht="15">
      <c r="E5442" t="s">
        <v>1267</v>
      </c>
    </row>
    <row r="5443" ht="15">
      <c r="E5443" t="s">
        <v>1268</v>
      </c>
    </row>
    <row r="5444" ht="15">
      <c r="E5444" t="s">
        <v>1270</v>
      </c>
    </row>
    <row r="5445" ht="15">
      <c r="E5445" t="s">
        <v>1272</v>
      </c>
    </row>
    <row r="5446" ht="15">
      <c r="E5446" t="s">
        <v>1274</v>
      </c>
    </row>
    <row r="5447" ht="15">
      <c r="E5447" t="s">
        <v>1275</v>
      </c>
    </row>
    <row r="5448" ht="15">
      <c r="E5448" t="s">
        <v>1276</v>
      </c>
    </row>
    <row r="5449" ht="15">
      <c r="E5449" t="s">
        <v>1278</v>
      </c>
    </row>
    <row r="5450" ht="15">
      <c r="E5450" t="s">
        <v>1279</v>
      </c>
    </row>
    <row r="5451" ht="15">
      <c r="E5451" t="s">
        <v>1281</v>
      </c>
    </row>
    <row r="5452" ht="15">
      <c r="E5452" t="s">
        <v>1283</v>
      </c>
    </row>
    <row r="5453" ht="15">
      <c r="E5453" t="s">
        <v>1285</v>
      </c>
    </row>
    <row r="5454" ht="15">
      <c r="E5454" t="s">
        <v>1288</v>
      </c>
    </row>
    <row r="5455" ht="15">
      <c r="E5455" t="s">
        <v>1289</v>
      </c>
    </row>
    <row r="5456" ht="15">
      <c r="E5456" t="s">
        <v>1290</v>
      </c>
    </row>
    <row r="5457" ht="15">
      <c r="E5457" t="s">
        <v>1292</v>
      </c>
    </row>
    <row r="5458" ht="15">
      <c r="E5458" t="s">
        <v>1294</v>
      </c>
    </row>
    <row r="5459" ht="15">
      <c r="E5459" t="s">
        <v>1296</v>
      </c>
    </row>
    <row r="5460" ht="15">
      <c r="E5460" t="s">
        <v>1298</v>
      </c>
    </row>
    <row r="5461" ht="15">
      <c r="E5461" t="s">
        <v>1300</v>
      </c>
    </row>
    <row r="5462" ht="15">
      <c r="E5462" t="s">
        <v>1302</v>
      </c>
    </row>
    <row r="5463" ht="15">
      <c r="E5463" t="s">
        <v>1304</v>
      </c>
    </row>
    <row r="5464" ht="15">
      <c r="E5464" t="s">
        <v>1307</v>
      </c>
    </row>
    <row r="5465" ht="15">
      <c r="E5465" t="s">
        <v>1309</v>
      </c>
    </row>
    <row r="5466" ht="15">
      <c r="E5466" t="s">
        <v>1310</v>
      </c>
    </row>
    <row r="5467" ht="15">
      <c r="E5467" t="s">
        <v>1312</v>
      </c>
    </row>
    <row r="5468" ht="15">
      <c r="E5468" t="s">
        <v>1313</v>
      </c>
    </row>
    <row r="5469" ht="15">
      <c r="E5469" t="s">
        <v>1315</v>
      </c>
    </row>
    <row r="5470" ht="15">
      <c r="E5470" t="s">
        <v>1317</v>
      </c>
    </row>
    <row r="5471" ht="15">
      <c r="E5471" t="s">
        <v>1319</v>
      </c>
    </row>
    <row r="5472" ht="15">
      <c r="E5472" t="s">
        <v>1321</v>
      </c>
    </row>
    <row r="5473" ht="15">
      <c r="E5473" t="s">
        <v>1323</v>
      </c>
    </row>
    <row r="5474" ht="15">
      <c r="E5474" t="s">
        <v>1325</v>
      </c>
    </row>
    <row r="5475" ht="15">
      <c r="E5475" t="s">
        <v>1326</v>
      </c>
    </row>
    <row r="5476" ht="15">
      <c r="E5476" t="s">
        <v>1327</v>
      </c>
    </row>
    <row r="5477" ht="15">
      <c r="E5477" t="s">
        <v>1328</v>
      </c>
    </row>
    <row r="5478" ht="15">
      <c r="E5478" t="s">
        <v>1330</v>
      </c>
    </row>
    <row r="5479" ht="15">
      <c r="E5479" t="s">
        <v>1331</v>
      </c>
    </row>
    <row r="5480" ht="15">
      <c r="E5480" t="s">
        <v>1332</v>
      </c>
    </row>
    <row r="5481" ht="15">
      <c r="E5481" t="s">
        <v>1334</v>
      </c>
    </row>
    <row r="5482" ht="15">
      <c r="E5482" t="s">
        <v>1335</v>
      </c>
    </row>
    <row r="5483" ht="15">
      <c r="E5483" t="s">
        <v>1336</v>
      </c>
    </row>
    <row r="5484" ht="15">
      <c r="E5484" t="s">
        <v>1338</v>
      </c>
    </row>
    <row r="5485" ht="15">
      <c r="E5485" t="s">
        <v>1339</v>
      </c>
    </row>
    <row r="5486" ht="15">
      <c r="E5486" t="s">
        <v>1341</v>
      </c>
    </row>
    <row r="5487" ht="15">
      <c r="E5487" t="s">
        <v>1342</v>
      </c>
    </row>
    <row r="5488" ht="15">
      <c r="E5488" t="s">
        <v>1343</v>
      </c>
    </row>
    <row r="5489" ht="15">
      <c r="E5489" t="s">
        <v>1345</v>
      </c>
    </row>
    <row r="5490" ht="15">
      <c r="E5490" t="s">
        <v>1347</v>
      </c>
    </row>
    <row r="5491" ht="15">
      <c r="E5491" t="s">
        <v>1350</v>
      </c>
    </row>
    <row r="5492" ht="15">
      <c r="E5492" t="s">
        <v>1351</v>
      </c>
    </row>
    <row r="5493" ht="15">
      <c r="E5493" t="s">
        <v>1353</v>
      </c>
    </row>
    <row r="5494" ht="15">
      <c r="E5494" t="s">
        <v>1355</v>
      </c>
    </row>
    <row r="5495" ht="15">
      <c r="E5495" t="s">
        <v>1357</v>
      </c>
    </row>
    <row r="5496" ht="15">
      <c r="E5496" t="s">
        <v>1359</v>
      </c>
    </row>
    <row r="5497" ht="15">
      <c r="E5497" t="s">
        <v>1360</v>
      </c>
    </row>
    <row r="5498" ht="15">
      <c r="E5498" t="s">
        <v>1361</v>
      </c>
    </row>
    <row r="5499" ht="15">
      <c r="E5499" t="s">
        <v>1363</v>
      </c>
    </row>
    <row r="5500" ht="15">
      <c r="E5500" t="s">
        <v>1365</v>
      </c>
    </row>
    <row r="5501" ht="15">
      <c r="E5501" t="s">
        <v>1367</v>
      </c>
    </row>
    <row r="5502" ht="15">
      <c r="E5502" t="s">
        <v>1368</v>
      </c>
    </row>
    <row r="5503" ht="15">
      <c r="E5503" t="s">
        <v>1370</v>
      </c>
    </row>
    <row r="5504" ht="15">
      <c r="E5504" t="s">
        <v>1372</v>
      </c>
    </row>
    <row r="5505" ht="15">
      <c r="E5505" t="s">
        <v>1373</v>
      </c>
    </row>
    <row r="5506" ht="15">
      <c r="E5506" t="s">
        <v>1374</v>
      </c>
    </row>
    <row r="5507" ht="15">
      <c r="E5507" t="s">
        <v>1376</v>
      </c>
    </row>
    <row r="5508" ht="15">
      <c r="E5508" t="s">
        <v>1377</v>
      </c>
    </row>
    <row r="5509" ht="15">
      <c r="E5509" t="s">
        <v>1378</v>
      </c>
    </row>
    <row r="5510" ht="15">
      <c r="E5510" t="s">
        <v>1379</v>
      </c>
    </row>
    <row r="5511" ht="15">
      <c r="E5511" t="s">
        <v>1381</v>
      </c>
    </row>
    <row r="5512" ht="15">
      <c r="E5512" t="s">
        <v>1382</v>
      </c>
    </row>
    <row r="5513" ht="15">
      <c r="E5513" t="s">
        <v>1383</v>
      </c>
    </row>
    <row r="5514" ht="15">
      <c r="E5514" t="s">
        <v>1384</v>
      </c>
    </row>
    <row r="5515" ht="15">
      <c r="E5515" t="s">
        <v>1385</v>
      </c>
    </row>
    <row r="5516" ht="15">
      <c r="E5516" t="s">
        <v>1387</v>
      </c>
    </row>
    <row r="5517" ht="15">
      <c r="E5517" t="s">
        <v>1388</v>
      </c>
    </row>
    <row r="5518" ht="15">
      <c r="E5518" t="s">
        <v>1389</v>
      </c>
    </row>
    <row r="5519" ht="15">
      <c r="E5519" t="s">
        <v>1390</v>
      </c>
    </row>
    <row r="5520" ht="15">
      <c r="E5520" t="s">
        <v>1391</v>
      </c>
    </row>
    <row r="5521" ht="15">
      <c r="E5521" t="s">
        <v>1393</v>
      </c>
    </row>
    <row r="5522" ht="15">
      <c r="E5522" t="s">
        <v>1394</v>
      </c>
    </row>
    <row r="5523" ht="15">
      <c r="E5523" t="s">
        <v>1396</v>
      </c>
    </row>
    <row r="5524" ht="15">
      <c r="E5524" t="s">
        <v>1397</v>
      </c>
    </row>
    <row r="5525" ht="15">
      <c r="E5525" t="s">
        <v>1398</v>
      </c>
    </row>
    <row r="5526" ht="15">
      <c r="E5526" t="s">
        <v>1400</v>
      </c>
    </row>
    <row r="5527" ht="15">
      <c r="E5527" t="s">
        <v>1402</v>
      </c>
    </row>
    <row r="5528" ht="15">
      <c r="E5528" t="s">
        <v>1404</v>
      </c>
    </row>
    <row r="5529" ht="15">
      <c r="E5529" t="s">
        <v>1407</v>
      </c>
    </row>
    <row r="5530" ht="15">
      <c r="E5530" t="s">
        <v>1409</v>
      </c>
    </row>
    <row r="5531" ht="15">
      <c r="E5531" t="s">
        <v>1411</v>
      </c>
    </row>
    <row r="5532" ht="15">
      <c r="E5532" t="s">
        <v>1412</v>
      </c>
    </row>
    <row r="5533" ht="15">
      <c r="E5533" t="s">
        <v>1415</v>
      </c>
    </row>
    <row r="5534" ht="15">
      <c r="E5534" t="s">
        <v>1416</v>
      </c>
    </row>
    <row r="5535" ht="15">
      <c r="E5535" t="s">
        <v>1419</v>
      </c>
    </row>
    <row r="5536" ht="15">
      <c r="E5536" t="s">
        <v>1421</v>
      </c>
    </row>
    <row r="5537" ht="15">
      <c r="E5537" t="s">
        <v>1423</v>
      </c>
    </row>
    <row r="5538" ht="15">
      <c r="E5538" t="s">
        <v>1424</v>
      </c>
    </row>
    <row r="5539" ht="15">
      <c r="E5539" t="s">
        <v>1427</v>
      </c>
    </row>
    <row r="5540" ht="15">
      <c r="E5540" t="s">
        <v>1429</v>
      </c>
    </row>
    <row r="5541" ht="15">
      <c r="E5541" t="s">
        <v>1430</v>
      </c>
    </row>
    <row r="5542" ht="15">
      <c r="E5542" t="s">
        <v>1431</v>
      </c>
    </row>
    <row r="5543" ht="15">
      <c r="E5543" t="s">
        <v>1433</v>
      </c>
    </row>
    <row r="5544" ht="15">
      <c r="E5544" t="s">
        <v>1435</v>
      </c>
    </row>
    <row r="5545" ht="15">
      <c r="E5545" t="s">
        <v>1437</v>
      </c>
    </row>
    <row r="5546" ht="15">
      <c r="E5546" t="s">
        <v>1439</v>
      </c>
    </row>
    <row r="5547" ht="15">
      <c r="E5547" t="s">
        <v>1441</v>
      </c>
    </row>
    <row r="5548" ht="15">
      <c r="E5548" t="s">
        <v>1443</v>
      </c>
    </row>
    <row r="5549" ht="15">
      <c r="E5549" t="s">
        <v>1444</v>
      </c>
    </row>
    <row r="5550" ht="15">
      <c r="E5550" t="s">
        <v>1445</v>
      </c>
    </row>
    <row r="5551" ht="15">
      <c r="E5551" t="s">
        <v>1446</v>
      </c>
    </row>
    <row r="5552" ht="15">
      <c r="E5552" t="s">
        <v>1448</v>
      </c>
    </row>
    <row r="5553" ht="15">
      <c r="E5553" t="s">
        <v>1450</v>
      </c>
    </row>
    <row r="5554" ht="15">
      <c r="E5554" t="s">
        <v>1454</v>
      </c>
    </row>
    <row r="5555" ht="15">
      <c r="E5555" t="s">
        <v>1455</v>
      </c>
    </row>
    <row r="5556" ht="15">
      <c r="E5556" t="s">
        <v>1456</v>
      </c>
    </row>
    <row r="5557" ht="15">
      <c r="E5557" t="s">
        <v>1457</v>
      </c>
    </row>
    <row r="5558" ht="15">
      <c r="E5558" t="s">
        <v>1459</v>
      </c>
    </row>
    <row r="5559" ht="15">
      <c r="E5559" t="s">
        <v>1461</v>
      </c>
    </row>
    <row r="5560" ht="15">
      <c r="E5560" t="s">
        <v>1464</v>
      </c>
    </row>
    <row r="5561" ht="15">
      <c r="E5561" t="s">
        <v>1466</v>
      </c>
    </row>
    <row r="5562" ht="15">
      <c r="E5562" t="s">
        <v>1468</v>
      </c>
    </row>
    <row r="5563" ht="15">
      <c r="E5563" t="s">
        <v>1471</v>
      </c>
    </row>
    <row r="5564" ht="15">
      <c r="E5564" t="s">
        <v>1473</v>
      </c>
    </row>
    <row r="5565" ht="15">
      <c r="E5565" t="s">
        <v>1475</v>
      </c>
    </row>
    <row r="5566" ht="15">
      <c r="E5566" t="s">
        <v>1476</v>
      </c>
    </row>
    <row r="5567" ht="15">
      <c r="E5567" t="s">
        <v>1477</v>
      </c>
    </row>
    <row r="5568" ht="15">
      <c r="E5568" t="s">
        <v>1479</v>
      </c>
    </row>
    <row r="5569" ht="15">
      <c r="E5569" t="s">
        <v>1480</v>
      </c>
    </row>
    <row r="5570" ht="15">
      <c r="E5570" t="s">
        <v>1481</v>
      </c>
    </row>
    <row r="5571" ht="15">
      <c r="E5571" t="s">
        <v>1483</v>
      </c>
    </row>
    <row r="5572" ht="15">
      <c r="E5572" t="s">
        <v>1484</v>
      </c>
    </row>
    <row r="5573" ht="15">
      <c r="E5573" t="s">
        <v>1485</v>
      </c>
    </row>
    <row r="5574" ht="15">
      <c r="E5574" t="s">
        <v>1486</v>
      </c>
    </row>
    <row r="5575" ht="15">
      <c r="E5575" t="s">
        <v>1488</v>
      </c>
    </row>
    <row r="5576" ht="15">
      <c r="E5576" t="s">
        <v>1489</v>
      </c>
    </row>
    <row r="5577" ht="15">
      <c r="E5577" t="s">
        <v>1492</v>
      </c>
    </row>
    <row r="5578" ht="15">
      <c r="E5578" t="s">
        <v>1493</v>
      </c>
    </row>
    <row r="5579" ht="15">
      <c r="E5579" t="s">
        <v>1494</v>
      </c>
    </row>
    <row r="5580" ht="15">
      <c r="E5580" t="s">
        <v>1497</v>
      </c>
    </row>
    <row r="5581" ht="15">
      <c r="E5581" t="s">
        <v>1500</v>
      </c>
    </row>
    <row r="5582" ht="15">
      <c r="E5582" t="s">
        <v>1502</v>
      </c>
    </row>
    <row r="5583" ht="15">
      <c r="E5583" t="s">
        <v>1504</v>
      </c>
    </row>
    <row r="5584" ht="15">
      <c r="E5584" t="s">
        <v>1505</v>
      </c>
    </row>
    <row r="5585" ht="15">
      <c r="E5585" t="s">
        <v>1506</v>
      </c>
    </row>
    <row r="5586" ht="15">
      <c r="E5586" t="s">
        <v>1507</v>
      </c>
    </row>
    <row r="5587" ht="15">
      <c r="E5587" t="s">
        <v>1509</v>
      </c>
    </row>
    <row r="5588" ht="15">
      <c r="E5588" t="s">
        <v>1511</v>
      </c>
    </row>
    <row r="5589" ht="15">
      <c r="E5589" t="s">
        <v>1514</v>
      </c>
    </row>
    <row r="5590" ht="15">
      <c r="E5590" t="s">
        <v>1517</v>
      </c>
    </row>
    <row r="5591" ht="15">
      <c r="E5591" t="s">
        <v>1519</v>
      </c>
    </row>
    <row r="5592" ht="15">
      <c r="E5592" t="s">
        <v>1521</v>
      </c>
    </row>
    <row r="5593" ht="15">
      <c r="E5593" t="s">
        <v>1523</v>
      </c>
    </row>
    <row r="5594" ht="15">
      <c r="E5594" t="s">
        <v>1525</v>
      </c>
    </row>
    <row r="5595" ht="15">
      <c r="E5595" t="s">
        <v>1527</v>
      </c>
    </row>
    <row r="5596" ht="15">
      <c r="E5596" t="s">
        <v>1530</v>
      </c>
    </row>
    <row r="5597" ht="15">
      <c r="E5597" t="s">
        <v>1532</v>
      </c>
    </row>
    <row r="5598" ht="15">
      <c r="E5598" t="s">
        <v>1534</v>
      </c>
    </row>
    <row r="5599" ht="15">
      <c r="E5599" t="s">
        <v>1536</v>
      </c>
    </row>
    <row r="5600" ht="15">
      <c r="E5600" t="s">
        <v>1537</v>
      </c>
    </row>
    <row r="5601" ht="15">
      <c r="E5601" t="s">
        <v>1538</v>
      </c>
    </row>
    <row r="5602" ht="15">
      <c r="E5602" t="s">
        <v>1540</v>
      </c>
    </row>
    <row r="5603" ht="15">
      <c r="E5603" t="s">
        <v>1542</v>
      </c>
    </row>
    <row r="5604" ht="15">
      <c r="E5604" t="s">
        <v>1544</v>
      </c>
    </row>
    <row r="5605" ht="15">
      <c r="E5605" t="s">
        <v>1546</v>
      </c>
    </row>
    <row r="5606" ht="15">
      <c r="E5606" t="s">
        <v>1548</v>
      </c>
    </row>
    <row r="5607" ht="15">
      <c r="E5607" t="s">
        <v>1550</v>
      </c>
    </row>
    <row r="5608" ht="15">
      <c r="E5608" t="s">
        <v>1552</v>
      </c>
    </row>
    <row r="5609" ht="15">
      <c r="E5609" t="s">
        <v>1554</v>
      </c>
    </row>
    <row r="5610" ht="15">
      <c r="E5610" t="s">
        <v>1556</v>
      </c>
    </row>
    <row r="5611" ht="15">
      <c r="E5611" t="s">
        <v>1558</v>
      </c>
    </row>
    <row r="5612" ht="15">
      <c r="E5612" t="s">
        <v>1560</v>
      </c>
    </row>
    <row r="5613" ht="15">
      <c r="E5613" t="s">
        <v>1562</v>
      </c>
    </row>
    <row r="5614" ht="15">
      <c r="E5614" t="s">
        <v>1565</v>
      </c>
    </row>
    <row r="5615" ht="15">
      <c r="E5615" t="s">
        <v>1567</v>
      </c>
    </row>
    <row r="5616" ht="15">
      <c r="E5616" t="s">
        <v>1569</v>
      </c>
    </row>
    <row r="5617" ht="15">
      <c r="E5617" t="s">
        <v>1571</v>
      </c>
    </row>
    <row r="5618" ht="15">
      <c r="E5618" t="s">
        <v>1573</v>
      </c>
    </row>
    <row r="5619" ht="15">
      <c r="E5619" t="s">
        <v>1575</v>
      </c>
    </row>
    <row r="5620" ht="15">
      <c r="E5620" t="s">
        <v>1577</v>
      </c>
    </row>
    <row r="5621" ht="15">
      <c r="E5621" t="s">
        <v>1579</v>
      </c>
    </row>
    <row r="5622" ht="15">
      <c r="E5622" t="s">
        <v>1581</v>
      </c>
    </row>
    <row r="5623" ht="15">
      <c r="E5623" t="s">
        <v>1583</v>
      </c>
    </row>
    <row r="5624" ht="15">
      <c r="E5624" t="s">
        <v>1584</v>
      </c>
    </row>
    <row r="5625" ht="15">
      <c r="E5625" t="s">
        <v>1586</v>
      </c>
    </row>
    <row r="5626" ht="15">
      <c r="E5626" t="s">
        <v>1588</v>
      </c>
    </row>
    <row r="5627" ht="15">
      <c r="E5627" t="s">
        <v>1590</v>
      </c>
    </row>
    <row r="5628" ht="15">
      <c r="E5628" t="s">
        <v>1591</v>
      </c>
    </row>
    <row r="5629" ht="15">
      <c r="E5629" t="s">
        <v>1592</v>
      </c>
    </row>
    <row r="5630" ht="15">
      <c r="E5630" t="s">
        <v>1593</v>
      </c>
    </row>
    <row r="5631" ht="15">
      <c r="E5631" t="s">
        <v>1594</v>
      </c>
    </row>
    <row r="5632" ht="15">
      <c r="E5632" t="s">
        <v>1595</v>
      </c>
    </row>
    <row r="5633" ht="15">
      <c r="E5633" t="s">
        <v>1597</v>
      </c>
    </row>
    <row r="5634" ht="15">
      <c r="E5634" t="s">
        <v>1598</v>
      </c>
    </row>
    <row r="5635" ht="15">
      <c r="E5635" t="s">
        <v>1599</v>
      </c>
    </row>
    <row r="5636" ht="15">
      <c r="E5636" t="s">
        <v>1601</v>
      </c>
    </row>
    <row r="5637" ht="15">
      <c r="E5637" t="s">
        <v>1602</v>
      </c>
    </row>
    <row r="5638" ht="15">
      <c r="E5638" t="s">
        <v>1603</v>
      </c>
    </row>
    <row r="5639" ht="15">
      <c r="E5639" t="s">
        <v>1605</v>
      </c>
    </row>
    <row r="5640" ht="15">
      <c r="E5640" t="s">
        <v>1606</v>
      </c>
    </row>
    <row r="5641" ht="15">
      <c r="E5641" t="s">
        <v>1607</v>
      </c>
    </row>
    <row r="5642" ht="15">
      <c r="E5642" t="s">
        <v>1608</v>
      </c>
    </row>
    <row r="5643" ht="15">
      <c r="E5643" t="s">
        <v>1609</v>
      </c>
    </row>
    <row r="5644" ht="15">
      <c r="E5644" t="s">
        <v>1611</v>
      </c>
    </row>
    <row r="5645" ht="15">
      <c r="E5645" t="s">
        <v>1613</v>
      </c>
    </row>
    <row r="5646" ht="15">
      <c r="E5646" t="s">
        <v>1614</v>
      </c>
    </row>
    <row r="5647" ht="15">
      <c r="E5647" t="s">
        <v>1616</v>
      </c>
    </row>
    <row r="5648" ht="15">
      <c r="E5648" t="s">
        <v>1617</v>
      </c>
    </row>
    <row r="5649" ht="15">
      <c r="E5649" t="s">
        <v>1618</v>
      </c>
    </row>
    <row r="5650" ht="15">
      <c r="E5650" t="s">
        <v>1620</v>
      </c>
    </row>
    <row r="5651" ht="15">
      <c r="E5651" t="s">
        <v>1622</v>
      </c>
    </row>
    <row r="5652" ht="15">
      <c r="E5652" t="s">
        <v>1623</v>
      </c>
    </row>
    <row r="5653" ht="15">
      <c r="E5653" t="s">
        <v>1624</v>
      </c>
    </row>
    <row r="5654" ht="15">
      <c r="E5654" t="s">
        <v>1626</v>
      </c>
    </row>
    <row r="5655" ht="15">
      <c r="E5655" t="s">
        <v>1627</v>
      </c>
    </row>
    <row r="5656" ht="15">
      <c r="E5656" t="s">
        <v>1628</v>
      </c>
    </row>
    <row r="5657" ht="15">
      <c r="E5657" t="s">
        <v>1629</v>
      </c>
    </row>
    <row r="5658" ht="15">
      <c r="E5658" t="s">
        <v>1631</v>
      </c>
    </row>
    <row r="5659" ht="15">
      <c r="E5659" t="s">
        <v>1633</v>
      </c>
    </row>
    <row r="5660" ht="15">
      <c r="E5660" t="s">
        <v>1634</v>
      </c>
    </row>
    <row r="5661" ht="15">
      <c r="E5661" t="s">
        <v>1636</v>
      </c>
    </row>
    <row r="5662" ht="15">
      <c r="E5662" t="s">
        <v>1637</v>
      </c>
    </row>
    <row r="5663" ht="15">
      <c r="E5663" t="s">
        <v>1638</v>
      </c>
    </row>
    <row r="5664" ht="15">
      <c r="E5664" t="s">
        <v>1640</v>
      </c>
    </row>
    <row r="5665" ht="15">
      <c r="E5665" t="s">
        <v>1642</v>
      </c>
    </row>
    <row r="5666" ht="15">
      <c r="E5666" t="s">
        <v>1644</v>
      </c>
    </row>
    <row r="5667" ht="15">
      <c r="E5667" t="s">
        <v>1646</v>
      </c>
    </row>
    <row r="5668" ht="15">
      <c r="E5668" t="s">
        <v>1647</v>
      </c>
    </row>
    <row r="5669" ht="15">
      <c r="E5669" t="s">
        <v>1648</v>
      </c>
    </row>
    <row r="5670" ht="15">
      <c r="E5670" t="s">
        <v>1649</v>
      </c>
    </row>
    <row r="5671" ht="15">
      <c r="E5671" t="s">
        <v>1650</v>
      </c>
    </row>
    <row r="5672" ht="15">
      <c r="E5672" t="s">
        <v>1651</v>
      </c>
    </row>
    <row r="5673" ht="15">
      <c r="E5673" t="s">
        <v>1652</v>
      </c>
    </row>
    <row r="5674" ht="15">
      <c r="E5674" t="s">
        <v>1654</v>
      </c>
    </row>
    <row r="5675" ht="15">
      <c r="E5675" t="s">
        <v>1655</v>
      </c>
    </row>
    <row r="5676" ht="15">
      <c r="E5676" t="s">
        <v>1656</v>
      </c>
    </row>
    <row r="5677" ht="15">
      <c r="E5677" t="s">
        <v>1657</v>
      </c>
    </row>
    <row r="5678" ht="15">
      <c r="E5678" t="s">
        <v>1658</v>
      </c>
    </row>
    <row r="5679" ht="15">
      <c r="E5679" t="s">
        <v>1660</v>
      </c>
    </row>
    <row r="5680" ht="15">
      <c r="E5680" t="s">
        <v>1661</v>
      </c>
    </row>
    <row r="5681" ht="15">
      <c r="E5681" t="s">
        <v>1663</v>
      </c>
    </row>
    <row r="5682" ht="15">
      <c r="E5682" t="s">
        <v>1665</v>
      </c>
    </row>
    <row r="5683" ht="15">
      <c r="E5683" t="s">
        <v>1666</v>
      </c>
    </row>
    <row r="5684" ht="15">
      <c r="E5684" t="s">
        <v>1667</v>
      </c>
    </row>
    <row r="5685" ht="15">
      <c r="E5685" t="s">
        <v>1668</v>
      </c>
    </row>
    <row r="5686" ht="15">
      <c r="E5686" t="s">
        <v>1669</v>
      </c>
    </row>
    <row r="5687" ht="15">
      <c r="E5687" t="s">
        <v>1670</v>
      </c>
    </row>
    <row r="5688" ht="15">
      <c r="E5688" t="s">
        <v>1671</v>
      </c>
    </row>
    <row r="5689" ht="15">
      <c r="E5689" t="s">
        <v>1672</v>
      </c>
    </row>
    <row r="5690" ht="15">
      <c r="E5690" t="s">
        <v>1673</v>
      </c>
    </row>
    <row r="5691" ht="15">
      <c r="E5691" t="s">
        <v>1674</v>
      </c>
    </row>
    <row r="5692" ht="15">
      <c r="E5692" t="s">
        <v>1675</v>
      </c>
    </row>
    <row r="5693" ht="15">
      <c r="E5693" t="s">
        <v>1676</v>
      </c>
    </row>
    <row r="5694" ht="15">
      <c r="E5694" t="s">
        <v>1677</v>
      </c>
    </row>
    <row r="5695" ht="15">
      <c r="E5695" t="s">
        <v>1678</v>
      </c>
    </row>
    <row r="5696" ht="15">
      <c r="E5696" t="s">
        <v>1681</v>
      </c>
    </row>
    <row r="5697" ht="15">
      <c r="E5697" t="s">
        <v>1683</v>
      </c>
    </row>
    <row r="5698" ht="15">
      <c r="E5698" t="s">
        <v>1684</v>
      </c>
    </row>
    <row r="5699" ht="15">
      <c r="E5699" t="s">
        <v>1685</v>
      </c>
    </row>
    <row r="5700" ht="15">
      <c r="E5700" t="s">
        <v>1686</v>
      </c>
    </row>
    <row r="5701" ht="15">
      <c r="E5701" t="s">
        <v>1688</v>
      </c>
    </row>
    <row r="5702" ht="15">
      <c r="E5702" t="s">
        <v>1689</v>
      </c>
    </row>
    <row r="5703" ht="15">
      <c r="E5703" t="s">
        <v>1690</v>
      </c>
    </row>
    <row r="5704" ht="15">
      <c r="E5704" t="s">
        <v>1691</v>
      </c>
    </row>
    <row r="5705" ht="15">
      <c r="E5705" t="s">
        <v>1692</v>
      </c>
    </row>
    <row r="5706" ht="15">
      <c r="E5706" t="s">
        <v>1693</v>
      </c>
    </row>
    <row r="5707" ht="15">
      <c r="E5707" t="s">
        <v>1694</v>
      </c>
    </row>
    <row r="5708" ht="15">
      <c r="E5708" t="s">
        <v>1695</v>
      </c>
    </row>
    <row r="5709" ht="15">
      <c r="E5709" t="s">
        <v>1696</v>
      </c>
    </row>
    <row r="5710" ht="15">
      <c r="E5710" t="s">
        <v>1697</v>
      </c>
    </row>
    <row r="5711" ht="15">
      <c r="E5711" t="s">
        <v>1698</v>
      </c>
    </row>
    <row r="5712" ht="15">
      <c r="E5712" t="s">
        <v>1699</v>
      </c>
    </row>
    <row r="5713" ht="15">
      <c r="E5713" t="s">
        <v>1701</v>
      </c>
    </row>
    <row r="5714" ht="15">
      <c r="E5714" t="s">
        <v>1702</v>
      </c>
    </row>
    <row r="5715" ht="15">
      <c r="E5715" t="s">
        <v>1703</v>
      </c>
    </row>
    <row r="5716" ht="15">
      <c r="E5716" t="s">
        <v>1704</v>
      </c>
    </row>
    <row r="5717" ht="15">
      <c r="E5717" t="s">
        <v>1705</v>
      </c>
    </row>
    <row r="5718" ht="15">
      <c r="E5718" t="s">
        <v>1708</v>
      </c>
    </row>
    <row r="5719" ht="15">
      <c r="E5719" t="s">
        <v>1710</v>
      </c>
    </row>
    <row r="5720" ht="15">
      <c r="E5720" t="s">
        <v>1712</v>
      </c>
    </row>
    <row r="5721" ht="15">
      <c r="E5721" t="s">
        <v>1714</v>
      </c>
    </row>
    <row r="5722" ht="15">
      <c r="E5722" t="s">
        <v>1716</v>
      </c>
    </row>
    <row r="5723" ht="15">
      <c r="E5723" t="s">
        <v>1718</v>
      </c>
    </row>
    <row r="5724" ht="15">
      <c r="E5724" t="s">
        <v>1720</v>
      </c>
    </row>
    <row r="5725" ht="15">
      <c r="E5725" t="s">
        <v>1722</v>
      </c>
    </row>
    <row r="5726" ht="15">
      <c r="E5726" t="s">
        <v>1724</v>
      </c>
    </row>
    <row r="5727" ht="15">
      <c r="E5727" t="s">
        <v>1725</v>
      </c>
    </row>
    <row r="5728" ht="15">
      <c r="E5728" t="s">
        <v>1726</v>
      </c>
    </row>
    <row r="5729" ht="15">
      <c r="E5729" t="s">
        <v>1728</v>
      </c>
    </row>
    <row r="5730" ht="15">
      <c r="E5730" t="s">
        <v>1730</v>
      </c>
    </row>
    <row r="5731" ht="15">
      <c r="E5731" t="s">
        <v>1732</v>
      </c>
    </row>
    <row r="5732" ht="15">
      <c r="E5732" t="s">
        <v>1734</v>
      </c>
    </row>
    <row r="5733" ht="15">
      <c r="E5733" t="s">
        <v>1736</v>
      </c>
    </row>
    <row r="5734" ht="15">
      <c r="E5734" t="s">
        <v>1737</v>
      </c>
    </row>
    <row r="5735" ht="15">
      <c r="E5735" t="s">
        <v>1738</v>
      </c>
    </row>
    <row r="5736" ht="15">
      <c r="E5736" t="s">
        <v>1739</v>
      </c>
    </row>
    <row r="5737" ht="15">
      <c r="E5737" t="s">
        <v>1741</v>
      </c>
    </row>
    <row r="5738" ht="15">
      <c r="E5738" t="s">
        <v>1742</v>
      </c>
    </row>
    <row r="5739" ht="15">
      <c r="E5739" t="s">
        <v>1743</v>
      </c>
    </row>
    <row r="5740" ht="15">
      <c r="E5740" t="s">
        <v>1744</v>
      </c>
    </row>
    <row r="5741" ht="15">
      <c r="E5741" t="s">
        <v>1745</v>
      </c>
    </row>
    <row r="5742" ht="15">
      <c r="E5742" t="s">
        <v>1747</v>
      </c>
    </row>
    <row r="5743" ht="15">
      <c r="E5743" t="s">
        <v>1748</v>
      </c>
    </row>
    <row r="5744" ht="15">
      <c r="E5744" t="s">
        <v>1749</v>
      </c>
    </row>
    <row r="5745" ht="15">
      <c r="E5745" t="s">
        <v>1750</v>
      </c>
    </row>
    <row r="5746" ht="15">
      <c r="E5746" t="s">
        <v>1752</v>
      </c>
    </row>
    <row r="5747" ht="15">
      <c r="E5747" t="s">
        <v>1753</v>
      </c>
    </row>
    <row r="5748" ht="15">
      <c r="E5748" t="s">
        <v>1755</v>
      </c>
    </row>
    <row r="5749" ht="15">
      <c r="E5749" t="s">
        <v>1757</v>
      </c>
    </row>
    <row r="5750" ht="15">
      <c r="E5750" t="s">
        <v>1758</v>
      </c>
    </row>
    <row r="5751" ht="15">
      <c r="E5751" t="s">
        <v>1759</v>
      </c>
    </row>
    <row r="5752" ht="15">
      <c r="E5752" t="s">
        <v>1760</v>
      </c>
    </row>
    <row r="5753" ht="15">
      <c r="E5753" t="s">
        <v>1761</v>
      </c>
    </row>
    <row r="5754" ht="15">
      <c r="E5754" t="s">
        <v>1762</v>
      </c>
    </row>
    <row r="5755" ht="15">
      <c r="E5755" t="s">
        <v>1763</v>
      </c>
    </row>
    <row r="5756" ht="15">
      <c r="E5756" t="s">
        <v>1764</v>
      </c>
    </row>
    <row r="5757" ht="15">
      <c r="E5757" t="s">
        <v>1766</v>
      </c>
    </row>
    <row r="5758" ht="15">
      <c r="E5758" t="s">
        <v>1768</v>
      </c>
    </row>
    <row r="5759" ht="15">
      <c r="E5759" t="s">
        <v>1770</v>
      </c>
    </row>
    <row r="5760" ht="15">
      <c r="E5760" t="s">
        <v>1771</v>
      </c>
    </row>
    <row r="5761" ht="15">
      <c r="E5761" t="s">
        <v>1773</v>
      </c>
    </row>
    <row r="5762" ht="15">
      <c r="E5762" t="s">
        <v>1774</v>
      </c>
    </row>
    <row r="5763" ht="15">
      <c r="E5763" t="s">
        <v>1776</v>
      </c>
    </row>
    <row r="5764" ht="15">
      <c r="E5764" t="s">
        <v>1777</v>
      </c>
    </row>
    <row r="5765" ht="15">
      <c r="E5765" t="s">
        <v>1778</v>
      </c>
    </row>
    <row r="5766" ht="15">
      <c r="E5766" t="s">
        <v>1779</v>
      </c>
    </row>
    <row r="5767" ht="15">
      <c r="E5767" t="s">
        <v>1780</v>
      </c>
    </row>
    <row r="5768" ht="15">
      <c r="E5768" t="s">
        <v>1781</v>
      </c>
    </row>
    <row r="5769" ht="15">
      <c r="E5769" t="s">
        <v>1782</v>
      </c>
    </row>
    <row r="5770" ht="15">
      <c r="E5770" t="s">
        <v>1783</v>
      </c>
    </row>
    <row r="5771" ht="15">
      <c r="E5771" t="s">
        <v>1784</v>
      </c>
    </row>
    <row r="5772" ht="15">
      <c r="E5772" t="s">
        <v>1786</v>
      </c>
    </row>
    <row r="5773" ht="15">
      <c r="E5773" t="s">
        <v>1787</v>
      </c>
    </row>
    <row r="5774" ht="15">
      <c r="E5774" t="s">
        <v>1788</v>
      </c>
    </row>
    <row r="5775" ht="15">
      <c r="E5775" t="s">
        <v>1789</v>
      </c>
    </row>
    <row r="5776" ht="15">
      <c r="E5776" t="s">
        <v>1790</v>
      </c>
    </row>
    <row r="5777" ht="15">
      <c r="E5777" t="s">
        <v>1791</v>
      </c>
    </row>
    <row r="5778" ht="15">
      <c r="E5778" t="s">
        <v>1792</v>
      </c>
    </row>
    <row r="5779" ht="15">
      <c r="E5779" t="s">
        <v>1793</v>
      </c>
    </row>
    <row r="5780" ht="15">
      <c r="E5780" t="s">
        <v>1795</v>
      </c>
    </row>
    <row r="5781" ht="15">
      <c r="E5781" t="s">
        <v>1798</v>
      </c>
    </row>
    <row r="5782" ht="15">
      <c r="E5782" t="s">
        <v>1799</v>
      </c>
    </row>
    <row r="5783" ht="15">
      <c r="E5783" t="s">
        <v>1800</v>
      </c>
    </row>
    <row r="5784" ht="15">
      <c r="E5784" t="s">
        <v>1801</v>
      </c>
    </row>
    <row r="5785" ht="15">
      <c r="E5785" t="s">
        <v>1802</v>
      </c>
    </row>
    <row r="5786" ht="15">
      <c r="E5786" t="s">
        <v>1804</v>
      </c>
    </row>
    <row r="5787" ht="15">
      <c r="E5787" t="s">
        <v>1807</v>
      </c>
    </row>
    <row r="5788" ht="15">
      <c r="E5788" t="s">
        <v>1809</v>
      </c>
    </row>
    <row r="5789" ht="15">
      <c r="E5789" t="s">
        <v>1810</v>
      </c>
    </row>
    <row r="5790" ht="15">
      <c r="E5790" t="s">
        <v>1811</v>
      </c>
    </row>
    <row r="5791" ht="15">
      <c r="E5791" t="s">
        <v>1812</v>
      </c>
    </row>
    <row r="5792" ht="15">
      <c r="E5792" t="s">
        <v>1813</v>
      </c>
    </row>
    <row r="5793" ht="15">
      <c r="E5793" t="s">
        <v>1814</v>
      </c>
    </row>
    <row r="5794" ht="15">
      <c r="E5794" t="s">
        <v>1815</v>
      </c>
    </row>
    <row r="5795" ht="15">
      <c r="E5795" t="s">
        <v>1816</v>
      </c>
    </row>
    <row r="5796" ht="15">
      <c r="E5796" t="s">
        <v>1817</v>
      </c>
    </row>
    <row r="5797" ht="15">
      <c r="E5797" t="s">
        <v>1818</v>
      </c>
    </row>
    <row r="5798" ht="15">
      <c r="E5798" t="s">
        <v>1819</v>
      </c>
    </row>
    <row r="5799" ht="15">
      <c r="E5799" t="s">
        <v>1820</v>
      </c>
    </row>
    <row r="5800" ht="15">
      <c r="E5800" t="s">
        <v>1821</v>
      </c>
    </row>
    <row r="5801" ht="15">
      <c r="E5801" t="s">
        <v>1822</v>
      </c>
    </row>
    <row r="5802" ht="15">
      <c r="E5802" t="s">
        <v>1823</v>
      </c>
    </row>
    <row r="5803" ht="15">
      <c r="E5803" t="s">
        <v>1824</v>
      </c>
    </row>
    <row r="5804" ht="15">
      <c r="E5804" t="s">
        <v>1825</v>
      </c>
    </row>
    <row r="5805" ht="15">
      <c r="E5805" t="s">
        <v>1826</v>
      </c>
    </row>
    <row r="5806" ht="15">
      <c r="E5806" t="s">
        <v>1827</v>
      </c>
    </row>
    <row r="5807" ht="15">
      <c r="E5807" t="s">
        <v>1828</v>
      </c>
    </row>
    <row r="5808" ht="15">
      <c r="E5808" t="s">
        <v>1829</v>
      </c>
    </row>
    <row r="5809" ht="15">
      <c r="E5809" t="s">
        <v>1830</v>
      </c>
    </row>
    <row r="5810" ht="15">
      <c r="E5810" t="s">
        <v>1831</v>
      </c>
    </row>
    <row r="5811" ht="15">
      <c r="E5811" t="s">
        <v>1832</v>
      </c>
    </row>
    <row r="5812" ht="15">
      <c r="E5812" t="s">
        <v>1833</v>
      </c>
    </row>
    <row r="5813" ht="15">
      <c r="E5813" t="s">
        <v>1834</v>
      </c>
    </row>
    <row r="5814" ht="15">
      <c r="E5814" t="s">
        <v>1835</v>
      </c>
    </row>
    <row r="5815" ht="15">
      <c r="E5815" t="s">
        <v>1836</v>
      </c>
    </row>
    <row r="5816" ht="15">
      <c r="E5816" t="s">
        <v>1837</v>
      </c>
    </row>
    <row r="5817" ht="15">
      <c r="E5817" t="s">
        <v>1838</v>
      </c>
    </row>
    <row r="5818" ht="15">
      <c r="E5818" t="s">
        <v>1839</v>
      </c>
    </row>
    <row r="5819" ht="15">
      <c r="E5819" t="s">
        <v>1841</v>
      </c>
    </row>
    <row r="5820" ht="15">
      <c r="E5820" t="s">
        <v>1842</v>
      </c>
    </row>
    <row r="5821" ht="15">
      <c r="E5821" t="s">
        <v>1843</v>
      </c>
    </row>
    <row r="5822" ht="15">
      <c r="E5822" t="s">
        <v>1844</v>
      </c>
    </row>
    <row r="5823" ht="15">
      <c r="E5823" t="s">
        <v>1845</v>
      </c>
    </row>
    <row r="5824" ht="15">
      <c r="E5824" t="s">
        <v>1846</v>
      </c>
    </row>
    <row r="5825" ht="15">
      <c r="E5825" t="s">
        <v>1849</v>
      </c>
    </row>
    <row r="5826" ht="15">
      <c r="E5826" t="s">
        <v>1850</v>
      </c>
    </row>
    <row r="5827" ht="15">
      <c r="E5827" t="s">
        <v>1851</v>
      </c>
    </row>
    <row r="5828" ht="15">
      <c r="E5828" t="s">
        <v>1852</v>
      </c>
    </row>
    <row r="5829" ht="15">
      <c r="E5829" t="s">
        <v>1854</v>
      </c>
    </row>
    <row r="5830" ht="15">
      <c r="E5830" t="s">
        <v>1856</v>
      </c>
    </row>
    <row r="5831" ht="15">
      <c r="E5831" t="s">
        <v>1858</v>
      </c>
    </row>
    <row r="5832" ht="15">
      <c r="E5832" t="s">
        <v>1860</v>
      </c>
    </row>
    <row r="5833" ht="15">
      <c r="E5833" t="s">
        <v>1861</v>
      </c>
    </row>
    <row r="5834" ht="15">
      <c r="E5834" t="s">
        <v>1862</v>
      </c>
    </row>
    <row r="5835" ht="15">
      <c r="E5835" t="s">
        <v>1863</v>
      </c>
    </row>
    <row r="5836" ht="15">
      <c r="E5836" t="s">
        <v>1864</v>
      </c>
    </row>
    <row r="5837" ht="15">
      <c r="E5837" t="s">
        <v>1866</v>
      </c>
    </row>
    <row r="5838" ht="15">
      <c r="E5838" t="s">
        <v>1867</v>
      </c>
    </row>
    <row r="5839" ht="15">
      <c r="E5839" t="s">
        <v>1868</v>
      </c>
    </row>
    <row r="5840" ht="15">
      <c r="E5840" t="s">
        <v>1869</v>
      </c>
    </row>
    <row r="5841" ht="15">
      <c r="E5841" t="s">
        <v>1870</v>
      </c>
    </row>
    <row r="5842" ht="15">
      <c r="E5842" t="s">
        <v>1871</v>
      </c>
    </row>
    <row r="5843" ht="15">
      <c r="E5843" t="s">
        <v>1872</v>
      </c>
    </row>
    <row r="5844" ht="15">
      <c r="E5844" t="s">
        <v>1873</v>
      </c>
    </row>
    <row r="5845" ht="15">
      <c r="E5845" t="s">
        <v>1874</v>
      </c>
    </row>
    <row r="5846" ht="15">
      <c r="E5846" t="s">
        <v>1876</v>
      </c>
    </row>
    <row r="5847" ht="15">
      <c r="E5847" t="s">
        <v>1877</v>
      </c>
    </row>
    <row r="5848" ht="15">
      <c r="E5848" t="s">
        <v>1878</v>
      </c>
    </row>
    <row r="5849" ht="15">
      <c r="E5849" t="s">
        <v>1879</v>
      </c>
    </row>
    <row r="5850" ht="15">
      <c r="E5850" t="s">
        <v>1881</v>
      </c>
    </row>
    <row r="5851" ht="15">
      <c r="E5851" t="s">
        <v>1882</v>
      </c>
    </row>
    <row r="5852" ht="15">
      <c r="E5852" t="s">
        <v>1884</v>
      </c>
    </row>
    <row r="5853" ht="15">
      <c r="E5853" t="s">
        <v>1886</v>
      </c>
    </row>
    <row r="5854" ht="15">
      <c r="E5854" t="s">
        <v>1889</v>
      </c>
    </row>
    <row r="5855" ht="15">
      <c r="E5855" t="s">
        <v>1891</v>
      </c>
    </row>
    <row r="5856" ht="15">
      <c r="E5856" t="s">
        <v>1893</v>
      </c>
    </row>
    <row r="5857" ht="15">
      <c r="E5857" t="s">
        <v>1895</v>
      </c>
    </row>
    <row r="5858" ht="15">
      <c r="E5858" t="s">
        <v>1897</v>
      </c>
    </row>
    <row r="5859" ht="15">
      <c r="E5859" t="s">
        <v>1899</v>
      </c>
    </row>
    <row r="5860" ht="15">
      <c r="E5860" t="s">
        <v>1901</v>
      </c>
    </row>
    <row r="5861" ht="15">
      <c r="E5861" t="s">
        <v>1902</v>
      </c>
    </row>
    <row r="5862" ht="15">
      <c r="E5862" t="s">
        <v>1905</v>
      </c>
    </row>
    <row r="5863" ht="15">
      <c r="E5863" t="s">
        <v>1907</v>
      </c>
    </row>
    <row r="5864" ht="15">
      <c r="E5864" t="s">
        <v>1909</v>
      </c>
    </row>
    <row r="5865" ht="15">
      <c r="E5865" t="s">
        <v>1911</v>
      </c>
    </row>
    <row r="5866" ht="15">
      <c r="E5866" t="s">
        <v>1912</v>
      </c>
    </row>
    <row r="5867" ht="15">
      <c r="E5867" t="s">
        <v>1913</v>
      </c>
    </row>
    <row r="5868" ht="15">
      <c r="E5868" t="s">
        <v>1914</v>
      </c>
    </row>
    <row r="5869" ht="15">
      <c r="E5869" t="s">
        <v>1916</v>
      </c>
    </row>
    <row r="5870" ht="15">
      <c r="E5870" t="s">
        <v>1917</v>
      </c>
    </row>
    <row r="5871" ht="15">
      <c r="E5871" t="s">
        <v>1919</v>
      </c>
    </row>
    <row r="5872" ht="15">
      <c r="E5872" t="s">
        <v>1920</v>
      </c>
    </row>
    <row r="5873" ht="15">
      <c r="E5873" t="s">
        <v>1921</v>
      </c>
    </row>
    <row r="5874" ht="15">
      <c r="E5874" t="s">
        <v>1922</v>
      </c>
    </row>
    <row r="5875" ht="15">
      <c r="E5875" t="s">
        <v>1923</v>
      </c>
    </row>
    <row r="5876" ht="15">
      <c r="E5876" t="s">
        <v>1924</v>
      </c>
    </row>
    <row r="5877" ht="15">
      <c r="E5877" t="s">
        <v>1925</v>
      </c>
    </row>
    <row r="5878" ht="15">
      <c r="E5878" t="s">
        <v>1926</v>
      </c>
    </row>
    <row r="5879" ht="15">
      <c r="E5879" t="s">
        <v>1928</v>
      </c>
    </row>
    <row r="5880" ht="15">
      <c r="E5880" t="s">
        <v>1930</v>
      </c>
    </row>
    <row r="5881" ht="15">
      <c r="E5881" t="s">
        <v>1932</v>
      </c>
    </row>
    <row r="5882" ht="15">
      <c r="E5882" t="s">
        <v>1933</v>
      </c>
    </row>
    <row r="5883" ht="15">
      <c r="E5883" t="s">
        <v>1936</v>
      </c>
    </row>
    <row r="5884" ht="15">
      <c r="E5884" t="s">
        <v>1937</v>
      </c>
    </row>
    <row r="5885" ht="15">
      <c r="E5885" t="s">
        <v>1939</v>
      </c>
    </row>
    <row r="5886" ht="15">
      <c r="E5886" t="s">
        <v>1940</v>
      </c>
    </row>
    <row r="5887" ht="15">
      <c r="E5887" t="s">
        <v>1942</v>
      </c>
    </row>
    <row r="5888" ht="15">
      <c r="E5888" t="s">
        <v>1943</v>
      </c>
    </row>
    <row r="5889" ht="15">
      <c r="E5889" t="s">
        <v>1945</v>
      </c>
    </row>
    <row r="5890" ht="15">
      <c r="E5890" t="s">
        <v>1946</v>
      </c>
    </row>
    <row r="5891" ht="15">
      <c r="E5891" t="s">
        <v>1947</v>
      </c>
    </row>
    <row r="5892" ht="15">
      <c r="E5892" t="s">
        <v>1948</v>
      </c>
    </row>
    <row r="5893" ht="15">
      <c r="E5893" t="s">
        <v>1949</v>
      </c>
    </row>
    <row r="5894" ht="15">
      <c r="E5894" t="s">
        <v>1950</v>
      </c>
    </row>
    <row r="5895" ht="15">
      <c r="E5895" t="s">
        <v>1951</v>
      </c>
    </row>
    <row r="5896" ht="15">
      <c r="E5896" t="s">
        <v>1952</v>
      </c>
    </row>
    <row r="5897" ht="15">
      <c r="E5897" t="s">
        <v>1954</v>
      </c>
    </row>
    <row r="5898" ht="15">
      <c r="E5898" t="s">
        <v>1956</v>
      </c>
    </row>
    <row r="5899" ht="15">
      <c r="E5899" t="s">
        <v>1958</v>
      </c>
    </row>
    <row r="5900" ht="15">
      <c r="E5900" t="s">
        <v>1959</v>
      </c>
    </row>
    <row r="5901" ht="15">
      <c r="E5901" t="s">
        <v>1960</v>
      </c>
    </row>
    <row r="5902" ht="15">
      <c r="E5902" t="s">
        <v>1961</v>
      </c>
    </row>
    <row r="5903" ht="15">
      <c r="E5903" t="s">
        <v>1962</v>
      </c>
    </row>
    <row r="5904" ht="15">
      <c r="E5904" t="s">
        <v>1963</v>
      </c>
    </row>
    <row r="5905" ht="15">
      <c r="E5905" t="s">
        <v>1964</v>
      </c>
    </row>
    <row r="5906" ht="15">
      <c r="E5906" t="s">
        <v>1966</v>
      </c>
    </row>
    <row r="5907" ht="15">
      <c r="E5907" t="s">
        <v>1967</v>
      </c>
    </row>
    <row r="5908" ht="15">
      <c r="E5908" t="s">
        <v>1968</v>
      </c>
    </row>
    <row r="5909" ht="15">
      <c r="E5909" t="s">
        <v>1970</v>
      </c>
    </row>
    <row r="5910" ht="15">
      <c r="E5910" t="s">
        <v>1971</v>
      </c>
    </row>
    <row r="5911" ht="15">
      <c r="E5911" t="s">
        <v>1972</v>
      </c>
    </row>
    <row r="5912" ht="15">
      <c r="E5912" t="s">
        <v>1973</v>
      </c>
    </row>
    <row r="5913" ht="15">
      <c r="E5913" t="s">
        <v>1975</v>
      </c>
    </row>
    <row r="5914" ht="15">
      <c r="E5914" t="s">
        <v>1976</v>
      </c>
    </row>
    <row r="5915" ht="15">
      <c r="E5915" t="s">
        <v>1977</v>
      </c>
    </row>
    <row r="5916" ht="15">
      <c r="E5916" t="s">
        <v>1979</v>
      </c>
    </row>
    <row r="5917" ht="15">
      <c r="E5917" t="s">
        <v>1980</v>
      </c>
    </row>
    <row r="5918" ht="15">
      <c r="E5918" t="s">
        <v>1982</v>
      </c>
    </row>
    <row r="5919" ht="15">
      <c r="E5919" t="s">
        <v>1984</v>
      </c>
    </row>
    <row r="5920" ht="15">
      <c r="E5920" t="s">
        <v>1986</v>
      </c>
    </row>
    <row r="5921" ht="15">
      <c r="E5921" t="s">
        <v>1987</v>
      </c>
    </row>
    <row r="5922" ht="15">
      <c r="E5922" t="s">
        <v>1989</v>
      </c>
    </row>
    <row r="5923" ht="15">
      <c r="E5923" t="s">
        <v>1990</v>
      </c>
    </row>
    <row r="5924" ht="15">
      <c r="E5924" t="s">
        <v>1991</v>
      </c>
    </row>
    <row r="5925" ht="15">
      <c r="E5925" t="s">
        <v>1992</v>
      </c>
    </row>
    <row r="5926" ht="15">
      <c r="E5926" t="s">
        <v>1993</v>
      </c>
    </row>
    <row r="5927" ht="15">
      <c r="E5927" t="s">
        <v>1994</v>
      </c>
    </row>
    <row r="5928" ht="15">
      <c r="E5928" t="s">
        <v>1996</v>
      </c>
    </row>
    <row r="5929" ht="15">
      <c r="E5929" t="s">
        <v>1997</v>
      </c>
    </row>
    <row r="5930" ht="15">
      <c r="E5930" t="s">
        <v>1998</v>
      </c>
    </row>
    <row r="5931" ht="15">
      <c r="E5931" t="s">
        <v>1999</v>
      </c>
    </row>
    <row r="5932" ht="15">
      <c r="E5932" t="s">
        <v>2000</v>
      </c>
    </row>
    <row r="5933" ht="15">
      <c r="E5933" t="s">
        <v>2001</v>
      </c>
    </row>
    <row r="5934" ht="15">
      <c r="E5934" t="s">
        <v>2003</v>
      </c>
    </row>
    <row r="5935" ht="15">
      <c r="E5935" t="s">
        <v>2004</v>
      </c>
    </row>
    <row r="5936" ht="15">
      <c r="E5936" t="s">
        <v>2006</v>
      </c>
    </row>
    <row r="5937" ht="15">
      <c r="E5937" t="s">
        <v>2007</v>
      </c>
    </row>
    <row r="5938" ht="15">
      <c r="E5938" t="s">
        <v>2010</v>
      </c>
    </row>
    <row r="5939" ht="15">
      <c r="E5939" t="s">
        <v>2012</v>
      </c>
    </row>
    <row r="5940" ht="15">
      <c r="E5940" t="s">
        <v>2014</v>
      </c>
    </row>
    <row r="5941" ht="15">
      <c r="E5941" t="s">
        <v>2015</v>
      </c>
    </row>
    <row r="5942" ht="15">
      <c r="E5942" t="s">
        <v>2016</v>
      </c>
    </row>
    <row r="5943" ht="15">
      <c r="E5943" t="s">
        <v>2017</v>
      </c>
    </row>
    <row r="5944" ht="15">
      <c r="E5944" t="s">
        <v>2018</v>
      </c>
    </row>
    <row r="5945" ht="15">
      <c r="E5945" t="s">
        <v>2019</v>
      </c>
    </row>
    <row r="5946" ht="15">
      <c r="E5946" t="s">
        <v>2020</v>
      </c>
    </row>
    <row r="5947" ht="15">
      <c r="E5947" t="s">
        <v>2021</v>
      </c>
    </row>
    <row r="5948" ht="15">
      <c r="E5948" t="s">
        <v>2022</v>
      </c>
    </row>
    <row r="5949" ht="15">
      <c r="E5949" t="s">
        <v>2023</v>
      </c>
    </row>
    <row r="5950" ht="15">
      <c r="E5950" t="s">
        <v>2024</v>
      </c>
    </row>
    <row r="5951" ht="15">
      <c r="E5951" t="s">
        <v>2026</v>
      </c>
    </row>
    <row r="5952" ht="15">
      <c r="E5952" t="s">
        <v>2027</v>
      </c>
    </row>
    <row r="5953" ht="15">
      <c r="E5953" t="s">
        <v>2028</v>
      </c>
    </row>
    <row r="5954" ht="15">
      <c r="E5954" t="s">
        <v>2029</v>
      </c>
    </row>
    <row r="5955" ht="15">
      <c r="E5955" t="s">
        <v>2030</v>
      </c>
    </row>
    <row r="5956" ht="15">
      <c r="E5956" t="s">
        <v>2031</v>
      </c>
    </row>
    <row r="5957" ht="15">
      <c r="E5957" t="s">
        <v>2032</v>
      </c>
    </row>
    <row r="5958" ht="15">
      <c r="E5958" t="s">
        <v>2033</v>
      </c>
    </row>
    <row r="5959" ht="15">
      <c r="E5959" t="s">
        <v>2035</v>
      </c>
    </row>
    <row r="5960" ht="15">
      <c r="E5960" t="s">
        <v>2036</v>
      </c>
    </row>
    <row r="5961" ht="15">
      <c r="E5961" t="s">
        <v>2037</v>
      </c>
    </row>
    <row r="5962" ht="15">
      <c r="E5962" t="s">
        <v>2039</v>
      </c>
    </row>
    <row r="5963" ht="15">
      <c r="E5963" t="s">
        <v>2040</v>
      </c>
    </row>
    <row r="5964" ht="15">
      <c r="E5964" t="s">
        <v>2042</v>
      </c>
    </row>
    <row r="5965" ht="15">
      <c r="E5965" t="s">
        <v>2043</v>
      </c>
    </row>
    <row r="5966" ht="15">
      <c r="E5966" t="s">
        <v>2046</v>
      </c>
    </row>
    <row r="5967" ht="15">
      <c r="E5967" t="s">
        <v>2049</v>
      </c>
    </row>
    <row r="5968" ht="15">
      <c r="E5968" t="s">
        <v>2051</v>
      </c>
    </row>
    <row r="5969" ht="15">
      <c r="E5969" t="s">
        <v>2053</v>
      </c>
    </row>
    <row r="5970" ht="15">
      <c r="E5970" t="s">
        <v>2055</v>
      </c>
    </row>
    <row r="5971" ht="15">
      <c r="E5971" t="s">
        <v>2057</v>
      </c>
    </row>
    <row r="5972" ht="15">
      <c r="E5972" t="s">
        <v>2059</v>
      </c>
    </row>
    <row r="5973" ht="15">
      <c r="E5973" t="s">
        <v>2060</v>
      </c>
    </row>
    <row r="5974" ht="15">
      <c r="E5974" t="s">
        <v>2061</v>
      </c>
    </row>
    <row r="5975" ht="15">
      <c r="E5975" t="s">
        <v>2062</v>
      </c>
    </row>
    <row r="5976" ht="15">
      <c r="E5976" t="s">
        <v>2063</v>
      </c>
    </row>
    <row r="5977" ht="15">
      <c r="E5977" t="s">
        <v>2064</v>
      </c>
    </row>
    <row r="5978" ht="15">
      <c r="E5978" t="s">
        <v>2066</v>
      </c>
    </row>
    <row r="5979" ht="15">
      <c r="E5979" t="s">
        <v>2067</v>
      </c>
    </row>
    <row r="5980" ht="15">
      <c r="E5980" t="s">
        <v>2068</v>
      </c>
    </row>
    <row r="5981" ht="15">
      <c r="E5981" t="s">
        <v>2069</v>
      </c>
    </row>
    <row r="5982" ht="15">
      <c r="E5982" t="s">
        <v>2070</v>
      </c>
    </row>
    <row r="5983" ht="15">
      <c r="E5983" t="s">
        <v>2071</v>
      </c>
    </row>
    <row r="5984" ht="15">
      <c r="E5984" t="s">
        <v>2072</v>
      </c>
    </row>
    <row r="5985" ht="15">
      <c r="E5985" t="s">
        <v>2073</v>
      </c>
    </row>
    <row r="5986" ht="15">
      <c r="E5986" t="s">
        <v>2074</v>
      </c>
    </row>
    <row r="5987" ht="15">
      <c r="E5987" t="s">
        <v>2075</v>
      </c>
    </row>
    <row r="5988" ht="15">
      <c r="E5988" t="s">
        <v>2076</v>
      </c>
    </row>
    <row r="5989" ht="15">
      <c r="E5989" t="s">
        <v>2077</v>
      </c>
    </row>
    <row r="5990" ht="15">
      <c r="E5990" t="s">
        <v>2078</v>
      </c>
    </row>
    <row r="5991" ht="15">
      <c r="E5991" t="s">
        <v>2080</v>
      </c>
    </row>
    <row r="5992" ht="15">
      <c r="E5992" t="s">
        <v>2081</v>
      </c>
    </row>
    <row r="5993" ht="15">
      <c r="E5993" t="s">
        <v>2082</v>
      </c>
    </row>
    <row r="5994" ht="15">
      <c r="E5994" t="s">
        <v>2083</v>
      </c>
    </row>
    <row r="5995" ht="15">
      <c r="E5995" t="s">
        <v>2084</v>
      </c>
    </row>
    <row r="5996" ht="15">
      <c r="E5996" t="s">
        <v>2085</v>
      </c>
    </row>
    <row r="5997" ht="15">
      <c r="E5997" t="s">
        <v>2086</v>
      </c>
    </row>
    <row r="5998" ht="15">
      <c r="E5998" t="s">
        <v>2087</v>
      </c>
    </row>
    <row r="5999" ht="15">
      <c r="E5999" t="s">
        <v>2088</v>
      </c>
    </row>
    <row r="6000" ht="15">
      <c r="E6000" t="s">
        <v>2089</v>
      </c>
    </row>
    <row r="6001" ht="15">
      <c r="E6001" t="s">
        <v>2090</v>
      </c>
    </row>
    <row r="6002" ht="15">
      <c r="E6002" t="s">
        <v>2091</v>
      </c>
    </row>
    <row r="6003" ht="15">
      <c r="E6003" t="s">
        <v>2092</v>
      </c>
    </row>
    <row r="6004" ht="15">
      <c r="E6004" t="s">
        <v>2093</v>
      </c>
    </row>
    <row r="6005" ht="15">
      <c r="E6005" t="s">
        <v>2094</v>
      </c>
    </row>
    <row r="6006" ht="15">
      <c r="E6006" t="s">
        <v>2095</v>
      </c>
    </row>
    <row r="6007" ht="15">
      <c r="E6007" t="s">
        <v>2096</v>
      </c>
    </row>
    <row r="6008" ht="15">
      <c r="E6008" t="s">
        <v>2097</v>
      </c>
    </row>
    <row r="6009" ht="15">
      <c r="E6009" t="s">
        <v>2098</v>
      </c>
    </row>
    <row r="6010" ht="15">
      <c r="E6010" t="s">
        <v>2099</v>
      </c>
    </row>
    <row r="6011" ht="15">
      <c r="E6011" t="s">
        <v>2100</v>
      </c>
    </row>
    <row r="6012" ht="15">
      <c r="E6012" t="s">
        <v>2101</v>
      </c>
    </row>
    <row r="6013" ht="15">
      <c r="E6013" t="s">
        <v>2102</v>
      </c>
    </row>
    <row r="6014" ht="15">
      <c r="E6014" t="s">
        <v>2103</v>
      </c>
    </row>
    <row r="6015" ht="15">
      <c r="E6015" t="s">
        <v>2105</v>
      </c>
    </row>
    <row r="6016" ht="15">
      <c r="E6016" t="s">
        <v>2107</v>
      </c>
    </row>
    <row r="6017" ht="15">
      <c r="E6017" t="s">
        <v>2108</v>
      </c>
    </row>
    <row r="6018" ht="15">
      <c r="E6018" t="s">
        <v>2110</v>
      </c>
    </row>
    <row r="6019" ht="15">
      <c r="E6019" t="s">
        <v>2112</v>
      </c>
    </row>
    <row r="6020" ht="15">
      <c r="E6020" t="s">
        <v>2113</v>
      </c>
    </row>
    <row r="6021" ht="15">
      <c r="E6021" t="s">
        <v>2115</v>
      </c>
    </row>
    <row r="6022" ht="15">
      <c r="E6022" t="s">
        <v>2117</v>
      </c>
    </row>
    <row r="6023" ht="15">
      <c r="E6023" t="s">
        <v>2118</v>
      </c>
    </row>
    <row r="6024" ht="15">
      <c r="E6024" t="s">
        <v>2119</v>
      </c>
    </row>
    <row r="6025" ht="15">
      <c r="E6025" t="s">
        <v>2120</v>
      </c>
    </row>
    <row r="6026" ht="15">
      <c r="E6026" t="s">
        <v>2122</v>
      </c>
    </row>
    <row r="6027" ht="15">
      <c r="E6027" t="s">
        <v>2124</v>
      </c>
    </row>
    <row r="6028" ht="15">
      <c r="E6028" t="s">
        <v>2125</v>
      </c>
    </row>
    <row r="6029" ht="15">
      <c r="E6029" t="s">
        <v>2126</v>
      </c>
    </row>
    <row r="6030" ht="15">
      <c r="E6030" t="s">
        <v>2127</v>
      </c>
    </row>
    <row r="6031" ht="15">
      <c r="E6031" t="s">
        <v>2129</v>
      </c>
    </row>
    <row r="6032" ht="15">
      <c r="E6032" t="s">
        <v>2131</v>
      </c>
    </row>
    <row r="6033" ht="15">
      <c r="E6033" t="s">
        <v>2133</v>
      </c>
    </row>
    <row r="6034" ht="15">
      <c r="E6034" t="s">
        <v>2135</v>
      </c>
    </row>
    <row r="6035" ht="15">
      <c r="E6035" t="s">
        <v>2138</v>
      </c>
    </row>
    <row r="6036" ht="15">
      <c r="E6036" t="s">
        <v>2140</v>
      </c>
    </row>
    <row r="6037" ht="15">
      <c r="E6037" t="s">
        <v>2142</v>
      </c>
    </row>
    <row r="6038" ht="15">
      <c r="E6038" t="s">
        <v>2144</v>
      </c>
    </row>
    <row r="6039" ht="15">
      <c r="E6039" t="s">
        <v>2146</v>
      </c>
    </row>
    <row r="6040" ht="15">
      <c r="E6040" t="s">
        <v>2148</v>
      </c>
    </row>
    <row r="6041" ht="15">
      <c r="E6041" t="s">
        <v>2149</v>
      </c>
    </row>
    <row r="6042" ht="15">
      <c r="E6042" t="s">
        <v>2151</v>
      </c>
    </row>
    <row r="6043" ht="15">
      <c r="E6043" t="s">
        <v>2153</v>
      </c>
    </row>
    <row r="6044" ht="15">
      <c r="E6044" t="s">
        <v>2155</v>
      </c>
    </row>
    <row r="6045" ht="15">
      <c r="E6045" t="s">
        <v>2157</v>
      </c>
    </row>
    <row r="6046" ht="15">
      <c r="E6046" t="s">
        <v>2159</v>
      </c>
    </row>
    <row r="6047" ht="15">
      <c r="E6047" t="s">
        <v>2161</v>
      </c>
    </row>
    <row r="6048" ht="15">
      <c r="E6048" t="s">
        <v>2163</v>
      </c>
    </row>
    <row r="6049" ht="15">
      <c r="E6049" t="s">
        <v>2165</v>
      </c>
    </row>
    <row r="6050" ht="15">
      <c r="E6050" t="s">
        <v>2167</v>
      </c>
    </row>
    <row r="6051" ht="15">
      <c r="E6051" t="s">
        <v>2169</v>
      </c>
    </row>
    <row r="6052" ht="15">
      <c r="E6052" t="s">
        <v>2171</v>
      </c>
    </row>
    <row r="6053" ht="15">
      <c r="E6053" t="s">
        <v>2173</v>
      </c>
    </row>
    <row r="6054" ht="15">
      <c r="E6054" t="s">
        <v>2174</v>
      </c>
    </row>
    <row r="6055" ht="15">
      <c r="E6055" t="s">
        <v>2176</v>
      </c>
    </row>
    <row r="6056" ht="15">
      <c r="E6056" t="s">
        <v>2178</v>
      </c>
    </row>
    <row r="6057" ht="15">
      <c r="E6057" t="s">
        <v>2180</v>
      </c>
    </row>
    <row r="6058" ht="15">
      <c r="E6058" t="s">
        <v>2182</v>
      </c>
    </row>
    <row r="6059" ht="15">
      <c r="E6059" t="s">
        <v>2184</v>
      </c>
    </row>
    <row r="6060" ht="15">
      <c r="E6060" t="s">
        <v>2186</v>
      </c>
    </row>
    <row r="6061" ht="15">
      <c r="E6061" t="s">
        <v>2188</v>
      </c>
    </row>
    <row r="6062" ht="15">
      <c r="E6062" t="s">
        <v>2190</v>
      </c>
    </row>
    <row r="6063" ht="15">
      <c r="E6063" t="s">
        <v>2191</v>
      </c>
    </row>
    <row r="6064" ht="15">
      <c r="E6064" t="s">
        <v>2193</v>
      </c>
    </row>
    <row r="6065" ht="15">
      <c r="E6065" t="s">
        <v>2194</v>
      </c>
    </row>
    <row r="6066" ht="15">
      <c r="E6066" t="s">
        <v>2196</v>
      </c>
    </row>
    <row r="6067" ht="15">
      <c r="E6067" t="s">
        <v>2198</v>
      </c>
    </row>
    <row r="6068" ht="15">
      <c r="E6068" t="s">
        <v>2200</v>
      </c>
    </row>
    <row r="6069" ht="15">
      <c r="E6069" t="s">
        <v>2202</v>
      </c>
    </row>
    <row r="6070" ht="15">
      <c r="E6070" t="s">
        <v>2204</v>
      </c>
    </row>
    <row r="6071" ht="15">
      <c r="E6071" t="s">
        <v>2205</v>
      </c>
    </row>
    <row r="6072" ht="15">
      <c r="E6072" t="s">
        <v>2206</v>
      </c>
    </row>
    <row r="6073" ht="15">
      <c r="E6073" t="s">
        <v>2208</v>
      </c>
    </row>
    <row r="6074" ht="15">
      <c r="E6074" t="s">
        <v>2210</v>
      </c>
    </row>
    <row r="6075" ht="15">
      <c r="E6075" t="s">
        <v>2212</v>
      </c>
    </row>
    <row r="6076" ht="15">
      <c r="E6076" t="s">
        <v>2213</v>
      </c>
    </row>
    <row r="6077" ht="15">
      <c r="E6077" t="s">
        <v>2214</v>
      </c>
    </row>
    <row r="6078" ht="15">
      <c r="E6078" t="s">
        <v>2216</v>
      </c>
    </row>
    <row r="6079" ht="15">
      <c r="E6079" t="s">
        <v>2218</v>
      </c>
    </row>
    <row r="6080" ht="15">
      <c r="E6080" t="s">
        <v>2220</v>
      </c>
    </row>
    <row r="6081" ht="15">
      <c r="E6081" t="s">
        <v>2221</v>
      </c>
    </row>
    <row r="6082" ht="15">
      <c r="E6082" t="s">
        <v>2223</v>
      </c>
    </row>
    <row r="6083" ht="15">
      <c r="E6083" t="s">
        <v>2224</v>
      </c>
    </row>
    <row r="6084" ht="15">
      <c r="E6084" t="s">
        <v>2225</v>
      </c>
    </row>
    <row r="6085" ht="15">
      <c r="E6085" t="s">
        <v>2226</v>
      </c>
    </row>
    <row r="6086" ht="15">
      <c r="E6086" t="s">
        <v>2228</v>
      </c>
    </row>
    <row r="6087" ht="15">
      <c r="E6087" t="s">
        <v>2229</v>
      </c>
    </row>
    <row r="6088" ht="15">
      <c r="E6088" t="s">
        <v>2231</v>
      </c>
    </row>
    <row r="6089" ht="15">
      <c r="E6089" t="s">
        <v>2233</v>
      </c>
    </row>
    <row r="6090" ht="15">
      <c r="E6090" t="s">
        <v>2235</v>
      </c>
    </row>
    <row r="6091" ht="15">
      <c r="E6091" t="s">
        <v>2236</v>
      </c>
    </row>
    <row r="6092" ht="15">
      <c r="E6092" t="s">
        <v>2237</v>
      </c>
    </row>
    <row r="6093" ht="15">
      <c r="E6093" t="s">
        <v>2239</v>
      </c>
    </row>
    <row r="6094" ht="15">
      <c r="E6094" t="s">
        <v>2240</v>
      </c>
    </row>
    <row r="6095" ht="15">
      <c r="E6095" t="s">
        <v>2241</v>
      </c>
    </row>
    <row r="6096" ht="15">
      <c r="E6096" t="s">
        <v>2242</v>
      </c>
    </row>
    <row r="6097" ht="15">
      <c r="E6097" t="s">
        <v>2244</v>
      </c>
    </row>
    <row r="6098" ht="15">
      <c r="E6098" t="s">
        <v>2246</v>
      </c>
    </row>
    <row r="6099" ht="15">
      <c r="E6099" t="s">
        <v>2247</v>
      </c>
    </row>
    <row r="6100" ht="15">
      <c r="E6100" t="s">
        <v>2248</v>
      </c>
    </row>
    <row r="6101" ht="15">
      <c r="E6101" t="s">
        <v>2249</v>
      </c>
    </row>
    <row r="6102" ht="15">
      <c r="E6102" t="s">
        <v>2250</v>
      </c>
    </row>
    <row r="6103" ht="15">
      <c r="E6103" t="s">
        <v>2251</v>
      </c>
    </row>
    <row r="6104" ht="15">
      <c r="E6104" t="s">
        <v>2252</v>
      </c>
    </row>
    <row r="6105" ht="15">
      <c r="E6105" t="s">
        <v>2253</v>
      </c>
    </row>
    <row r="6106" ht="15">
      <c r="E6106" t="s">
        <v>2254</v>
      </c>
    </row>
    <row r="6107" ht="15">
      <c r="E6107" t="s">
        <v>2255</v>
      </c>
    </row>
    <row r="6108" ht="15">
      <c r="E6108" t="s">
        <v>2256</v>
      </c>
    </row>
    <row r="6109" ht="15">
      <c r="E6109" t="s">
        <v>2258</v>
      </c>
    </row>
    <row r="6110" ht="15">
      <c r="E6110" t="s">
        <v>2259</v>
      </c>
    </row>
    <row r="6111" ht="15">
      <c r="E6111" t="s">
        <v>2260</v>
      </c>
    </row>
    <row r="6112" ht="15">
      <c r="E6112" t="s">
        <v>2261</v>
      </c>
    </row>
    <row r="6113" ht="15">
      <c r="E6113" t="s">
        <v>2262</v>
      </c>
    </row>
    <row r="6114" ht="15">
      <c r="E6114" t="s">
        <v>2263</v>
      </c>
    </row>
    <row r="6115" ht="15">
      <c r="E6115" t="s">
        <v>2264</v>
      </c>
    </row>
    <row r="6116" ht="15">
      <c r="E6116" t="s">
        <v>2266</v>
      </c>
    </row>
    <row r="6117" ht="15">
      <c r="E6117" t="s">
        <v>2267</v>
      </c>
    </row>
    <row r="6118" ht="15">
      <c r="E6118" t="s">
        <v>2268</v>
      </c>
    </row>
    <row r="6119" ht="15">
      <c r="E6119" t="s">
        <v>2269</v>
      </c>
    </row>
    <row r="6120" ht="15">
      <c r="E6120" t="s">
        <v>2270</v>
      </c>
    </row>
    <row r="6121" ht="15">
      <c r="E6121" t="s">
        <v>2271</v>
      </c>
    </row>
    <row r="6122" ht="15">
      <c r="E6122" t="s">
        <v>2272</v>
      </c>
    </row>
    <row r="6123" ht="15">
      <c r="E6123" t="s">
        <v>2274</v>
      </c>
    </row>
    <row r="6124" ht="15">
      <c r="E6124" t="s">
        <v>2275</v>
      </c>
    </row>
    <row r="6125" ht="15">
      <c r="E6125" t="s">
        <v>2276</v>
      </c>
    </row>
    <row r="6126" ht="15">
      <c r="E6126" t="s">
        <v>2277</v>
      </c>
    </row>
    <row r="6127" ht="15">
      <c r="E6127" t="s">
        <v>2278</v>
      </c>
    </row>
    <row r="6128" ht="15">
      <c r="E6128" t="s">
        <v>2279</v>
      </c>
    </row>
    <row r="6129" ht="15">
      <c r="E6129" t="s">
        <v>2280</v>
      </c>
    </row>
    <row r="6130" ht="15">
      <c r="E6130" t="s">
        <v>2281</v>
      </c>
    </row>
    <row r="6131" ht="15">
      <c r="E6131" t="s">
        <v>2282</v>
      </c>
    </row>
    <row r="6132" ht="15">
      <c r="E6132" t="s">
        <v>2283</v>
      </c>
    </row>
    <row r="6133" ht="15">
      <c r="E6133" t="s">
        <v>2284</v>
      </c>
    </row>
    <row r="6134" ht="15">
      <c r="E6134" t="s">
        <v>2286</v>
      </c>
    </row>
    <row r="6135" ht="15">
      <c r="E6135" t="s">
        <v>2287</v>
      </c>
    </row>
    <row r="6136" ht="15">
      <c r="E6136" t="s">
        <v>2288</v>
      </c>
    </row>
    <row r="6137" ht="15">
      <c r="E6137" t="s">
        <v>2289</v>
      </c>
    </row>
    <row r="6138" ht="15">
      <c r="E6138" t="s">
        <v>2290</v>
      </c>
    </row>
    <row r="6139" ht="15">
      <c r="E6139" t="s">
        <v>2291</v>
      </c>
    </row>
    <row r="6140" ht="15">
      <c r="E6140" t="s">
        <v>2292</v>
      </c>
    </row>
    <row r="6141" ht="15">
      <c r="E6141" t="s">
        <v>2294</v>
      </c>
    </row>
    <row r="6142" ht="15">
      <c r="E6142" t="s">
        <v>2295</v>
      </c>
    </row>
    <row r="6143" ht="15">
      <c r="E6143" t="s">
        <v>2296</v>
      </c>
    </row>
    <row r="6144" ht="15">
      <c r="E6144" t="s">
        <v>2297</v>
      </c>
    </row>
    <row r="6145" ht="15">
      <c r="E6145" t="s">
        <v>2298</v>
      </c>
    </row>
    <row r="6146" ht="15">
      <c r="E6146" t="s">
        <v>2300</v>
      </c>
    </row>
    <row r="6147" ht="15">
      <c r="E6147" t="s">
        <v>2302</v>
      </c>
    </row>
    <row r="6148" ht="15">
      <c r="E6148" t="s">
        <v>2303</v>
      </c>
    </row>
    <row r="6149" ht="15">
      <c r="E6149" t="s">
        <v>2304</v>
      </c>
    </row>
    <row r="6150" ht="15">
      <c r="E6150" t="s">
        <v>2305</v>
      </c>
    </row>
    <row r="6151" ht="15">
      <c r="E6151" t="s">
        <v>2306</v>
      </c>
    </row>
    <row r="6152" ht="15">
      <c r="E6152" t="s">
        <v>2307</v>
      </c>
    </row>
    <row r="6153" ht="15">
      <c r="E6153" t="s">
        <v>2309</v>
      </c>
    </row>
    <row r="6154" ht="15">
      <c r="E6154" t="s">
        <v>2311</v>
      </c>
    </row>
    <row r="6155" ht="15">
      <c r="E6155" t="s">
        <v>2313</v>
      </c>
    </row>
    <row r="6156" ht="15">
      <c r="E6156" t="s">
        <v>2314</v>
      </c>
    </row>
    <row r="6157" ht="15">
      <c r="E6157" t="s">
        <v>2315</v>
      </c>
    </row>
    <row r="6158" ht="15">
      <c r="E6158" t="s">
        <v>2317</v>
      </c>
    </row>
    <row r="6159" ht="15">
      <c r="E6159" t="s">
        <v>2318</v>
      </c>
    </row>
    <row r="6160" ht="15">
      <c r="E6160" t="s">
        <v>2319</v>
      </c>
    </row>
    <row r="6161" ht="15">
      <c r="E6161" t="s">
        <v>2321</v>
      </c>
    </row>
    <row r="6162" ht="15">
      <c r="E6162" t="s">
        <v>2322</v>
      </c>
    </row>
    <row r="6163" ht="15">
      <c r="E6163" t="s">
        <v>2324</v>
      </c>
    </row>
    <row r="6164" ht="15">
      <c r="E6164" t="s">
        <v>2326</v>
      </c>
    </row>
    <row r="6165" ht="15">
      <c r="E6165" t="s">
        <v>2328</v>
      </c>
    </row>
    <row r="6166" ht="15">
      <c r="E6166" t="s">
        <v>2330</v>
      </c>
    </row>
    <row r="6167" ht="15">
      <c r="E6167" t="s">
        <v>2332</v>
      </c>
    </row>
    <row r="6168" ht="15">
      <c r="E6168" t="s">
        <v>2335</v>
      </c>
    </row>
    <row r="6169" ht="15">
      <c r="E6169" t="s">
        <v>2337</v>
      </c>
    </row>
    <row r="6170" ht="15">
      <c r="E6170" t="s">
        <v>2338</v>
      </c>
    </row>
    <row r="6171" ht="15">
      <c r="E6171" t="s">
        <v>2340</v>
      </c>
    </row>
    <row r="6172" ht="15">
      <c r="E6172" t="s">
        <v>2341</v>
      </c>
    </row>
    <row r="6173" ht="15">
      <c r="E6173" t="s">
        <v>2342</v>
      </c>
    </row>
    <row r="6174" ht="15">
      <c r="E6174" t="s">
        <v>2343</v>
      </c>
    </row>
    <row r="6175" ht="15">
      <c r="E6175" t="s">
        <v>2344</v>
      </c>
    </row>
    <row r="6176" ht="15">
      <c r="E6176" t="s">
        <v>2346</v>
      </c>
    </row>
    <row r="6177" ht="15">
      <c r="E6177" t="s">
        <v>2347</v>
      </c>
    </row>
    <row r="6178" ht="15">
      <c r="E6178" t="s">
        <v>2348</v>
      </c>
    </row>
    <row r="6179" ht="15">
      <c r="E6179" t="s">
        <v>2349</v>
      </c>
    </row>
    <row r="6180" ht="15">
      <c r="E6180" t="s">
        <v>2350</v>
      </c>
    </row>
    <row r="6181" ht="15">
      <c r="E6181" t="s">
        <v>2351</v>
      </c>
    </row>
    <row r="6182" ht="15">
      <c r="E6182" t="s">
        <v>2354</v>
      </c>
    </row>
    <row r="6183" ht="15">
      <c r="E6183" t="s">
        <v>2356</v>
      </c>
    </row>
    <row r="6184" ht="15">
      <c r="E6184" t="s">
        <v>2357</v>
      </c>
    </row>
    <row r="6185" ht="15">
      <c r="E6185" t="s">
        <v>2358</v>
      </c>
    </row>
    <row r="6186" ht="15">
      <c r="E6186" t="s">
        <v>2359</v>
      </c>
    </row>
    <row r="6187" ht="15">
      <c r="E6187" t="s">
        <v>2360</v>
      </c>
    </row>
    <row r="6188" ht="15">
      <c r="E6188" t="s">
        <v>2361</v>
      </c>
    </row>
    <row r="6189" ht="15">
      <c r="E6189" t="s">
        <v>2362</v>
      </c>
    </row>
    <row r="6190" ht="15">
      <c r="E6190" t="s">
        <v>2363</v>
      </c>
    </row>
    <row r="6191" ht="15">
      <c r="E6191" t="s">
        <v>2365</v>
      </c>
    </row>
    <row r="6192" ht="15">
      <c r="E6192" t="s">
        <v>2366</v>
      </c>
    </row>
    <row r="6193" ht="15">
      <c r="E6193" t="s">
        <v>2367</v>
      </c>
    </row>
    <row r="6194" ht="15">
      <c r="E6194" t="s">
        <v>2368</v>
      </c>
    </row>
    <row r="6195" ht="15">
      <c r="E6195" t="s">
        <v>2369</v>
      </c>
    </row>
    <row r="6196" ht="15">
      <c r="E6196" t="s">
        <v>2370</v>
      </c>
    </row>
    <row r="6197" ht="15">
      <c r="E6197" t="s">
        <v>2371</v>
      </c>
    </row>
    <row r="6198" ht="15">
      <c r="E6198" t="s">
        <v>2372</v>
      </c>
    </row>
    <row r="6199" ht="15">
      <c r="E6199" t="s">
        <v>2373</v>
      </c>
    </row>
    <row r="6200" ht="15">
      <c r="E6200" t="s">
        <v>2374</v>
      </c>
    </row>
    <row r="6201" ht="15">
      <c r="E6201" t="s">
        <v>2375</v>
      </c>
    </row>
    <row r="6202" ht="15">
      <c r="E6202" t="s">
        <v>2377</v>
      </c>
    </row>
    <row r="6203" ht="15">
      <c r="E6203" t="s">
        <v>2378</v>
      </c>
    </row>
    <row r="6204" ht="15">
      <c r="E6204" t="s">
        <v>2379</v>
      </c>
    </row>
    <row r="6205" ht="15">
      <c r="E6205" t="s">
        <v>2380</v>
      </c>
    </row>
    <row r="6206" ht="15">
      <c r="E6206" t="s">
        <v>2381</v>
      </c>
    </row>
    <row r="6207" ht="15">
      <c r="E6207" t="s">
        <v>2382</v>
      </c>
    </row>
    <row r="6208" ht="15">
      <c r="E6208" t="s">
        <v>2383</v>
      </c>
    </row>
    <row r="6209" ht="15">
      <c r="E6209" t="s">
        <v>2384</v>
      </c>
    </row>
    <row r="6210" ht="15">
      <c r="E6210" t="s">
        <v>2385</v>
      </c>
    </row>
    <row r="6211" ht="15">
      <c r="E6211" t="s">
        <v>2386</v>
      </c>
    </row>
    <row r="6212" ht="15">
      <c r="E6212" t="s">
        <v>2387</v>
      </c>
    </row>
    <row r="6213" ht="15">
      <c r="E6213" t="s">
        <v>2389</v>
      </c>
    </row>
    <row r="6214" ht="15">
      <c r="E6214" t="s">
        <v>2392</v>
      </c>
    </row>
    <row r="6215" ht="15">
      <c r="E6215" t="s">
        <v>2393</v>
      </c>
    </row>
    <row r="6216" ht="15">
      <c r="E6216" t="s">
        <v>2394</v>
      </c>
    </row>
    <row r="6217" ht="15">
      <c r="E6217" t="s">
        <v>2395</v>
      </c>
    </row>
    <row r="6218" ht="15">
      <c r="E6218" t="s">
        <v>2396</v>
      </c>
    </row>
    <row r="6219" ht="15">
      <c r="E6219" t="s">
        <v>2398</v>
      </c>
    </row>
    <row r="6220" ht="15">
      <c r="E6220" t="s">
        <v>2399</v>
      </c>
    </row>
    <row r="6221" ht="15">
      <c r="E6221" t="s">
        <v>2401</v>
      </c>
    </row>
    <row r="6222" ht="15">
      <c r="E6222" t="s">
        <v>2403</v>
      </c>
    </row>
    <row r="6223" ht="15">
      <c r="E6223" t="s">
        <v>2405</v>
      </c>
    </row>
    <row r="6224" ht="15">
      <c r="E6224" t="s">
        <v>2407</v>
      </c>
    </row>
    <row r="6225" ht="15">
      <c r="E6225" t="s">
        <v>2408</v>
      </c>
    </row>
    <row r="6226" ht="15">
      <c r="E6226" t="s">
        <v>2410</v>
      </c>
    </row>
    <row r="6227" ht="15">
      <c r="E6227" t="s">
        <v>2412</v>
      </c>
    </row>
    <row r="6228" ht="15">
      <c r="E6228" t="s">
        <v>2413</v>
      </c>
    </row>
    <row r="6229" ht="15">
      <c r="E6229" t="s">
        <v>2414</v>
      </c>
    </row>
    <row r="6230" ht="15">
      <c r="E6230" t="s">
        <v>2415</v>
      </c>
    </row>
    <row r="6231" ht="15">
      <c r="E6231" t="s">
        <v>2417</v>
      </c>
    </row>
    <row r="6232" ht="15">
      <c r="E6232" t="s">
        <v>2418</v>
      </c>
    </row>
    <row r="6233" ht="15">
      <c r="E6233" t="s">
        <v>2419</v>
      </c>
    </row>
    <row r="6234" ht="15">
      <c r="E6234" t="s">
        <v>2420</v>
      </c>
    </row>
    <row r="6235" ht="15">
      <c r="E6235" t="s">
        <v>2421</v>
      </c>
    </row>
    <row r="6236" ht="15">
      <c r="E6236" t="s">
        <v>2422</v>
      </c>
    </row>
    <row r="6237" ht="15">
      <c r="E6237" t="s">
        <v>2424</v>
      </c>
    </row>
    <row r="6238" ht="15">
      <c r="E6238" t="s">
        <v>2425</v>
      </c>
    </row>
    <row r="6239" ht="15">
      <c r="E6239" t="s">
        <v>2426</v>
      </c>
    </row>
    <row r="6240" ht="15">
      <c r="E6240" t="s">
        <v>2428</v>
      </c>
    </row>
    <row r="6241" ht="15">
      <c r="E6241" t="s">
        <v>2429</v>
      </c>
    </row>
    <row r="6242" ht="15">
      <c r="E6242" t="s">
        <v>2430</v>
      </c>
    </row>
    <row r="6243" ht="15">
      <c r="E6243" t="s">
        <v>2431</v>
      </c>
    </row>
    <row r="6244" ht="15">
      <c r="E6244" t="s">
        <v>2432</v>
      </c>
    </row>
    <row r="6245" ht="15">
      <c r="E6245" t="s">
        <v>2433</v>
      </c>
    </row>
    <row r="6246" ht="15">
      <c r="E6246" t="s">
        <v>2434</v>
      </c>
    </row>
    <row r="6247" ht="15">
      <c r="E6247" t="s">
        <v>2435</v>
      </c>
    </row>
    <row r="6248" ht="15">
      <c r="E6248" t="s">
        <v>2437</v>
      </c>
    </row>
    <row r="6249" ht="15">
      <c r="E6249" t="s">
        <v>2438</v>
      </c>
    </row>
    <row r="6250" ht="15">
      <c r="E6250" t="s">
        <v>2439</v>
      </c>
    </row>
    <row r="6251" ht="15">
      <c r="E6251" t="s">
        <v>2441</v>
      </c>
    </row>
    <row r="6252" ht="15">
      <c r="E6252" t="s">
        <v>2442</v>
      </c>
    </row>
    <row r="6253" ht="15">
      <c r="E6253" t="s">
        <v>2443</v>
      </c>
    </row>
    <row r="6254" ht="15">
      <c r="E6254" t="s">
        <v>2444</v>
      </c>
    </row>
    <row r="6255" ht="15">
      <c r="E6255" t="s">
        <v>2445</v>
      </c>
    </row>
    <row r="6256" ht="15">
      <c r="E6256" t="s">
        <v>2448</v>
      </c>
    </row>
    <row r="6257" ht="15">
      <c r="E6257" t="s">
        <v>2450</v>
      </c>
    </row>
    <row r="6258" ht="15">
      <c r="E6258" t="s">
        <v>2451</v>
      </c>
    </row>
    <row r="6259" ht="15">
      <c r="E6259" t="s">
        <v>2453</v>
      </c>
    </row>
    <row r="6260" ht="15">
      <c r="E6260" t="s">
        <v>2454</v>
      </c>
    </row>
    <row r="6261" ht="15">
      <c r="E6261" t="s">
        <v>2456</v>
      </c>
    </row>
    <row r="6262" ht="15">
      <c r="E6262" t="s">
        <v>2457</v>
      </c>
    </row>
    <row r="6263" ht="15">
      <c r="E6263" t="s">
        <v>2458</v>
      </c>
    </row>
    <row r="6264" ht="15">
      <c r="E6264" t="s">
        <v>2460</v>
      </c>
    </row>
    <row r="6265" ht="15">
      <c r="E6265" t="s">
        <v>2462</v>
      </c>
    </row>
    <row r="6266" ht="15">
      <c r="E6266" t="s">
        <v>2464</v>
      </c>
    </row>
    <row r="6267" ht="15">
      <c r="E6267" t="s">
        <v>2466</v>
      </c>
    </row>
    <row r="6268" ht="15">
      <c r="E6268" t="s">
        <v>2467</v>
      </c>
    </row>
    <row r="6269" ht="15">
      <c r="E6269" t="s">
        <v>2469</v>
      </c>
    </row>
    <row r="6270" ht="15">
      <c r="E6270" t="s">
        <v>2471</v>
      </c>
    </row>
    <row r="6271" ht="15">
      <c r="E6271" t="s">
        <v>2473</v>
      </c>
    </row>
    <row r="6272" ht="15">
      <c r="E6272" t="s">
        <v>2475</v>
      </c>
    </row>
    <row r="6273" ht="15">
      <c r="E6273" t="s">
        <v>2477</v>
      </c>
    </row>
    <row r="6274" ht="15">
      <c r="E6274" t="s">
        <v>2478</v>
      </c>
    </row>
    <row r="6275" ht="15">
      <c r="E6275" t="s">
        <v>2479</v>
      </c>
    </row>
    <row r="6276" ht="15">
      <c r="E6276" t="s">
        <v>2480</v>
      </c>
    </row>
    <row r="6277" ht="15">
      <c r="E6277" t="s">
        <v>2481</v>
      </c>
    </row>
    <row r="6278" ht="15">
      <c r="E6278" t="s">
        <v>2482</v>
      </c>
    </row>
    <row r="6279" ht="15">
      <c r="E6279" t="s">
        <v>2483</v>
      </c>
    </row>
    <row r="6280" ht="15">
      <c r="E6280" t="s">
        <v>2484</v>
      </c>
    </row>
    <row r="6281" ht="15">
      <c r="E6281" t="s">
        <v>2485</v>
      </c>
    </row>
    <row r="6282" ht="15">
      <c r="E6282" t="s">
        <v>2488</v>
      </c>
    </row>
    <row r="6283" ht="15">
      <c r="E6283" t="s">
        <v>2490</v>
      </c>
    </row>
    <row r="6284" ht="15">
      <c r="E6284" t="s">
        <v>2493</v>
      </c>
    </row>
    <row r="6285" ht="15">
      <c r="E6285" t="s">
        <v>2494</v>
      </c>
    </row>
    <row r="6286" ht="15">
      <c r="E6286" t="s">
        <v>2495</v>
      </c>
    </row>
    <row r="6287" ht="15">
      <c r="E6287" t="s">
        <v>2496</v>
      </c>
    </row>
    <row r="6288" ht="15">
      <c r="E6288" t="s">
        <v>2497</v>
      </c>
    </row>
    <row r="6289" ht="15">
      <c r="E6289" t="s">
        <v>2498</v>
      </c>
    </row>
    <row r="6290" ht="15">
      <c r="E6290" t="s">
        <v>2500</v>
      </c>
    </row>
    <row r="6291" ht="15">
      <c r="E6291" t="s">
        <v>2501</v>
      </c>
    </row>
    <row r="6292" ht="15">
      <c r="E6292" t="s">
        <v>2502</v>
      </c>
    </row>
    <row r="6293" ht="15">
      <c r="E6293" t="s">
        <v>2503</v>
      </c>
    </row>
    <row r="6294" ht="15">
      <c r="E6294" t="s">
        <v>2505</v>
      </c>
    </row>
    <row r="6295" ht="15">
      <c r="E6295" t="s">
        <v>2506</v>
      </c>
    </row>
    <row r="6296" ht="15">
      <c r="E6296" t="s">
        <v>2507</v>
      </c>
    </row>
    <row r="6297" ht="15">
      <c r="E6297" t="s">
        <v>2508</v>
      </c>
    </row>
    <row r="6298" ht="15">
      <c r="E6298" t="s">
        <v>2509</v>
      </c>
    </row>
    <row r="6299" ht="15">
      <c r="E6299" t="s">
        <v>2510</v>
      </c>
    </row>
    <row r="6300" ht="15">
      <c r="E6300" t="s">
        <v>2511</v>
      </c>
    </row>
    <row r="6301" ht="15">
      <c r="E6301" t="s">
        <v>2512</v>
      </c>
    </row>
    <row r="6302" ht="15">
      <c r="E6302" t="s">
        <v>2513</v>
      </c>
    </row>
    <row r="6303" ht="15">
      <c r="E6303" t="s">
        <v>2515</v>
      </c>
    </row>
    <row r="6304" ht="15">
      <c r="E6304" t="s">
        <v>2516</v>
      </c>
    </row>
    <row r="6305" ht="15">
      <c r="E6305" t="s">
        <v>2517</v>
      </c>
    </row>
    <row r="6306" ht="15">
      <c r="E6306" t="s">
        <v>2518</v>
      </c>
    </row>
    <row r="6307" ht="15">
      <c r="E6307" t="s">
        <v>2520</v>
      </c>
    </row>
    <row r="6308" ht="15">
      <c r="E6308" t="s">
        <v>2521</v>
      </c>
    </row>
    <row r="6309" ht="15">
      <c r="E6309" t="s">
        <v>2522</v>
      </c>
    </row>
    <row r="6310" ht="15">
      <c r="E6310" t="s">
        <v>2523</v>
      </c>
    </row>
    <row r="6311" ht="15">
      <c r="E6311" t="s">
        <v>2525</v>
      </c>
    </row>
    <row r="6312" ht="15">
      <c r="E6312" t="s">
        <v>2526</v>
      </c>
    </row>
    <row r="6313" ht="15">
      <c r="E6313" t="s">
        <v>2527</v>
      </c>
    </row>
    <row r="6314" ht="15">
      <c r="E6314" t="s">
        <v>2528</v>
      </c>
    </row>
    <row r="6315" ht="15">
      <c r="E6315" t="s">
        <v>2530</v>
      </c>
    </row>
    <row r="6316" ht="15">
      <c r="E6316" t="s">
        <v>2531</v>
      </c>
    </row>
    <row r="6317" ht="15">
      <c r="E6317" t="s">
        <v>2532</v>
      </c>
    </row>
    <row r="6318" ht="15">
      <c r="E6318" t="s">
        <v>2533</v>
      </c>
    </row>
    <row r="6319" ht="15">
      <c r="E6319" t="s">
        <v>2534</v>
      </c>
    </row>
    <row r="6320" ht="15">
      <c r="E6320" t="s">
        <v>2535</v>
      </c>
    </row>
    <row r="6321" ht="15">
      <c r="E6321" t="s">
        <v>2536</v>
      </c>
    </row>
    <row r="6322" ht="15">
      <c r="E6322" t="s">
        <v>2537</v>
      </c>
    </row>
    <row r="6323" ht="15">
      <c r="E6323" t="s">
        <v>2539</v>
      </c>
    </row>
    <row r="6324" ht="15">
      <c r="E6324" t="s">
        <v>2540</v>
      </c>
    </row>
    <row r="6325" ht="15">
      <c r="E6325" t="s">
        <v>2541</v>
      </c>
    </row>
    <row r="6326" ht="15">
      <c r="E6326" t="s">
        <v>2542</v>
      </c>
    </row>
    <row r="6327" ht="15">
      <c r="E6327" t="s">
        <v>2543</v>
      </c>
    </row>
    <row r="6328" ht="15">
      <c r="E6328" t="s">
        <v>2544</v>
      </c>
    </row>
    <row r="6329" ht="15">
      <c r="E6329" t="s">
        <v>2546</v>
      </c>
    </row>
    <row r="6330" ht="15">
      <c r="E6330" t="s">
        <v>2547</v>
      </c>
    </row>
    <row r="6331" ht="15">
      <c r="E6331" t="s">
        <v>2548</v>
      </c>
    </row>
    <row r="6332" ht="15">
      <c r="E6332" t="s">
        <v>2549</v>
      </c>
    </row>
    <row r="6333" ht="15">
      <c r="E6333" t="s">
        <v>2550</v>
      </c>
    </row>
    <row r="6334" ht="15">
      <c r="E6334" t="s">
        <v>2551</v>
      </c>
    </row>
    <row r="6335" ht="15">
      <c r="E6335" t="s">
        <v>2552</v>
      </c>
    </row>
    <row r="6336" ht="15">
      <c r="E6336" t="s">
        <v>2554</v>
      </c>
    </row>
    <row r="6337" ht="15">
      <c r="E6337" t="s">
        <v>2555</v>
      </c>
    </row>
    <row r="6338" ht="15">
      <c r="E6338" t="s">
        <v>2556</v>
      </c>
    </row>
    <row r="6339" ht="15">
      <c r="E6339" t="s">
        <v>2557</v>
      </c>
    </row>
    <row r="6340" ht="15">
      <c r="E6340" t="s">
        <v>2558</v>
      </c>
    </row>
    <row r="6341" ht="15">
      <c r="E6341" t="s">
        <v>2559</v>
      </c>
    </row>
    <row r="6342" ht="15">
      <c r="E6342" t="s">
        <v>2561</v>
      </c>
    </row>
    <row r="6343" ht="15">
      <c r="E6343" t="s">
        <v>2562</v>
      </c>
    </row>
    <row r="6344" ht="15">
      <c r="E6344" t="s">
        <v>2563</v>
      </c>
    </row>
    <row r="6345" ht="15">
      <c r="E6345" t="s">
        <v>2564</v>
      </c>
    </row>
    <row r="6346" ht="15">
      <c r="E6346" t="s">
        <v>2565</v>
      </c>
    </row>
    <row r="6347" ht="15">
      <c r="E6347" t="s">
        <v>2566</v>
      </c>
    </row>
    <row r="6348" ht="15">
      <c r="E6348" t="s">
        <v>2567</v>
      </c>
    </row>
    <row r="6349" ht="15">
      <c r="E6349" t="s">
        <v>2569</v>
      </c>
    </row>
    <row r="6350" ht="15">
      <c r="E6350" t="s">
        <v>2570</v>
      </c>
    </row>
    <row r="6351" ht="15">
      <c r="E6351" t="s">
        <v>2571</v>
      </c>
    </row>
    <row r="6352" ht="15">
      <c r="E6352" t="s">
        <v>2572</v>
      </c>
    </row>
    <row r="6353" ht="15">
      <c r="E6353" t="s">
        <v>2573</v>
      </c>
    </row>
    <row r="6354" ht="15">
      <c r="E6354" t="s">
        <v>2574</v>
      </c>
    </row>
    <row r="6355" ht="15">
      <c r="E6355" t="s">
        <v>2575</v>
      </c>
    </row>
    <row r="6356" ht="15">
      <c r="E6356" t="s">
        <v>2576</v>
      </c>
    </row>
    <row r="6357" ht="15">
      <c r="E6357" t="s">
        <v>2577</v>
      </c>
    </row>
    <row r="6358" ht="15">
      <c r="E6358" t="s">
        <v>2578</v>
      </c>
    </row>
    <row r="6359" ht="15">
      <c r="E6359" t="s">
        <v>2579</v>
      </c>
    </row>
    <row r="6360" ht="15">
      <c r="E6360" t="s">
        <v>2580</v>
      </c>
    </row>
    <row r="6361" ht="15">
      <c r="E6361" t="s">
        <v>2581</v>
      </c>
    </row>
    <row r="6362" ht="15">
      <c r="E6362" t="s">
        <v>2582</v>
      </c>
    </row>
    <row r="6363" ht="15">
      <c r="E6363" t="s">
        <v>2583</v>
      </c>
    </row>
    <row r="6364" ht="15">
      <c r="E6364" t="s">
        <v>2584</v>
      </c>
    </row>
    <row r="6365" ht="15">
      <c r="E6365" t="s">
        <v>2585</v>
      </c>
    </row>
    <row r="6366" ht="15">
      <c r="E6366" t="s">
        <v>2586</v>
      </c>
    </row>
    <row r="6367" ht="15">
      <c r="E6367" t="s">
        <v>2587</v>
      </c>
    </row>
    <row r="6368" ht="15">
      <c r="E6368" t="s">
        <v>2588</v>
      </c>
    </row>
    <row r="6369" ht="15">
      <c r="E6369" t="s">
        <v>2589</v>
      </c>
    </row>
    <row r="6370" ht="15">
      <c r="E6370" t="s">
        <v>2590</v>
      </c>
    </row>
    <row r="6371" ht="15">
      <c r="E6371" t="s">
        <v>2591</v>
      </c>
    </row>
    <row r="6372" ht="15">
      <c r="E6372" t="s">
        <v>2592</v>
      </c>
    </row>
    <row r="6373" ht="15">
      <c r="E6373" t="s">
        <v>2593</v>
      </c>
    </row>
    <row r="6374" ht="15">
      <c r="E6374" t="s">
        <v>2595</v>
      </c>
    </row>
    <row r="6375" ht="15">
      <c r="E6375" t="s">
        <v>2596</v>
      </c>
    </row>
    <row r="6376" ht="15">
      <c r="E6376" t="s">
        <v>2598</v>
      </c>
    </row>
    <row r="6377" ht="15">
      <c r="E6377" t="s">
        <v>2600</v>
      </c>
    </row>
    <row r="6378" ht="15">
      <c r="E6378" t="s">
        <v>2601</v>
      </c>
    </row>
    <row r="6379" ht="15">
      <c r="E6379" t="s">
        <v>2602</v>
      </c>
    </row>
    <row r="6380" ht="15">
      <c r="E6380" t="s">
        <v>2603</v>
      </c>
    </row>
    <row r="6381" ht="15">
      <c r="E6381" t="s">
        <v>2604</v>
      </c>
    </row>
    <row r="6382" ht="15">
      <c r="E6382" t="s">
        <v>2605</v>
      </c>
    </row>
    <row r="6383" ht="15">
      <c r="E6383" t="s">
        <v>2607</v>
      </c>
    </row>
    <row r="6384" ht="15">
      <c r="E6384" t="s">
        <v>2608</v>
      </c>
    </row>
    <row r="6385" ht="15">
      <c r="E6385" t="s">
        <v>2609</v>
      </c>
    </row>
    <row r="6386" ht="15">
      <c r="E6386" t="s">
        <v>2611</v>
      </c>
    </row>
    <row r="6387" ht="15">
      <c r="E6387" t="s">
        <v>2612</v>
      </c>
    </row>
    <row r="6388" ht="15">
      <c r="E6388" t="s">
        <v>2613</v>
      </c>
    </row>
    <row r="6389" ht="15">
      <c r="E6389" t="s">
        <v>2614</v>
      </c>
    </row>
    <row r="6390" ht="15">
      <c r="E6390" t="s">
        <v>2615</v>
      </c>
    </row>
    <row r="6391" ht="15">
      <c r="E6391" t="s">
        <v>2616</v>
      </c>
    </row>
    <row r="6392" ht="15">
      <c r="E6392" t="s">
        <v>2617</v>
      </c>
    </row>
    <row r="6393" ht="15">
      <c r="E6393" t="s">
        <v>2618</v>
      </c>
    </row>
    <row r="6394" ht="15">
      <c r="E6394" t="s">
        <v>2619</v>
      </c>
    </row>
    <row r="6395" ht="15">
      <c r="E6395" t="s">
        <v>2620</v>
      </c>
    </row>
    <row r="6396" ht="15">
      <c r="E6396" t="s">
        <v>2621</v>
      </c>
    </row>
    <row r="6397" ht="15">
      <c r="E6397" t="s">
        <v>2622</v>
      </c>
    </row>
    <row r="6398" ht="15">
      <c r="E6398" t="s">
        <v>2624</v>
      </c>
    </row>
    <row r="6399" ht="15">
      <c r="E6399" t="s">
        <v>2627</v>
      </c>
    </row>
    <row r="6400" ht="15">
      <c r="E6400" t="s">
        <v>2628</v>
      </c>
    </row>
    <row r="6401" ht="15">
      <c r="E6401" t="s">
        <v>2629</v>
      </c>
    </row>
    <row r="6402" ht="15">
      <c r="E6402" t="s">
        <v>2630</v>
      </c>
    </row>
    <row r="6403" ht="15">
      <c r="E6403" t="s">
        <v>2631</v>
      </c>
    </row>
    <row r="6404" ht="15">
      <c r="E6404" t="s">
        <v>2632</v>
      </c>
    </row>
    <row r="6405" ht="15">
      <c r="E6405" t="s">
        <v>2633</v>
      </c>
    </row>
    <row r="6406" ht="15">
      <c r="E6406" t="s">
        <v>2635</v>
      </c>
    </row>
    <row r="6407" ht="15">
      <c r="E6407" t="s">
        <v>2637</v>
      </c>
    </row>
    <row r="6408" ht="15">
      <c r="E6408" t="s">
        <v>2639</v>
      </c>
    </row>
    <row r="6409" ht="15">
      <c r="E6409" t="s">
        <v>2641</v>
      </c>
    </row>
    <row r="6410" ht="15">
      <c r="E6410" t="s">
        <v>2642</v>
      </c>
    </row>
    <row r="6411" ht="15">
      <c r="E6411" t="s">
        <v>2644</v>
      </c>
    </row>
    <row r="6412" ht="15">
      <c r="E6412" t="s">
        <v>2645</v>
      </c>
    </row>
    <row r="6413" ht="15">
      <c r="E6413" t="s">
        <v>2647</v>
      </c>
    </row>
    <row r="6414" ht="15">
      <c r="E6414" t="s">
        <v>2648</v>
      </c>
    </row>
    <row r="6415" ht="15">
      <c r="E6415" t="s">
        <v>2650</v>
      </c>
    </row>
    <row r="6416" ht="15">
      <c r="E6416" t="s">
        <v>2651</v>
      </c>
    </row>
    <row r="6417" ht="15">
      <c r="E6417" t="s">
        <v>2652</v>
      </c>
    </row>
    <row r="6418" ht="15">
      <c r="E6418" t="s">
        <v>2653</v>
      </c>
    </row>
    <row r="6419" ht="15">
      <c r="E6419" t="s">
        <v>2654</v>
      </c>
    </row>
    <row r="6420" ht="15">
      <c r="E6420" t="s">
        <v>2655</v>
      </c>
    </row>
    <row r="6421" ht="15">
      <c r="E6421" t="s">
        <v>2656</v>
      </c>
    </row>
    <row r="6422" ht="15">
      <c r="E6422" t="s">
        <v>2657</v>
      </c>
    </row>
    <row r="6423" ht="15">
      <c r="E6423" t="s">
        <v>2658</v>
      </c>
    </row>
    <row r="6424" ht="15">
      <c r="E6424" t="s">
        <v>2659</v>
      </c>
    </row>
    <row r="6425" ht="15">
      <c r="E6425" t="s">
        <v>2660</v>
      </c>
    </row>
    <row r="6426" ht="15">
      <c r="E6426" t="s">
        <v>2662</v>
      </c>
    </row>
    <row r="6427" ht="15">
      <c r="E6427" t="s">
        <v>2663</v>
      </c>
    </row>
    <row r="6428" ht="15">
      <c r="E6428" t="s">
        <v>2664</v>
      </c>
    </row>
    <row r="6429" ht="15">
      <c r="E6429" t="s">
        <v>2665</v>
      </c>
    </row>
    <row r="6430" ht="15">
      <c r="E6430" t="s">
        <v>2666</v>
      </c>
    </row>
    <row r="6431" ht="15">
      <c r="E6431" t="s">
        <v>2667</v>
      </c>
    </row>
    <row r="6432" ht="15">
      <c r="E6432" t="s">
        <v>2668</v>
      </c>
    </row>
    <row r="6433" ht="15">
      <c r="E6433" t="s">
        <v>2669</v>
      </c>
    </row>
    <row r="6434" ht="15">
      <c r="E6434" t="s">
        <v>2670</v>
      </c>
    </row>
    <row r="6435" ht="15">
      <c r="E6435" t="s">
        <v>2671</v>
      </c>
    </row>
    <row r="6436" ht="15">
      <c r="E6436" t="s">
        <v>2672</v>
      </c>
    </row>
    <row r="6437" ht="15">
      <c r="E6437" t="s">
        <v>2673</v>
      </c>
    </row>
    <row r="6438" ht="15">
      <c r="E6438" t="s">
        <v>2674</v>
      </c>
    </row>
    <row r="6439" ht="15">
      <c r="E6439" t="s">
        <v>2675</v>
      </c>
    </row>
    <row r="6440" ht="15">
      <c r="E6440" t="s">
        <v>2676</v>
      </c>
    </row>
    <row r="6441" ht="15">
      <c r="E6441" t="s">
        <v>2677</v>
      </c>
    </row>
    <row r="6442" ht="15">
      <c r="E6442" t="s">
        <v>2678</v>
      </c>
    </row>
    <row r="6443" ht="15">
      <c r="E6443" t="s">
        <v>2679</v>
      </c>
    </row>
    <row r="6444" ht="15">
      <c r="E6444" t="s">
        <v>2680</v>
      </c>
    </row>
    <row r="6445" ht="15">
      <c r="E6445" t="s">
        <v>2682</v>
      </c>
    </row>
    <row r="6446" ht="15">
      <c r="E6446" t="s">
        <v>2684</v>
      </c>
    </row>
    <row r="6447" ht="15">
      <c r="E6447" t="s">
        <v>2685</v>
      </c>
    </row>
    <row r="6448" ht="15">
      <c r="E6448" t="s">
        <v>2686</v>
      </c>
    </row>
    <row r="6449" ht="15">
      <c r="E6449" t="s">
        <v>2687</v>
      </c>
    </row>
    <row r="6450" ht="15">
      <c r="E6450" t="s">
        <v>2688</v>
      </c>
    </row>
    <row r="6451" ht="15">
      <c r="E6451" t="s">
        <v>2689</v>
      </c>
    </row>
    <row r="6452" ht="15">
      <c r="E6452" t="s">
        <v>2690</v>
      </c>
    </row>
    <row r="6453" ht="15">
      <c r="E6453" t="s">
        <v>2691</v>
      </c>
    </row>
    <row r="6454" ht="15">
      <c r="E6454" t="s">
        <v>2692</v>
      </c>
    </row>
    <row r="6455" ht="15">
      <c r="E6455" t="s">
        <v>2694</v>
      </c>
    </row>
    <row r="6456" ht="15">
      <c r="E6456" t="s">
        <v>2695</v>
      </c>
    </row>
    <row r="6457" ht="15">
      <c r="E6457" t="s">
        <v>2696</v>
      </c>
    </row>
    <row r="6458" ht="15">
      <c r="E6458" t="s">
        <v>2697</v>
      </c>
    </row>
    <row r="6459" ht="15">
      <c r="E6459" t="s">
        <v>2698</v>
      </c>
    </row>
    <row r="6460" ht="15">
      <c r="E6460" t="s">
        <v>2699</v>
      </c>
    </row>
    <row r="6461" ht="15">
      <c r="E6461" t="s">
        <v>2701</v>
      </c>
    </row>
    <row r="6462" ht="15">
      <c r="E6462" t="s">
        <v>2703</v>
      </c>
    </row>
    <row r="6463" ht="15">
      <c r="E6463" t="s">
        <v>2705</v>
      </c>
    </row>
    <row r="6464" ht="15">
      <c r="E6464" t="s">
        <v>2707</v>
      </c>
    </row>
    <row r="6465" ht="15">
      <c r="E6465" t="s">
        <v>2709</v>
      </c>
    </row>
    <row r="6466" ht="15">
      <c r="E6466" t="s">
        <v>2711</v>
      </c>
    </row>
    <row r="6467" ht="15">
      <c r="E6467" t="s">
        <v>2714</v>
      </c>
    </row>
    <row r="6468" ht="15">
      <c r="E6468" t="s">
        <v>2715</v>
      </c>
    </row>
    <row r="6469" ht="15">
      <c r="E6469" t="s">
        <v>2718</v>
      </c>
    </row>
    <row r="6470" ht="15">
      <c r="E6470" t="s">
        <v>2720</v>
      </c>
    </row>
    <row r="6471" ht="15">
      <c r="E6471" t="s">
        <v>2721</v>
      </c>
    </row>
    <row r="6472" ht="15">
      <c r="E6472" t="s">
        <v>2722</v>
      </c>
    </row>
    <row r="6473" ht="15">
      <c r="E6473" t="s">
        <v>2724</v>
      </c>
    </row>
    <row r="6474" ht="15">
      <c r="E6474" t="s">
        <v>2726</v>
      </c>
    </row>
    <row r="6475" ht="15">
      <c r="E6475" t="s">
        <v>2728</v>
      </c>
    </row>
    <row r="6476" ht="15">
      <c r="E6476" t="s">
        <v>2729</v>
      </c>
    </row>
    <row r="6477" ht="15">
      <c r="E6477" t="s">
        <v>2731</v>
      </c>
    </row>
    <row r="6478" ht="15">
      <c r="E6478" t="s">
        <v>2733</v>
      </c>
    </row>
    <row r="6479" ht="15">
      <c r="E6479" t="s">
        <v>2734</v>
      </c>
    </row>
    <row r="6480" ht="15">
      <c r="E6480" t="s">
        <v>2735</v>
      </c>
    </row>
    <row r="6481" ht="15">
      <c r="E6481" t="s">
        <v>2737</v>
      </c>
    </row>
    <row r="6482" ht="15">
      <c r="E6482" t="s">
        <v>2738</v>
      </c>
    </row>
    <row r="6483" ht="15">
      <c r="E6483" t="s">
        <v>2739</v>
      </c>
    </row>
    <row r="6484" ht="15">
      <c r="E6484" t="s">
        <v>2740</v>
      </c>
    </row>
    <row r="6485" ht="15">
      <c r="E6485" t="s">
        <v>2742</v>
      </c>
    </row>
    <row r="6486" ht="15">
      <c r="E6486" t="s">
        <v>2743</v>
      </c>
    </row>
    <row r="6487" ht="15">
      <c r="E6487" t="s">
        <v>2744</v>
      </c>
    </row>
    <row r="6488" ht="15">
      <c r="E6488" t="s">
        <v>2745</v>
      </c>
    </row>
    <row r="6489" ht="15">
      <c r="E6489" t="s">
        <v>2746</v>
      </c>
    </row>
    <row r="6490" ht="15">
      <c r="E6490" t="s">
        <v>2747</v>
      </c>
    </row>
    <row r="6491" ht="15">
      <c r="E6491" t="s">
        <v>2748</v>
      </c>
    </row>
    <row r="6492" ht="15">
      <c r="E6492" t="s">
        <v>2749</v>
      </c>
    </row>
    <row r="6493" ht="15">
      <c r="E6493" t="s">
        <v>2750</v>
      </c>
    </row>
    <row r="6494" ht="15">
      <c r="E6494" t="s">
        <v>2751</v>
      </c>
    </row>
    <row r="6495" ht="15">
      <c r="E6495" t="s">
        <v>2752</v>
      </c>
    </row>
    <row r="6496" ht="15">
      <c r="E6496" t="s">
        <v>2753</v>
      </c>
    </row>
    <row r="6497" ht="15">
      <c r="E6497" t="s">
        <v>2754</v>
      </c>
    </row>
    <row r="6498" ht="15">
      <c r="E6498" t="s">
        <v>2757</v>
      </c>
    </row>
    <row r="6499" ht="15">
      <c r="E6499" t="s">
        <v>2758</v>
      </c>
    </row>
    <row r="6500" ht="15">
      <c r="E6500" t="s">
        <v>2760</v>
      </c>
    </row>
    <row r="6501" ht="15">
      <c r="E6501" t="s">
        <v>2762</v>
      </c>
    </row>
    <row r="6502" ht="15">
      <c r="E6502" t="s">
        <v>2763</v>
      </c>
    </row>
    <row r="6503" ht="15">
      <c r="E6503" t="s">
        <v>2764</v>
      </c>
    </row>
    <row r="6504" ht="15">
      <c r="E6504" t="s">
        <v>2766</v>
      </c>
    </row>
    <row r="6505" ht="15">
      <c r="E6505" t="s">
        <v>2767</v>
      </c>
    </row>
    <row r="6506" ht="15">
      <c r="E6506" t="s">
        <v>2768</v>
      </c>
    </row>
    <row r="6507" ht="15">
      <c r="E6507" t="s">
        <v>2769</v>
      </c>
    </row>
    <row r="6508" ht="15">
      <c r="E6508" t="s">
        <v>2770</v>
      </c>
    </row>
    <row r="6509" ht="15">
      <c r="E6509" t="s">
        <v>2771</v>
      </c>
    </row>
    <row r="6510" ht="15">
      <c r="E6510" t="s">
        <v>2772</v>
      </c>
    </row>
    <row r="6511" ht="15">
      <c r="E6511" t="s">
        <v>2773</v>
      </c>
    </row>
    <row r="6512" ht="15">
      <c r="E6512" t="s">
        <v>2775</v>
      </c>
    </row>
    <row r="6513" ht="15">
      <c r="E6513" t="s">
        <v>2776</v>
      </c>
    </row>
    <row r="6514" ht="15">
      <c r="E6514" t="s">
        <v>2777</v>
      </c>
    </row>
    <row r="6515" ht="15">
      <c r="E6515" t="s">
        <v>2779</v>
      </c>
    </row>
    <row r="6516" ht="15">
      <c r="E6516" t="s">
        <v>2780</v>
      </c>
    </row>
    <row r="6517" ht="15">
      <c r="E6517" t="s">
        <v>2782</v>
      </c>
    </row>
    <row r="6518" ht="15">
      <c r="E6518" t="s">
        <v>2783</v>
      </c>
    </row>
    <row r="6519" ht="15">
      <c r="E6519" t="s">
        <v>2784</v>
      </c>
    </row>
    <row r="6520" ht="15">
      <c r="E6520" t="s">
        <v>2786</v>
      </c>
    </row>
    <row r="6521" ht="15">
      <c r="E6521" t="s">
        <v>2788</v>
      </c>
    </row>
    <row r="6522" ht="15">
      <c r="E6522" t="s">
        <v>2789</v>
      </c>
    </row>
    <row r="6523" ht="15">
      <c r="E6523" t="s">
        <v>2790</v>
      </c>
    </row>
    <row r="6524" ht="15">
      <c r="E6524" t="s">
        <v>2792</v>
      </c>
    </row>
    <row r="6525" ht="15">
      <c r="E6525" t="s">
        <v>2794</v>
      </c>
    </row>
    <row r="6526" ht="15">
      <c r="E6526" t="s">
        <v>2796</v>
      </c>
    </row>
    <row r="6527" ht="15">
      <c r="E6527" t="s">
        <v>2798</v>
      </c>
    </row>
    <row r="6528" ht="15">
      <c r="E6528" t="s">
        <v>2800</v>
      </c>
    </row>
    <row r="6529" ht="15">
      <c r="E6529" t="s">
        <v>2802</v>
      </c>
    </row>
    <row r="6530" ht="15">
      <c r="E6530" t="s">
        <v>2803</v>
      </c>
    </row>
    <row r="6531" ht="15">
      <c r="E6531" t="s">
        <v>2804</v>
      </c>
    </row>
    <row r="6532" ht="15">
      <c r="E6532" t="s">
        <v>2805</v>
      </c>
    </row>
    <row r="6533" ht="15">
      <c r="E6533" t="s">
        <v>2806</v>
      </c>
    </row>
    <row r="6534" ht="15">
      <c r="E6534" t="s">
        <v>2808</v>
      </c>
    </row>
    <row r="6535" ht="15">
      <c r="E6535" t="s">
        <v>2809</v>
      </c>
    </row>
    <row r="6536" ht="15">
      <c r="E6536" t="s">
        <v>2812</v>
      </c>
    </row>
    <row r="6537" ht="15">
      <c r="E6537" t="s">
        <v>2813</v>
      </c>
    </row>
    <row r="6538" ht="15">
      <c r="E6538" t="s">
        <v>2814</v>
      </c>
    </row>
    <row r="6539" ht="15">
      <c r="E6539" t="s">
        <v>2815</v>
      </c>
    </row>
    <row r="6540" ht="15">
      <c r="E6540" t="s">
        <v>2816</v>
      </c>
    </row>
    <row r="6541" ht="15">
      <c r="E6541" t="s">
        <v>2817</v>
      </c>
    </row>
    <row r="6542" ht="15">
      <c r="E6542" t="s">
        <v>2818</v>
      </c>
    </row>
    <row r="6543" ht="15">
      <c r="E6543" t="s">
        <v>2820</v>
      </c>
    </row>
    <row r="6544" ht="15">
      <c r="E6544" t="s">
        <v>2821</v>
      </c>
    </row>
    <row r="6545" ht="15">
      <c r="E6545" t="s">
        <v>2822</v>
      </c>
    </row>
    <row r="6546" ht="15">
      <c r="E6546" t="s">
        <v>2823</v>
      </c>
    </row>
    <row r="6547" ht="15">
      <c r="E6547" t="s">
        <v>2824</v>
      </c>
    </row>
    <row r="6548" ht="15">
      <c r="E6548" t="s">
        <v>2825</v>
      </c>
    </row>
    <row r="6549" ht="15">
      <c r="E6549" t="s">
        <v>2826</v>
      </c>
    </row>
    <row r="6550" ht="15">
      <c r="E6550" t="s">
        <v>2827</v>
      </c>
    </row>
    <row r="6551" ht="15">
      <c r="E6551" t="s">
        <v>2829</v>
      </c>
    </row>
    <row r="6552" ht="15">
      <c r="E6552" t="s">
        <v>2830</v>
      </c>
    </row>
    <row r="6553" ht="15">
      <c r="E6553" t="s">
        <v>2832</v>
      </c>
    </row>
    <row r="6554" ht="15">
      <c r="E6554" t="s">
        <v>2833</v>
      </c>
    </row>
    <row r="6555" ht="15">
      <c r="E6555" t="s">
        <v>2836</v>
      </c>
    </row>
    <row r="6556" ht="15">
      <c r="E6556" t="s">
        <v>2839</v>
      </c>
    </row>
    <row r="6557" ht="15">
      <c r="E6557" t="s">
        <v>2841</v>
      </c>
    </row>
    <row r="6558" ht="15">
      <c r="E6558" t="s">
        <v>2843</v>
      </c>
    </row>
    <row r="6559" ht="15">
      <c r="E6559" t="s">
        <v>2846</v>
      </c>
    </row>
    <row r="6560" ht="15">
      <c r="E6560" t="s">
        <v>2848</v>
      </c>
    </row>
    <row r="6561" ht="15">
      <c r="E6561" t="s">
        <v>2850</v>
      </c>
    </row>
    <row r="6562" ht="15">
      <c r="E6562" t="s">
        <v>2851</v>
      </c>
    </row>
    <row r="6563" ht="15">
      <c r="E6563" t="s">
        <v>2852</v>
      </c>
    </row>
    <row r="6564" ht="15">
      <c r="E6564" t="s">
        <v>2853</v>
      </c>
    </row>
    <row r="6565" ht="15">
      <c r="E6565" t="s">
        <v>2854</v>
      </c>
    </row>
    <row r="6566" ht="15">
      <c r="E6566" t="s">
        <v>2855</v>
      </c>
    </row>
    <row r="6567" ht="15">
      <c r="E6567" t="s">
        <v>2856</v>
      </c>
    </row>
    <row r="6568" ht="15">
      <c r="E6568" t="s">
        <v>2857</v>
      </c>
    </row>
    <row r="6569" ht="15">
      <c r="E6569" t="s">
        <v>2858</v>
      </c>
    </row>
    <row r="6570" ht="15">
      <c r="E6570" t="s">
        <v>2859</v>
      </c>
    </row>
    <row r="6571" ht="15">
      <c r="E6571" t="s">
        <v>2860</v>
      </c>
    </row>
    <row r="6572" ht="15">
      <c r="E6572" t="s">
        <v>2861</v>
      </c>
    </row>
    <row r="6573" ht="15">
      <c r="E6573" t="s">
        <v>2863</v>
      </c>
    </row>
    <row r="6574" ht="15">
      <c r="E6574" t="s">
        <v>2864</v>
      </c>
    </row>
    <row r="6575" ht="15">
      <c r="E6575" t="s">
        <v>2866</v>
      </c>
    </row>
    <row r="6576" ht="15">
      <c r="E6576" t="s">
        <v>2868</v>
      </c>
    </row>
    <row r="6577" ht="15">
      <c r="E6577" t="s">
        <v>2870</v>
      </c>
    </row>
    <row r="6578" ht="15">
      <c r="E6578" t="s">
        <v>2872</v>
      </c>
    </row>
    <row r="6579" ht="15">
      <c r="E6579" t="s">
        <v>2873</v>
      </c>
    </row>
    <row r="6580" ht="15">
      <c r="E6580" t="s">
        <v>2875</v>
      </c>
    </row>
    <row r="6581" ht="15">
      <c r="E6581" t="s">
        <v>2876</v>
      </c>
    </row>
    <row r="6582" ht="15">
      <c r="E6582" t="s">
        <v>2877</v>
      </c>
    </row>
    <row r="6583" ht="15">
      <c r="E6583" t="s">
        <v>2878</v>
      </c>
    </row>
    <row r="6584" ht="15">
      <c r="E6584" t="s">
        <v>2880</v>
      </c>
    </row>
    <row r="6585" ht="15">
      <c r="E6585" t="s">
        <v>2881</v>
      </c>
    </row>
    <row r="6586" ht="15">
      <c r="E6586" t="s">
        <v>2884</v>
      </c>
    </row>
    <row r="6587" ht="15">
      <c r="E6587" t="s">
        <v>2885</v>
      </c>
    </row>
    <row r="6588" ht="15">
      <c r="E6588" t="s">
        <v>2887</v>
      </c>
    </row>
    <row r="6589" ht="15">
      <c r="E6589" t="s">
        <v>2889</v>
      </c>
    </row>
    <row r="6590" ht="15">
      <c r="E6590" t="s">
        <v>2890</v>
      </c>
    </row>
    <row r="6591" ht="15">
      <c r="E6591" t="s">
        <v>2891</v>
      </c>
    </row>
    <row r="6592" ht="15">
      <c r="E6592" t="s">
        <v>2894</v>
      </c>
    </row>
    <row r="6593" ht="15">
      <c r="E6593" t="s">
        <v>2896</v>
      </c>
    </row>
    <row r="6594" ht="15">
      <c r="E6594" t="s">
        <v>2897</v>
      </c>
    </row>
    <row r="6595" ht="15">
      <c r="E6595" t="s">
        <v>2898</v>
      </c>
    </row>
    <row r="6596" ht="15">
      <c r="E6596" t="s">
        <v>2899</v>
      </c>
    </row>
    <row r="6597" ht="15">
      <c r="E6597" t="s">
        <v>2900</v>
      </c>
    </row>
    <row r="6598" ht="15">
      <c r="E6598" t="s">
        <v>2901</v>
      </c>
    </row>
    <row r="6599" ht="15">
      <c r="E6599" t="s">
        <v>2902</v>
      </c>
    </row>
    <row r="6600" ht="15">
      <c r="E6600" t="s">
        <v>2903</v>
      </c>
    </row>
    <row r="6601" ht="15">
      <c r="E6601" t="s">
        <v>2904</v>
      </c>
    </row>
    <row r="6602" ht="15">
      <c r="E6602" t="s">
        <v>2905</v>
      </c>
    </row>
    <row r="6603" ht="15">
      <c r="E6603" t="s">
        <v>2906</v>
      </c>
    </row>
    <row r="6604" ht="15">
      <c r="E6604" t="s">
        <v>2907</v>
      </c>
    </row>
    <row r="6605" ht="15">
      <c r="E6605" t="s">
        <v>2908</v>
      </c>
    </row>
    <row r="6606" ht="15">
      <c r="E6606" t="s">
        <v>2909</v>
      </c>
    </row>
    <row r="6607" ht="15">
      <c r="E6607" t="s">
        <v>2910</v>
      </c>
    </row>
    <row r="6608" ht="15">
      <c r="E6608" t="s">
        <v>2911</v>
      </c>
    </row>
    <row r="6609" ht="15">
      <c r="E6609" t="s">
        <v>2912</v>
      </c>
    </row>
    <row r="6610" ht="15">
      <c r="E6610" t="s">
        <v>2913</v>
      </c>
    </row>
    <row r="6611" ht="15">
      <c r="E6611" t="s">
        <v>2914</v>
      </c>
    </row>
    <row r="6612" ht="15">
      <c r="E6612" t="s">
        <v>2918</v>
      </c>
    </row>
    <row r="6613" ht="15">
      <c r="E6613" t="s">
        <v>2920</v>
      </c>
    </row>
    <row r="6614" ht="15">
      <c r="E6614" t="s">
        <v>2921</v>
      </c>
    </row>
    <row r="6615" ht="15">
      <c r="E6615" t="s">
        <v>2922</v>
      </c>
    </row>
    <row r="6616" ht="15">
      <c r="E6616" t="s">
        <v>2923</v>
      </c>
    </row>
    <row r="6617" ht="15">
      <c r="E6617" t="s">
        <v>2924</v>
      </c>
    </row>
    <row r="6618" ht="15">
      <c r="E6618" t="s">
        <v>2926</v>
      </c>
    </row>
    <row r="6619" ht="15">
      <c r="E6619" t="s">
        <v>2928</v>
      </c>
    </row>
    <row r="6620" ht="15">
      <c r="E6620" t="s">
        <v>2929</v>
      </c>
    </row>
    <row r="6621" ht="15">
      <c r="E6621" t="s">
        <v>2930</v>
      </c>
    </row>
    <row r="6622" ht="15">
      <c r="E6622" t="s">
        <v>2931</v>
      </c>
    </row>
    <row r="6623" ht="15">
      <c r="E6623" t="s">
        <v>2932</v>
      </c>
    </row>
    <row r="6624" ht="15">
      <c r="E6624" t="s">
        <v>2933</v>
      </c>
    </row>
    <row r="6625" ht="15">
      <c r="E6625" t="s">
        <v>2934</v>
      </c>
    </row>
    <row r="6626" ht="15">
      <c r="E6626" t="s">
        <v>2935</v>
      </c>
    </row>
    <row r="6627" ht="15">
      <c r="E6627" t="s">
        <v>2936</v>
      </c>
    </row>
    <row r="6628" ht="15">
      <c r="E6628" t="s">
        <v>2937</v>
      </c>
    </row>
    <row r="6629" ht="15">
      <c r="E6629" t="s">
        <v>2938</v>
      </c>
    </row>
    <row r="6630" ht="15">
      <c r="E6630" t="s">
        <v>2939</v>
      </c>
    </row>
    <row r="6631" ht="15">
      <c r="E6631" t="s">
        <v>2940</v>
      </c>
    </row>
    <row r="6632" ht="15">
      <c r="E6632" t="s">
        <v>2941</v>
      </c>
    </row>
    <row r="6633" ht="15">
      <c r="E6633" t="s">
        <v>2942</v>
      </c>
    </row>
    <row r="6634" ht="15">
      <c r="E6634" t="s">
        <v>2943</v>
      </c>
    </row>
    <row r="6635" ht="15">
      <c r="E6635" t="s">
        <v>2944</v>
      </c>
    </row>
    <row r="6636" ht="15">
      <c r="E6636" t="s">
        <v>2945</v>
      </c>
    </row>
    <row r="6637" ht="15">
      <c r="E6637" t="s">
        <v>2947</v>
      </c>
    </row>
    <row r="6638" ht="15">
      <c r="E6638" t="s">
        <v>2949</v>
      </c>
    </row>
    <row r="6639" ht="15">
      <c r="E6639" t="s">
        <v>2950</v>
      </c>
    </row>
    <row r="6640" ht="15">
      <c r="E6640" t="s">
        <v>2951</v>
      </c>
    </row>
    <row r="6641" ht="15">
      <c r="E6641" t="s">
        <v>2952</v>
      </c>
    </row>
    <row r="6642" ht="15">
      <c r="E6642" t="s">
        <v>2954</v>
      </c>
    </row>
    <row r="6643" ht="15">
      <c r="E6643" t="s">
        <v>2956</v>
      </c>
    </row>
    <row r="6644" ht="15">
      <c r="E6644" t="s">
        <v>2958</v>
      </c>
    </row>
    <row r="6645" ht="15">
      <c r="E6645" t="s">
        <v>2960</v>
      </c>
    </row>
    <row r="6646" ht="15">
      <c r="E6646" t="s">
        <v>2961</v>
      </c>
    </row>
    <row r="6647" ht="15">
      <c r="E6647" t="s">
        <v>2962</v>
      </c>
    </row>
    <row r="6648" ht="15">
      <c r="E6648" t="s">
        <v>2963</v>
      </c>
    </row>
    <row r="6649" ht="15">
      <c r="E6649" t="s">
        <v>2965</v>
      </c>
    </row>
    <row r="6650" ht="15">
      <c r="E6650" t="s">
        <v>2967</v>
      </c>
    </row>
    <row r="6651" ht="15">
      <c r="E6651" t="s">
        <v>2968</v>
      </c>
    </row>
    <row r="6652" ht="15">
      <c r="E6652" t="s">
        <v>2970</v>
      </c>
    </row>
    <row r="6653" ht="15">
      <c r="E6653" t="s">
        <v>2973</v>
      </c>
    </row>
    <row r="6654" ht="15">
      <c r="E6654" t="s">
        <v>2975</v>
      </c>
    </row>
    <row r="6655" ht="15">
      <c r="E6655" t="s">
        <v>2977</v>
      </c>
    </row>
    <row r="6656" ht="15">
      <c r="E6656" t="s">
        <v>2979</v>
      </c>
    </row>
    <row r="6657" ht="15">
      <c r="E6657" t="s">
        <v>2981</v>
      </c>
    </row>
    <row r="6658" ht="15">
      <c r="E6658" t="s">
        <v>2983</v>
      </c>
    </row>
    <row r="6659" ht="15">
      <c r="E6659" t="s">
        <v>2984</v>
      </c>
    </row>
    <row r="6660" ht="15">
      <c r="E6660" t="s">
        <v>2985</v>
      </c>
    </row>
    <row r="6661" ht="15">
      <c r="E6661" t="s">
        <v>2986</v>
      </c>
    </row>
    <row r="6662" ht="15">
      <c r="E6662" t="s">
        <v>2987</v>
      </c>
    </row>
    <row r="6663" ht="15">
      <c r="E6663" t="s">
        <v>2989</v>
      </c>
    </row>
    <row r="6664" ht="15">
      <c r="E6664" t="s">
        <v>2990</v>
      </c>
    </row>
    <row r="6665" ht="15">
      <c r="E6665" t="s">
        <v>2991</v>
      </c>
    </row>
    <row r="6666" ht="15">
      <c r="E6666" t="s">
        <v>2992</v>
      </c>
    </row>
    <row r="6667" ht="15">
      <c r="E6667" t="s">
        <v>2995</v>
      </c>
    </row>
    <row r="6668" ht="15">
      <c r="E6668" t="s">
        <v>2997</v>
      </c>
    </row>
    <row r="6669" ht="15">
      <c r="E6669" t="s">
        <v>2999</v>
      </c>
    </row>
    <row r="6670" ht="15">
      <c r="E6670" t="s">
        <v>3000</v>
      </c>
    </row>
    <row r="6671" ht="15">
      <c r="E6671" t="s">
        <v>3001</v>
      </c>
    </row>
    <row r="6672" ht="15">
      <c r="E6672" t="s">
        <v>3002</v>
      </c>
    </row>
    <row r="6673" ht="15">
      <c r="E6673" t="s">
        <v>3004</v>
      </c>
    </row>
    <row r="6674" ht="15">
      <c r="E6674" t="s">
        <v>3005</v>
      </c>
    </row>
    <row r="6675" ht="15">
      <c r="E6675" t="s">
        <v>3006</v>
      </c>
    </row>
    <row r="6676" ht="15">
      <c r="E6676" t="s">
        <v>3008</v>
      </c>
    </row>
    <row r="6677" ht="15">
      <c r="E6677" t="s">
        <v>3010</v>
      </c>
    </row>
    <row r="6678" ht="15">
      <c r="E6678" t="s">
        <v>3013</v>
      </c>
    </row>
    <row r="6679" ht="15">
      <c r="E6679" t="s">
        <v>3014</v>
      </c>
    </row>
    <row r="6680" ht="15">
      <c r="E6680" t="s">
        <v>3016</v>
      </c>
    </row>
    <row r="6681" ht="15">
      <c r="E6681" t="s">
        <v>3017</v>
      </c>
    </row>
    <row r="6682" ht="15">
      <c r="E6682" t="s">
        <v>3019</v>
      </c>
    </row>
    <row r="6683" ht="15">
      <c r="E6683" t="s">
        <v>3020</v>
      </c>
    </row>
    <row r="6684" ht="15">
      <c r="E6684" t="s">
        <v>3021</v>
      </c>
    </row>
    <row r="6685" ht="15">
      <c r="E6685" t="s">
        <v>3022</v>
      </c>
    </row>
    <row r="6686" ht="15">
      <c r="E6686" t="s">
        <v>3023</v>
      </c>
    </row>
    <row r="6687" ht="15">
      <c r="E6687" t="s">
        <v>3024</v>
      </c>
    </row>
    <row r="6688" ht="15">
      <c r="E6688" t="s">
        <v>3025</v>
      </c>
    </row>
    <row r="6689" ht="15">
      <c r="E6689" t="s">
        <v>3026</v>
      </c>
    </row>
    <row r="6690" ht="15">
      <c r="E6690" t="s">
        <v>3027</v>
      </c>
    </row>
    <row r="6691" ht="15">
      <c r="E6691" t="s">
        <v>3029</v>
      </c>
    </row>
    <row r="6692" ht="15">
      <c r="E6692" t="s">
        <v>3031</v>
      </c>
    </row>
    <row r="6693" ht="15">
      <c r="E6693" t="s">
        <v>3032</v>
      </c>
    </row>
    <row r="6694" ht="15">
      <c r="E6694" t="s">
        <v>3033</v>
      </c>
    </row>
    <row r="6695" ht="15">
      <c r="E6695" t="s">
        <v>3034</v>
      </c>
    </row>
    <row r="6696" ht="15">
      <c r="E6696" t="s">
        <v>3035</v>
      </c>
    </row>
    <row r="6697" ht="15">
      <c r="E6697" t="s">
        <v>3036</v>
      </c>
    </row>
    <row r="6698" ht="15">
      <c r="E6698" t="s">
        <v>3038</v>
      </c>
    </row>
    <row r="6699" ht="15">
      <c r="E6699" t="s">
        <v>3040</v>
      </c>
    </row>
    <row r="6700" ht="15">
      <c r="E6700" t="s">
        <v>3041</v>
      </c>
    </row>
    <row r="6701" ht="15">
      <c r="E6701" t="s">
        <v>3042</v>
      </c>
    </row>
    <row r="6702" ht="15">
      <c r="E6702" t="s">
        <v>3043</v>
      </c>
    </row>
    <row r="6703" ht="15">
      <c r="E6703" t="s">
        <v>3045</v>
      </c>
    </row>
    <row r="6704" ht="15">
      <c r="E6704" t="s">
        <v>3047</v>
      </c>
    </row>
    <row r="6705" ht="15">
      <c r="E6705" t="s">
        <v>3049</v>
      </c>
    </row>
    <row r="6706" ht="15">
      <c r="E6706" t="s">
        <v>3050</v>
      </c>
    </row>
    <row r="6707" ht="15">
      <c r="E6707" t="s">
        <v>3052</v>
      </c>
    </row>
    <row r="6708" ht="15">
      <c r="E6708" t="s">
        <v>3053</v>
      </c>
    </row>
    <row r="6709" ht="15">
      <c r="E6709" t="s">
        <v>3054</v>
      </c>
    </row>
    <row r="6710" ht="15">
      <c r="E6710" t="s">
        <v>3055</v>
      </c>
    </row>
    <row r="6711" ht="15">
      <c r="E6711" t="s">
        <v>3056</v>
      </c>
    </row>
    <row r="6712" ht="15">
      <c r="E6712" t="s">
        <v>3058</v>
      </c>
    </row>
    <row r="6713" ht="15">
      <c r="E6713" t="s">
        <v>3059</v>
      </c>
    </row>
    <row r="6714" ht="15">
      <c r="E6714" t="s">
        <v>3061</v>
      </c>
    </row>
    <row r="6715" ht="15">
      <c r="E6715" t="s">
        <v>3062</v>
      </c>
    </row>
    <row r="6716" ht="15">
      <c r="E6716" t="s">
        <v>3063</v>
      </c>
    </row>
    <row r="6717" ht="15">
      <c r="E6717" t="s">
        <v>3065</v>
      </c>
    </row>
    <row r="6718" ht="15">
      <c r="E6718" t="s">
        <v>3066</v>
      </c>
    </row>
    <row r="6719" ht="15">
      <c r="E6719" t="s">
        <v>3067</v>
      </c>
    </row>
    <row r="6720" ht="15">
      <c r="E6720" t="s">
        <v>3068</v>
      </c>
    </row>
    <row r="6721" ht="15">
      <c r="E6721" t="s">
        <v>3069</v>
      </c>
    </row>
    <row r="6722" ht="15">
      <c r="E6722" t="s">
        <v>3070</v>
      </c>
    </row>
    <row r="6723" ht="15">
      <c r="E6723" t="s">
        <v>3072</v>
      </c>
    </row>
    <row r="6724" ht="15">
      <c r="E6724" t="s">
        <v>3074</v>
      </c>
    </row>
    <row r="6725" ht="15">
      <c r="E6725" t="s">
        <v>3075</v>
      </c>
    </row>
    <row r="6726" ht="15">
      <c r="E6726" t="s">
        <v>3077</v>
      </c>
    </row>
    <row r="6727" ht="15">
      <c r="E6727" t="s">
        <v>3080</v>
      </c>
    </row>
    <row r="6728" ht="15">
      <c r="E6728" t="s">
        <v>3081</v>
      </c>
    </row>
    <row r="6729" ht="15">
      <c r="E6729" t="s">
        <v>3083</v>
      </c>
    </row>
    <row r="6730" ht="15">
      <c r="E6730" t="s">
        <v>3085</v>
      </c>
    </row>
    <row r="6731" ht="15">
      <c r="E6731" t="s">
        <v>3089</v>
      </c>
    </row>
    <row r="6732" ht="15">
      <c r="E6732" t="s">
        <v>3090</v>
      </c>
    </row>
    <row r="6733" ht="15">
      <c r="E6733" t="s">
        <v>3091</v>
      </c>
    </row>
    <row r="6734" ht="15">
      <c r="E6734" t="s">
        <v>3092</v>
      </c>
    </row>
    <row r="6735" ht="15">
      <c r="E6735" t="s">
        <v>3093</v>
      </c>
    </row>
    <row r="6736" ht="15">
      <c r="E6736" t="s">
        <v>3095</v>
      </c>
    </row>
    <row r="6737" ht="15">
      <c r="E6737" t="s">
        <v>3096</v>
      </c>
    </row>
    <row r="6738" ht="15">
      <c r="E6738" t="s">
        <v>3097</v>
      </c>
    </row>
    <row r="6739" ht="15">
      <c r="E6739" t="s">
        <v>3099</v>
      </c>
    </row>
    <row r="6740" ht="15">
      <c r="E6740" t="s">
        <v>3100</v>
      </c>
    </row>
    <row r="6741" ht="15">
      <c r="E6741" t="s">
        <v>3101</v>
      </c>
    </row>
    <row r="6742" ht="15">
      <c r="E6742" t="s">
        <v>3102</v>
      </c>
    </row>
    <row r="6743" ht="15">
      <c r="E6743" t="s">
        <v>3103</v>
      </c>
    </row>
    <row r="6744" ht="15">
      <c r="E6744" t="s">
        <v>3104</v>
      </c>
    </row>
    <row r="6745" ht="15">
      <c r="E6745" t="s">
        <v>3105</v>
      </c>
    </row>
    <row r="6746" ht="15">
      <c r="E6746" t="s">
        <v>3106</v>
      </c>
    </row>
    <row r="6747" ht="15">
      <c r="E6747" t="s">
        <v>3108</v>
      </c>
    </row>
    <row r="6748" ht="15">
      <c r="E6748" t="s">
        <v>3110</v>
      </c>
    </row>
    <row r="6749" ht="15">
      <c r="E6749" t="s">
        <v>3112</v>
      </c>
    </row>
    <row r="6750" ht="15">
      <c r="E6750" t="s">
        <v>3114</v>
      </c>
    </row>
    <row r="6751" ht="15">
      <c r="E6751" t="s">
        <v>3116</v>
      </c>
    </row>
    <row r="6752" ht="15">
      <c r="E6752" t="s">
        <v>3117</v>
      </c>
    </row>
    <row r="6753" ht="15">
      <c r="E6753" t="s">
        <v>3118</v>
      </c>
    </row>
    <row r="6754" ht="15">
      <c r="E6754" t="s">
        <v>3120</v>
      </c>
    </row>
    <row r="6755" ht="15">
      <c r="E6755" t="s">
        <v>3122</v>
      </c>
    </row>
    <row r="6756" ht="15">
      <c r="E6756" t="s">
        <v>3123</v>
      </c>
    </row>
    <row r="6757" ht="15">
      <c r="E6757" t="s">
        <v>3124</v>
      </c>
    </row>
    <row r="6758" ht="15">
      <c r="E6758" t="s">
        <v>3125</v>
      </c>
    </row>
    <row r="6759" ht="15">
      <c r="E6759" t="s">
        <v>3126</v>
      </c>
    </row>
    <row r="6760" ht="15">
      <c r="E6760" t="s">
        <v>3127</v>
      </c>
    </row>
    <row r="6761" ht="15">
      <c r="E6761" t="s">
        <v>3128</v>
      </c>
    </row>
    <row r="6762" ht="15">
      <c r="E6762" t="s">
        <v>3129</v>
      </c>
    </row>
    <row r="6763" ht="15">
      <c r="E6763" t="s">
        <v>3130</v>
      </c>
    </row>
    <row r="6764" ht="15">
      <c r="E6764" t="s">
        <v>3131</v>
      </c>
    </row>
    <row r="6765" ht="15">
      <c r="E6765" t="s">
        <v>3133</v>
      </c>
    </row>
    <row r="6766" ht="15">
      <c r="E6766" t="s">
        <v>3134</v>
      </c>
    </row>
    <row r="6767" ht="15">
      <c r="E6767" t="s">
        <v>3135</v>
      </c>
    </row>
    <row r="6768" ht="15">
      <c r="E6768" t="s">
        <v>3136</v>
      </c>
    </row>
    <row r="6769" ht="15">
      <c r="E6769" t="s">
        <v>3137</v>
      </c>
    </row>
    <row r="6770" ht="15">
      <c r="E6770" t="s">
        <v>3138</v>
      </c>
    </row>
    <row r="6771" ht="15">
      <c r="E6771" t="s">
        <v>3139</v>
      </c>
    </row>
    <row r="6772" ht="15">
      <c r="E6772" t="s">
        <v>3140</v>
      </c>
    </row>
    <row r="6773" ht="15">
      <c r="E6773" t="s">
        <v>3142</v>
      </c>
    </row>
    <row r="6774" ht="15">
      <c r="E6774" t="s">
        <v>3143</v>
      </c>
    </row>
    <row r="6775" ht="15">
      <c r="E6775" t="s">
        <v>3144</v>
      </c>
    </row>
    <row r="6776" ht="15">
      <c r="E6776" t="s">
        <v>3146</v>
      </c>
    </row>
    <row r="6777" ht="15">
      <c r="E6777" t="s">
        <v>3147</v>
      </c>
    </row>
    <row r="6778" ht="15">
      <c r="E6778" t="s">
        <v>3148</v>
      </c>
    </row>
    <row r="6779" ht="15">
      <c r="E6779" t="s">
        <v>3149</v>
      </c>
    </row>
    <row r="6780" ht="15">
      <c r="E6780" t="s">
        <v>3151</v>
      </c>
    </row>
    <row r="6781" ht="15">
      <c r="E6781" t="s">
        <v>3152</v>
      </c>
    </row>
    <row r="6782" ht="15">
      <c r="E6782" t="s">
        <v>3153</v>
      </c>
    </row>
    <row r="6783" ht="15">
      <c r="E6783" t="s">
        <v>3154</v>
      </c>
    </row>
    <row r="6784" ht="15">
      <c r="E6784" t="s">
        <v>3156</v>
      </c>
    </row>
    <row r="6785" ht="15">
      <c r="E6785" t="s">
        <v>3157</v>
      </c>
    </row>
    <row r="6786" ht="15">
      <c r="E6786" t="s">
        <v>3158</v>
      </c>
    </row>
    <row r="6787" ht="15">
      <c r="E6787" t="s">
        <v>3160</v>
      </c>
    </row>
    <row r="6788" ht="15">
      <c r="E6788" t="s">
        <v>3161</v>
      </c>
    </row>
    <row r="6789" ht="15">
      <c r="E6789" t="s">
        <v>3162</v>
      </c>
    </row>
    <row r="6790" ht="15">
      <c r="E6790" t="s">
        <v>3163</v>
      </c>
    </row>
    <row r="6791" ht="15">
      <c r="E6791" t="s">
        <v>3165</v>
      </c>
    </row>
    <row r="6792" ht="15">
      <c r="E6792" t="s">
        <v>3166</v>
      </c>
    </row>
    <row r="6793" ht="15">
      <c r="E6793" t="s">
        <v>3167</v>
      </c>
    </row>
    <row r="6794" ht="15">
      <c r="E6794" t="s">
        <v>3169</v>
      </c>
    </row>
    <row r="6795" ht="15">
      <c r="E6795" t="s">
        <v>3170</v>
      </c>
    </row>
    <row r="6796" ht="15">
      <c r="E6796" t="s">
        <v>3171</v>
      </c>
    </row>
    <row r="6797" ht="15">
      <c r="E6797" t="s">
        <v>3172</v>
      </c>
    </row>
    <row r="6798" ht="15">
      <c r="E6798" t="s">
        <v>3173</v>
      </c>
    </row>
    <row r="6799" ht="15">
      <c r="E6799" t="s">
        <v>3174</v>
      </c>
    </row>
    <row r="6800" ht="15">
      <c r="E6800" t="s">
        <v>3175</v>
      </c>
    </row>
    <row r="6801" ht="15">
      <c r="E6801" t="s">
        <v>3176</v>
      </c>
    </row>
    <row r="6802" ht="15">
      <c r="E6802" t="s">
        <v>3177</v>
      </c>
    </row>
    <row r="6803" ht="15">
      <c r="E6803" t="s">
        <v>3178</v>
      </c>
    </row>
    <row r="6804" ht="15">
      <c r="E6804" t="s">
        <v>3180</v>
      </c>
    </row>
    <row r="6805" ht="15">
      <c r="E6805" t="s">
        <v>3181</v>
      </c>
    </row>
    <row r="6806" ht="15">
      <c r="E6806" t="s">
        <v>3183</v>
      </c>
    </row>
    <row r="6807" ht="15">
      <c r="E6807" t="s">
        <v>3185</v>
      </c>
    </row>
    <row r="6808" ht="15">
      <c r="E6808" t="s">
        <v>3186</v>
      </c>
    </row>
    <row r="6809" ht="15">
      <c r="E6809" t="s">
        <v>3188</v>
      </c>
    </row>
    <row r="6810" ht="15">
      <c r="E6810" t="s">
        <v>3189</v>
      </c>
    </row>
    <row r="6811" ht="15">
      <c r="E6811" t="s">
        <v>3190</v>
      </c>
    </row>
    <row r="6812" ht="15">
      <c r="E6812" t="s">
        <v>3191</v>
      </c>
    </row>
    <row r="6813" ht="15">
      <c r="E6813" t="s">
        <v>3192</v>
      </c>
    </row>
    <row r="6814" ht="15">
      <c r="E6814" t="s">
        <v>3193</v>
      </c>
    </row>
    <row r="6815" ht="15">
      <c r="E6815" t="s">
        <v>3194</v>
      </c>
    </row>
    <row r="6816" ht="15">
      <c r="E6816" t="s">
        <v>3195</v>
      </c>
    </row>
    <row r="6817" ht="15">
      <c r="E6817" t="s">
        <v>3196</v>
      </c>
    </row>
    <row r="6818" ht="15">
      <c r="E6818" t="s">
        <v>3197</v>
      </c>
    </row>
    <row r="6819" ht="15">
      <c r="E6819" t="s">
        <v>3198</v>
      </c>
    </row>
    <row r="6820" ht="15">
      <c r="E6820" t="s">
        <v>3200</v>
      </c>
    </row>
    <row r="6821" ht="15">
      <c r="E6821" t="s">
        <v>3201</v>
      </c>
    </row>
    <row r="6822" ht="15">
      <c r="E6822" t="s">
        <v>3202</v>
      </c>
    </row>
    <row r="6823" ht="15">
      <c r="E6823" t="s">
        <v>3204</v>
      </c>
    </row>
    <row r="6824" ht="15">
      <c r="E6824" t="s">
        <v>3205</v>
      </c>
    </row>
    <row r="6825" ht="15">
      <c r="E6825" t="s">
        <v>3206</v>
      </c>
    </row>
    <row r="6826" ht="15">
      <c r="E6826" t="s">
        <v>3208</v>
      </c>
    </row>
    <row r="6827" ht="15">
      <c r="E6827" t="s">
        <v>3209</v>
      </c>
    </row>
    <row r="6828" ht="15">
      <c r="E6828" t="s">
        <v>3210</v>
      </c>
    </row>
    <row r="6829" ht="15">
      <c r="E6829" t="s">
        <v>3211</v>
      </c>
    </row>
    <row r="6830" ht="15">
      <c r="E6830" t="s">
        <v>3212</v>
      </c>
    </row>
    <row r="6831" ht="15">
      <c r="E6831" t="s">
        <v>3214</v>
      </c>
    </row>
    <row r="6832" ht="15">
      <c r="E6832" t="s">
        <v>3215</v>
      </c>
    </row>
    <row r="6833" ht="15">
      <c r="E6833" t="s">
        <v>3216</v>
      </c>
    </row>
    <row r="6834" ht="15">
      <c r="E6834" t="s">
        <v>3218</v>
      </c>
    </row>
    <row r="6835" ht="15">
      <c r="E6835" t="s">
        <v>3219</v>
      </c>
    </row>
    <row r="6836" ht="15">
      <c r="E6836" t="s">
        <v>3221</v>
      </c>
    </row>
    <row r="6837" ht="15">
      <c r="E6837" t="s">
        <v>3223</v>
      </c>
    </row>
    <row r="6838" ht="15">
      <c r="E6838" t="s">
        <v>3225</v>
      </c>
    </row>
    <row r="6839" ht="15">
      <c r="E6839" t="s">
        <v>3227</v>
      </c>
    </row>
    <row r="6840" ht="15">
      <c r="E6840" t="s">
        <v>3229</v>
      </c>
    </row>
    <row r="6841" ht="15">
      <c r="E6841" t="s">
        <v>3231</v>
      </c>
    </row>
    <row r="6842" ht="15">
      <c r="E6842" t="s">
        <v>3232</v>
      </c>
    </row>
    <row r="6843" ht="15">
      <c r="E6843" t="s">
        <v>3234</v>
      </c>
    </row>
    <row r="6844" ht="15">
      <c r="E6844" t="s">
        <v>3235</v>
      </c>
    </row>
    <row r="6845" ht="15">
      <c r="E6845" t="s">
        <v>3237</v>
      </c>
    </row>
    <row r="6846" ht="15">
      <c r="E6846" t="s">
        <v>3238</v>
      </c>
    </row>
    <row r="6847" ht="15">
      <c r="E6847" t="s">
        <v>3239</v>
      </c>
    </row>
    <row r="6848" ht="15">
      <c r="E6848" t="s">
        <v>3240</v>
      </c>
    </row>
    <row r="6849" ht="15">
      <c r="E6849" t="s">
        <v>3241</v>
      </c>
    </row>
    <row r="6850" ht="15">
      <c r="E6850" t="s">
        <v>3242</v>
      </c>
    </row>
    <row r="6851" ht="15">
      <c r="E6851" t="s">
        <v>3244</v>
      </c>
    </row>
    <row r="6852" ht="15">
      <c r="E6852" t="s">
        <v>3246</v>
      </c>
    </row>
    <row r="6853" ht="15">
      <c r="E6853" t="s">
        <v>3248</v>
      </c>
    </row>
    <row r="6854" ht="15">
      <c r="E6854" t="s">
        <v>3249</v>
      </c>
    </row>
    <row r="6855" ht="15">
      <c r="E6855" t="s">
        <v>3251</v>
      </c>
    </row>
    <row r="6856" ht="15">
      <c r="E6856" t="s">
        <v>3252</v>
      </c>
    </row>
    <row r="6857" ht="15">
      <c r="E6857" t="s">
        <v>3254</v>
      </c>
    </row>
    <row r="6858" ht="15">
      <c r="E6858" t="s">
        <v>3256</v>
      </c>
    </row>
    <row r="6859" ht="15">
      <c r="E6859" t="s">
        <v>3258</v>
      </c>
    </row>
    <row r="6860" ht="15">
      <c r="E6860" t="s">
        <v>3260</v>
      </c>
    </row>
    <row r="6861" ht="15">
      <c r="E6861" t="s">
        <v>3262</v>
      </c>
    </row>
    <row r="6862" ht="15">
      <c r="E6862" t="s">
        <v>3263</v>
      </c>
    </row>
    <row r="6863" ht="15">
      <c r="E6863" t="s">
        <v>3264</v>
      </c>
    </row>
    <row r="6864" ht="15">
      <c r="E6864" t="s">
        <v>3265</v>
      </c>
    </row>
    <row r="6865" ht="15">
      <c r="E6865" t="s">
        <v>3267</v>
      </c>
    </row>
    <row r="6866" ht="15">
      <c r="E6866" t="s">
        <v>3269</v>
      </c>
    </row>
    <row r="6867" ht="15">
      <c r="E6867" t="s">
        <v>3271</v>
      </c>
    </row>
    <row r="6868" ht="15">
      <c r="E6868" t="s">
        <v>3272</v>
      </c>
    </row>
    <row r="6869" ht="15">
      <c r="E6869" t="s">
        <v>3274</v>
      </c>
    </row>
    <row r="6870" ht="15">
      <c r="E6870" t="s">
        <v>3277</v>
      </c>
    </row>
    <row r="6871" ht="15">
      <c r="E6871" t="s">
        <v>3280</v>
      </c>
    </row>
    <row r="6872" ht="15">
      <c r="E6872" t="s">
        <v>3281</v>
      </c>
    </row>
    <row r="6873" ht="15">
      <c r="E6873" t="s">
        <v>3282</v>
      </c>
    </row>
    <row r="6874" ht="15">
      <c r="E6874" t="s">
        <v>3283</v>
      </c>
    </row>
    <row r="6875" ht="15">
      <c r="E6875" t="s">
        <v>3284</v>
      </c>
    </row>
    <row r="6876" ht="15">
      <c r="E6876" t="s">
        <v>3285</v>
      </c>
    </row>
    <row r="6877" ht="15">
      <c r="E6877" t="s">
        <v>3286</v>
      </c>
    </row>
    <row r="6878" ht="15">
      <c r="E6878" t="s">
        <v>3287</v>
      </c>
    </row>
    <row r="6879" ht="15">
      <c r="E6879" t="s">
        <v>3289</v>
      </c>
    </row>
    <row r="6880" ht="15">
      <c r="E6880" t="s">
        <v>3290</v>
      </c>
    </row>
    <row r="6881" ht="15">
      <c r="E6881" t="s">
        <v>3291</v>
      </c>
    </row>
    <row r="6882" ht="15">
      <c r="E6882" t="s">
        <v>3293</v>
      </c>
    </row>
    <row r="6883" ht="15">
      <c r="E6883" t="s">
        <v>3294</v>
      </c>
    </row>
    <row r="6884" ht="15">
      <c r="E6884" t="s">
        <v>3296</v>
      </c>
    </row>
    <row r="6885" ht="15">
      <c r="E6885" t="s">
        <v>3297</v>
      </c>
    </row>
    <row r="6886" ht="15">
      <c r="E6886" t="s">
        <v>3298</v>
      </c>
    </row>
    <row r="6887" ht="15">
      <c r="E6887" t="s">
        <v>3300</v>
      </c>
    </row>
    <row r="6888" ht="15">
      <c r="E6888" t="s">
        <v>3301</v>
      </c>
    </row>
    <row r="6889" ht="15">
      <c r="E6889" t="s">
        <v>3302</v>
      </c>
    </row>
    <row r="6890" ht="15">
      <c r="E6890" t="s">
        <v>3303</v>
      </c>
    </row>
    <row r="6891" ht="15">
      <c r="E6891" t="s">
        <v>3305</v>
      </c>
    </row>
    <row r="6892" ht="15">
      <c r="E6892" t="s">
        <v>3306</v>
      </c>
    </row>
    <row r="6893" ht="15">
      <c r="E6893" t="s">
        <v>3308</v>
      </c>
    </row>
    <row r="6894" ht="15">
      <c r="E6894" t="s">
        <v>3309</v>
      </c>
    </row>
    <row r="6895" ht="15">
      <c r="E6895" t="s">
        <v>3311</v>
      </c>
    </row>
    <row r="6896" ht="15">
      <c r="E6896" t="s">
        <v>3312</v>
      </c>
    </row>
    <row r="6897" ht="15">
      <c r="E6897" t="s">
        <v>3313</v>
      </c>
    </row>
    <row r="6898" ht="15">
      <c r="E6898" t="s">
        <v>3314</v>
      </c>
    </row>
    <row r="6899" ht="15">
      <c r="E6899" t="s">
        <v>3315</v>
      </c>
    </row>
    <row r="6900" ht="15">
      <c r="E6900" t="s">
        <v>3317</v>
      </c>
    </row>
    <row r="6901" ht="15">
      <c r="E6901" t="s">
        <v>3318</v>
      </c>
    </row>
    <row r="6902" ht="15">
      <c r="E6902" t="s">
        <v>3319</v>
      </c>
    </row>
    <row r="6903" ht="15">
      <c r="E6903" t="s">
        <v>3320</v>
      </c>
    </row>
    <row r="6904" ht="15">
      <c r="E6904" t="s">
        <v>3321</v>
      </c>
    </row>
    <row r="6905" ht="15">
      <c r="E6905" t="s">
        <v>3322</v>
      </c>
    </row>
    <row r="6906" ht="15">
      <c r="E6906" t="s">
        <v>3324</v>
      </c>
    </row>
    <row r="6907" ht="15">
      <c r="E6907" t="s">
        <v>3326</v>
      </c>
    </row>
    <row r="6908" ht="15">
      <c r="E6908" t="s">
        <v>3328</v>
      </c>
    </row>
    <row r="6909" ht="15">
      <c r="E6909" t="s">
        <v>3330</v>
      </c>
    </row>
    <row r="6910" ht="15">
      <c r="E6910" t="s">
        <v>3332</v>
      </c>
    </row>
    <row r="6911" ht="15">
      <c r="E6911" t="s">
        <v>3334</v>
      </c>
    </row>
    <row r="6912" ht="15">
      <c r="E6912" t="s">
        <v>3336</v>
      </c>
    </row>
    <row r="6913" ht="15">
      <c r="E6913" t="s">
        <v>3338</v>
      </c>
    </row>
    <row r="6914" ht="15">
      <c r="E6914" t="s">
        <v>3340</v>
      </c>
    </row>
    <row r="6915" ht="15">
      <c r="E6915" t="s">
        <v>3342</v>
      </c>
    </row>
    <row r="6916" ht="15">
      <c r="E6916" t="s">
        <v>3344</v>
      </c>
    </row>
    <row r="6917" ht="15">
      <c r="E6917" t="s">
        <v>3346</v>
      </c>
    </row>
    <row r="6918" ht="15">
      <c r="E6918" t="s">
        <v>3348</v>
      </c>
    </row>
    <row r="6919" ht="15">
      <c r="E6919" t="s">
        <v>3350</v>
      </c>
    </row>
    <row r="6920" ht="15">
      <c r="E6920" t="s">
        <v>3352</v>
      </c>
    </row>
    <row r="6921" ht="15">
      <c r="E6921" t="s">
        <v>3354</v>
      </c>
    </row>
    <row r="6922" ht="15">
      <c r="E6922" t="s">
        <v>3356</v>
      </c>
    </row>
    <row r="6923" ht="15">
      <c r="E6923" t="s">
        <v>3358</v>
      </c>
    </row>
    <row r="6924" ht="15">
      <c r="E6924" t="s">
        <v>3360</v>
      </c>
    </row>
    <row r="6925" ht="15">
      <c r="E6925" t="s">
        <v>3362</v>
      </c>
    </row>
    <row r="6926" ht="15">
      <c r="E6926" t="s">
        <v>3364</v>
      </c>
    </row>
    <row r="6927" ht="15">
      <c r="E6927" t="s">
        <v>3366</v>
      </c>
    </row>
    <row r="6928" ht="15">
      <c r="E6928" t="s">
        <v>3368</v>
      </c>
    </row>
    <row r="6929" ht="15">
      <c r="E6929" t="s">
        <v>3370</v>
      </c>
    </row>
    <row r="6930" ht="15">
      <c r="E6930" t="s">
        <v>3371</v>
      </c>
    </row>
    <row r="6931" ht="15">
      <c r="E6931" t="s">
        <v>3373</v>
      </c>
    </row>
    <row r="6932" ht="15">
      <c r="E6932" t="s">
        <v>3375</v>
      </c>
    </row>
    <row r="6933" ht="15">
      <c r="E6933" t="s">
        <v>3377</v>
      </c>
    </row>
    <row r="6934" ht="15">
      <c r="E6934" t="s">
        <v>3379</v>
      </c>
    </row>
    <row r="6935" ht="15">
      <c r="E6935" t="s">
        <v>3381</v>
      </c>
    </row>
    <row r="6936" ht="15">
      <c r="E6936" t="s">
        <v>3383</v>
      </c>
    </row>
    <row r="6937" ht="15">
      <c r="E6937" t="s">
        <v>3385</v>
      </c>
    </row>
    <row r="6938" ht="15">
      <c r="E6938" t="s">
        <v>3387</v>
      </c>
    </row>
    <row r="6939" ht="15">
      <c r="E6939" t="s">
        <v>3389</v>
      </c>
    </row>
    <row r="6940" ht="15">
      <c r="E6940" t="s">
        <v>3391</v>
      </c>
    </row>
    <row r="6941" ht="15">
      <c r="E6941" t="s">
        <v>3392</v>
      </c>
    </row>
    <row r="6942" ht="15">
      <c r="E6942" t="s">
        <v>3393</v>
      </c>
    </row>
    <row r="6943" ht="15">
      <c r="E6943" t="s">
        <v>3394</v>
      </c>
    </row>
    <row r="6944" ht="15">
      <c r="E6944" t="s">
        <v>3395</v>
      </c>
    </row>
    <row r="6945" ht="15">
      <c r="E6945" t="s">
        <v>3396</v>
      </c>
    </row>
    <row r="6946" ht="15">
      <c r="E6946" t="s">
        <v>3398</v>
      </c>
    </row>
    <row r="6947" ht="15">
      <c r="E6947" t="s">
        <v>3400</v>
      </c>
    </row>
    <row r="6948" ht="15">
      <c r="E6948" t="s">
        <v>3402</v>
      </c>
    </row>
    <row r="6949" ht="15">
      <c r="E6949" t="s">
        <v>3404</v>
      </c>
    </row>
    <row r="6950" ht="15">
      <c r="E6950" t="s">
        <v>3406</v>
      </c>
    </row>
    <row r="6951" ht="15">
      <c r="E6951" t="s">
        <v>3408</v>
      </c>
    </row>
    <row r="6952" ht="15">
      <c r="E6952" t="s">
        <v>3410</v>
      </c>
    </row>
    <row r="6953" ht="15">
      <c r="E6953" t="s">
        <v>3412</v>
      </c>
    </row>
    <row r="6954" ht="15">
      <c r="E6954" t="s">
        <v>3414</v>
      </c>
    </row>
    <row r="6955" ht="15">
      <c r="E6955" t="s">
        <v>3416</v>
      </c>
    </row>
    <row r="6956" ht="15">
      <c r="E6956" t="s">
        <v>3418</v>
      </c>
    </row>
    <row r="6957" ht="15">
      <c r="E6957" t="s">
        <v>3420</v>
      </c>
    </row>
    <row r="6958" ht="15">
      <c r="E6958" t="s">
        <v>3422</v>
      </c>
    </row>
    <row r="6959" ht="15">
      <c r="E6959" t="s">
        <v>3424</v>
      </c>
    </row>
    <row r="6960" ht="15">
      <c r="E6960" t="s">
        <v>3426</v>
      </c>
    </row>
    <row r="6961" ht="15">
      <c r="E6961" t="s">
        <v>3428</v>
      </c>
    </row>
    <row r="6962" ht="15">
      <c r="E6962" t="s">
        <v>3430</v>
      </c>
    </row>
    <row r="6963" ht="15">
      <c r="E6963" t="s">
        <v>3432</v>
      </c>
    </row>
    <row r="6964" ht="15">
      <c r="E6964" t="s">
        <v>3434</v>
      </c>
    </row>
    <row r="6965" ht="15">
      <c r="E6965" t="s">
        <v>3436</v>
      </c>
    </row>
    <row r="6966" ht="15">
      <c r="E6966" t="s">
        <v>3438</v>
      </c>
    </row>
    <row r="6967" ht="15">
      <c r="E6967" t="s">
        <v>3439</v>
      </c>
    </row>
    <row r="6968" ht="15">
      <c r="E6968" t="s">
        <v>3441</v>
      </c>
    </row>
    <row r="6969" ht="15">
      <c r="E6969" t="s">
        <v>3443</v>
      </c>
    </row>
    <row r="6970" ht="15">
      <c r="E6970" t="s">
        <v>3445</v>
      </c>
    </row>
    <row r="6971" ht="15">
      <c r="E6971" t="s">
        <v>3447</v>
      </c>
    </row>
    <row r="6972" ht="15">
      <c r="E6972" t="s">
        <v>3449</v>
      </c>
    </row>
    <row r="6973" ht="15">
      <c r="E6973" t="s">
        <v>3451</v>
      </c>
    </row>
    <row r="6974" ht="15">
      <c r="E6974" t="s">
        <v>3452</v>
      </c>
    </row>
    <row r="6975" ht="15">
      <c r="E6975" t="s">
        <v>3453</v>
      </c>
    </row>
    <row r="6976" ht="15">
      <c r="E6976" t="s">
        <v>3454</v>
      </c>
    </row>
    <row r="6977" ht="15">
      <c r="E6977" t="s">
        <v>3456</v>
      </c>
    </row>
    <row r="6978" ht="15">
      <c r="E6978" t="s">
        <v>3458</v>
      </c>
    </row>
    <row r="6979" ht="15">
      <c r="E6979" t="s">
        <v>3459</v>
      </c>
    </row>
    <row r="6980" ht="15">
      <c r="E6980" t="s">
        <v>3460</v>
      </c>
    </row>
    <row r="6981" ht="15">
      <c r="E6981" t="s">
        <v>3461</v>
      </c>
    </row>
    <row r="6982" ht="15">
      <c r="E6982" t="s">
        <v>3462</v>
      </c>
    </row>
    <row r="6983" ht="15">
      <c r="E6983" t="s">
        <v>3463</v>
      </c>
    </row>
    <row r="6984" ht="15">
      <c r="E6984" t="s">
        <v>3464</v>
      </c>
    </row>
    <row r="6985" ht="15">
      <c r="E6985" t="s">
        <v>3466</v>
      </c>
    </row>
    <row r="6986" ht="15">
      <c r="E6986" t="s">
        <v>3467</v>
      </c>
    </row>
    <row r="6987" ht="15">
      <c r="E6987" t="s">
        <v>3468</v>
      </c>
    </row>
    <row r="6988" ht="15">
      <c r="E6988" t="s">
        <v>3470</v>
      </c>
    </row>
    <row r="6989" ht="15">
      <c r="E6989" t="s">
        <v>3471</v>
      </c>
    </row>
    <row r="6990" ht="15">
      <c r="E6990" t="s">
        <v>3472</v>
      </c>
    </row>
    <row r="6991" ht="15">
      <c r="E6991" t="s">
        <v>3473</v>
      </c>
    </row>
    <row r="6992" ht="15">
      <c r="E6992" t="s">
        <v>3474</v>
      </c>
    </row>
    <row r="6993" ht="15">
      <c r="E6993" t="s">
        <v>3476</v>
      </c>
    </row>
    <row r="6994" ht="15">
      <c r="E6994" t="s">
        <v>3477</v>
      </c>
    </row>
    <row r="6995" ht="15">
      <c r="E6995" t="s">
        <v>3478</v>
      </c>
    </row>
    <row r="6996" ht="15">
      <c r="E6996" t="s">
        <v>3479</v>
      </c>
    </row>
    <row r="6997" ht="15">
      <c r="E6997" t="s">
        <v>3481</v>
      </c>
    </row>
    <row r="6998" ht="15">
      <c r="E6998" t="s">
        <v>3483</v>
      </c>
    </row>
    <row r="6999" ht="15">
      <c r="E6999" t="s">
        <v>3485</v>
      </c>
    </row>
    <row r="7000" ht="15">
      <c r="E7000" t="s">
        <v>3486</v>
      </c>
    </row>
    <row r="7001" ht="15">
      <c r="E7001" t="s">
        <v>3487</v>
      </c>
    </row>
    <row r="7002" ht="15">
      <c r="E7002" t="s">
        <v>3489</v>
      </c>
    </row>
    <row r="7003" ht="15">
      <c r="E7003" t="s">
        <v>3491</v>
      </c>
    </row>
    <row r="7004" ht="15">
      <c r="E7004" t="s">
        <v>3492</v>
      </c>
    </row>
    <row r="7005" ht="15">
      <c r="E7005" t="s">
        <v>3494</v>
      </c>
    </row>
    <row r="7006" ht="15">
      <c r="E7006" t="s">
        <v>3495</v>
      </c>
    </row>
    <row r="7007" ht="15">
      <c r="E7007" t="s">
        <v>3497</v>
      </c>
    </row>
    <row r="7008" ht="15">
      <c r="E7008" t="s">
        <v>3498</v>
      </c>
    </row>
    <row r="7009" ht="15">
      <c r="E7009" t="s">
        <v>3499</v>
      </c>
    </row>
    <row r="7010" ht="15">
      <c r="E7010" t="s">
        <v>3501</v>
      </c>
    </row>
    <row r="7011" ht="15">
      <c r="E7011" t="s">
        <v>3502</v>
      </c>
    </row>
    <row r="7012" ht="15">
      <c r="E7012" t="s">
        <v>3504</v>
      </c>
    </row>
    <row r="7013" ht="15">
      <c r="E7013" t="s">
        <v>3505</v>
      </c>
    </row>
    <row r="7014" ht="15">
      <c r="E7014" t="s">
        <v>3506</v>
      </c>
    </row>
    <row r="7015" ht="15">
      <c r="E7015" t="s">
        <v>3507</v>
      </c>
    </row>
    <row r="7016" ht="15">
      <c r="E7016" t="s">
        <v>3509</v>
      </c>
    </row>
    <row r="7017" ht="15">
      <c r="E7017" t="s">
        <v>3511</v>
      </c>
    </row>
    <row r="7018" ht="15">
      <c r="E7018" t="s">
        <v>3512</v>
      </c>
    </row>
    <row r="7019" ht="15">
      <c r="E7019" t="s">
        <v>3513</v>
      </c>
    </row>
    <row r="7020" ht="15">
      <c r="E7020" t="s">
        <v>3514</v>
      </c>
    </row>
    <row r="7021" ht="15">
      <c r="E7021" t="s">
        <v>3515</v>
      </c>
    </row>
    <row r="7022" ht="15">
      <c r="E7022" t="s">
        <v>3516</v>
      </c>
    </row>
    <row r="7023" ht="15">
      <c r="E7023" t="s">
        <v>3517</v>
      </c>
    </row>
    <row r="7024" ht="15">
      <c r="E7024" t="s">
        <v>3518</v>
      </c>
    </row>
    <row r="7025" ht="15">
      <c r="E7025" t="s">
        <v>3519</v>
      </c>
    </row>
    <row r="7026" ht="15">
      <c r="E7026" t="s">
        <v>3520</v>
      </c>
    </row>
    <row r="7027" ht="15">
      <c r="E7027" t="s">
        <v>3521</v>
      </c>
    </row>
    <row r="7028" ht="15">
      <c r="E7028" t="s">
        <v>3523</v>
      </c>
    </row>
    <row r="7029" ht="15">
      <c r="E7029" t="s">
        <v>3524</v>
      </c>
    </row>
    <row r="7030" ht="15">
      <c r="E7030" t="s">
        <v>3525</v>
      </c>
    </row>
    <row r="7031" ht="15">
      <c r="E7031" t="s">
        <v>3527</v>
      </c>
    </row>
    <row r="7032" ht="15">
      <c r="E7032" t="s">
        <v>3528</v>
      </c>
    </row>
    <row r="7033" ht="15">
      <c r="E7033" t="s">
        <v>3529</v>
      </c>
    </row>
    <row r="7034" ht="15">
      <c r="E7034" t="s">
        <v>3530</v>
      </c>
    </row>
    <row r="7035" ht="15">
      <c r="E7035" t="s">
        <v>3532</v>
      </c>
    </row>
    <row r="7036" ht="15">
      <c r="E7036" t="s">
        <v>3534</v>
      </c>
    </row>
    <row r="7037" ht="15">
      <c r="E7037" t="s">
        <v>3535</v>
      </c>
    </row>
    <row r="7038" ht="15">
      <c r="E7038" t="s">
        <v>3536</v>
      </c>
    </row>
    <row r="7039" ht="15">
      <c r="E7039" t="s">
        <v>3537</v>
      </c>
    </row>
    <row r="7040" ht="15">
      <c r="E7040" t="s">
        <v>3538</v>
      </c>
    </row>
    <row r="7041" ht="15">
      <c r="E7041" t="s">
        <v>3539</v>
      </c>
    </row>
    <row r="7042" ht="15">
      <c r="E7042" t="s">
        <v>3540</v>
      </c>
    </row>
    <row r="7043" ht="15">
      <c r="E7043" t="s">
        <v>3541</v>
      </c>
    </row>
    <row r="7044" ht="15">
      <c r="E7044" t="s">
        <v>3543</v>
      </c>
    </row>
    <row r="7045" ht="15">
      <c r="E7045" t="s">
        <v>3544</v>
      </c>
    </row>
    <row r="7046" ht="15">
      <c r="E7046" t="s">
        <v>3545</v>
      </c>
    </row>
    <row r="7047" ht="15">
      <c r="E7047" t="s">
        <v>3546</v>
      </c>
    </row>
    <row r="7048" ht="15">
      <c r="E7048" t="s">
        <v>3548</v>
      </c>
    </row>
    <row r="7049" ht="15">
      <c r="E7049" t="s">
        <v>3549</v>
      </c>
    </row>
    <row r="7050" ht="15">
      <c r="E7050" t="s">
        <v>3550</v>
      </c>
    </row>
    <row r="7051" ht="15">
      <c r="E7051" t="s">
        <v>3551</v>
      </c>
    </row>
    <row r="7052" ht="15">
      <c r="E7052" t="s">
        <v>3553</v>
      </c>
    </row>
    <row r="7053" ht="15">
      <c r="E7053" t="s">
        <v>3554</v>
      </c>
    </row>
    <row r="7054" ht="15">
      <c r="E7054" t="s">
        <v>3555</v>
      </c>
    </row>
    <row r="7055" ht="15">
      <c r="E7055" t="s">
        <v>3556</v>
      </c>
    </row>
    <row r="7056" ht="15">
      <c r="E7056" t="s">
        <v>3557</v>
      </c>
    </row>
    <row r="7057" ht="15">
      <c r="E7057" t="s">
        <v>3559</v>
      </c>
    </row>
    <row r="7058" ht="15">
      <c r="E7058" t="s">
        <v>3560</v>
      </c>
    </row>
    <row r="7059" ht="15">
      <c r="E7059" t="s">
        <v>3561</v>
      </c>
    </row>
    <row r="7060" ht="15">
      <c r="E7060" t="s">
        <v>3562</v>
      </c>
    </row>
    <row r="7061" ht="15">
      <c r="E7061" t="s">
        <v>3563</v>
      </c>
    </row>
    <row r="7062" ht="15">
      <c r="E7062" t="s">
        <v>3565</v>
      </c>
    </row>
    <row r="7063" ht="15">
      <c r="E7063" t="s">
        <v>3568</v>
      </c>
    </row>
    <row r="7064" ht="15">
      <c r="E7064" t="s">
        <v>3570</v>
      </c>
    </row>
    <row r="7065" ht="15">
      <c r="E7065" t="s">
        <v>3572</v>
      </c>
    </row>
    <row r="7066" ht="15">
      <c r="E7066" t="s">
        <v>3574</v>
      </c>
    </row>
    <row r="7067" ht="15">
      <c r="E7067" t="s">
        <v>3575</v>
      </c>
    </row>
    <row r="7068" ht="15">
      <c r="E7068" t="s">
        <v>3576</v>
      </c>
    </row>
    <row r="7069" ht="15">
      <c r="E7069" t="s">
        <v>3577</v>
      </c>
    </row>
    <row r="7070" ht="15">
      <c r="E7070" t="s">
        <v>3580</v>
      </c>
    </row>
    <row r="7071" ht="15">
      <c r="E7071" t="s">
        <v>3582</v>
      </c>
    </row>
    <row r="7072" ht="15">
      <c r="E7072" t="s">
        <v>3583</v>
      </c>
    </row>
    <row r="7073" ht="15">
      <c r="E7073" t="s">
        <v>3586</v>
      </c>
    </row>
    <row r="7074" ht="15">
      <c r="E7074" t="s">
        <v>3588</v>
      </c>
    </row>
    <row r="7075" ht="15">
      <c r="E7075" t="s">
        <v>3590</v>
      </c>
    </row>
    <row r="7076" ht="15">
      <c r="E7076" t="s">
        <v>3591</v>
      </c>
    </row>
    <row r="7077" ht="15">
      <c r="E7077" t="s">
        <v>3593</v>
      </c>
    </row>
    <row r="7078" ht="15">
      <c r="E7078" t="s">
        <v>3594</v>
      </c>
    </row>
    <row r="7079" ht="15">
      <c r="E7079" t="s">
        <v>3595</v>
      </c>
    </row>
    <row r="7080" ht="15">
      <c r="E7080" t="s">
        <v>3597</v>
      </c>
    </row>
    <row r="7081" ht="15">
      <c r="E7081" t="s">
        <v>3599</v>
      </c>
    </row>
    <row r="7082" ht="15">
      <c r="E7082" t="s">
        <v>3601</v>
      </c>
    </row>
    <row r="7083" ht="15">
      <c r="E7083" t="s">
        <v>3603</v>
      </c>
    </row>
    <row r="7084" ht="15">
      <c r="E7084" t="s">
        <v>3605</v>
      </c>
    </row>
    <row r="7085" ht="15">
      <c r="E7085" t="s">
        <v>3606</v>
      </c>
    </row>
    <row r="7086" ht="15">
      <c r="E7086" t="s">
        <v>3607</v>
      </c>
    </row>
    <row r="7087" ht="15">
      <c r="E7087" t="s">
        <v>3609</v>
      </c>
    </row>
    <row r="7088" ht="15">
      <c r="E7088" t="s">
        <v>3610</v>
      </c>
    </row>
    <row r="7089" ht="15">
      <c r="E7089" t="s">
        <v>3612</v>
      </c>
    </row>
    <row r="7090" ht="15">
      <c r="E7090" t="s">
        <v>3613</v>
      </c>
    </row>
    <row r="7091" ht="15">
      <c r="E7091" t="s">
        <v>3615</v>
      </c>
    </row>
    <row r="7092" ht="15">
      <c r="E7092" t="s">
        <v>3617</v>
      </c>
    </row>
    <row r="7093" ht="15">
      <c r="E7093" t="s">
        <v>3619</v>
      </c>
    </row>
    <row r="7094" ht="15">
      <c r="E7094" t="s">
        <v>3621</v>
      </c>
    </row>
    <row r="7095" ht="15">
      <c r="E7095" t="s">
        <v>3623</v>
      </c>
    </row>
    <row r="7096" ht="15">
      <c r="E7096" t="s">
        <v>3625</v>
      </c>
    </row>
    <row r="7097" ht="15">
      <c r="E7097" t="s">
        <v>3627</v>
      </c>
    </row>
    <row r="7098" ht="15">
      <c r="E7098" t="s">
        <v>3629</v>
      </c>
    </row>
    <row r="7099" ht="15">
      <c r="E7099" t="s">
        <v>3630</v>
      </c>
    </row>
    <row r="7100" ht="15">
      <c r="E7100" t="s">
        <v>3631</v>
      </c>
    </row>
    <row r="7101" ht="15">
      <c r="E7101" t="s">
        <v>3632</v>
      </c>
    </row>
    <row r="7102" ht="15">
      <c r="E7102" t="s">
        <v>3634</v>
      </c>
    </row>
    <row r="7103" ht="15">
      <c r="E7103" t="s">
        <v>3636</v>
      </c>
    </row>
    <row r="7104" ht="15">
      <c r="E7104" t="s">
        <v>3638</v>
      </c>
    </row>
    <row r="7105" ht="15">
      <c r="E7105" t="s">
        <v>3640</v>
      </c>
    </row>
    <row r="7106" ht="15">
      <c r="E7106" t="s">
        <v>3642</v>
      </c>
    </row>
    <row r="7107" ht="15">
      <c r="E7107" t="s">
        <v>3645</v>
      </c>
    </row>
    <row r="7108" ht="15">
      <c r="E7108" t="s">
        <v>3647</v>
      </c>
    </row>
    <row r="7109" ht="15">
      <c r="E7109" t="s">
        <v>3649</v>
      </c>
    </row>
    <row r="7110" ht="15">
      <c r="E7110" t="s">
        <v>3651</v>
      </c>
    </row>
    <row r="7111" ht="15">
      <c r="E7111" t="s">
        <v>3653</v>
      </c>
    </row>
    <row r="7112" ht="15">
      <c r="E7112" t="s">
        <v>3655</v>
      </c>
    </row>
    <row r="7113" ht="15">
      <c r="E7113" t="s">
        <v>3657</v>
      </c>
    </row>
    <row r="7114" ht="15">
      <c r="E7114" t="s">
        <v>3659</v>
      </c>
    </row>
    <row r="7115" ht="15">
      <c r="E7115" t="s">
        <v>3661</v>
      </c>
    </row>
    <row r="7116" ht="15">
      <c r="E7116" t="s">
        <v>3663</v>
      </c>
    </row>
    <row r="7117" ht="15">
      <c r="E7117" t="s">
        <v>3666</v>
      </c>
    </row>
    <row r="7118" ht="15">
      <c r="E7118" t="s">
        <v>3668</v>
      </c>
    </row>
    <row r="7119" ht="15">
      <c r="E7119" t="s">
        <v>3670</v>
      </c>
    </row>
    <row r="7120" ht="15">
      <c r="E7120" t="s">
        <v>3672</v>
      </c>
    </row>
    <row r="7121" ht="15">
      <c r="E7121" t="s">
        <v>3673</v>
      </c>
    </row>
    <row r="7122" ht="15">
      <c r="E7122" t="s">
        <v>3675</v>
      </c>
    </row>
    <row r="7123" ht="15">
      <c r="E7123" t="s">
        <v>3677</v>
      </c>
    </row>
    <row r="7124" ht="15">
      <c r="E7124" t="s">
        <v>3679</v>
      </c>
    </row>
    <row r="7125" ht="15">
      <c r="E7125" t="s">
        <v>3680</v>
      </c>
    </row>
    <row r="7126" ht="15">
      <c r="E7126" t="s">
        <v>3681</v>
      </c>
    </row>
    <row r="7127" ht="15">
      <c r="E7127" t="s">
        <v>3683</v>
      </c>
    </row>
    <row r="7128" ht="15">
      <c r="E7128" t="s">
        <v>3685</v>
      </c>
    </row>
    <row r="7129" ht="15">
      <c r="E7129" t="s">
        <v>3686</v>
      </c>
    </row>
    <row r="7130" ht="15">
      <c r="E7130" t="s">
        <v>3687</v>
      </c>
    </row>
    <row r="7131" ht="15">
      <c r="E7131" t="s">
        <v>3688</v>
      </c>
    </row>
    <row r="7132" ht="15">
      <c r="E7132" t="s">
        <v>3690</v>
      </c>
    </row>
    <row r="7133" ht="15">
      <c r="E7133" t="s">
        <v>3692</v>
      </c>
    </row>
    <row r="7134" ht="15">
      <c r="E7134" t="s">
        <v>3694</v>
      </c>
    </row>
    <row r="7135" ht="15">
      <c r="E7135" t="s">
        <v>3696</v>
      </c>
    </row>
    <row r="7136" ht="15">
      <c r="E7136" t="s">
        <v>3698</v>
      </c>
    </row>
    <row r="7137" ht="15">
      <c r="E7137" t="s">
        <v>3700</v>
      </c>
    </row>
    <row r="7138" ht="15">
      <c r="E7138" t="s">
        <v>3702</v>
      </c>
    </row>
    <row r="7139" ht="15">
      <c r="E7139" t="s">
        <v>3704</v>
      </c>
    </row>
    <row r="7140" ht="15">
      <c r="E7140" t="s">
        <v>3706</v>
      </c>
    </row>
    <row r="7141" ht="15">
      <c r="E7141" t="s">
        <v>3708</v>
      </c>
    </row>
    <row r="7142" ht="15">
      <c r="E7142" t="s">
        <v>3710</v>
      </c>
    </row>
    <row r="7143" ht="15">
      <c r="E7143" t="s">
        <v>3712</v>
      </c>
    </row>
    <row r="7144" ht="15">
      <c r="E7144" t="s">
        <v>3714</v>
      </c>
    </row>
    <row r="7145" ht="15">
      <c r="E7145" t="s">
        <v>3716</v>
      </c>
    </row>
    <row r="7146" ht="15">
      <c r="E7146" t="s">
        <v>3718</v>
      </c>
    </row>
    <row r="7147" ht="15">
      <c r="E7147" t="s">
        <v>3720</v>
      </c>
    </row>
    <row r="7148" ht="15">
      <c r="E7148" t="s">
        <v>3722</v>
      </c>
    </row>
    <row r="7149" ht="15">
      <c r="E7149" t="s">
        <v>3724</v>
      </c>
    </row>
    <row r="7150" ht="15">
      <c r="E7150" t="s">
        <v>3725</v>
      </c>
    </row>
    <row r="7151" ht="15">
      <c r="E7151" t="s">
        <v>3727</v>
      </c>
    </row>
    <row r="7152" ht="15">
      <c r="E7152" t="s">
        <v>3728</v>
      </c>
    </row>
    <row r="7153" ht="15">
      <c r="E7153" t="s">
        <v>3729</v>
      </c>
    </row>
    <row r="7154" ht="15">
      <c r="E7154" t="s">
        <v>3731</v>
      </c>
    </row>
    <row r="7155" ht="15">
      <c r="E7155" t="s">
        <v>3733</v>
      </c>
    </row>
    <row r="7156" ht="15">
      <c r="E7156" t="s">
        <v>3735</v>
      </c>
    </row>
    <row r="7157" ht="15">
      <c r="E7157" t="s">
        <v>3736</v>
      </c>
    </row>
    <row r="7158" ht="15">
      <c r="E7158" t="s">
        <v>3737</v>
      </c>
    </row>
    <row r="7159" ht="15">
      <c r="E7159" t="s">
        <v>3738</v>
      </c>
    </row>
    <row r="7160" ht="15">
      <c r="E7160" t="s">
        <v>3739</v>
      </c>
    </row>
    <row r="7161" ht="15">
      <c r="E7161" t="s">
        <v>3740</v>
      </c>
    </row>
    <row r="7162" ht="15">
      <c r="E7162" t="s">
        <v>3742</v>
      </c>
    </row>
    <row r="7163" ht="15">
      <c r="E7163" t="s">
        <v>3744</v>
      </c>
    </row>
    <row r="7164" ht="15">
      <c r="E7164" t="s">
        <v>3746</v>
      </c>
    </row>
    <row r="7165" ht="15">
      <c r="E7165" t="s">
        <v>3748</v>
      </c>
    </row>
    <row r="7166" ht="15">
      <c r="E7166" t="s">
        <v>3750</v>
      </c>
    </row>
    <row r="7167" ht="15">
      <c r="E7167" t="s">
        <v>3752</v>
      </c>
    </row>
    <row r="7168" ht="15">
      <c r="E7168" t="s">
        <v>3754</v>
      </c>
    </row>
    <row r="7169" ht="15">
      <c r="E7169" t="s">
        <v>3756</v>
      </c>
    </row>
    <row r="7170" ht="15">
      <c r="E7170" t="s">
        <v>3758</v>
      </c>
    </row>
    <row r="7171" ht="15">
      <c r="E7171" t="s">
        <v>3759</v>
      </c>
    </row>
    <row r="7172" ht="15">
      <c r="E7172" t="s">
        <v>3761</v>
      </c>
    </row>
    <row r="7173" ht="15">
      <c r="E7173" t="s">
        <v>3762</v>
      </c>
    </row>
    <row r="7174" ht="15">
      <c r="E7174" t="s">
        <v>3764</v>
      </c>
    </row>
    <row r="7175" ht="15">
      <c r="E7175" t="s">
        <v>3765</v>
      </c>
    </row>
    <row r="7176" ht="15">
      <c r="E7176" t="s">
        <v>3766</v>
      </c>
    </row>
    <row r="7177" ht="15">
      <c r="E7177" t="s">
        <v>3768</v>
      </c>
    </row>
    <row r="7178" ht="15">
      <c r="E7178" t="s">
        <v>3769</v>
      </c>
    </row>
    <row r="7179" ht="15">
      <c r="E7179" t="s">
        <v>3771</v>
      </c>
    </row>
    <row r="7180" ht="15">
      <c r="E7180" t="s">
        <v>3773</v>
      </c>
    </row>
    <row r="7181" ht="15">
      <c r="E7181" t="s">
        <v>3774</v>
      </c>
    </row>
    <row r="7182" ht="15">
      <c r="E7182" t="s">
        <v>3776</v>
      </c>
    </row>
    <row r="7183" ht="15">
      <c r="E7183" t="s">
        <v>3777</v>
      </c>
    </row>
    <row r="7184" ht="15">
      <c r="E7184" t="s">
        <v>3779</v>
      </c>
    </row>
    <row r="7185" ht="15">
      <c r="E7185" t="s">
        <v>3780</v>
      </c>
    </row>
    <row r="7186" ht="15">
      <c r="E7186" t="s">
        <v>3782</v>
      </c>
    </row>
    <row r="7187" ht="15">
      <c r="E7187" t="s">
        <v>3783</v>
      </c>
    </row>
    <row r="7188" ht="15">
      <c r="E7188" t="s">
        <v>3785</v>
      </c>
    </row>
    <row r="7189" ht="15">
      <c r="E7189" t="s">
        <v>3787</v>
      </c>
    </row>
    <row r="7190" ht="15">
      <c r="E7190" t="s">
        <v>3788</v>
      </c>
    </row>
    <row r="7191" ht="15">
      <c r="E7191" t="s">
        <v>3789</v>
      </c>
    </row>
    <row r="7192" ht="15">
      <c r="E7192" t="s">
        <v>3791</v>
      </c>
    </row>
    <row r="7193" ht="15">
      <c r="E7193" t="s">
        <v>3792</v>
      </c>
    </row>
    <row r="7194" ht="15">
      <c r="E7194" t="s">
        <v>3793</v>
      </c>
    </row>
    <row r="7195" ht="15">
      <c r="E7195" t="s">
        <v>3794</v>
      </c>
    </row>
    <row r="7196" ht="15">
      <c r="E7196" t="s">
        <v>3795</v>
      </c>
    </row>
    <row r="7197" ht="15">
      <c r="E7197" t="s">
        <v>3796</v>
      </c>
    </row>
    <row r="7198" ht="15">
      <c r="E7198" t="s">
        <v>3797</v>
      </c>
    </row>
    <row r="7199" ht="15">
      <c r="E7199" t="s">
        <v>3798</v>
      </c>
    </row>
    <row r="7200" ht="15">
      <c r="E7200" t="s">
        <v>3800</v>
      </c>
    </row>
    <row r="7201" ht="15">
      <c r="E7201" t="s">
        <v>3802</v>
      </c>
    </row>
    <row r="7202" ht="15">
      <c r="E7202" t="s">
        <v>3804</v>
      </c>
    </row>
    <row r="7203" ht="15">
      <c r="E7203" t="s">
        <v>3806</v>
      </c>
    </row>
    <row r="7204" ht="15">
      <c r="E7204" t="s">
        <v>3807</v>
      </c>
    </row>
    <row r="7205" ht="15">
      <c r="E7205" t="s">
        <v>3808</v>
      </c>
    </row>
    <row r="7206" ht="15">
      <c r="E7206" t="s">
        <v>3809</v>
      </c>
    </row>
    <row r="7207" ht="15">
      <c r="E7207" t="s">
        <v>3810</v>
      </c>
    </row>
    <row r="7208" ht="15">
      <c r="E7208" t="s">
        <v>3811</v>
      </c>
    </row>
    <row r="7209" ht="15">
      <c r="E7209" t="s">
        <v>3813</v>
      </c>
    </row>
    <row r="7210" ht="15">
      <c r="E7210" t="s">
        <v>3814</v>
      </c>
    </row>
    <row r="7211" ht="15">
      <c r="E7211" t="s">
        <v>3816</v>
      </c>
    </row>
    <row r="7212" ht="15">
      <c r="E7212" t="s">
        <v>3817</v>
      </c>
    </row>
    <row r="7213" ht="15">
      <c r="E7213" t="s">
        <v>3818</v>
      </c>
    </row>
    <row r="7214" ht="15">
      <c r="E7214" t="s">
        <v>3819</v>
      </c>
    </row>
    <row r="7215" ht="15">
      <c r="E7215" t="s">
        <v>3820</v>
      </c>
    </row>
    <row r="7216" ht="15">
      <c r="E7216" t="s">
        <v>3821</v>
      </c>
    </row>
    <row r="7217" ht="15">
      <c r="E7217" t="s">
        <v>3822</v>
      </c>
    </row>
    <row r="7218" ht="15">
      <c r="E7218" t="s">
        <v>3824</v>
      </c>
    </row>
    <row r="7219" ht="15">
      <c r="E7219" t="s">
        <v>3826</v>
      </c>
    </row>
    <row r="7220" ht="15">
      <c r="E7220" t="s">
        <v>3828</v>
      </c>
    </row>
    <row r="7221" ht="15">
      <c r="E7221" t="s">
        <v>3829</v>
      </c>
    </row>
    <row r="7222" ht="15">
      <c r="E7222" t="s">
        <v>3830</v>
      </c>
    </row>
    <row r="7223" ht="15">
      <c r="E7223" t="s">
        <v>3831</v>
      </c>
    </row>
    <row r="7224" ht="15">
      <c r="E7224" t="s">
        <v>3832</v>
      </c>
    </row>
    <row r="7225" ht="15">
      <c r="E7225" t="s">
        <v>3833</v>
      </c>
    </row>
    <row r="7226" ht="15">
      <c r="E7226" t="s">
        <v>3834</v>
      </c>
    </row>
    <row r="7227" ht="15">
      <c r="E7227" t="s">
        <v>3836</v>
      </c>
    </row>
    <row r="7228" ht="15">
      <c r="E7228" t="s">
        <v>3837</v>
      </c>
    </row>
    <row r="7229" ht="15">
      <c r="E7229" t="s">
        <v>3838</v>
      </c>
    </row>
    <row r="7230" ht="15">
      <c r="E7230" t="s">
        <v>3839</v>
      </c>
    </row>
    <row r="7231" ht="15">
      <c r="E7231" t="s">
        <v>3841</v>
      </c>
    </row>
    <row r="7232" ht="15">
      <c r="E7232" t="s">
        <v>3842</v>
      </c>
    </row>
    <row r="7233" ht="15">
      <c r="E7233" t="s">
        <v>3843</v>
      </c>
    </row>
    <row r="7234" ht="15">
      <c r="E7234" t="s">
        <v>3844</v>
      </c>
    </row>
    <row r="7235" ht="15">
      <c r="E7235" t="s">
        <v>3845</v>
      </c>
    </row>
    <row r="7236" ht="15">
      <c r="E7236" t="s">
        <v>3846</v>
      </c>
    </row>
    <row r="7237" ht="15">
      <c r="E7237" t="s">
        <v>3847</v>
      </c>
    </row>
    <row r="7238" ht="15">
      <c r="E7238" t="s">
        <v>3848</v>
      </c>
    </row>
    <row r="7239" ht="15">
      <c r="E7239" t="s">
        <v>3849</v>
      </c>
    </row>
    <row r="7240" ht="15">
      <c r="E7240" t="s">
        <v>3851</v>
      </c>
    </row>
    <row r="7241" ht="15">
      <c r="E7241" t="s">
        <v>3853</v>
      </c>
    </row>
    <row r="7242" ht="15">
      <c r="E7242" t="s">
        <v>3854</v>
      </c>
    </row>
    <row r="7243" ht="15">
      <c r="E7243" t="s">
        <v>3855</v>
      </c>
    </row>
    <row r="7244" ht="15">
      <c r="E7244" t="s">
        <v>3856</v>
      </c>
    </row>
    <row r="7245" ht="15">
      <c r="E7245" t="s">
        <v>3857</v>
      </c>
    </row>
    <row r="7246" ht="15">
      <c r="E7246" t="s">
        <v>3858</v>
      </c>
    </row>
    <row r="7247" ht="15">
      <c r="E7247" t="s">
        <v>3859</v>
      </c>
    </row>
    <row r="7248" ht="15">
      <c r="E7248" t="s">
        <v>3860</v>
      </c>
    </row>
    <row r="7249" ht="15">
      <c r="E7249" t="s">
        <v>3862</v>
      </c>
    </row>
    <row r="7250" ht="15">
      <c r="E7250" t="s">
        <v>3863</v>
      </c>
    </row>
    <row r="7251" ht="15">
      <c r="E7251" t="s">
        <v>3864</v>
      </c>
    </row>
    <row r="7252" ht="15">
      <c r="E7252" t="s">
        <v>3865</v>
      </c>
    </row>
    <row r="7253" ht="15">
      <c r="E7253" t="s">
        <v>3867</v>
      </c>
    </row>
    <row r="7254" ht="15">
      <c r="E7254" t="s">
        <v>3869</v>
      </c>
    </row>
    <row r="7255" ht="15">
      <c r="E7255" t="s">
        <v>3870</v>
      </c>
    </row>
    <row r="7256" ht="15">
      <c r="E7256" t="s">
        <v>3871</v>
      </c>
    </row>
    <row r="7257" ht="15">
      <c r="E7257" t="s">
        <v>3873</v>
      </c>
    </row>
    <row r="7258" ht="15">
      <c r="E7258" t="s">
        <v>3874</v>
      </c>
    </row>
    <row r="7259" ht="15">
      <c r="E7259" t="s">
        <v>3876</v>
      </c>
    </row>
    <row r="7260" ht="15">
      <c r="E7260" t="s">
        <v>3880</v>
      </c>
    </row>
    <row r="7261" ht="15">
      <c r="E7261" t="s">
        <v>3882</v>
      </c>
    </row>
    <row r="7262" ht="15">
      <c r="E7262" t="s">
        <v>3883</v>
      </c>
    </row>
    <row r="7263" ht="15">
      <c r="E7263" t="s">
        <v>3885</v>
      </c>
    </row>
    <row r="7264" ht="15">
      <c r="E7264" t="s">
        <v>3886</v>
      </c>
    </row>
    <row r="7265" ht="15">
      <c r="E7265" t="s">
        <v>3888</v>
      </c>
    </row>
    <row r="7266" ht="15">
      <c r="E7266" t="s">
        <v>3890</v>
      </c>
    </row>
    <row r="7267" ht="15">
      <c r="E7267" t="s">
        <v>3891</v>
      </c>
    </row>
    <row r="7268" ht="15">
      <c r="E7268" t="s">
        <v>3892</v>
      </c>
    </row>
    <row r="7269" ht="15">
      <c r="E7269" t="s">
        <v>3893</v>
      </c>
    </row>
    <row r="7270" ht="15">
      <c r="E7270" t="s">
        <v>3894</v>
      </c>
    </row>
    <row r="7271" ht="15">
      <c r="E7271" t="s">
        <v>3895</v>
      </c>
    </row>
    <row r="7272" ht="15">
      <c r="E7272" t="s">
        <v>3897</v>
      </c>
    </row>
    <row r="7273" ht="15">
      <c r="E7273" t="s">
        <v>3898</v>
      </c>
    </row>
    <row r="7274" ht="15">
      <c r="E7274" t="s">
        <v>3900</v>
      </c>
    </row>
    <row r="7275" ht="15">
      <c r="E7275" t="s">
        <v>3901</v>
      </c>
    </row>
    <row r="7276" ht="15">
      <c r="E7276" t="s">
        <v>3903</v>
      </c>
    </row>
    <row r="7277" ht="15">
      <c r="E7277" t="s">
        <v>3905</v>
      </c>
    </row>
    <row r="7278" ht="15">
      <c r="E7278" t="s">
        <v>3906</v>
      </c>
    </row>
    <row r="7279" ht="15">
      <c r="E7279" t="s">
        <v>3907</v>
      </c>
    </row>
    <row r="7280" ht="15">
      <c r="E7280" t="s">
        <v>3908</v>
      </c>
    </row>
    <row r="7281" ht="15">
      <c r="E7281" t="s">
        <v>3910</v>
      </c>
    </row>
    <row r="7282" ht="15">
      <c r="E7282" t="s">
        <v>3911</v>
      </c>
    </row>
    <row r="7283" ht="15">
      <c r="E7283" t="s">
        <v>3912</v>
      </c>
    </row>
    <row r="7284" ht="15">
      <c r="E7284" t="s">
        <v>3913</v>
      </c>
    </row>
    <row r="7285" ht="15">
      <c r="E7285" t="s">
        <v>3914</v>
      </c>
    </row>
    <row r="7286" ht="15">
      <c r="E7286" t="s">
        <v>3916</v>
      </c>
    </row>
    <row r="7287" ht="15">
      <c r="E7287" t="s">
        <v>3917</v>
      </c>
    </row>
    <row r="7288" ht="15">
      <c r="E7288" t="s">
        <v>3918</v>
      </c>
    </row>
    <row r="7289" ht="15">
      <c r="E7289" t="s">
        <v>3919</v>
      </c>
    </row>
    <row r="7290" ht="15">
      <c r="E7290" t="s">
        <v>3920</v>
      </c>
    </row>
    <row r="7291" ht="15">
      <c r="E7291" t="s">
        <v>3921</v>
      </c>
    </row>
    <row r="7292" ht="15">
      <c r="E7292" t="s">
        <v>3922</v>
      </c>
    </row>
    <row r="7293" ht="15">
      <c r="E7293" t="s">
        <v>3923</v>
      </c>
    </row>
    <row r="7294" ht="15">
      <c r="E7294" t="s">
        <v>3924</v>
      </c>
    </row>
    <row r="7295" ht="15">
      <c r="E7295" t="s">
        <v>3925</v>
      </c>
    </row>
    <row r="7296" ht="15">
      <c r="E7296" t="s">
        <v>3926</v>
      </c>
    </row>
    <row r="7297" ht="15">
      <c r="E7297" t="s">
        <v>3927</v>
      </c>
    </row>
    <row r="7298" ht="15">
      <c r="E7298" t="s">
        <v>3928</v>
      </c>
    </row>
    <row r="7299" ht="15">
      <c r="E7299" t="s">
        <v>3930</v>
      </c>
    </row>
    <row r="7300" ht="15">
      <c r="E7300" t="s">
        <v>3931</v>
      </c>
    </row>
    <row r="7301" ht="15">
      <c r="E7301" t="s">
        <v>3932</v>
      </c>
    </row>
    <row r="7302" ht="15">
      <c r="E7302" t="s">
        <v>3933</v>
      </c>
    </row>
    <row r="7303" ht="15">
      <c r="E7303" t="s">
        <v>3934</v>
      </c>
    </row>
    <row r="7304" ht="15">
      <c r="E7304" t="s">
        <v>3935</v>
      </c>
    </row>
    <row r="7305" ht="15">
      <c r="E7305" t="s">
        <v>3936</v>
      </c>
    </row>
    <row r="7306" ht="15">
      <c r="E7306" t="s">
        <v>3937</v>
      </c>
    </row>
    <row r="7307" ht="15">
      <c r="E7307" t="s">
        <v>3938</v>
      </c>
    </row>
    <row r="7308" ht="15">
      <c r="E7308" t="s">
        <v>3939</v>
      </c>
    </row>
    <row r="7309" ht="15">
      <c r="E7309" t="s">
        <v>3940</v>
      </c>
    </row>
    <row r="7310" ht="15">
      <c r="E7310" t="s">
        <v>3941</v>
      </c>
    </row>
    <row r="7311" ht="15">
      <c r="E7311" t="s">
        <v>3942</v>
      </c>
    </row>
    <row r="7312" ht="15">
      <c r="E7312" t="s">
        <v>3943</v>
      </c>
    </row>
    <row r="7313" ht="15">
      <c r="E7313" t="s">
        <v>3944</v>
      </c>
    </row>
    <row r="7314" ht="15">
      <c r="E7314" t="s">
        <v>3945</v>
      </c>
    </row>
    <row r="7315" ht="15">
      <c r="E7315" t="s">
        <v>3946</v>
      </c>
    </row>
    <row r="7316" ht="15">
      <c r="E7316" t="s">
        <v>3947</v>
      </c>
    </row>
    <row r="7317" ht="15">
      <c r="E7317" t="s">
        <v>3948</v>
      </c>
    </row>
    <row r="7318" ht="15">
      <c r="E7318" t="s">
        <v>3949</v>
      </c>
    </row>
    <row r="7319" ht="15">
      <c r="E7319" t="s">
        <v>3951</v>
      </c>
    </row>
    <row r="7320" ht="15">
      <c r="E7320" t="s">
        <v>3952</v>
      </c>
    </row>
    <row r="7321" ht="15">
      <c r="E7321" t="s">
        <v>3953</v>
      </c>
    </row>
    <row r="7322" ht="15">
      <c r="E7322" t="s">
        <v>3954</v>
      </c>
    </row>
    <row r="7323" ht="15">
      <c r="E7323" t="s">
        <v>3955</v>
      </c>
    </row>
    <row r="7324" ht="15">
      <c r="E7324" t="s">
        <v>3957</v>
      </c>
    </row>
    <row r="7325" ht="15">
      <c r="E7325" t="s">
        <v>3958</v>
      </c>
    </row>
    <row r="7326" ht="15">
      <c r="E7326" t="s">
        <v>3959</v>
      </c>
    </row>
    <row r="7327" ht="15">
      <c r="E7327" t="s">
        <v>3960</v>
      </c>
    </row>
    <row r="7328" ht="15">
      <c r="E7328" t="s">
        <v>3961</v>
      </c>
    </row>
    <row r="7329" ht="15">
      <c r="E7329" t="s">
        <v>3962</v>
      </c>
    </row>
    <row r="7330" ht="15">
      <c r="E7330" t="s">
        <v>3964</v>
      </c>
    </row>
    <row r="7331" ht="15">
      <c r="E7331" t="s">
        <v>3965</v>
      </c>
    </row>
    <row r="7332" ht="15">
      <c r="E7332" t="s">
        <v>3966</v>
      </c>
    </row>
    <row r="7333" ht="15">
      <c r="E7333" t="s">
        <v>3967</v>
      </c>
    </row>
    <row r="7334" ht="15">
      <c r="E7334" t="s">
        <v>3968</v>
      </c>
    </row>
    <row r="7335" ht="15">
      <c r="E7335" t="s">
        <v>3970</v>
      </c>
    </row>
    <row r="7336" ht="15">
      <c r="E7336" t="s">
        <v>3971</v>
      </c>
    </row>
    <row r="7337" ht="15">
      <c r="E7337" t="s">
        <v>3972</v>
      </c>
    </row>
    <row r="7338" ht="15">
      <c r="E7338" t="s">
        <v>3973</v>
      </c>
    </row>
    <row r="7339" ht="15">
      <c r="E7339" t="s">
        <v>3974</v>
      </c>
    </row>
    <row r="7340" ht="15">
      <c r="E7340" t="s">
        <v>3976</v>
      </c>
    </row>
    <row r="7341" ht="15">
      <c r="E7341" t="s">
        <v>3977</v>
      </c>
    </row>
    <row r="7342" ht="15">
      <c r="E7342" t="s">
        <v>3978</v>
      </c>
    </row>
    <row r="7343" ht="15">
      <c r="E7343" t="s">
        <v>3979</v>
      </c>
    </row>
    <row r="7344" ht="15">
      <c r="E7344" t="s">
        <v>3981</v>
      </c>
    </row>
    <row r="7345" ht="15">
      <c r="E7345" t="s">
        <v>3982</v>
      </c>
    </row>
    <row r="7346" ht="15">
      <c r="E7346" t="s">
        <v>3983</v>
      </c>
    </row>
    <row r="7347" ht="15">
      <c r="E7347" t="s">
        <v>3984</v>
      </c>
    </row>
    <row r="7348" ht="15">
      <c r="E7348" t="s">
        <v>3985</v>
      </c>
    </row>
    <row r="7349" ht="15">
      <c r="E7349" t="s">
        <v>3987</v>
      </c>
    </row>
    <row r="7350" ht="15">
      <c r="E7350" t="s">
        <v>3988</v>
      </c>
    </row>
    <row r="7351" ht="15">
      <c r="E7351" t="s">
        <v>3989</v>
      </c>
    </row>
    <row r="7352" ht="15">
      <c r="E7352" t="s">
        <v>3991</v>
      </c>
    </row>
    <row r="7353" ht="15">
      <c r="E7353" t="s">
        <v>3992</v>
      </c>
    </row>
    <row r="7354" ht="15">
      <c r="E7354" t="s">
        <v>3993</v>
      </c>
    </row>
    <row r="7355" ht="15">
      <c r="E7355" t="s">
        <v>3994</v>
      </c>
    </row>
    <row r="7356" ht="15">
      <c r="E7356" t="s">
        <v>3995</v>
      </c>
    </row>
    <row r="7357" ht="15">
      <c r="E7357" t="s">
        <v>3996</v>
      </c>
    </row>
    <row r="7358" ht="15">
      <c r="E7358" t="s">
        <v>3997</v>
      </c>
    </row>
    <row r="7359" ht="15">
      <c r="E7359" t="s">
        <v>3998</v>
      </c>
    </row>
    <row r="7360" ht="15">
      <c r="E7360" t="s">
        <v>4000</v>
      </c>
    </row>
    <row r="7361" ht="15">
      <c r="E7361" t="s">
        <v>4001</v>
      </c>
    </row>
    <row r="7362" ht="15">
      <c r="E7362" t="s">
        <v>4002</v>
      </c>
    </row>
    <row r="7363" ht="15">
      <c r="E7363" t="s">
        <v>4004</v>
      </c>
    </row>
    <row r="7364" ht="15">
      <c r="E7364" t="s">
        <v>4005</v>
      </c>
    </row>
    <row r="7365" ht="15">
      <c r="E7365" t="s">
        <v>4006</v>
      </c>
    </row>
    <row r="7366" ht="15">
      <c r="E7366" t="s">
        <v>4007</v>
      </c>
    </row>
    <row r="7367" ht="15">
      <c r="E7367" t="s">
        <v>4008</v>
      </c>
    </row>
    <row r="7368" ht="15">
      <c r="E7368" t="s">
        <v>4010</v>
      </c>
    </row>
    <row r="7369" ht="15">
      <c r="E7369" t="s">
        <v>4011</v>
      </c>
    </row>
    <row r="7370" ht="15">
      <c r="E7370" t="s">
        <v>4013</v>
      </c>
    </row>
    <row r="7371" ht="15">
      <c r="E7371" t="s">
        <v>4014</v>
      </c>
    </row>
    <row r="7372" ht="15">
      <c r="E7372" t="s">
        <v>4016</v>
      </c>
    </row>
    <row r="7373" ht="15">
      <c r="E7373" t="s">
        <v>4017</v>
      </c>
    </row>
    <row r="7374" ht="15">
      <c r="E7374" t="s">
        <v>4018</v>
      </c>
    </row>
    <row r="7375" ht="15">
      <c r="E7375" t="s">
        <v>4020</v>
      </c>
    </row>
    <row r="7376" ht="15">
      <c r="E7376" t="s">
        <v>4021</v>
      </c>
    </row>
    <row r="7377" ht="15">
      <c r="E7377" t="s">
        <v>4023</v>
      </c>
    </row>
    <row r="7378" ht="15">
      <c r="E7378" t="s">
        <v>4025</v>
      </c>
    </row>
    <row r="7379" ht="15">
      <c r="E7379" t="s">
        <v>4027</v>
      </c>
    </row>
    <row r="7380" ht="15">
      <c r="E7380" t="s">
        <v>4028</v>
      </c>
    </row>
    <row r="7381" ht="15">
      <c r="E7381" t="s">
        <v>4030</v>
      </c>
    </row>
    <row r="7382" ht="15">
      <c r="E7382" t="s">
        <v>4031</v>
      </c>
    </row>
    <row r="7383" ht="15">
      <c r="E7383" t="s">
        <v>4032</v>
      </c>
    </row>
    <row r="7384" ht="15">
      <c r="E7384" t="s">
        <v>4033</v>
      </c>
    </row>
    <row r="7385" ht="15">
      <c r="E7385" t="s">
        <v>4034</v>
      </c>
    </row>
    <row r="7386" ht="15">
      <c r="E7386" t="s">
        <v>4035</v>
      </c>
    </row>
    <row r="7387" ht="15">
      <c r="E7387" t="s">
        <v>4036</v>
      </c>
    </row>
    <row r="7388" ht="15">
      <c r="E7388" t="s">
        <v>4039</v>
      </c>
    </row>
    <row r="7389" ht="15">
      <c r="E7389" t="s">
        <v>4040</v>
      </c>
    </row>
    <row r="7390" ht="15">
      <c r="E7390" t="s">
        <v>4041</v>
      </c>
    </row>
    <row r="7391" ht="15">
      <c r="E7391" t="s">
        <v>4042</v>
      </c>
    </row>
    <row r="7392" ht="15">
      <c r="E7392" t="s">
        <v>4044</v>
      </c>
    </row>
    <row r="7393" ht="15">
      <c r="E7393" t="s">
        <v>4045</v>
      </c>
    </row>
    <row r="7394" ht="15">
      <c r="E7394" t="s">
        <v>4046</v>
      </c>
    </row>
    <row r="7395" ht="15">
      <c r="E7395" t="s">
        <v>4047</v>
      </c>
    </row>
    <row r="7396" ht="15">
      <c r="E7396" t="s">
        <v>4048</v>
      </c>
    </row>
    <row r="7397" ht="15">
      <c r="E7397" t="s">
        <v>4049</v>
      </c>
    </row>
    <row r="7398" ht="15">
      <c r="E7398" t="s">
        <v>4050</v>
      </c>
    </row>
    <row r="7399" ht="15">
      <c r="E7399" t="s">
        <v>4051</v>
      </c>
    </row>
    <row r="7400" ht="15">
      <c r="E7400" t="s">
        <v>4052</v>
      </c>
    </row>
    <row r="7401" ht="15">
      <c r="E7401" t="s">
        <v>4053</v>
      </c>
    </row>
    <row r="7402" ht="15">
      <c r="E7402" t="s">
        <v>4054</v>
      </c>
    </row>
    <row r="7403" ht="15">
      <c r="E7403" t="s">
        <v>4055</v>
      </c>
    </row>
    <row r="7404" ht="15">
      <c r="E7404" t="s">
        <v>4057</v>
      </c>
    </row>
    <row r="7405" ht="15">
      <c r="E7405" t="s">
        <v>4058</v>
      </c>
    </row>
    <row r="7406" ht="15">
      <c r="E7406" t="s">
        <v>4059</v>
      </c>
    </row>
    <row r="7407" ht="15">
      <c r="E7407" t="s">
        <v>4061</v>
      </c>
    </row>
    <row r="7408" ht="15">
      <c r="E7408" t="s">
        <v>4063</v>
      </c>
    </row>
    <row r="7409" ht="15">
      <c r="E7409" t="s">
        <v>4065</v>
      </c>
    </row>
    <row r="7410" ht="15">
      <c r="E7410" t="s">
        <v>4067</v>
      </c>
    </row>
    <row r="7411" ht="15">
      <c r="E7411" t="s">
        <v>4069</v>
      </c>
    </row>
    <row r="7412" ht="15">
      <c r="E7412" t="s">
        <v>4070</v>
      </c>
    </row>
    <row r="7413" ht="15">
      <c r="E7413" t="s">
        <v>4071</v>
      </c>
    </row>
    <row r="7414" ht="15">
      <c r="E7414" t="s">
        <v>4072</v>
      </c>
    </row>
    <row r="7415" ht="15">
      <c r="E7415" t="s">
        <v>4074</v>
      </c>
    </row>
    <row r="7416" ht="15">
      <c r="E7416" t="s">
        <v>4076</v>
      </c>
    </row>
    <row r="7417" ht="15">
      <c r="E7417" t="s">
        <v>4078</v>
      </c>
    </row>
    <row r="7418" ht="15">
      <c r="E7418" t="s">
        <v>4080</v>
      </c>
    </row>
    <row r="7419" ht="15">
      <c r="E7419" t="s">
        <v>4082</v>
      </c>
    </row>
    <row r="7420" ht="15">
      <c r="E7420" t="s">
        <v>4083</v>
      </c>
    </row>
    <row r="7421" ht="15">
      <c r="E7421" t="s">
        <v>4084</v>
      </c>
    </row>
    <row r="7422" ht="15">
      <c r="E7422" t="s">
        <v>4086</v>
      </c>
    </row>
    <row r="7423" ht="15">
      <c r="E7423" t="s">
        <v>4088</v>
      </c>
    </row>
    <row r="7424" ht="15">
      <c r="E7424" t="s">
        <v>4089</v>
      </c>
    </row>
    <row r="7425" ht="15">
      <c r="E7425" t="s">
        <v>4091</v>
      </c>
    </row>
    <row r="7426" ht="15">
      <c r="E7426" t="s">
        <v>4093</v>
      </c>
    </row>
    <row r="7427" ht="15">
      <c r="E7427" t="s">
        <v>4094</v>
      </c>
    </row>
    <row r="7428" ht="15">
      <c r="E7428" t="s">
        <v>4095</v>
      </c>
    </row>
    <row r="7429" ht="15">
      <c r="E7429" t="s">
        <v>4097</v>
      </c>
    </row>
    <row r="7430" ht="15">
      <c r="E7430" t="s">
        <v>4099</v>
      </c>
    </row>
    <row r="7431" ht="15">
      <c r="E7431" t="s">
        <v>4101</v>
      </c>
    </row>
    <row r="7432" ht="15">
      <c r="E7432" t="s">
        <v>4102</v>
      </c>
    </row>
    <row r="7433" ht="15">
      <c r="E7433" t="s">
        <v>4103</v>
      </c>
    </row>
    <row r="7434" ht="15">
      <c r="E7434" t="s">
        <v>4104</v>
      </c>
    </row>
    <row r="7435" ht="15">
      <c r="E7435" t="s">
        <v>4105</v>
      </c>
    </row>
    <row r="7436" ht="15">
      <c r="E7436" t="s">
        <v>4106</v>
      </c>
    </row>
    <row r="7437" ht="15">
      <c r="E7437" t="s">
        <v>4108</v>
      </c>
    </row>
    <row r="7438" ht="15">
      <c r="E7438" t="s">
        <v>4110</v>
      </c>
    </row>
    <row r="7439" ht="15">
      <c r="E7439" t="s">
        <v>4112</v>
      </c>
    </row>
    <row r="7440" ht="15">
      <c r="E7440" t="s">
        <v>4113</v>
      </c>
    </row>
    <row r="7441" ht="15">
      <c r="E7441" t="s">
        <v>4114</v>
      </c>
    </row>
    <row r="7442" ht="15">
      <c r="E7442" t="s">
        <v>4115</v>
      </c>
    </row>
    <row r="7443" ht="15">
      <c r="E7443" t="s">
        <v>4116</v>
      </c>
    </row>
    <row r="7444" ht="15">
      <c r="E7444" t="s">
        <v>4117</v>
      </c>
    </row>
    <row r="7445" ht="15">
      <c r="E7445" t="s">
        <v>4118</v>
      </c>
    </row>
    <row r="7446" ht="15">
      <c r="E7446" t="s">
        <v>4119</v>
      </c>
    </row>
    <row r="7447" ht="15">
      <c r="E7447" t="s">
        <v>4120</v>
      </c>
    </row>
    <row r="7448" ht="15">
      <c r="E7448" t="s">
        <v>4121</v>
      </c>
    </row>
    <row r="7449" ht="15">
      <c r="E7449" t="s">
        <v>4123</v>
      </c>
    </row>
    <row r="7450" ht="15">
      <c r="E7450" t="s">
        <v>4124</v>
      </c>
    </row>
    <row r="7451" ht="15">
      <c r="E7451" t="s">
        <v>4125</v>
      </c>
    </row>
    <row r="7452" ht="15">
      <c r="E7452" t="s">
        <v>4126</v>
      </c>
    </row>
    <row r="7453" ht="15">
      <c r="E7453" t="s">
        <v>4128</v>
      </c>
    </row>
    <row r="7454" ht="15">
      <c r="E7454" t="s">
        <v>4130</v>
      </c>
    </row>
    <row r="7455" ht="15">
      <c r="E7455" t="s">
        <v>4131</v>
      </c>
    </row>
    <row r="7456" ht="15">
      <c r="E7456" t="s">
        <v>4132</v>
      </c>
    </row>
    <row r="7457" ht="15">
      <c r="E7457" t="s">
        <v>4133</v>
      </c>
    </row>
    <row r="7458" ht="15">
      <c r="E7458" t="s">
        <v>4134</v>
      </c>
    </row>
    <row r="7459" ht="15">
      <c r="E7459" t="s">
        <v>4135</v>
      </c>
    </row>
    <row r="7460" ht="15">
      <c r="E7460" t="s">
        <v>4137</v>
      </c>
    </row>
    <row r="7461" ht="15">
      <c r="E7461" t="s">
        <v>4139</v>
      </c>
    </row>
    <row r="7462" ht="15">
      <c r="E7462" t="s">
        <v>4140</v>
      </c>
    </row>
    <row r="7463" ht="15">
      <c r="E7463" t="s">
        <v>4141</v>
      </c>
    </row>
    <row r="7464" ht="15">
      <c r="E7464" t="s">
        <v>4142</v>
      </c>
    </row>
    <row r="7465" ht="15">
      <c r="E7465" t="s">
        <v>4143</v>
      </c>
    </row>
    <row r="7466" ht="15">
      <c r="E7466" t="s">
        <v>4144</v>
      </c>
    </row>
    <row r="7467" ht="15">
      <c r="E7467" t="s">
        <v>4145</v>
      </c>
    </row>
    <row r="7468" ht="15">
      <c r="E7468" t="s">
        <v>4147</v>
      </c>
    </row>
    <row r="7469" ht="15">
      <c r="E7469" t="s">
        <v>4149</v>
      </c>
    </row>
    <row r="7470" ht="15">
      <c r="E7470" t="s">
        <v>4150</v>
      </c>
    </row>
    <row r="7471" ht="15">
      <c r="E7471" t="s">
        <v>4152</v>
      </c>
    </row>
    <row r="7472" ht="15">
      <c r="E7472" t="s">
        <v>4154</v>
      </c>
    </row>
    <row r="7473" ht="15">
      <c r="E7473" t="s">
        <v>4155</v>
      </c>
    </row>
    <row r="7474" ht="15">
      <c r="E7474" t="s">
        <v>4156</v>
      </c>
    </row>
    <row r="7475" ht="15">
      <c r="E7475" t="s">
        <v>4158</v>
      </c>
    </row>
    <row r="7476" ht="15">
      <c r="E7476" t="s">
        <v>4159</v>
      </c>
    </row>
    <row r="7477" ht="15">
      <c r="E7477" t="s">
        <v>4160</v>
      </c>
    </row>
    <row r="7478" ht="15">
      <c r="E7478" t="s">
        <v>4162</v>
      </c>
    </row>
    <row r="7479" ht="15">
      <c r="E7479" t="s">
        <v>4164</v>
      </c>
    </row>
    <row r="7480" ht="15">
      <c r="E7480" t="s">
        <v>4166</v>
      </c>
    </row>
    <row r="7481" ht="15">
      <c r="E7481" t="s">
        <v>4168</v>
      </c>
    </row>
    <row r="7482" ht="15">
      <c r="E7482" t="s">
        <v>4170</v>
      </c>
    </row>
    <row r="7483" ht="15">
      <c r="E7483" t="s">
        <v>4172</v>
      </c>
    </row>
    <row r="7484" ht="15">
      <c r="E7484" t="s">
        <v>4174</v>
      </c>
    </row>
    <row r="7485" ht="15">
      <c r="E7485" t="s">
        <v>4176</v>
      </c>
    </row>
    <row r="7486" ht="15">
      <c r="E7486" t="s">
        <v>4178</v>
      </c>
    </row>
    <row r="7487" ht="15">
      <c r="E7487" t="s">
        <v>4180</v>
      </c>
    </row>
    <row r="7488" ht="15">
      <c r="E7488" t="s">
        <v>4182</v>
      </c>
    </row>
    <row r="7489" ht="15">
      <c r="E7489" t="s">
        <v>4184</v>
      </c>
    </row>
    <row r="7490" ht="15">
      <c r="E7490" t="s">
        <v>4186</v>
      </c>
    </row>
    <row r="7491" ht="15">
      <c r="E7491" t="s">
        <v>4187</v>
      </c>
    </row>
    <row r="7492" ht="15">
      <c r="E7492" t="s">
        <v>4189</v>
      </c>
    </row>
    <row r="7493" ht="15">
      <c r="E7493" t="s">
        <v>4190</v>
      </c>
    </row>
    <row r="7494" ht="15">
      <c r="E7494" t="s">
        <v>4191</v>
      </c>
    </row>
    <row r="7495" ht="15">
      <c r="E7495" t="s">
        <v>4192</v>
      </c>
    </row>
    <row r="7496" ht="15">
      <c r="E7496" t="s">
        <v>4193</v>
      </c>
    </row>
    <row r="7497" ht="15">
      <c r="E7497" t="s">
        <v>4194</v>
      </c>
    </row>
    <row r="7498" ht="15">
      <c r="E7498" t="s">
        <v>4195</v>
      </c>
    </row>
    <row r="7499" ht="15">
      <c r="E7499" t="s">
        <v>4196</v>
      </c>
    </row>
    <row r="7500" ht="15">
      <c r="E7500" t="s">
        <v>4197</v>
      </c>
    </row>
    <row r="7501" ht="15">
      <c r="E7501" t="s">
        <v>4198</v>
      </c>
    </row>
    <row r="7502" ht="15">
      <c r="E7502" t="s">
        <v>4199</v>
      </c>
    </row>
    <row r="7503" ht="15">
      <c r="E7503" t="s">
        <v>4200</v>
      </c>
    </row>
    <row r="7504" ht="15">
      <c r="E7504" t="s">
        <v>4201</v>
      </c>
    </row>
    <row r="7505" ht="15">
      <c r="E7505" t="s">
        <v>4202</v>
      </c>
    </row>
    <row r="7506" ht="15">
      <c r="E7506" t="s">
        <v>4203</v>
      </c>
    </row>
    <row r="7507" ht="15">
      <c r="E7507" t="s">
        <v>4205</v>
      </c>
    </row>
    <row r="7508" ht="15">
      <c r="E7508" t="s">
        <v>4207</v>
      </c>
    </row>
    <row r="7509" ht="15">
      <c r="E7509" t="s">
        <v>4209</v>
      </c>
    </row>
    <row r="7510" ht="15">
      <c r="E7510" t="s">
        <v>4211</v>
      </c>
    </row>
    <row r="7511" ht="15">
      <c r="E7511" t="s">
        <v>4213</v>
      </c>
    </row>
    <row r="7512" ht="15">
      <c r="E7512" t="s">
        <v>4215</v>
      </c>
    </row>
    <row r="7513" ht="15">
      <c r="E7513" t="s">
        <v>4217</v>
      </c>
    </row>
    <row r="7514" ht="15">
      <c r="E7514" t="s">
        <v>4219</v>
      </c>
    </row>
    <row r="7515" ht="15">
      <c r="E7515" t="s">
        <v>4220</v>
      </c>
    </row>
    <row r="7516" ht="15">
      <c r="E7516" t="s">
        <v>4221</v>
      </c>
    </row>
    <row r="7517" ht="15">
      <c r="E7517" t="s">
        <v>4222</v>
      </c>
    </row>
    <row r="7518" ht="15">
      <c r="E7518" t="s">
        <v>4223</v>
      </c>
    </row>
    <row r="7519" ht="15">
      <c r="E7519" t="s">
        <v>4224</v>
      </c>
    </row>
    <row r="7520" ht="15">
      <c r="E7520" t="s">
        <v>4225</v>
      </c>
    </row>
    <row r="7521" ht="15">
      <c r="E7521" t="s">
        <v>4226</v>
      </c>
    </row>
    <row r="7522" ht="15">
      <c r="E7522" t="s">
        <v>4227</v>
      </c>
    </row>
    <row r="7523" ht="15">
      <c r="E7523" t="s">
        <v>4228</v>
      </c>
    </row>
    <row r="7524" ht="15">
      <c r="E7524" t="s">
        <v>4229</v>
      </c>
    </row>
    <row r="7525" ht="15">
      <c r="E7525" t="s">
        <v>4230</v>
      </c>
    </row>
    <row r="7526" ht="15">
      <c r="E7526" t="s">
        <v>4231</v>
      </c>
    </row>
    <row r="7527" ht="15">
      <c r="E7527" t="s">
        <v>4232</v>
      </c>
    </row>
    <row r="7528" ht="15">
      <c r="E7528" t="s">
        <v>4233</v>
      </c>
    </row>
    <row r="7529" ht="15">
      <c r="E7529" t="s">
        <v>4234</v>
      </c>
    </row>
    <row r="7530" ht="15">
      <c r="E7530" t="s">
        <v>4235</v>
      </c>
    </row>
    <row r="7531" ht="15">
      <c r="E7531" t="s">
        <v>4236</v>
      </c>
    </row>
    <row r="7532" ht="15">
      <c r="E7532" t="s">
        <v>4237</v>
      </c>
    </row>
    <row r="7533" ht="15">
      <c r="E7533" t="s">
        <v>4238</v>
      </c>
    </row>
    <row r="7534" ht="15">
      <c r="E7534" t="s">
        <v>4239</v>
      </c>
    </row>
    <row r="7535" ht="15">
      <c r="E7535" t="s">
        <v>4240</v>
      </c>
    </row>
    <row r="7536" ht="15">
      <c r="E7536" t="s">
        <v>4242</v>
      </c>
    </row>
    <row r="7537" ht="15">
      <c r="E7537" t="s">
        <v>4244</v>
      </c>
    </row>
    <row r="7538" ht="15">
      <c r="E7538" t="s">
        <v>4246</v>
      </c>
    </row>
    <row r="7539" ht="15">
      <c r="E7539" t="s">
        <v>4248</v>
      </c>
    </row>
    <row r="7540" ht="15">
      <c r="E7540" t="s">
        <v>4251</v>
      </c>
    </row>
    <row r="7541" ht="15">
      <c r="E7541" t="s">
        <v>4252</v>
      </c>
    </row>
    <row r="7542" ht="15">
      <c r="E7542" t="s">
        <v>4254</v>
      </c>
    </row>
    <row r="7543" ht="15">
      <c r="E7543" t="s">
        <v>4256</v>
      </c>
    </row>
    <row r="7544" ht="15">
      <c r="E7544" t="s">
        <v>4258</v>
      </c>
    </row>
    <row r="7545" ht="15">
      <c r="E7545" t="s">
        <v>4260</v>
      </c>
    </row>
    <row r="7546" ht="15">
      <c r="E7546" t="s">
        <v>4262</v>
      </c>
    </row>
    <row r="7547" ht="15">
      <c r="E7547" t="s">
        <v>4264</v>
      </c>
    </row>
    <row r="7548" ht="15">
      <c r="E7548" t="s">
        <v>4266</v>
      </c>
    </row>
    <row r="7549" ht="15">
      <c r="E7549" t="s">
        <v>4268</v>
      </c>
    </row>
    <row r="7550" ht="15">
      <c r="E7550" t="s">
        <v>4270</v>
      </c>
    </row>
    <row r="7551" ht="15">
      <c r="E7551" t="s">
        <v>4271</v>
      </c>
    </row>
    <row r="7552" ht="15">
      <c r="E7552" t="s">
        <v>4272</v>
      </c>
    </row>
    <row r="7553" ht="15">
      <c r="E7553" t="s">
        <v>4275</v>
      </c>
    </row>
    <row r="7554" ht="15">
      <c r="E7554" t="s">
        <v>4277</v>
      </c>
    </row>
    <row r="7555" ht="15">
      <c r="E7555" t="s">
        <v>4278</v>
      </c>
    </row>
    <row r="7556" ht="15">
      <c r="E7556" t="s">
        <v>4279</v>
      </c>
    </row>
    <row r="7557" ht="15">
      <c r="E7557" t="s">
        <v>4280</v>
      </c>
    </row>
    <row r="7558" ht="15">
      <c r="E7558" t="s">
        <v>4281</v>
      </c>
    </row>
    <row r="7559" ht="15">
      <c r="E7559" t="s">
        <v>4283</v>
      </c>
    </row>
    <row r="7560" ht="15">
      <c r="E7560" t="s">
        <v>4285</v>
      </c>
    </row>
    <row r="7561" ht="15">
      <c r="E7561" t="s">
        <v>4286</v>
      </c>
    </row>
    <row r="7562" ht="15">
      <c r="E7562" t="s">
        <v>4288</v>
      </c>
    </row>
    <row r="7563" ht="15">
      <c r="E7563" t="s">
        <v>4289</v>
      </c>
    </row>
    <row r="7564" ht="15">
      <c r="E7564" t="s">
        <v>4291</v>
      </c>
    </row>
    <row r="7565" ht="15">
      <c r="E7565" t="s">
        <v>4293</v>
      </c>
    </row>
    <row r="7566" ht="15">
      <c r="E7566" t="s">
        <v>4294</v>
      </c>
    </row>
    <row r="7567" ht="15">
      <c r="E7567" t="s">
        <v>4295</v>
      </c>
    </row>
    <row r="7568" ht="15">
      <c r="E7568" t="s">
        <v>4296</v>
      </c>
    </row>
    <row r="7569" ht="15">
      <c r="E7569" t="s">
        <v>4298</v>
      </c>
    </row>
    <row r="7570" ht="15">
      <c r="E7570" t="s">
        <v>4300</v>
      </c>
    </row>
    <row r="7571" ht="15">
      <c r="E7571" t="s">
        <v>4302</v>
      </c>
    </row>
    <row r="7572" ht="15">
      <c r="E7572" t="s">
        <v>4304</v>
      </c>
    </row>
    <row r="7573" ht="15">
      <c r="E7573" t="s">
        <v>4306</v>
      </c>
    </row>
    <row r="7574" ht="15">
      <c r="E7574" t="s">
        <v>4308</v>
      </c>
    </row>
    <row r="7575" ht="15">
      <c r="E7575" t="s">
        <v>4309</v>
      </c>
    </row>
    <row r="7576" ht="15">
      <c r="E7576" t="s">
        <v>4310</v>
      </c>
    </row>
    <row r="7577" ht="15">
      <c r="E7577" t="s">
        <v>4311</v>
      </c>
    </row>
    <row r="7578" ht="15">
      <c r="E7578" t="s">
        <v>4312</v>
      </c>
    </row>
    <row r="7579" ht="15">
      <c r="E7579" t="s">
        <v>4313</v>
      </c>
    </row>
    <row r="7580" ht="15">
      <c r="E7580" t="s">
        <v>4314</v>
      </c>
    </row>
    <row r="7581" ht="15">
      <c r="E7581" t="s">
        <v>4315</v>
      </c>
    </row>
    <row r="7582" ht="15">
      <c r="E7582" t="s">
        <v>4316</v>
      </c>
    </row>
    <row r="7583" ht="15">
      <c r="E7583" t="s">
        <v>4317</v>
      </c>
    </row>
    <row r="7584" ht="15">
      <c r="E7584" t="s">
        <v>4318</v>
      </c>
    </row>
    <row r="7585" ht="15">
      <c r="E7585" t="s">
        <v>4319</v>
      </c>
    </row>
    <row r="7586" ht="15">
      <c r="E7586" t="s">
        <v>4320</v>
      </c>
    </row>
    <row r="7587" ht="15">
      <c r="E7587" t="s">
        <v>4322</v>
      </c>
    </row>
    <row r="7588" ht="15">
      <c r="E7588" t="s">
        <v>4324</v>
      </c>
    </row>
    <row r="7589" ht="15">
      <c r="E7589" t="s">
        <v>4327</v>
      </c>
    </row>
    <row r="7590" ht="15">
      <c r="E7590" t="s">
        <v>4328</v>
      </c>
    </row>
    <row r="7591" ht="15">
      <c r="E7591" t="s">
        <v>4329</v>
      </c>
    </row>
    <row r="7592" ht="15">
      <c r="E7592" t="s">
        <v>4330</v>
      </c>
    </row>
    <row r="7593" ht="15">
      <c r="E7593" t="s">
        <v>4331</v>
      </c>
    </row>
    <row r="7594" ht="15">
      <c r="E7594" t="s">
        <v>4332</v>
      </c>
    </row>
    <row r="7595" ht="15">
      <c r="E7595" t="s">
        <v>4333</v>
      </c>
    </row>
    <row r="7596" ht="15">
      <c r="E7596" t="s">
        <v>4335</v>
      </c>
    </row>
    <row r="7597" ht="15">
      <c r="E7597" t="s">
        <v>4336</v>
      </c>
    </row>
    <row r="7598" ht="15">
      <c r="E7598" t="s">
        <v>4337</v>
      </c>
    </row>
    <row r="7599" ht="15">
      <c r="E7599" t="s">
        <v>4338</v>
      </c>
    </row>
    <row r="7600" ht="15">
      <c r="E7600" t="s">
        <v>4339</v>
      </c>
    </row>
    <row r="7601" ht="15">
      <c r="E7601" t="s">
        <v>4340</v>
      </c>
    </row>
    <row r="7602" ht="15">
      <c r="E7602" t="s">
        <v>4341</v>
      </c>
    </row>
    <row r="7603" ht="15">
      <c r="E7603" t="s">
        <v>4342</v>
      </c>
    </row>
    <row r="7604" ht="15">
      <c r="E7604" t="s">
        <v>4343</v>
      </c>
    </row>
    <row r="7605" ht="15">
      <c r="E7605" t="s">
        <v>4344</v>
      </c>
    </row>
    <row r="7606" ht="15">
      <c r="E7606" t="s">
        <v>4345</v>
      </c>
    </row>
    <row r="7607" ht="15">
      <c r="E7607" t="s">
        <v>4346</v>
      </c>
    </row>
    <row r="7608" ht="15">
      <c r="E7608" t="s">
        <v>4347</v>
      </c>
    </row>
    <row r="7609" ht="15">
      <c r="E7609" t="s">
        <v>4348</v>
      </c>
    </row>
    <row r="7610" ht="15">
      <c r="E7610" t="s">
        <v>4349</v>
      </c>
    </row>
    <row r="7611" ht="15">
      <c r="E7611" t="s">
        <v>4350</v>
      </c>
    </row>
    <row r="7612" ht="15">
      <c r="E7612" t="s">
        <v>4351</v>
      </c>
    </row>
    <row r="7613" ht="15">
      <c r="E7613" t="s">
        <v>4353</v>
      </c>
    </row>
    <row r="7614" ht="15">
      <c r="E7614" t="s">
        <v>4354</v>
      </c>
    </row>
    <row r="7615" ht="15">
      <c r="E7615" t="s">
        <v>4355</v>
      </c>
    </row>
    <row r="7616" ht="15">
      <c r="E7616" t="s">
        <v>4357</v>
      </c>
    </row>
    <row r="7617" ht="15">
      <c r="E7617" t="s">
        <v>4358</v>
      </c>
    </row>
    <row r="7618" ht="15">
      <c r="E7618" t="s">
        <v>4360</v>
      </c>
    </row>
    <row r="7619" ht="15">
      <c r="E7619" t="s">
        <v>4362</v>
      </c>
    </row>
    <row r="7620" ht="15">
      <c r="E7620" t="s">
        <v>4364</v>
      </c>
    </row>
    <row r="7621" ht="15">
      <c r="E7621" t="s">
        <v>4366</v>
      </c>
    </row>
    <row r="7622" ht="15">
      <c r="E7622" t="s">
        <v>4368</v>
      </c>
    </row>
    <row r="7623" ht="15">
      <c r="E7623" t="s">
        <v>4370</v>
      </c>
    </row>
    <row r="7624" ht="15">
      <c r="E7624" t="s">
        <v>4372</v>
      </c>
    </row>
    <row r="7625" ht="15">
      <c r="E7625" t="s">
        <v>4374</v>
      </c>
    </row>
    <row r="7626" ht="15">
      <c r="E7626" t="s">
        <v>4376</v>
      </c>
    </row>
    <row r="7627" ht="15">
      <c r="E7627" t="s">
        <v>4378</v>
      </c>
    </row>
    <row r="7628" ht="15">
      <c r="E7628" t="s">
        <v>4380</v>
      </c>
    </row>
    <row r="7629" ht="15">
      <c r="E7629" t="s">
        <v>4382</v>
      </c>
    </row>
    <row r="7630" ht="15">
      <c r="E7630" t="s">
        <v>4384</v>
      </c>
    </row>
    <row r="7631" ht="15">
      <c r="E7631" t="s">
        <v>4386</v>
      </c>
    </row>
    <row r="7632" ht="15">
      <c r="E7632" t="s">
        <v>4388</v>
      </c>
    </row>
    <row r="7633" ht="15">
      <c r="E7633" t="s">
        <v>4390</v>
      </c>
    </row>
    <row r="7634" ht="15">
      <c r="E7634" t="s">
        <v>4392</v>
      </c>
    </row>
    <row r="7635" ht="15">
      <c r="E7635" t="s">
        <v>4394</v>
      </c>
    </row>
    <row r="7636" ht="15">
      <c r="E7636" t="s">
        <v>4396</v>
      </c>
    </row>
    <row r="7637" ht="15">
      <c r="E7637" t="s">
        <v>4398</v>
      </c>
    </row>
    <row r="7638" ht="15">
      <c r="E7638" t="s">
        <v>4400</v>
      </c>
    </row>
    <row r="7639" ht="15">
      <c r="E7639" t="s">
        <v>4402</v>
      </c>
    </row>
    <row r="7640" ht="15">
      <c r="E7640" t="s">
        <v>4403</v>
      </c>
    </row>
    <row r="7641" ht="15">
      <c r="E7641" t="s">
        <v>4404</v>
      </c>
    </row>
    <row r="7642" ht="15">
      <c r="E7642" t="s">
        <v>4405</v>
      </c>
    </row>
    <row r="7643" ht="15">
      <c r="E7643" t="s">
        <v>4406</v>
      </c>
    </row>
    <row r="7644" ht="15">
      <c r="E7644" t="s">
        <v>4407</v>
      </c>
    </row>
    <row r="7645" ht="15">
      <c r="E7645" t="s">
        <v>4408</v>
      </c>
    </row>
    <row r="7646" ht="15">
      <c r="E7646" t="s">
        <v>4409</v>
      </c>
    </row>
    <row r="7647" ht="15">
      <c r="E7647" t="s">
        <v>4410</v>
      </c>
    </row>
    <row r="7648" ht="15">
      <c r="E7648" t="s">
        <v>4411</v>
      </c>
    </row>
    <row r="7649" ht="15">
      <c r="E7649" t="s">
        <v>4412</v>
      </c>
    </row>
    <row r="7650" ht="15">
      <c r="E7650" t="s">
        <v>4413</v>
      </c>
    </row>
    <row r="7651" ht="15">
      <c r="E7651" t="s">
        <v>4414</v>
      </c>
    </row>
    <row r="7652" ht="15">
      <c r="E7652" t="s">
        <v>4416</v>
      </c>
    </row>
    <row r="7653" ht="15">
      <c r="E7653" t="s">
        <v>4417</v>
      </c>
    </row>
    <row r="7654" ht="15">
      <c r="E7654" t="s">
        <v>4418</v>
      </c>
    </row>
    <row r="7655" ht="15">
      <c r="E7655" t="s">
        <v>4419</v>
      </c>
    </row>
    <row r="7656" ht="15">
      <c r="E7656" t="s">
        <v>4420</v>
      </c>
    </row>
    <row r="7657" ht="15">
      <c r="E7657" t="s">
        <v>4421</v>
      </c>
    </row>
    <row r="7658" ht="15">
      <c r="E7658" t="s">
        <v>4422</v>
      </c>
    </row>
    <row r="7659" ht="15">
      <c r="E7659" t="s">
        <v>4423</v>
      </c>
    </row>
    <row r="7660" ht="15">
      <c r="E7660" t="s">
        <v>4424</v>
      </c>
    </row>
    <row r="7661" ht="15">
      <c r="E7661" t="s">
        <v>4425</v>
      </c>
    </row>
    <row r="7662" ht="15">
      <c r="E7662" t="s">
        <v>4426</v>
      </c>
    </row>
    <row r="7663" ht="15">
      <c r="E7663" t="s">
        <v>4427</v>
      </c>
    </row>
    <row r="7664" ht="15">
      <c r="E7664" t="s">
        <v>4428</v>
      </c>
    </row>
    <row r="7665" ht="15">
      <c r="E7665" t="s">
        <v>4429</v>
      </c>
    </row>
    <row r="7666" ht="15">
      <c r="E7666" t="s">
        <v>4430</v>
      </c>
    </row>
    <row r="7667" ht="15">
      <c r="E7667" t="s">
        <v>4431</v>
      </c>
    </row>
    <row r="7668" ht="15">
      <c r="E7668" t="s">
        <v>4432</v>
      </c>
    </row>
    <row r="7669" ht="15">
      <c r="E7669" t="s">
        <v>4433</v>
      </c>
    </row>
    <row r="7670" ht="15">
      <c r="E7670" t="s">
        <v>4434</v>
      </c>
    </row>
    <row r="7671" ht="15">
      <c r="E7671" t="s">
        <v>4435</v>
      </c>
    </row>
    <row r="7672" ht="15">
      <c r="E7672" t="s">
        <v>4438</v>
      </c>
    </row>
    <row r="7673" ht="15">
      <c r="E7673" t="s">
        <v>4439</v>
      </c>
    </row>
    <row r="7674" ht="15">
      <c r="E7674" t="s">
        <v>4440</v>
      </c>
    </row>
    <row r="7675" ht="15">
      <c r="E7675" t="s">
        <v>4441</v>
      </c>
    </row>
    <row r="7676" ht="15">
      <c r="E7676" t="s">
        <v>4443</v>
      </c>
    </row>
    <row r="7677" ht="15">
      <c r="E7677" t="s">
        <v>4445</v>
      </c>
    </row>
    <row r="7678" ht="15">
      <c r="E7678" t="s">
        <v>4447</v>
      </c>
    </row>
    <row r="7679" ht="15">
      <c r="E7679" t="s">
        <v>4448</v>
      </c>
    </row>
    <row r="7680" ht="15">
      <c r="E7680" t="s">
        <v>4450</v>
      </c>
    </row>
    <row r="7681" ht="15">
      <c r="E7681" t="s">
        <v>4452</v>
      </c>
    </row>
    <row r="7682" ht="15">
      <c r="E7682" t="s">
        <v>4454</v>
      </c>
    </row>
    <row r="7683" ht="15">
      <c r="E7683" t="s">
        <v>4456</v>
      </c>
    </row>
    <row r="7684" ht="15">
      <c r="E7684" t="s">
        <v>4458</v>
      </c>
    </row>
    <row r="7685" ht="15">
      <c r="E7685" t="s">
        <v>4460</v>
      </c>
    </row>
    <row r="7686" ht="15">
      <c r="E7686" t="s">
        <v>4462</v>
      </c>
    </row>
    <row r="7687" ht="15">
      <c r="E7687" t="s">
        <v>4464</v>
      </c>
    </row>
    <row r="7688" ht="15">
      <c r="E7688" t="s">
        <v>4466</v>
      </c>
    </row>
    <row r="7689" ht="15">
      <c r="E7689" t="s">
        <v>4468</v>
      </c>
    </row>
    <row r="7690" ht="15">
      <c r="E7690" t="s">
        <v>4470</v>
      </c>
    </row>
    <row r="7691" ht="15">
      <c r="E7691" t="s">
        <v>4472</v>
      </c>
    </row>
    <row r="7692" ht="15">
      <c r="E7692" t="s">
        <v>4474</v>
      </c>
    </row>
    <row r="7693" ht="15">
      <c r="E7693" t="s">
        <v>4475</v>
      </c>
    </row>
    <row r="7694" ht="15">
      <c r="E7694" t="s">
        <v>4478</v>
      </c>
    </row>
    <row r="7695" ht="15">
      <c r="E7695" t="s">
        <v>4480</v>
      </c>
    </row>
    <row r="7696" ht="15">
      <c r="E7696" t="s">
        <v>4483</v>
      </c>
    </row>
    <row r="7697" ht="15">
      <c r="E7697" t="s">
        <v>4485</v>
      </c>
    </row>
    <row r="7698" ht="15">
      <c r="E7698" t="s">
        <v>4487</v>
      </c>
    </row>
    <row r="7699" ht="15">
      <c r="E7699" t="s">
        <v>4489</v>
      </c>
    </row>
    <row r="7700" ht="15">
      <c r="E7700" t="s">
        <v>4491</v>
      </c>
    </row>
    <row r="7701" ht="15">
      <c r="E7701" t="s">
        <v>4493</v>
      </c>
    </row>
    <row r="7702" ht="15">
      <c r="E7702" t="s">
        <v>4494</v>
      </c>
    </row>
    <row r="7703" ht="15">
      <c r="E7703" t="s">
        <v>4495</v>
      </c>
    </row>
    <row r="7704" ht="15">
      <c r="E7704" t="s">
        <v>4496</v>
      </c>
    </row>
    <row r="7705" ht="15">
      <c r="E7705" t="s">
        <v>4498</v>
      </c>
    </row>
    <row r="7706" ht="15">
      <c r="E7706" t="s">
        <v>4499</v>
      </c>
    </row>
    <row r="7707" ht="15">
      <c r="E7707" t="s">
        <v>4500</v>
      </c>
    </row>
    <row r="7708" ht="15">
      <c r="E7708" t="s">
        <v>4501</v>
      </c>
    </row>
    <row r="7709" ht="15">
      <c r="E7709" t="s">
        <v>4503</v>
      </c>
    </row>
    <row r="7710" ht="15">
      <c r="E7710" t="s">
        <v>4504</v>
      </c>
    </row>
    <row r="7711" ht="15">
      <c r="E7711" t="s">
        <v>4506</v>
      </c>
    </row>
    <row r="7712" ht="15">
      <c r="E7712" t="s">
        <v>4507</v>
      </c>
    </row>
    <row r="7713" ht="15">
      <c r="E7713" t="s">
        <v>4510</v>
      </c>
    </row>
    <row r="7714" ht="15">
      <c r="E7714" t="s">
        <v>4512</v>
      </c>
    </row>
    <row r="7715" ht="15">
      <c r="E7715" t="s">
        <v>4513</v>
      </c>
    </row>
    <row r="7716" ht="15">
      <c r="E7716" t="s">
        <v>4515</v>
      </c>
    </row>
    <row r="7717" ht="15">
      <c r="E7717" t="s">
        <v>4516</v>
      </c>
    </row>
    <row r="7718" ht="15">
      <c r="E7718" t="s">
        <v>4518</v>
      </c>
    </row>
    <row r="7719" ht="15">
      <c r="E7719" t="s">
        <v>4520</v>
      </c>
    </row>
    <row r="7720" ht="15">
      <c r="E7720" t="s">
        <v>4522</v>
      </c>
    </row>
    <row r="7721" ht="15">
      <c r="E7721" t="s">
        <v>4523</v>
      </c>
    </row>
    <row r="7722" ht="15">
      <c r="E7722" t="s">
        <v>4524</v>
      </c>
    </row>
    <row r="7723" ht="15">
      <c r="E7723" t="s">
        <v>4526</v>
      </c>
    </row>
    <row r="7724" ht="15">
      <c r="E7724" t="s">
        <v>4527</v>
      </c>
    </row>
    <row r="7725" ht="15">
      <c r="E7725" t="s">
        <v>4528</v>
      </c>
    </row>
    <row r="7726" ht="15">
      <c r="E7726" t="s">
        <v>4529</v>
      </c>
    </row>
    <row r="7727" ht="15">
      <c r="E7727" t="s">
        <v>4531</v>
      </c>
    </row>
    <row r="7728" ht="15">
      <c r="E7728" t="s">
        <v>4532</v>
      </c>
    </row>
    <row r="7729" ht="15">
      <c r="E7729" t="s">
        <v>4533</v>
      </c>
    </row>
    <row r="7730" ht="15">
      <c r="E7730" t="s">
        <v>4534</v>
      </c>
    </row>
    <row r="7731" ht="15">
      <c r="E7731" t="s">
        <v>4535</v>
      </c>
    </row>
    <row r="7732" ht="15">
      <c r="E7732" t="s">
        <v>4536</v>
      </c>
    </row>
    <row r="7733" ht="15">
      <c r="E7733" t="s">
        <v>4537</v>
      </c>
    </row>
    <row r="7734" ht="15">
      <c r="E7734" t="s">
        <v>4539</v>
      </c>
    </row>
    <row r="7735" ht="15">
      <c r="E7735" t="s">
        <v>4540</v>
      </c>
    </row>
    <row r="7736" ht="15">
      <c r="E7736" t="s">
        <v>4541</v>
      </c>
    </row>
    <row r="7737" ht="15">
      <c r="E7737" t="s">
        <v>4542</v>
      </c>
    </row>
    <row r="7738" ht="15">
      <c r="E7738" t="s">
        <v>4543</v>
      </c>
    </row>
    <row r="7739" ht="15">
      <c r="E7739" t="s">
        <v>4544</v>
      </c>
    </row>
    <row r="7740" ht="15">
      <c r="E7740" t="s">
        <v>4545</v>
      </c>
    </row>
    <row r="7741" ht="15">
      <c r="E7741" t="s">
        <v>4546</v>
      </c>
    </row>
    <row r="7742" ht="15">
      <c r="E7742" t="s">
        <v>4547</v>
      </c>
    </row>
    <row r="7743" ht="15">
      <c r="E7743" t="s">
        <v>4548</v>
      </c>
    </row>
    <row r="7744" ht="15">
      <c r="E7744" t="s">
        <v>4549</v>
      </c>
    </row>
    <row r="7745" ht="15">
      <c r="E7745" t="s">
        <v>4550</v>
      </c>
    </row>
    <row r="7746" ht="15">
      <c r="E7746" t="s">
        <v>4551</v>
      </c>
    </row>
    <row r="7747" ht="15">
      <c r="E7747" t="s">
        <v>4553</v>
      </c>
    </row>
    <row r="7748" ht="15">
      <c r="E7748" t="s">
        <v>4554</v>
      </c>
    </row>
    <row r="7749" ht="15">
      <c r="E7749" t="s">
        <v>4556</v>
      </c>
    </row>
    <row r="7750" ht="15">
      <c r="E7750" t="s">
        <v>4558</v>
      </c>
    </row>
    <row r="7751" ht="15">
      <c r="E7751" t="s">
        <v>4559</v>
      </c>
    </row>
    <row r="7752" ht="15">
      <c r="E7752" t="s">
        <v>4560</v>
      </c>
    </row>
    <row r="7753" ht="15">
      <c r="E7753" t="s">
        <v>4561</v>
      </c>
    </row>
    <row r="7754" ht="15">
      <c r="E7754" t="s">
        <v>4562</v>
      </c>
    </row>
    <row r="7755" ht="15">
      <c r="E7755" t="s">
        <v>4563</v>
      </c>
    </row>
    <row r="7756" ht="15">
      <c r="E7756" t="s">
        <v>4564</v>
      </c>
    </row>
    <row r="7757" ht="15">
      <c r="E7757" t="s">
        <v>4565</v>
      </c>
    </row>
    <row r="7758" ht="15">
      <c r="E7758" t="s">
        <v>4567</v>
      </c>
    </row>
    <row r="7759" ht="15">
      <c r="E7759" t="s">
        <v>4569</v>
      </c>
    </row>
    <row r="7760" ht="15">
      <c r="E7760" t="s">
        <v>4570</v>
      </c>
    </row>
    <row r="7761" ht="15">
      <c r="E7761" t="s">
        <v>4571</v>
      </c>
    </row>
    <row r="7762" ht="15">
      <c r="E7762" t="s">
        <v>4572</v>
      </c>
    </row>
    <row r="7763" ht="15">
      <c r="E7763" t="s">
        <v>4574</v>
      </c>
    </row>
    <row r="7764" ht="15">
      <c r="E7764" t="s">
        <v>4575</v>
      </c>
    </row>
    <row r="7765" ht="15">
      <c r="E7765" t="s">
        <v>4576</v>
      </c>
    </row>
    <row r="7766" ht="15">
      <c r="E7766" t="s">
        <v>4577</v>
      </c>
    </row>
    <row r="7767" ht="15">
      <c r="E7767" t="s">
        <v>4578</v>
      </c>
    </row>
    <row r="7768" ht="15">
      <c r="E7768" t="s">
        <v>4579</v>
      </c>
    </row>
    <row r="7769" ht="15">
      <c r="E7769" t="s">
        <v>4580</v>
      </c>
    </row>
    <row r="7770" ht="15">
      <c r="E7770" t="s">
        <v>4581</v>
      </c>
    </row>
    <row r="7771" ht="15">
      <c r="E7771" t="s">
        <v>4582</v>
      </c>
    </row>
    <row r="7772" ht="15">
      <c r="E7772" t="s">
        <v>4583</v>
      </c>
    </row>
    <row r="7773" ht="15">
      <c r="E7773" t="s">
        <v>4584</v>
      </c>
    </row>
    <row r="7774" ht="15">
      <c r="E7774" t="s">
        <v>4585</v>
      </c>
    </row>
    <row r="7775" ht="15">
      <c r="E7775" t="s">
        <v>4586</v>
      </c>
    </row>
    <row r="7776" ht="15">
      <c r="E7776" t="s">
        <v>4588</v>
      </c>
    </row>
    <row r="7777" ht="15">
      <c r="E7777" t="s">
        <v>4589</v>
      </c>
    </row>
    <row r="7778" ht="15">
      <c r="E7778" t="s">
        <v>4590</v>
      </c>
    </row>
    <row r="7779" ht="15">
      <c r="E7779" t="s">
        <v>4591</v>
      </c>
    </row>
    <row r="7780" ht="15">
      <c r="E7780" t="s">
        <v>4592</v>
      </c>
    </row>
    <row r="7781" ht="15">
      <c r="E7781" t="s">
        <v>4593</v>
      </c>
    </row>
    <row r="7782" ht="15">
      <c r="E7782" t="s">
        <v>4594</v>
      </c>
    </row>
    <row r="7783" ht="15">
      <c r="E7783" t="s">
        <v>4595</v>
      </c>
    </row>
    <row r="7784" ht="15">
      <c r="E7784" t="s">
        <v>4597</v>
      </c>
    </row>
    <row r="7785" ht="15">
      <c r="E7785" t="s">
        <v>4598</v>
      </c>
    </row>
    <row r="7786" ht="15">
      <c r="E7786" t="s">
        <v>4599</v>
      </c>
    </row>
    <row r="7787" ht="15">
      <c r="E7787" t="s">
        <v>4600</v>
      </c>
    </row>
    <row r="7788" ht="15">
      <c r="E7788" t="s">
        <v>4601</v>
      </c>
    </row>
    <row r="7789" ht="15">
      <c r="E7789" t="s">
        <v>4602</v>
      </c>
    </row>
    <row r="7790" ht="15">
      <c r="E7790" t="s">
        <v>4603</v>
      </c>
    </row>
    <row r="7791" ht="15">
      <c r="E7791" t="s">
        <v>4604</v>
      </c>
    </row>
    <row r="7792" ht="15">
      <c r="E7792" t="s">
        <v>4605</v>
      </c>
    </row>
    <row r="7793" ht="15">
      <c r="E7793" t="s">
        <v>4606</v>
      </c>
    </row>
    <row r="7794" ht="15">
      <c r="E7794" t="s">
        <v>4607</v>
      </c>
    </row>
    <row r="7795" ht="15">
      <c r="E7795" t="s">
        <v>4608</v>
      </c>
    </row>
    <row r="7796" ht="15">
      <c r="E7796" t="s">
        <v>4611</v>
      </c>
    </row>
    <row r="7797" ht="15">
      <c r="E7797" t="s">
        <v>4612</v>
      </c>
    </row>
    <row r="7798" ht="15">
      <c r="E7798" t="s">
        <v>4614</v>
      </c>
    </row>
    <row r="7799" ht="15">
      <c r="E7799" t="s">
        <v>4615</v>
      </c>
    </row>
    <row r="7800" ht="15">
      <c r="E7800" t="s">
        <v>4616</v>
      </c>
    </row>
    <row r="7801" ht="15">
      <c r="E7801" t="s">
        <v>4618</v>
      </c>
    </row>
    <row r="7802" ht="15">
      <c r="E7802" t="s">
        <v>4620</v>
      </c>
    </row>
    <row r="7803" ht="15">
      <c r="E7803" t="s">
        <v>4621</v>
      </c>
    </row>
    <row r="7804" ht="15">
      <c r="E7804" t="s">
        <v>4622</v>
      </c>
    </row>
    <row r="7805" ht="15">
      <c r="E7805" t="s">
        <v>4624</v>
      </c>
    </row>
    <row r="7806" ht="15">
      <c r="E7806" t="s">
        <v>4625</v>
      </c>
    </row>
    <row r="7807" ht="15">
      <c r="E7807" t="s">
        <v>4626</v>
      </c>
    </row>
    <row r="7808" ht="15">
      <c r="E7808" t="s">
        <v>4627</v>
      </c>
    </row>
    <row r="7809" ht="15">
      <c r="E7809" t="s">
        <v>4628</v>
      </c>
    </row>
    <row r="7810" ht="15">
      <c r="E7810" t="s">
        <v>4629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pageSetUpPr fitToPage="1"/>
  </sheetPr>
  <dimension ref="A1:Q24"/>
  <sheetViews>
    <sheetView workbookViewId="0" topLeftCell="A1">
      <selection activeCell="F1" sqref="F1"/>
    </sheetView>
  </sheetViews>
  <sheetFormatPr defaultColWidth="9.140625" defaultRowHeight="15"/>
  <cols>
    <col min="1" max="1" width="10.421875" style="23" bestFit="1" customWidth="1"/>
    <col min="2" max="2" width="35.8515625" style="23" bestFit="1" customWidth="1"/>
    <col min="3" max="3" width="11.28125" style="23" customWidth="1"/>
    <col min="4" max="4" width="38.421875" style="23" bestFit="1" customWidth="1"/>
    <col min="5" max="5" width="9.57421875" style="23" bestFit="1" customWidth="1"/>
    <col min="6" max="6" width="21.140625" style="23" bestFit="1" customWidth="1"/>
    <col min="7" max="16" width="16.421875" style="23" customWidth="1"/>
    <col min="17" max="17" width="20.00390625" style="23" customWidth="1"/>
    <col min="18" max="16384" width="9.140625" style="23" customWidth="1"/>
  </cols>
  <sheetData>
    <row r="1" spans="2:17" ht="15">
      <c r="B1" s="22"/>
      <c r="C1" s="22"/>
      <c r="D1" s="22"/>
      <c r="E1" s="22"/>
      <c r="F1" s="24" t="e">
        <f>IF(ISBLANK(#REF!),"Decision Package",#REF!)</f>
        <v>#REF!</v>
      </c>
      <c r="G1" s="24" t="e">
        <f>IF(ISBLANK(#REF!),"Decision Package",#REF!)</f>
        <v>#REF!</v>
      </c>
      <c r="H1" s="24" t="e">
        <f>IF(ISBLANK(#REF!),"Decision Package",#REF!)</f>
        <v>#REF!</v>
      </c>
      <c r="I1" s="24" t="e">
        <f>IF(ISBLANK(#REF!),"Decision Package",#REF!)</f>
        <v>#REF!</v>
      </c>
      <c r="J1" s="24" t="e">
        <f>IF(ISBLANK(#REF!),"Decision Package",#REF!)</f>
        <v>#REF!</v>
      </c>
      <c r="K1" s="24" t="e">
        <f>IF(ISBLANK(#REF!),"Decision Package",#REF!)</f>
        <v>#REF!</v>
      </c>
      <c r="L1" s="24" t="e">
        <f>IF(ISBLANK(#REF!),"Decision Package",#REF!)</f>
        <v>#REF!</v>
      </c>
      <c r="M1" s="24" t="e">
        <f>IF(ISBLANK(#REF!),"Decision Package",#REF!)</f>
        <v>#REF!</v>
      </c>
      <c r="N1" s="24" t="e">
        <f>IF(ISBLANK(#REF!),"Decision Package",#REF!)</f>
        <v>#REF!</v>
      </c>
      <c r="O1" s="24" t="e">
        <f>IF(ISBLANK(#REF!),"Decision Package",#REF!)</f>
        <v>#REF!</v>
      </c>
      <c r="P1" s="24" t="e">
        <f>IF(ISBLANK(#REF!),"Decision Package",#REF!)</f>
        <v>#REF!</v>
      </c>
      <c r="Q1" s="24" t="e">
        <f>IF(ISBLANK(#REF!),"Decision Package",#REF!)</f>
        <v>#REF!</v>
      </c>
    </row>
    <row r="2" spans="2:17" ht="15">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2:17" ht="15">
      <c r="B3" s="22"/>
      <c r="C3" s="22"/>
      <c r="D3" s="22"/>
      <c r="E3" s="22"/>
      <c r="F3" s="24" t="s">
        <v>318</v>
      </c>
      <c r="G3" s="24" t="s">
        <v>318</v>
      </c>
      <c r="H3" s="24" t="s">
        <v>318</v>
      </c>
      <c r="I3" s="24" t="s">
        <v>318</v>
      </c>
      <c r="J3" s="24" t="s">
        <v>318</v>
      </c>
      <c r="K3" s="24" t="s">
        <v>318</v>
      </c>
      <c r="L3" s="24" t="s">
        <v>318</v>
      </c>
      <c r="M3" s="24" t="s">
        <v>318</v>
      </c>
      <c r="N3" s="24" t="s">
        <v>318</v>
      </c>
      <c r="O3" s="24" t="s">
        <v>318</v>
      </c>
      <c r="P3" s="24" t="s">
        <v>318</v>
      </c>
      <c r="Q3" s="24" t="s">
        <v>318</v>
      </c>
    </row>
    <row r="4" spans="1:17" ht="15">
      <c r="A4" s="23" t="s">
        <v>317</v>
      </c>
      <c r="B4" s="22"/>
      <c r="C4" s="22"/>
      <c r="D4" s="22"/>
      <c r="E4" s="22"/>
      <c r="F4" s="24" t="s">
        <v>319</v>
      </c>
      <c r="G4" s="24" t="s">
        <v>320</v>
      </c>
      <c r="H4" s="24" t="s">
        <v>321</v>
      </c>
      <c r="I4" s="24" t="s">
        <v>322</v>
      </c>
      <c r="J4" s="24" t="s">
        <v>323</v>
      </c>
      <c r="K4" s="24" t="s">
        <v>324</v>
      </c>
      <c r="L4" s="24" t="s">
        <v>325</v>
      </c>
      <c r="M4" s="24" t="s">
        <v>326</v>
      </c>
      <c r="N4" s="24" t="s">
        <v>327</v>
      </c>
      <c r="O4" s="24" t="s">
        <v>328</v>
      </c>
      <c r="P4" s="24" t="s">
        <v>329</v>
      </c>
      <c r="Q4" s="24" t="s">
        <v>330</v>
      </c>
    </row>
    <row r="5" spans="1:17" ht="15">
      <c r="A5" s="25" t="e">
        <f>IF(ISBLANK(#REF!),"",#REF!)</f>
        <v>#REF!</v>
      </c>
      <c r="B5" s="26" t="e">
        <f>IF(ISBLANK(#REF!),"",#REF!)</f>
        <v>#REF!</v>
      </c>
      <c r="C5" s="26" t="e">
        <f>IF(B5="","","PR_0000000")</f>
        <v>#REF!</v>
      </c>
      <c r="D5" s="26" t="e">
        <f>IF(ISBLANK(#REF!),"",#REF!)</f>
        <v>#REF!</v>
      </c>
      <c r="E5" s="26" t="e">
        <f>IF(ISBLANK(#REF!),"",#REF!)</f>
        <v>#REF!</v>
      </c>
      <c r="F5" s="27" t="e">
        <f>ROUND(#REF!/12,2)</f>
        <v>#REF!</v>
      </c>
      <c r="G5" s="27" t="e">
        <f>ROUND(#REF!/12,2)</f>
        <v>#REF!</v>
      </c>
      <c r="H5" s="27" t="e">
        <f>ROUND(#REF!/12,2)</f>
        <v>#REF!</v>
      </c>
      <c r="I5" s="27" t="e">
        <f>ROUND(#REF!/12,2)</f>
        <v>#REF!</v>
      </c>
      <c r="J5" s="27" t="e">
        <f>ROUND(#REF!/12,2)</f>
        <v>#REF!</v>
      </c>
      <c r="K5" s="27" t="e">
        <f>ROUND(#REF!/12,2)</f>
        <v>#REF!</v>
      </c>
      <c r="L5" s="27" t="e">
        <f>ROUND(#REF!/12,2)</f>
        <v>#REF!</v>
      </c>
      <c r="M5" s="27" t="e">
        <f>ROUND(#REF!/12,2)</f>
        <v>#REF!</v>
      </c>
      <c r="N5" s="27" t="e">
        <f>ROUND(#REF!/12,2)</f>
        <v>#REF!</v>
      </c>
      <c r="O5" s="27" t="e">
        <f>ROUND(#REF!/12,2)</f>
        <v>#REF!</v>
      </c>
      <c r="P5" s="27" t="e">
        <f>ROUND(#REF!/12,2)</f>
        <v>#REF!</v>
      </c>
      <c r="Q5" s="27" t="e">
        <f>ROUND(#REF!/12,2)</f>
        <v>#REF!</v>
      </c>
    </row>
    <row r="6" spans="1:17" ht="15">
      <c r="A6" s="25" t="e">
        <f>IF(ISBLANK(#REF!),"",#REF!)</f>
        <v>#REF!</v>
      </c>
      <c r="B6" s="26" t="e">
        <f>IF(ISBLANK(#REF!),"",#REF!)</f>
        <v>#REF!</v>
      </c>
      <c r="C6" s="26" t="e">
        <f aca="true" t="shared" si="0" ref="C6:C24">IF(B6="","","PR_0000000")</f>
        <v>#REF!</v>
      </c>
      <c r="D6" s="26" t="e">
        <f>IF(ISBLANK(#REF!),"",#REF!)</f>
        <v>#REF!</v>
      </c>
      <c r="E6" s="26" t="e">
        <f>IF(ISBLANK(#REF!),"",#REF!)</f>
        <v>#REF!</v>
      </c>
      <c r="F6" s="27" t="e">
        <f>ROUND(#REF!/12,2)</f>
        <v>#REF!</v>
      </c>
      <c r="G6" s="27" t="e">
        <f>ROUND(#REF!/12,2)</f>
        <v>#REF!</v>
      </c>
      <c r="H6" s="27" t="e">
        <f>ROUND(#REF!/12,2)</f>
        <v>#REF!</v>
      </c>
      <c r="I6" s="27" t="e">
        <f>ROUND(#REF!/12,2)</f>
        <v>#REF!</v>
      </c>
      <c r="J6" s="27" t="e">
        <f>ROUND(#REF!/12,2)</f>
        <v>#REF!</v>
      </c>
      <c r="K6" s="27" t="e">
        <f>ROUND(#REF!/12,2)</f>
        <v>#REF!</v>
      </c>
      <c r="L6" s="27" t="e">
        <f>ROUND(#REF!/12,2)</f>
        <v>#REF!</v>
      </c>
      <c r="M6" s="27" t="e">
        <f>ROUND(#REF!/12,2)</f>
        <v>#REF!</v>
      </c>
      <c r="N6" s="27" t="e">
        <f>ROUND(#REF!/12,2)</f>
        <v>#REF!</v>
      </c>
      <c r="O6" s="27" t="e">
        <f>ROUND(#REF!/12,2)</f>
        <v>#REF!</v>
      </c>
      <c r="P6" s="27" t="e">
        <f>ROUND(#REF!/12,2)</f>
        <v>#REF!</v>
      </c>
      <c r="Q6" s="27" t="e">
        <f>ROUND(#REF!/12,2)</f>
        <v>#REF!</v>
      </c>
    </row>
    <row r="7" spans="1:17" ht="15">
      <c r="A7" s="25" t="e">
        <f>IF(ISBLANK(#REF!),"",#REF!)</f>
        <v>#REF!</v>
      </c>
      <c r="B7" s="26" t="e">
        <f>IF(ISBLANK(#REF!),"",#REF!)</f>
        <v>#REF!</v>
      </c>
      <c r="C7" s="26" t="e">
        <f t="shared" si="0"/>
        <v>#REF!</v>
      </c>
      <c r="D7" s="26" t="e">
        <f>IF(ISBLANK(#REF!),"",#REF!)</f>
        <v>#REF!</v>
      </c>
      <c r="E7" s="26" t="e">
        <f>IF(ISBLANK(#REF!),"",#REF!)</f>
        <v>#REF!</v>
      </c>
      <c r="F7" s="27" t="e">
        <f>ROUND(#REF!/12,2)</f>
        <v>#REF!</v>
      </c>
      <c r="G7" s="27" t="e">
        <f>ROUND(#REF!/12,2)</f>
        <v>#REF!</v>
      </c>
      <c r="H7" s="27" t="e">
        <f>ROUND(#REF!/12,2)</f>
        <v>#REF!</v>
      </c>
      <c r="I7" s="27" t="e">
        <f>ROUND(#REF!/12,2)</f>
        <v>#REF!</v>
      </c>
      <c r="J7" s="27" t="e">
        <f>ROUND(#REF!/12,2)</f>
        <v>#REF!</v>
      </c>
      <c r="K7" s="27" t="e">
        <f>ROUND(#REF!/12,2)</f>
        <v>#REF!</v>
      </c>
      <c r="L7" s="27" t="e">
        <f>ROUND(#REF!/12,2)</f>
        <v>#REF!</v>
      </c>
      <c r="M7" s="27" t="e">
        <f>ROUND(#REF!/12,2)</f>
        <v>#REF!</v>
      </c>
      <c r="N7" s="27" t="e">
        <f>ROUND(#REF!/12,2)</f>
        <v>#REF!</v>
      </c>
      <c r="O7" s="27" t="e">
        <f>ROUND(#REF!/12,2)</f>
        <v>#REF!</v>
      </c>
      <c r="P7" s="27" t="e">
        <f>ROUND(#REF!/12,2)</f>
        <v>#REF!</v>
      </c>
      <c r="Q7" s="27" t="e">
        <f>ROUND(#REF!/12,2)</f>
        <v>#REF!</v>
      </c>
    </row>
    <row r="8" spans="1:17" ht="15">
      <c r="A8" s="25" t="e">
        <f>IF(ISBLANK(#REF!),"",#REF!)</f>
        <v>#REF!</v>
      </c>
      <c r="B8" s="26" t="e">
        <f>IF(ISBLANK(#REF!),"",#REF!)</f>
        <v>#REF!</v>
      </c>
      <c r="C8" s="26" t="e">
        <f t="shared" si="0"/>
        <v>#REF!</v>
      </c>
      <c r="D8" s="26" t="e">
        <f>IF(ISBLANK(#REF!),"",#REF!)</f>
        <v>#REF!</v>
      </c>
      <c r="E8" s="26" t="e">
        <f>IF(ISBLANK(#REF!),"",#REF!)</f>
        <v>#REF!</v>
      </c>
      <c r="F8" s="27" t="e">
        <f>ROUND(#REF!/12,2)</f>
        <v>#REF!</v>
      </c>
      <c r="G8" s="27" t="e">
        <f>ROUND(#REF!/12,2)</f>
        <v>#REF!</v>
      </c>
      <c r="H8" s="27" t="e">
        <f>ROUND(#REF!/12,2)</f>
        <v>#REF!</v>
      </c>
      <c r="I8" s="27" t="e">
        <f>ROUND(#REF!/12,2)</f>
        <v>#REF!</v>
      </c>
      <c r="J8" s="27" t="e">
        <f>ROUND(#REF!/12,2)</f>
        <v>#REF!</v>
      </c>
      <c r="K8" s="27" t="e">
        <f>ROUND(#REF!/12,2)</f>
        <v>#REF!</v>
      </c>
      <c r="L8" s="27" t="e">
        <f>ROUND(#REF!/12,2)</f>
        <v>#REF!</v>
      </c>
      <c r="M8" s="27" t="e">
        <f>ROUND(#REF!/12,2)</f>
        <v>#REF!</v>
      </c>
      <c r="N8" s="27" t="e">
        <f>ROUND(#REF!/12,2)</f>
        <v>#REF!</v>
      </c>
      <c r="O8" s="27" t="e">
        <f>ROUND(#REF!/12,2)</f>
        <v>#REF!</v>
      </c>
      <c r="P8" s="27" t="e">
        <f>ROUND(#REF!/12,2)</f>
        <v>#REF!</v>
      </c>
      <c r="Q8" s="27" t="e">
        <f>ROUND(#REF!/12,2)</f>
        <v>#REF!</v>
      </c>
    </row>
    <row r="9" spans="1:17" ht="15">
      <c r="A9" s="25" t="e">
        <f>IF(ISBLANK(#REF!),"",#REF!)</f>
        <v>#REF!</v>
      </c>
      <c r="B9" s="26" t="e">
        <f>IF(ISBLANK(#REF!),"",#REF!)</f>
        <v>#REF!</v>
      </c>
      <c r="C9" s="26" t="e">
        <f t="shared" si="0"/>
        <v>#REF!</v>
      </c>
      <c r="D9" s="26" t="e">
        <f>IF(ISBLANK(#REF!),"",#REF!)</f>
        <v>#REF!</v>
      </c>
      <c r="E9" s="26" t="e">
        <f>IF(ISBLANK(#REF!),"",#REF!)</f>
        <v>#REF!</v>
      </c>
      <c r="F9" s="27" t="e">
        <f>ROUND(#REF!/12,2)</f>
        <v>#REF!</v>
      </c>
      <c r="G9" s="27" t="e">
        <f>ROUND(#REF!/12,2)</f>
        <v>#REF!</v>
      </c>
      <c r="H9" s="27" t="e">
        <f>ROUND(#REF!/12,2)</f>
        <v>#REF!</v>
      </c>
      <c r="I9" s="27" t="e">
        <f>ROUND(#REF!/12,2)</f>
        <v>#REF!</v>
      </c>
      <c r="J9" s="27" t="e">
        <f>ROUND(#REF!/12,2)</f>
        <v>#REF!</v>
      </c>
      <c r="K9" s="27" t="e">
        <f>ROUND(#REF!/12,2)</f>
        <v>#REF!</v>
      </c>
      <c r="L9" s="27" t="e">
        <f>ROUND(#REF!/12,2)</f>
        <v>#REF!</v>
      </c>
      <c r="M9" s="27" t="e">
        <f>ROUND(#REF!/12,2)</f>
        <v>#REF!</v>
      </c>
      <c r="N9" s="27" t="e">
        <f>ROUND(#REF!/12,2)</f>
        <v>#REF!</v>
      </c>
      <c r="O9" s="27" t="e">
        <f>ROUND(#REF!/12,2)</f>
        <v>#REF!</v>
      </c>
      <c r="P9" s="27" t="e">
        <f>ROUND(#REF!/12,2)</f>
        <v>#REF!</v>
      </c>
      <c r="Q9" s="27" t="e">
        <f>ROUND(#REF!/12,2)</f>
        <v>#REF!</v>
      </c>
    </row>
    <row r="10" spans="1:17" ht="15">
      <c r="A10" s="25" t="e">
        <f>IF(ISBLANK(#REF!),"",#REF!)</f>
        <v>#REF!</v>
      </c>
      <c r="B10" s="26" t="e">
        <f>IF(ISBLANK(#REF!),"",#REF!)</f>
        <v>#REF!</v>
      </c>
      <c r="C10" s="26" t="e">
        <f t="shared" si="0"/>
        <v>#REF!</v>
      </c>
      <c r="D10" s="26" t="e">
        <f>IF(ISBLANK(#REF!),"",#REF!)</f>
        <v>#REF!</v>
      </c>
      <c r="E10" s="26" t="e">
        <f>IF(ISBLANK(#REF!),"",#REF!)</f>
        <v>#REF!</v>
      </c>
      <c r="F10" s="27" t="e">
        <f>ROUND(#REF!/12,2)</f>
        <v>#REF!</v>
      </c>
      <c r="G10" s="27" t="e">
        <f>ROUND(#REF!/12,2)</f>
        <v>#REF!</v>
      </c>
      <c r="H10" s="27" t="e">
        <f>ROUND(#REF!/12,2)</f>
        <v>#REF!</v>
      </c>
      <c r="I10" s="27" t="e">
        <f>ROUND(#REF!/12,2)</f>
        <v>#REF!</v>
      </c>
      <c r="J10" s="27" t="e">
        <f>ROUND(#REF!/12,2)</f>
        <v>#REF!</v>
      </c>
      <c r="K10" s="27" t="e">
        <f>ROUND(#REF!/12,2)</f>
        <v>#REF!</v>
      </c>
      <c r="L10" s="27" t="e">
        <f>ROUND(#REF!/12,2)</f>
        <v>#REF!</v>
      </c>
      <c r="M10" s="27" t="e">
        <f>ROUND(#REF!/12,2)</f>
        <v>#REF!</v>
      </c>
      <c r="N10" s="27" t="e">
        <f>ROUND(#REF!/12,2)</f>
        <v>#REF!</v>
      </c>
      <c r="O10" s="27" t="e">
        <f>ROUND(#REF!/12,2)</f>
        <v>#REF!</v>
      </c>
      <c r="P10" s="27" t="e">
        <f>ROUND(#REF!/12,2)</f>
        <v>#REF!</v>
      </c>
      <c r="Q10" s="27" t="e">
        <f>ROUND(#REF!/12,2)</f>
        <v>#REF!</v>
      </c>
    </row>
    <row r="11" spans="1:17" ht="15">
      <c r="A11" s="25" t="e">
        <f>IF(ISBLANK(#REF!),"",#REF!)</f>
        <v>#REF!</v>
      </c>
      <c r="B11" s="26" t="e">
        <f>IF(ISBLANK(#REF!),"",#REF!)</f>
        <v>#REF!</v>
      </c>
      <c r="C11" s="26" t="e">
        <f t="shared" si="0"/>
        <v>#REF!</v>
      </c>
      <c r="D11" s="26" t="e">
        <f>IF(ISBLANK(#REF!),"",#REF!)</f>
        <v>#REF!</v>
      </c>
      <c r="E11" s="26" t="e">
        <f>IF(ISBLANK(#REF!),"",#REF!)</f>
        <v>#REF!</v>
      </c>
      <c r="F11" s="27" t="e">
        <f>ROUND(#REF!/12,2)</f>
        <v>#REF!</v>
      </c>
      <c r="G11" s="27" t="e">
        <f>ROUND(#REF!/12,2)</f>
        <v>#REF!</v>
      </c>
      <c r="H11" s="27" t="e">
        <f>ROUND(#REF!/12,2)</f>
        <v>#REF!</v>
      </c>
      <c r="I11" s="27" t="e">
        <f>ROUND(#REF!/12,2)</f>
        <v>#REF!</v>
      </c>
      <c r="J11" s="27" t="e">
        <f>ROUND(#REF!/12,2)</f>
        <v>#REF!</v>
      </c>
      <c r="K11" s="27" t="e">
        <f>ROUND(#REF!/12,2)</f>
        <v>#REF!</v>
      </c>
      <c r="L11" s="27" t="e">
        <f>ROUND(#REF!/12,2)</f>
        <v>#REF!</v>
      </c>
      <c r="M11" s="27" t="e">
        <f>ROUND(#REF!/12,2)</f>
        <v>#REF!</v>
      </c>
      <c r="N11" s="27" t="e">
        <f>ROUND(#REF!/12,2)</f>
        <v>#REF!</v>
      </c>
      <c r="O11" s="27" t="e">
        <f>ROUND(#REF!/12,2)</f>
        <v>#REF!</v>
      </c>
      <c r="P11" s="27" t="e">
        <f>ROUND(#REF!/12,2)</f>
        <v>#REF!</v>
      </c>
      <c r="Q11" s="27" t="e">
        <f>ROUND(#REF!/12,2)</f>
        <v>#REF!</v>
      </c>
    </row>
    <row r="12" spans="1:17" ht="15">
      <c r="A12" s="25" t="e">
        <f>IF(ISBLANK(#REF!),"",#REF!)</f>
        <v>#REF!</v>
      </c>
      <c r="B12" s="26" t="e">
        <f>IF(ISBLANK(#REF!),"",#REF!)</f>
        <v>#REF!</v>
      </c>
      <c r="C12" s="26" t="e">
        <f t="shared" si="0"/>
        <v>#REF!</v>
      </c>
      <c r="D12" s="26" t="e">
        <f>IF(ISBLANK(#REF!),"",#REF!)</f>
        <v>#REF!</v>
      </c>
      <c r="E12" s="26" t="e">
        <f>IF(ISBLANK(#REF!),"",#REF!)</f>
        <v>#REF!</v>
      </c>
      <c r="F12" s="27" t="e">
        <f>ROUND(#REF!/12,2)</f>
        <v>#REF!</v>
      </c>
      <c r="G12" s="27" t="e">
        <f>ROUND(#REF!/12,2)</f>
        <v>#REF!</v>
      </c>
      <c r="H12" s="27" t="e">
        <f>ROUND(#REF!/12,2)</f>
        <v>#REF!</v>
      </c>
      <c r="I12" s="27" t="e">
        <f>ROUND(#REF!/12,2)</f>
        <v>#REF!</v>
      </c>
      <c r="J12" s="27" t="e">
        <f>ROUND(#REF!/12,2)</f>
        <v>#REF!</v>
      </c>
      <c r="K12" s="27" t="e">
        <f>ROUND(#REF!/12,2)</f>
        <v>#REF!</v>
      </c>
      <c r="L12" s="27" t="e">
        <f>ROUND(#REF!/12,2)</f>
        <v>#REF!</v>
      </c>
      <c r="M12" s="27" t="e">
        <f>ROUND(#REF!/12,2)</f>
        <v>#REF!</v>
      </c>
      <c r="N12" s="27" t="e">
        <f>ROUND(#REF!/12,2)</f>
        <v>#REF!</v>
      </c>
      <c r="O12" s="27" t="e">
        <f>ROUND(#REF!/12,2)</f>
        <v>#REF!</v>
      </c>
      <c r="P12" s="27" t="e">
        <f>ROUND(#REF!/12,2)</f>
        <v>#REF!</v>
      </c>
      <c r="Q12" s="27" t="e">
        <f>ROUND(#REF!/12,2)</f>
        <v>#REF!</v>
      </c>
    </row>
    <row r="13" spans="1:17" ht="15">
      <c r="A13" s="25" t="e">
        <f>IF(ISBLANK(#REF!),"",#REF!)</f>
        <v>#REF!</v>
      </c>
      <c r="B13" s="26" t="e">
        <f>IF(ISBLANK(#REF!),"",#REF!)</f>
        <v>#REF!</v>
      </c>
      <c r="C13" s="26" t="e">
        <f t="shared" si="0"/>
        <v>#REF!</v>
      </c>
      <c r="D13" s="26" t="e">
        <f>IF(ISBLANK(#REF!),"",#REF!)</f>
        <v>#REF!</v>
      </c>
      <c r="E13" s="26" t="e">
        <f>IF(ISBLANK(#REF!),"",#REF!)</f>
        <v>#REF!</v>
      </c>
      <c r="F13" s="27" t="e">
        <f>ROUND(#REF!/12,2)</f>
        <v>#REF!</v>
      </c>
      <c r="G13" s="27" t="e">
        <f>ROUND(#REF!/12,2)</f>
        <v>#REF!</v>
      </c>
      <c r="H13" s="27" t="e">
        <f>ROUND(#REF!/12,2)</f>
        <v>#REF!</v>
      </c>
      <c r="I13" s="27" t="e">
        <f>ROUND(#REF!/12,2)</f>
        <v>#REF!</v>
      </c>
      <c r="J13" s="27" t="e">
        <f>ROUND(#REF!/12,2)</f>
        <v>#REF!</v>
      </c>
      <c r="K13" s="27" t="e">
        <f>ROUND(#REF!/12,2)</f>
        <v>#REF!</v>
      </c>
      <c r="L13" s="27" t="e">
        <f>ROUND(#REF!/12,2)</f>
        <v>#REF!</v>
      </c>
      <c r="M13" s="27" t="e">
        <f>ROUND(#REF!/12,2)</f>
        <v>#REF!</v>
      </c>
      <c r="N13" s="27" t="e">
        <f>ROUND(#REF!/12,2)</f>
        <v>#REF!</v>
      </c>
      <c r="O13" s="27" t="e">
        <f>ROUND(#REF!/12,2)</f>
        <v>#REF!</v>
      </c>
      <c r="P13" s="27" t="e">
        <f>ROUND(#REF!/12,2)</f>
        <v>#REF!</v>
      </c>
      <c r="Q13" s="27" t="e">
        <f>ROUND(#REF!/12,2)</f>
        <v>#REF!</v>
      </c>
    </row>
    <row r="14" spans="1:17" ht="15">
      <c r="A14" s="25" t="e">
        <f>IF(ISBLANK(#REF!),"",#REF!)</f>
        <v>#REF!</v>
      </c>
      <c r="B14" s="26" t="e">
        <f>IF(ISBLANK(#REF!),"",#REF!)</f>
        <v>#REF!</v>
      </c>
      <c r="C14" s="26" t="e">
        <f t="shared" si="0"/>
        <v>#REF!</v>
      </c>
      <c r="D14" s="26" t="e">
        <f>IF(ISBLANK(#REF!),"",#REF!)</f>
        <v>#REF!</v>
      </c>
      <c r="E14" s="26" t="e">
        <f>IF(ISBLANK(#REF!),"",#REF!)</f>
        <v>#REF!</v>
      </c>
      <c r="F14" s="27" t="e">
        <f>ROUND(#REF!/12,2)</f>
        <v>#REF!</v>
      </c>
      <c r="G14" s="27" t="e">
        <f>ROUND(#REF!/12,2)</f>
        <v>#REF!</v>
      </c>
      <c r="H14" s="27" t="e">
        <f>ROUND(#REF!/12,2)</f>
        <v>#REF!</v>
      </c>
      <c r="I14" s="27" t="e">
        <f>ROUND(#REF!/12,2)</f>
        <v>#REF!</v>
      </c>
      <c r="J14" s="27" t="e">
        <f>ROUND(#REF!/12,2)</f>
        <v>#REF!</v>
      </c>
      <c r="K14" s="27" t="e">
        <f>ROUND(#REF!/12,2)</f>
        <v>#REF!</v>
      </c>
      <c r="L14" s="27" t="e">
        <f>ROUND(#REF!/12,2)</f>
        <v>#REF!</v>
      </c>
      <c r="M14" s="27" t="e">
        <f>ROUND(#REF!/12,2)</f>
        <v>#REF!</v>
      </c>
      <c r="N14" s="27" t="e">
        <f>ROUND(#REF!/12,2)</f>
        <v>#REF!</v>
      </c>
      <c r="O14" s="27" t="e">
        <f>ROUND(#REF!/12,2)</f>
        <v>#REF!</v>
      </c>
      <c r="P14" s="27" t="e">
        <f>ROUND(#REF!/12,2)</f>
        <v>#REF!</v>
      </c>
      <c r="Q14" s="27" t="e">
        <f>ROUND(#REF!/12,2)</f>
        <v>#REF!</v>
      </c>
    </row>
    <row r="15" spans="1:17" ht="15">
      <c r="A15" s="25" t="e">
        <f>IF(ISBLANK(#REF!),"",#REF!)</f>
        <v>#REF!</v>
      </c>
      <c r="B15" s="26" t="e">
        <f>IF(ISBLANK(#REF!),"",#REF!)</f>
        <v>#REF!</v>
      </c>
      <c r="C15" s="26" t="e">
        <f t="shared" si="0"/>
        <v>#REF!</v>
      </c>
      <c r="D15" s="26" t="e">
        <f>IF(ISBLANK(#REF!),"",#REF!)</f>
        <v>#REF!</v>
      </c>
      <c r="E15" s="26" t="e">
        <f>IF(ISBLANK(#REF!),"",#REF!)</f>
        <v>#REF!</v>
      </c>
      <c r="F15" s="27" t="e">
        <f>ROUND(#REF!/12,2)</f>
        <v>#REF!</v>
      </c>
      <c r="G15" s="27" t="e">
        <f>ROUND(#REF!/12,2)</f>
        <v>#REF!</v>
      </c>
      <c r="H15" s="27" t="e">
        <f>ROUND(#REF!/12,2)</f>
        <v>#REF!</v>
      </c>
      <c r="I15" s="27" t="e">
        <f>ROUND(#REF!/12,2)</f>
        <v>#REF!</v>
      </c>
      <c r="J15" s="27" t="e">
        <f>ROUND(#REF!/12,2)</f>
        <v>#REF!</v>
      </c>
      <c r="K15" s="27" t="e">
        <f>ROUND(#REF!/12,2)</f>
        <v>#REF!</v>
      </c>
      <c r="L15" s="27" t="e">
        <f>ROUND(#REF!/12,2)</f>
        <v>#REF!</v>
      </c>
      <c r="M15" s="27" t="e">
        <f>ROUND(#REF!/12,2)</f>
        <v>#REF!</v>
      </c>
      <c r="N15" s="27" t="e">
        <f>ROUND(#REF!/12,2)</f>
        <v>#REF!</v>
      </c>
      <c r="O15" s="27" t="e">
        <f>ROUND(#REF!/12,2)</f>
        <v>#REF!</v>
      </c>
      <c r="P15" s="27" t="e">
        <f>ROUND(#REF!/12,2)</f>
        <v>#REF!</v>
      </c>
      <c r="Q15" s="27" t="e">
        <f>ROUND(#REF!/12,2)</f>
        <v>#REF!</v>
      </c>
    </row>
    <row r="16" spans="1:17" ht="15">
      <c r="A16" s="25" t="e">
        <f>IF(ISBLANK(#REF!),"",#REF!)</f>
        <v>#REF!</v>
      </c>
      <c r="B16" s="26" t="e">
        <f>IF(ISBLANK(#REF!),"",#REF!)</f>
        <v>#REF!</v>
      </c>
      <c r="C16" s="26" t="e">
        <f t="shared" si="0"/>
        <v>#REF!</v>
      </c>
      <c r="D16" s="26" t="e">
        <f>IF(ISBLANK(#REF!),"",#REF!)</f>
        <v>#REF!</v>
      </c>
      <c r="E16" s="26" t="e">
        <f>IF(ISBLANK(#REF!),"",#REF!)</f>
        <v>#REF!</v>
      </c>
      <c r="F16" s="27" t="e">
        <f>ROUND(#REF!/12,2)</f>
        <v>#REF!</v>
      </c>
      <c r="G16" s="27" t="e">
        <f>ROUND(#REF!/12,2)</f>
        <v>#REF!</v>
      </c>
      <c r="H16" s="27" t="e">
        <f>ROUND(#REF!/12,2)</f>
        <v>#REF!</v>
      </c>
      <c r="I16" s="27" t="e">
        <f>ROUND(#REF!/12,2)</f>
        <v>#REF!</v>
      </c>
      <c r="J16" s="27" t="e">
        <f>ROUND(#REF!/12,2)</f>
        <v>#REF!</v>
      </c>
      <c r="K16" s="27" t="e">
        <f>ROUND(#REF!/12,2)</f>
        <v>#REF!</v>
      </c>
      <c r="L16" s="27" t="e">
        <f>ROUND(#REF!/12,2)</f>
        <v>#REF!</v>
      </c>
      <c r="M16" s="27" t="e">
        <f>ROUND(#REF!/12,2)</f>
        <v>#REF!</v>
      </c>
      <c r="N16" s="27" t="e">
        <f>ROUND(#REF!/12,2)</f>
        <v>#REF!</v>
      </c>
      <c r="O16" s="27" t="e">
        <f>ROUND(#REF!/12,2)</f>
        <v>#REF!</v>
      </c>
      <c r="P16" s="27" t="e">
        <f>ROUND(#REF!/12,2)</f>
        <v>#REF!</v>
      </c>
      <c r="Q16" s="27" t="e">
        <f>ROUND(#REF!/12,2)</f>
        <v>#REF!</v>
      </c>
    </row>
    <row r="17" spans="1:17" ht="15">
      <c r="A17" s="25" t="e">
        <f>IF(ISBLANK(#REF!),"",#REF!)</f>
        <v>#REF!</v>
      </c>
      <c r="B17" s="26" t="e">
        <f>IF(ISBLANK(#REF!),"",#REF!)</f>
        <v>#REF!</v>
      </c>
      <c r="C17" s="26" t="e">
        <f t="shared" si="0"/>
        <v>#REF!</v>
      </c>
      <c r="D17" s="26" t="e">
        <f>IF(ISBLANK(#REF!),"",#REF!)</f>
        <v>#REF!</v>
      </c>
      <c r="E17" s="26" t="e">
        <f>IF(ISBLANK(#REF!),"",#REF!)</f>
        <v>#REF!</v>
      </c>
      <c r="F17" s="27" t="e">
        <f>ROUND(#REF!/12,2)</f>
        <v>#REF!</v>
      </c>
      <c r="G17" s="27" t="e">
        <f>ROUND(#REF!/12,2)</f>
        <v>#REF!</v>
      </c>
      <c r="H17" s="27" t="e">
        <f>ROUND(#REF!/12,2)</f>
        <v>#REF!</v>
      </c>
      <c r="I17" s="27" t="e">
        <f>ROUND(#REF!/12,2)</f>
        <v>#REF!</v>
      </c>
      <c r="J17" s="27" t="e">
        <f>ROUND(#REF!/12,2)</f>
        <v>#REF!</v>
      </c>
      <c r="K17" s="27" t="e">
        <f>ROUND(#REF!/12,2)</f>
        <v>#REF!</v>
      </c>
      <c r="L17" s="27" t="e">
        <f>ROUND(#REF!/12,2)</f>
        <v>#REF!</v>
      </c>
      <c r="M17" s="27" t="e">
        <f>ROUND(#REF!/12,2)</f>
        <v>#REF!</v>
      </c>
      <c r="N17" s="27" t="e">
        <f>ROUND(#REF!/12,2)</f>
        <v>#REF!</v>
      </c>
      <c r="O17" s="27" t="e">
        <f>ROUND(#REF!/12,2)</f>
        <v>#REF!</v>
      </c>
      <c r="P17" s="27" t="e">
        <f>ROUND(#REF!/12,2)</f>
        <v>#REF!</v>
      </c>
      <c r="Q17" s="27" t="e">
        <f>ROUND(#REF!/12,2)</f>
        <v>#REF!</v>
      </c>
    </row>
    <row r="18" spans="1:17" ht="15">
      <c r="A18" s="25" t="e">
        <f>IF(ISBLANK(#REF!),"",#REF!)</f>
        <v>#REF!</v>
      </c>
      <c r="B18" s="26" t="e">
        <f>IF(ISBLANK(#REF!),"",#REF!)</f>
        <v>#REF!</v>
      </c>
      <c r="C18" s="26" t="e">
        <f t="shared" si="0"/>
        <v>#REF!</v>
      </c>
      <c r="D18" s="26" t="e">
        <f>IF(ISBLANK(#REF!),"",#REF!)</f>
        <v>#REF!</v>
      </c>
      <c r="E18" s="26" t="e">
        <f>IF(ISBLANK(#REF!),"",#REF!)</f>
        <v>#REF!</v>
      </c>
      <c r="F18" s="27" t="e">
        <f>ROUND(#REF!/12,2)</f>
        <v>#REF!</v>
      </c>
      <c r="G18" s="27" t="e">
        <f>ROUND(#REF!/12,2)</f>
        <v>#REF!</v>
      </c>
      <c r="H18" s="27" t="e">
        <f>ROUND(#REF!/12,2)</f>
        <v>#REF!</v>
      </c>
      <c r="I18" s="27" t="e">
        <f>ROUND(#REF!/12,2)</f>
        <v>#REF!</v>
      </c>
      <c r="J18" s="27" t="e">
        <f>ROUND(#REF!/12,2)</f>
        <v>#REF!</v>
      </c>
      <c r="K18" s="27" t="e">
        <f>ROUND(#REF!/12,2)</f>
        <v>#REF!</v>
      </c>
      <c r="L18" s="27" t="e">
        <f>ROUND(#REF!/12,2)</f>
        <v>#REF!</v>
      </c>
      <c r="M18" s="27" t="e">
        <f>ROUND(#REF!/12,2)</f>
        <v>#REF!</v>
      </c>
      <c r="N18" s="27" t="e">
        <f>ROUND(#REF!/12,2)</f>
        <v>#REF!</v>
      </c>
      <c r="O18" s="27" t="e">
        <f>ROUND(#REF!/12,2)</f>
        <v>#REF!</v>
      </c>
      <c r="P18" s="27" t="e">
        <f>ROUND(#REF!/12,2)</f>
        <v>#REF!</v>
      </c>
      <c r="Q18" s="27" t="e">
        <f>ROUND(#REF!/12,2)</f>
        <v>#REF!</v>
      </c>
    </row>
    <row r="19" spans="1:17" ht="15">
      <c r="A19" s="25" t="e">
        <f>IF(ISBLANK(#REF!),"",#REF!)</f>
        <v>#REF!</v>
      </c>
      <c r="B19" s="26" t="e">
        <f>IF(ISBLANK(#REF!),"",#REF!)</f>
        <v>#REF!</v>
      </c>
      <c r="C19" s="26" t="e">
        <f t="shared" si="0"/>
        <v>#REF!</v>
      </c>
      <c r="D19" s="26" t="e">
        <f>IF(ISBLANK(#REF!),"",#REF!)</f>
        <v>#REF!</v>
      </c>
      <c r="E19" s="26" t="e">
        <f>IF(ISBLANK(#REF!),"",#REF!)</f>
        <v>#REF!</v>
      </c>
      <c r="F19" s="27" t="e">
        <f>ROUND(#REF!/12,2)</f>
        <v>#REF!</v>
      </c>
      <c r="G19" s="27" t="e">
        <f>ROUND(#REF!/12,2)</f>
        <v>#REF!</v>
      </c>
      <c r="H19" s="27" t="e">
        <f>ROUND(#REF!/12,2)</f>
        <v>#REF!</v>
      </c>
      <c r="I19" s="27" t="e">
        <f>ROUND(#REF!/12,2)</f>
        <v>#REF!</v>
      </c>
      <c r="J19" s="27" t="e">
        <f>ROUND(#REF!/12,2)</f>
        <v>#REF!</v>
      </c>
      <c r="K19" s="27" t="e">
        <f>ROUND(#REF!/12,2)</f>
        <v>#REF!</v>
      </c>
      <c r="L19" s="27" t="e">
        <f>ROUND(#REF!/12,2)</f>
        <v>#REF!</v>
      </c>
      <c r="M19" s="27" t="e">
        <f>ROUND(#REF!/12,2)</f>
        <v>#REF!</v>
      </c>
      <c r="N19" s="27" t="e">
        <f>ROUND(#REF!/12,2)</f>
        <v>#REF!</v>
      </c>
      <c r="O19" s="27" t="e">
        <f>ROUND(#REF!/12,2)</f>
        <v>#REF!</v>
      </c>
      <c r="P19" s="27" t="e">
        <f>ROUND(#REF!/12,2)</f>
        <v>#REF!</v>
      </c>
      <c r="Q19" s="27" t="e">
        <f>ROUND(#REF!/12,2)</f>
        <v>#REF!</v>
      </c>
    </row>
    <row r="20" spans="1:17" ht="15">
      <c r="A20" s="25" t="e">
        <f>IF(ISBLANK(#REF!),"",#REF!)</f>
        <v>#REF!</v>
      </c>
      <c r="B20" s="26" t="e">
        <f>IF(ISBLANK(#REF!),"",#REF!)</f>
        <v>#REF!</v>
      </c>
      <c r="C20" s="26" t="e">
        <f t="shared" si="0"/>
        <v>#REF!</v>
      </c>
      <c r="D20" s="26" t="e">
        <f>IF(ISBLANK(#REF!),"",#REF!)</f>
        <v>#REF!</v>
      </c>
      <c r="E20" s="26" t="e">
        <f>IF(ISBLANK(#REF!),"",#REF!)</f>
        <v>#REF!</v>
      </c>
      <c r="F20" s="27" t="e">
        <f>ROUND(#REF!/12,2)</f>
        <v>#REF!</v>
      </c>
      <c r="G20" s="27" t="e">
        <f>ROUND(#REF!/12,2)</f>
        <v>#REF!</v>
      </c>
      <c r="H20" s="27" t="e">
        <f>ROUND(#REF!/12,2)</f>
        <v>#REF!</v>
      </c>
      <c r="I20" s="27" t="e">
        <f>ROUND(#REF!/12,2)</f>
        <v>#REF!</v>
      </c>
      <c r="J20" s="27" t="e">
        <f>ROUND(#REF!/12,2)</f>
        <v>#REF!</v>
      </c>
      <c r="K20" s="27" t="e">
        <f>ROUND(#REF!/12,2)</f>
        <v>#REF!</v>
      </c>
      <c r="L20" s="27" t="e">
        <f>ROUND(#REF!/12,2)</f>
        <v>#REF!</v>
      </c>
      <c r="M20" s="27" t="e">
        <f>ROUND(#REF!/12,2)</f>
        <v>#REF!</v>
      </c>
      <c r="N20" s="27" t="e">
        <f>ROUND(#REF!/12,2)</f>
        <v>#REF!</v>
      </c>
      <c r="O20" s="27" t="e">
        <f>ROUND(#REF!/12,2)</f>
        <v>#REF!</v>
      </c>
      <c r="P20" s="27" t="e">
        <f>ROUND(#REF!/12,2)</f>
        <v>#REF!</v>
      </c>
      <c r="Q20" s="27" t="e">
        <f>ROUND(#REF!/12,2)</f>
        <v>#REF!</v>
      </c>
    </row>
    <row r="21" spans="1:17" ht="15">
      <c r="A21" s="25" t="e">
        <f>IF(ISBLANK(#REF!),"",#REF!)</f>
        <v>#REF!</v>
      </c>
      <c r="B21" s="26" t="e">
        <f>IF(ISBLANK(#REF!),"",#REF!)</f>
        <v>#REF!</v>
      </c>
      <c r="C21" s="26" t="e">
        <f t="shared" si="0"/>
        <v>#REF!</v>
      </c>
      <c r="D21" s="26" t="e">
        <f>IF(ISBLANK(#REF!),"",#REF!)</f>
        <v>#REF!</v>
      </c>
      <c r="E21" s="26" t="e">
        <f>IF(ISBLANK(#REF!),"",#REF!)</f>
        <v>#REF!</v>
      </c>
      <c r="F21" s="27" t="e">
        <f>ROUND(#REF!/12,2)</f>
        <v>#REF!</v>
      </c>
      <c r="G21" s="27" t="e">
        <f>ROUND(#REF!/12,2)</f>
        <v>#REF!</v>
      </c>
      <c r="H21" s="27" t="e">
        <f>ROUND(#REF!/12,2)</f>
        <v>#REF!</v>
      </c>
      <c r="I21" s="27" t="e">
        <f>ROUND(#REF!/12,2)</f>
        <v>#REF!</v>
      </c>
      <c r="J21" s="27" t="e">
        <f>ROUND(#REF!/12,2)</f>
        <v>#REF!</v>
      </c>
      <c r="K21" s="27" t="e">
        <f>ROUND(#REF!/12,2)</f>
        <v>#REF!</v>
      </c>
      <c r="L21" s="27" t="e">
        <f>ROUND(#REF!/12,2)</f>
        <v>#REF!</v>
      </c>
      <c r="M21" s="27" t="e">
        <f>ROUND(#REF!/12,2)</f>
        <v>#REF!</v>
      </c>
      <c r="N21" s="27" t="e">
        <f>ROUND(#REF!/12,2)</f>
        <v>#REF!</v>
      </c>
      <c r="O21" s="27" t="e">
        <f>ROUND(#REF!/12,2)</f>
        <v>#REF!</v>
      </c>
      <c r="P21" s="27" t="e">
        <f>ROUND(#REF!/12,2)</f>
        <v>#REF!</v>
      </c>
      <c r="Q21" s="27" t="e">
        <f>ROUND(#REF!/12,2)</f>
        <v>#REF!</v>
      </c>
    </row>
    <row r="22" spans="1:17" ht="15">
      <c r="A22" s="25" t="e">
        <f>IF(ISBLANK(#REF!),"",#REF!)</f>
        <v>#REF!</v>
      </c>
      <c r="B22" s="26" t="e">
        <f>IF(ISBLANK(#REF!),"",#REF!)</f>
        <v>#REF!</v>
      </c>
      <c r="C22" s="26" t="e">
        <f t="shared" si="0"/>
        <v>#REF!</v>
      </c>
      <c r="D22" s="26" t="e">
        <f>IF(ISBLANK(#REF!),"",#REF!)</f>
        <v>#REF!</v>
      </c>
      <c r="E22" s="26" t="e">
        <f>IF(ISBLANK(#REF!),"",#REF!)</f>
        <v>#REF!</v>
      </c>
      <c r="F22" s="27" t="e">
        <f>ROUND(#REF!/12,2)</f>
        <v>#REF!</v>
      </c>
      <c r="G22" s="27" t="e">
        <f>ROUND(#REF!/12,2)</f>
        <v>#REF!</v>
      </c>
      <c r="H22" s="27" t="e">
        <f>ROUND(#REF!/12,2)</f>
        <v>#REF!</v>
      </c>
      <c r="I22" s="27" t="e">
        <f>ROUND(#REF!/12,2)</f>
        <v>#REF!</v>
      </c>
      <c r="J22" s="27" t="e">
        <f>ROUND(#REF!/12,2)</f>
        <v>#REF!</v>
      </c>
      <c r="K22" s="27" t="e">
        <f>ROUND(#REF!/12,2)</f>
        <v>#REF!</v>
      </c>
      <c r="L22" s="27" t="e">
        <f>ROUND(#REF!/12,2)</f>
        <v>#REF!</v>
      </c>
      <c r="M22" s="27" t="e">
        <f>ROUND(#REF!/12,2)</f>
        <v>#REF!</v>
      </c>
      <c r="N22" s="27" t="e">
        <f>ROUND(#REF!/12,2)</f>
        <v>#REF!</v>
      </c>
      <c r="O22" s="27" t="e">
        <f>ROUND(#REF!/12,2)</f>
        <v>#REF!</v>
      </c>
      <c r="P22" s="27" t="e">
        <f>ROUND(#REF!/12,2)</f>
        <v>#REF!</v>
      </c>
      <c r="Q22" s="27" t="e">
        <f>ROUND(#REF!/12,2)</f>
        <v>#REF!</v>
      </c>
    </row>
    <row r="23" spans="1:17" ht="15">
      <c r="A23" s="25" t="e">
        <f>IF(ISBLANK(#REF!),"",#REF!)</f>
        <v>#REF!</v>
      </c>
      <c r="B23" s="26" t="e">
        <f>IF(ISBLANK(#REF!),"",#REF!)</f>
        <v>#REF!</v>
      </c>
      <c r="C23" s="26" t="e">
        <f t="shared" si="0"/>
        <v>#REF!</v>
      </c>
      <c r="D23" s="26" t="e">
        <f>IF(ISBLANK(#REF!),"",#REF!)</f>
        <v>#REF!</v>
      </c>
      <c r="E23" s="26" t="e">
        <f>IF(ISBLANK(#REF!),"",#REF!)</f>
        <v>#REF!</v>
      </c>
      <c r="F23" s="27" t="e">
        <f>ROUND(#REF!/12,2)</f>
        <v>#REF!</v>
      </c>
      <c r="G23" s="27" t="e">
        <f>ROUND(#REF!/12,2)</f>
        <v>#REF!</v>
      </c>
      <c r="H23" s="27" t="e">
        <f>ROUND(#REF!/12,2)</f>
        <v>#REF!</v>
      </c>
      <c r="I23" s="27" t="e">
        <f>ROUND(#REF!/12,2)</f>
        <v>#REF!</v>
      </c>
      <c r="J23" s="27" t="e">
        <f>ROUND(#REF!/12,2)</f>
        <v>#REF!</v>
      </c>
      <c r="K23" s="27" t="e">
        <f>ROUND(#REF!/12,2)</f>
        <v>#REF!</v>
      </c>
      <c r="L23" s="27" t="e">
        <f>ROUND(#REF!/12,2)</f>
        <v>#REF!</v>
      </c>
      <c r="M23" s="27" t="e">
        <f>ROUND(#REF!/12,2)</f>
        <v>#REF!</v>
      </c>
      <c r="N23" s="27" t="e">
        <f>ROUND(#REF!/12,2)</f>
        <v>#REF!</v>
      </c>
      <c r="O23" s="27" t="e">
        <f>ROUND(#REF!/12,2)</f>
        <v>#REF!</v>
      </c>
      <c r="P23" s="27" t="e">
        <f>ROUND(#REF!/12,2)</f>
        <v>#REF!</v>
      </c>
      <c r="Q23" s="27" t="e">
        <f>ROUND(#REF!/12,2)</f>
        <v>#REF!</v>
      </c>
    </row>
    <row r="24" spans="1:17" ht="15">
      <c r="A24" s="25" t="e">
        <f>IF(ISBLANK(#REF!),"",#REF!)</f>
        <v>#REF!</v>
      </c>
      <c r="B24" s="26" t="e">
        <f>IF(ISBLANK(#REF!),"",#REF!)</f>
        <v>#REF!</v>
      </c>
      <c r="C24" s="26" t="e">
        <f t="shared" si="0"/>
        <v>#REF!</v>
      </c>
      <c r="D24" s="26" t="e">
        <f>IF(ISBLANK(#REF!),"",#REF!)</f>
        <v>#REF!</v>
      </c>
      <c r="E24" s="26" t="e">
        <f>IF(ISBLANK(#REF!),"",#REF!)</f>
        <v>#REF!</v>
      </c>
      <c r="F24" s="27" t="e">
        <f>ROUND(#REF!/12,2)</f>
        <v>#REF!</v>
      </c>
      <c r="G24" s="27" t="e">
        <f>ROUND(#REF!/12,2)</f>
        <v>#REF!</v>
      </c>
      <c r="H24" s="27" t="e">
        <f>ROUND(#REF!/12,2)</f>
        <v>#REF!</v>
      </c>
      <c r="I24" s="27" t="e">
        <f>ROUND(#REF!/12,2)</f>
        <v>#REF!</v>
      </c>
      <c r="J24" s="27" t="e">
        <f>ROUND(#REF!/12,2)</f>
        <v>#REF!</v>
      </c>
      <c r="K24" s="27" t="e">
        <f>ROUND(#REF!/12,2)</f>
        <v>#REF!</v>
      </c>
      <c r="L24" s="27" t="e">
        <f>ROUND(#REF!/12,2)</f>
        <v>#REF!</v>
      </c>
      <c r="M24" s="27" t="e">
        <f>ROUND(#REF!/12,2)</f>
        <v>#REF!</v>
      </c>
      <c r="N24" s="27" t="e">
        <f>ROUND(#REF!/12,2)</f>
        <v>#REF!</v>
      </c>
      <c r="O24" s="27" t="e">
        <f>ROUND(#REF!/12,2)</f>
        <v>#REF!</v>
      </c>
      <c r="P24" s="27" t="e">
        <f>ROUND(#REF!/12,2)</f>
        <v>#REF!</v>
      </c>
      <c r="Q24" s="27" t="e">
        <f>ROUND(#REF!/12,2)</f>
        <v>#REF!</v>
      </c>
    </row>
  </sheetData>
  <printOptions/>
  <pageMargins left="0.7" right="0.7" top="0.75" bottom="0.75" header="0.3" footer="0.3"/>
  <pageSetup fitToHeight="1" fitToWidth="1" horizontalDpi="600" verticalDpi="600" orientation="landscape" scale="2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1"/>
  <sheetViews>
    <sheetView zoomScale="85" zoomScaleNormal="85" workbookViewId="0" topLeftCell="B1">
      <selection activeCell="J13" sqref="J13"/>
    </sheetView>
  </sheetViews>
  <sheetFormatPr defaultColWidth="8.8515625" defaultRowHeight="15" outlineLevelRow="1"/>
  <cols>
    <col min="1" max="1" width="7.57421875" style="1" hidden="1" customWidth="1"/>
    <col min="2" max="2" width="55.140625" style="1" bestFit="1" customWidth="1"/>
    <col min="3" max="3" width="8.7109375" style="1" customWidth="1"/>
    <col min="4" max="4" width="9.8515625" style="6" customWidth="1"/>
    <col min="5" max="5" width="8.7109375" style="1" customWidth="1"/>
    <col min="6" max="7" width="12.7109375" style="1" customWidth="1"/>
    <col min="8" max="8" width="37.421875" style="1" customWidth="1"/>
    <col min="9" max="9" width="12.7109375" style="1" customWidth="1"/>
    <col min="10" max="10" width="12.7109375" style="15" customWidth="1"/>
    <col min="11" max="11" width="13.7109375" style="1" customWidth="1"/>
    <col min="12" max="12" width="12.7109375" style="1" customWidth="1"/>
    <col min="13" max="13" width="12.00390625" style="1" bestFit="1" customWidth="1"/>
    <col min="14" max="14" width="10.28125" style="1" customWidth="1"/>
    <col min="15" max="16384" width="8.8515625" style="1" customWidth="1"/>
  </cols>
  <sheetData>
    <row r="1" spans="2:4" ht="15">
      <c r="B1" s="1" t="s">
        <v>333</v>
      </c>
      <c r="D1" s="20" t="s">
        <v>4675</v>
      </c>
    </row>
    <row r="2" spans="2:7" ht="15">
      <c r="B2" s="1" t="s">
        <v>381</v>
      </c>
      <c r="D2" s="201" t="s">
        <v>4676</v>
      </c>
      <c r="E2" s="202"/>
      <c r="F2" s="202"/>
      <c r="G2" s="203"/>
    </row>
    <row r="3" spans="2:7" ht="15">
      <c r="B3" s="1" t="s">
        <v>384</v>
      </c>
      <c r="D3" s="38">
        <v>43466</v>
      </c>
      <c r="E3" s="36"/>
      <c r="F3" s="36"/>
      <c r="G3" s="36"/>
    </row>
    <row r="4" spans="2:7" ht="15">
      <c r="B4" s="1" t="s">
        <v>382</v>
      </c>
      <c r="D4" s="37"/>
      <c r="E4" s="36"/>
      <c r="F4" s="36"/>
      <c r="G4" s="36"/>
    </row>
    <row r="5" spans="2:7" ht="15">
      <c r="B5" s="1" t="s">
        <v>4677</v>
      </c>
      <c r="D5" s="37" t="s">
        <v>4674</v>
      </c>
      <c r="E5" s="36"/>
      <c r="F5" s="36"/>
      <c r="G5" s="36"/>
    </row>
    <row r="6" spans="2:7" ht="14.45" customHeight="1">
      <c r="B6" s="1" t="s">
        <v>4678</v>
      </c>
      <c r="D6" s="204"/>
      <c r="E6" s="205"/>
      <c r="F6" s="205"/>
      <c r="G6" s="206"/>
    </row>
    <row r="7" spans="2:4" ht="14.45" customHeight="1">
      <c r="B7" s="1" t="s">
        <v>383</v>
      </c>
      <c r="D7" s="37" t="s">
        <v>4674</v>
      </c>
    </row>
    <row r="8" spans="2:4" ht="15">
      <c r="B8" s="1" t="s">
        <v>385</v>
      </c>
      <c r="D8" s="7"/>
    </row>
    <row r="9" spans="2:5" ht="15">
      <c r="B9" s="1" t="s">
        <v>22</v>
      </c>
      <c r="D9" s="13" t="s">
        <v>314</v>
      </c>
      <c r="E9" s="1" t="s">
        <v>313</v>
      </c>
    </row>
    <row r="10" ht="15">
      <c r="K10" s="18"/>
    </row>
    <row r="11" ht="15">
      <c r="B11" s="2" t="s">
        <v>25</v>
      </c>
    </row>
    <row r="12" spans="2:18" s="3" customFormat="1" ht="30" customHeight="1" outlineLevel="1">
      <c r="B12" s="8" t="s">
        <v>0</v>
      </c>
      <c r="C12" s="8" t="s">
        <v>2</v>
      </c>
      <c r="D12" s="9" t="s">
        <v>393</v>
      </c>
      <c r="E12" s="8" t="s">
        <v>394</v>
      </c>
      <c r="F12" s="8" t="s">
        <v>395</v>
      </c>
      <c r="G12" s="8" t="s">
        <v>396</v>
      </c>
      <c r="H12" s="8" t="s">
        <v>392</v>
      </c>
      <c r="I12" s="8" t="s">
        <v>1</v>
      </c>
      <c r="J12" s="10" t="s">
        <v>3</v>
      </c>
      <c r="K12" s="8" t="s">
        <v>390</v>
      </c>
      <c r="L12" s="8" t="s">
        <v>391</v>
      </c>
      <c r="R12" s="3" t="s">
        <v>389</v>
      </c>
    </row>
    <row r="13" spans="1:18" ht="15" outlineLevel="1">
      <c r="A13" s="35">
        <f>IF(ISBLANK(B13),0,1)</f>
        <v>1</v>
      </c>
      <c r="B13" s="5" t="s">
        <v>208</v>
      </c>
      <c r="C13" s="7">
        <v>1</v>
      </c>
      <c r="D13" s="60" t="str">
        <f>_xlfn.IFERROR(IF(ISBLANK(H13),"",VLOOKUP(H13,SalaryInfo!B:C,2,FALSE)),"NOT FOUND")</f>
        <v>F3A.46.Step</v>
      </c>
      <c r="E13" s="61" t="str">
        <f>_xlfn.IFERROR(IF(ISBLANK(H13),"",VLOOKUP(H13,SalaryInfo!B:F,5,FALSE)),"NOT FOUND")</f>
        <v>FlexBenefits</v>
      </c>
      <c r="F13" s="62" t="str">
        <f>_xlfn.IFERROR(IF(ISBLANK(H13),"",VLOOKUP(H13,SalaryInfo!B:G,6,FALSE)),"NOT FOUND")</f>
        <v>PERS</v>
      </c>
      <c r="G13" s="62" t="str">
        <f>_xlfn.IFERROR(IF(ISBLANK(H13),"",VLOOKUP(H13,SalaryInfo!B:H,7,FALSE)),"NOT FOUND")</f>
        <v>Industrial Insurance - 536</v>
      </c>
      <c r="H13" s="87" t="s">
        <v>418</v>
      </c>
      <c r="I13" s="33" t="s">
        <v>23</v>
      </c>
      <c r="J13" s="17">
        <v>43466</v>
      </c>
      <c r="K13" s="19">
        <f>_xlfn.IFERROR(IF(OR(ISBLANK(B13),ISBLANK(C13),ISBLANK(H13),ISBLANK(J13),YEAR(J13)=2020),"",_xlfn.IFERROR((VLOOKUP(H13,SalaryInfo!B:W,21,FALSE)*C13/12)*(12-MONTH(J13)+1),"NOT FOUND")),"NOT FOUND")</f>
        <v>99107.57403370956</v>
      </c>
      <c r="L13" s="19">
        <f>_xlfn.IFERROR(IF(OR(ISBLANK(B13),ISBLANK(C13),ISBLANK(H13),ISBLANK(J13)),"",IF(YEAR(J13)=2019,VLOOKUP(H13,SalaryInfo!B:W,22,FALSE)*C13,VLOOKUP(H13,SalaryInfo!B:W,22,FALSE)*C13/12*(12-MONTH(J13)+1))),"NOT FOUND")</f>
        <v>102048.36442113278</v>
      </c>
      <c r="M13" s="42"/>
      <c r="R13" s="1" t="str">
        <f>TEXT(IF(ISBLANK(J13),"",YEAR(J13)),0)</f>
        <v>2019</v>
      </c>
    </row>
    <row r="14" spans="1:18" ht="15" outlineLevel="1">
      <c r="A14" s="35">
        <f>IF(ISBLANK(B14)=TRUE,"",IF(ISERROR(VLOOKUP(B14,B13:B$13,1,FALSE))=TRUE,MAX(A13:A$13)+1,""))</f>
        <v>2</v>
      </c>
      <c r="B14" s="5" t="s">
        <v>207</v>
      </c>
      <c r="C14" s="7">
        <v>1</v>
      </c>
      <c r="D14" s="60" t="str">
        <f>_xlfn.IFERROR(IF(ISBLANK(H14),"",VLOOKUP(H14,SalaryInfo!B:C,2,FALSE)),"NOT FOUND")</f>
        <v>C9.46.Step</v>
      </c>
      <c r="E14" s="61" t="str">
        <f>_xlfn.IFERROR(IF(ISBLANK(H14),"",VLOOKUP(H14,SalaryInfo!B:F,5,FALSE)),"NOT FOUND")</f>
        <v>FlexBenefits</v>
      </c>
      <c r="F14" s="62" t="str">
        <f>_xlfn.IFERROR(IF(ISBLANK(H14),"",VLOOKUP(H14,SalaryInfo!B:G,6,FALSE)),"NOT FOUND")</f>
        <v>PERS</v>
      </c>
      <c r="G14" s="62" t="str">
        <f>_xlfn.IFERROR(IF(ISBLANK(H14),"",VLOOKUP(H14,SalaryInfo!B:H,7,FALSE)),"NOT FOUND")</f>
        <v>Industrial Insurance - 536</v>
      </c>
      <c r="H14" s="87" t="s">
        <v>421</v>
      </c>
      <c r="I14" s="33" t="s">
        <v>23</v>
      </c>
      <c r="J14" s="17">
        <v>43586</v>
      </c>
      <c r="K14" s="19">
        <f>_xlfn.IFERROR(IF(OR(ISBLANK(B14),ISBLANK(C14),ISBLANK(H14),ISBLANK(J14),YEAR(J14)=2020),"",_xlfn.IFERROR((VLOOKUP(H14,SalaryInfo!B:W,21,FALSE)*C14/12)*(12-MONTH(J14)+1),"NOT FOUND")),"NOT FOUND")</f>
        <v>67336.35998786346</v>
      </c>
      <c r="L14" s="19">
        <f>_xlfn.IFERROR(IF(OR(ISBLANK(B14),ISBLANK(C14),ISBLANK(H14),ISBLANK(J14)),"",IF(YEAR(J14)=2019,VLOOKUP(H14,SalaryInfo!B:W,22,FALSE)*C14,VLOOKUP(H14,SalaryInfo!B:W,22,FALSE)*C14/12*(12-MONTH(J14)+1))),"NOT FOUND")</f>
        <v>104010.7720081138</v>
      </c>
      <c r="M14" s="42"/>
      <c r="N14" s="43"/>
      <c r="R14" s="1" t="str">
        <f aca="true" t="shared" si="0" ref="R14:R32">TEXT(IF(ISBLANK(J14),"",YEAR(J14)),0)</f>
        <v>2019</v>
      </c>
    </row>
    <row r="15" spans="1:18" ht="15" outlineLevel="1">
      <c r="A15" s="35">
        <f>IF(ISBLANK(B15)=TRUE,"",IF(ISERROR(VLOOKUP(B15,B$13:B14,1,FALSE))=TRUE,MAX(A$13:A14)+1,""))</f>
        <v>3</v>
      </c>
      <c r="B15" s="5" t="s">
        <v>202</v>
      </c>
      <c r="C15" s="7">
        <v>1</v>
      </c>
      <c r="D15" s="60" t="str">
        <f>_xlfn.IFERROR(IF(ISBLANK(H15),"",VLOOKUP(H15,SalaryInfo!B:C,2,FALSE)),"NOT FOUND")</f>
        <v>C9.46.Step</v>
      </c>
      <c r="E15" s="61" t="str">
        <f>_xlfn.IFERROR(IF(ISBLANK(H15),"",VLOOKUP(H15,SalaryInfo!B:F,5,FALSE)),"NOT FOUND")</f>
        <v>FlexBenefits</v>
      </c>
      <c r="F15" s="62" t="str">
        <f>_xlfn.IFERROR(IF(ISBLANK(H15),"",VLOOKUP(H15,SalaryInfo!B:G,6,FALSE)),"NOT FOUND")</f>
        <v>PERS</v>
      </c>
      <c r="G15" s="62" t="str">
        <f>_xlfn.IFERROR(IF(ISBLANK(H15),"",VLOOKUP(H15,SalaryInfo!B:H,7,FALSE)),"NOT FOUND")</f>
        <v>Industrial Insurance - 536</v>
      </c>
      <c r="H15" s="87" t="s">
        <v>421</v>
      </c>
      <c r="I15" s="33" t="s">
        <v>23</v>
      </c>
      <c r="J15" s="17">
        <v>43957</v>
      </c>
      <c r="K15" s="19" t="str">
        <f>_xlfn.IFERROR(IF(OR(ISBLANK(B15),ISBLANK(C15),ISBLANK(H15),ISBLANK(J15),YEAR(J15)=2020),"",_xlfn.IFERROR((VLOOKUP(H15,SalaryInfo!B:W,21,FALSE)*C15/12)*(12-MONTH(J15)+1),"NOT FOUND")),"NOT FOUND")</f>
        <v/>
      </c>
      <c r="L15" s="19">
        <f>_xlfn.IFERROR(IF(OR(ISBLANK(B15),ISBLANK(C15),ISBLANK(H15),ISBLANK(J15)),"",IF(YEAR(J15)=2019,VLOOKUP(H15,SalaryInfo!B:W,22,FALSE)*C15,VLOOKUP(H15,SalaryInfo!B:W,22,FALSE)*C15/12*(12-MONTH(J15)+1))),"NOT FOUND")</f>
        <v>69340.51467207586</v>
      </c>
      <c r="M15" s="42"/>
      <c r="R15" s="1" t="str">
        <f t="shared" si="0"/>
        <v>2020</v>
      </c>
    </row>
    <row r="16" spans="1:18" ht="15" outlineLevel="1">
      <c r="A16" s="35">
        <f>IF(ISBLANK(B16)=TRUE,"",IF(ISERROR(VLOOKUP(B16,B$13:B15,1,FALSE))=TRUE,MAX(A$13:A15)+1,""))</f>
        <v>4</v>
      </c>
      <c r="B16" s="5" t="s">
        <v>200</v>
      </c>
      <c r="C16" s="7">
        <v>1</v>
      </c>
      <c r="D16" s="60" t="str">
        <f>_xlfn.IFERROR(IF(ISBLANK(H16),"",VLOOKUP(H16,SalaryInfo!B:C,2,FALSE)),"NOT FOUND")</f>
        <v>E2.8.Step</v>
      </c>
      <c r="E16" s="61" t="str">
        <f>_xlfn.IFERROR(IF(ISBLANK(H16),"",VLOOKUP(H16,SalaryInfo!B:F,5,FALSE)),"NOT FOUND")</f>
        <v>FlexBenefits</v>
      </c>
      <c r="F16" s="62" t="str">
        <f>_xlfn.IFERROR(IF(ISBLANK(H16),"",VLOOKUP(H16,SalaryInfo!B:G,6,FALSE)),"NOT FOUND")</f>
        <v>PERS</v>
      </c>
      <c r="G16" s="62" t="str">
        <f>_xlfn.IFERROR(IF(ISBLANK(H16),"",VLOOKUP(H16,SalaryInfo!B:H,7,FALSE)),"NOT FOUND")</f>
        <v>Industrial Insurance - 151</v>
      </c>
      <c r="H16" s="87" t="s">
        <v>1901</v>
      </c>
      <c r="I16" s="33" t="s">
        <v>24</v>
      </c>
      <c r="J16" s="17">
        <v>43983</v>
      </c>
      <c r="K16" s="19" t="str">
        <f>_xlfn.IFERROR(IF(OR(ISBLANK(B16),ISBLANK(C16),ISBLANK(H16),ISBLANK(J16),YEAR(J16)=2020),"",_xlfn.IFERROR((VLOOKUP(H16,SalaryInfo!B:W,21,FALSE)*C16/12)*(12-MONTH(J16)+1),"NOT FOUND")),"NOT FOUND")</f>
        <v/>
      </c>
      <c r="L16" s="19">
        <f>_xlfn.IFERROR(IF(OR(ISBLANK(B16),ISBLANK(C16),ISBLANK(H16),ISBLANK(J16)),"",IF(YEAR(J16)=2019,VLOOKUP(H16,SalaryInfo!B:W,22,FALSE)*C16,VLOOKUP(H16,SalaryInfo!B:W,22,FALSE)*C16/12*(12-MONTH(J16)+1))),"NOT FOUND")</f>
        <v>93257.15884993711</v>
      </c>
      <c r="M16" s="42"/>
      <c r="R16" s="1" t="str">
        <f t="shared" si="0"/>
        <v>2020</v>
      </c>
    </row>
    <row r="17" spans="1:18" ht="15" outlineLevel="1">
      <c r="A17" s="35">
        <f>IF(ISBLANK(B17)=TRUE,"",IF(ISERROR(VLOOKUP(B17,B$13:B16,1,FALSE))=TRUE,MAX(A$13:A16)+1,""))</f>
        <v>5</v>
      </c>
      <c r="B17" s="5" t="s">
        <v>229</v>
      </c>
      <c r="C17" s="7">
        <v>1</v>
      </c>
      <c r="D17" s="60" t="str">
        <f>_xlfn.IFERROR(IF(ISBLANK(H17),"",VLOOKUP(H17,SalaryInfo!B:C,2,FALSE)),"NOT FOUND")</f>
        <v>F3A.43.Step</v>
      </c>
      <c r="E17" s="61" t="str">
        <f>_xlfn.IFERROR(IF(ISBLANK(H17),"",VLOOKUP(H17,SalaryInfo!B:F,5,FALSE)),"NOT FOUND")</f>
        <v>FlexBenefits</v>
      </c>
      <c r="F17" s="62" t="str">
        <f>_xlfn.IFERROR(IF(ISBLANK(H17),"",VLOOKUP(H17,SalaryInfo!B:G,6,FALSE)),"NOT FOUND")</f>
        <v>PERS</v>
      </c>
      <c r="G17" s="62" t="str">
        <f>_xlfn.IFERROR(IF(ISBLANK(H17),"",VLOOKUP(H17,SalaryInfo!B:H,7,FALSE)),"NOT FOUND")</f>
        <v>Industrial Insurance - 536</v>
      </c>
      <c r="H17" s="87" t="s">
        <v>1370</v>
      </c>
      <c r="I17" s="33" t="s">
        <v>24</v>
      </c>
      <c r="J17" s="17">
        <v>43529</v>
      </c>
      <c r="K17" s="19">
        <f>_xlfn.IFERROR(IF(OR(ISBLANK(B17),ISBLANK(C17),ISBLANK(H17),ISBLANK(J17),YEAR(J17)=2020),"",_xlfn.IFERROR((VLOOKUP(H17,SalaryInfo!B:W,21,FALSE)*C17/12)*(12-MONTH(J17)+1),"NOT FOUND")),"NOT FOUND")</f>
        <v>77348.84716836031</v>
      </c>
      <c r="L17" s="19">
        <f>_xlfn.IFERROR(IF(OR(ISBLANK(B17),ISBLANK(C17),ISBLANK(H17),ISBLANK(J17)),"",IF(YEAR(J17)=2019,VLOOKUP(H17,SalaryInfo!B:W,22,FALSE)*C17,VLOOKUP(H17,SalaryInfo!B:W,22,FALSE)*C17/12*(12-MONTH(J17)+1))),"NOT FOUND")</f>
        <v>95542.45017919352</v>
      </c>
      <c r="M17" s="42"/>
      <c r="R17" s="1" t="str">
        <f t="shared" si="0"/>
        <v>2019</v>
      </c>
    </row>
    <row r="18" spans="1:18" ht="15" outlineLevel="1">
      <c r="A18" s="35" t="str">
        <f>IF(ISBLANK(B18)=TRUE,"",IF(ISERROR(VLOOKUP(B18,B$13:B17,1,FALSE))=TRUE,MAX(A$13:A17)+1,""))</f>
        <v/>
      </c>
      <c r="B18" s="5" t="s">
        <v>229</v>
      </c>
      <c r="C18" s="7">
        <v>1</v>
      </c>
      <c r="D18" s="60" t="str">
        <f>_xlfn.IFERROR(IF(ISBLANK(H18),"",VLOOKUP(H18,SalaryInfo!B:C,2,FALSE)),"NOT FOUND")</f>
        <v>Z3.60.Step</v>
      </c>
      <c r="E18" s="61" t="str">
        <f>_xlfn.IFERROR(IF(ISBLANK(H18),"",VLOOKUP(H18,SalaryInfo!B:F,5,FALSE)),"NOT FOUND")</f>
        <v>FlexBenefits</v>
      </c>
      <c r="F18" s="62" t="str">
        <f>_xlfn.IFERROR(IF(ISBLANK(H18),"",VLOOKUP(H18,SalaryInfo!B:G,6,FALSE)),"NOT FOUND")</f>
        <v>PERS</v>
      </c>
      <c r="G18" s="62" t="str">
        <f>_xlfn.IFERROR(IF(ISBLANK(H18),"",VLOOKUP(H18,SalaryInfo!B:H,7,FALSE)),"NOT FOUND")</f>
        <v>Industrial Insurance - 536</v>
      </c>
      <c r="H18" s="87" t="s">
        <v>426</v>
      </c>
      <c r="I18" s="33" t="s">
        <v>24</v>
      </c>
      <c r="J18" s="17">
        <v>43800</v>
      </c>
      <c r="K18" s="19">
        <f>_xlfn.IFERROR(IF(OR(ISBLANK(B18),ISBLANK(C18),ISBLANK(H18),ISBLANK(J18),YEAR(J18)=2020),"",_xlfn.IFERROR((VLOOKUP(H18,SalaryInfo!B:W,21,FALSE)*C18/12)*(12-MONTH(J18)+1),"NOT FOUND")),"NOT FOUND")</f>
        <v>11462.336668678181</v>
      </c>
      <c r="L18" s="19">
        <f>_xlfn.IFERROR(IF(OR(ISBLANK(B18),ISBLANK(C18),ISBLANK(H18),ISBLANK(J18)),"",IF(YEAR(J18)=2019,VLOOKUP(H18,SalaryInfo!B:W,22,FALSE)*C18,VLOOKUP(H18,SalaryInfo!B:W,22,FALSE)*C18/12*(12-MONTH(J18)+1))),"NOT FOUND")</f>
        <v>141814.95178809715</v>
      </c>
      <c r="M18" s="42"/>
      <c r="R18" s="1" t="str">
        <f t="shared" si="0"/>
        <v>2019</v>
      </c>
    </row>
    <row r="19" spans="1:18" ht="15" outlineLevel="1">
      <c r="A19" s="35" t="str">
        <f>IF(ISBLANK(B19)=TRUE,"",IF(ISERROR(VLOOKUP(B19,B$13:B18,1,FALSE))=TRUE,MAX(A$13:A18)+1,""))</f>
        <v/>
      </c>
      <c r="B19" s="5" t="s">
        <v>229</v>
      </c>
      <c r="C19" s="7">
        <v>1</v>
      </c>
      <c r="D19" s="60" t="str">
        <f>_xlfn.IFERROR(IF(ISBLANK(H19),"",VLOOKUP(H19,SalaryInfo!B:C,2,FALSE)),"NOT FOUND")</f>
        <v>Z3.53.Step</v>
      </c>
      <c r="E19" s="61" t="str">
        <f>_xlfn.IFERROR(IF(ISBLANK(H19),"",VLOOKUP(H19,SalaryInfo!B:F,5,FALSE)),"NOT FOUND")</f>
        <v>FlexBenefits</v>
      </c>
      <c r="F19" s="62" t="str">
        <f>_xlfn.IFERROR(IF(ISBLANK(H19),"",VLOOKUP(H19,SalaryInfo!B:G,6,FALSE)),"NOT FOUND")</f>
        <v>PERS</v>
      </c>
      <c r="G19" s="62" t="str">
        <f>_xlfn.IFERROR(IF(ISBLANK(H19),"",VLOOKUP(H19,SalaryInfo!B:H,7,FALSE)),"NOT FOUND")</f>
        <v>Industrial Insurance - 536</v>
      </c>
      <c r="H19" s="87" t="s">
        <v>1168</v>
      </c>
      <c r="I19" s="33" t="s">
        <v>388</v>
      </c>
      <c r="J19" s="17">
        <v>43466</v>
      </c>
      <c r="K19" s="19">
        <f>_xlfn.IFERROR(IF(OR(ISBLANK(B19),ISBLANK(C19),ISBLANK(H19),ISBLANK(J19),YEAR(J19)=2020),"",_xlfn.IFERROR((VLOOKUP(H19,SalaryInfo!B:W,21,FALSE)*C19/12)*(12-MONTH(J19)+1),"NOT FOUND")),"NOT FOUND")</f>
        <v>115742.83957435717</v>
      </c>
      <c r="L19" s="19">
        <f>_xlfn.IFERROR(IF(OR(ISBLANK(B19),ISBLANK(C19),ISBLANK(H19),ISBLANK(J19)),"",IF(YEAR(J19)=2019,VLOOKUP(H19,SalaryInfo!B:W,22,FALSE)*C19,VLOOKUP(H19,SalaryInfo!B:W,22,FALSE)*C19/12*(12-MONTH(J19)+1))),"NOT FOUND")</f>
        <v>119257.51429615068</v>
      </c>
      <c r="M19" s="42"/>
      <c r="R19" s="1" t="str">
        <f t="shared" si="0"/>
        <v>2019</v>
      </c>
    </row>
    <row r="20" spans="1:18" ht="15" outlineLevel="1">
      <c r="A20" s="35">
        <f>IF(ISBLANK(B20)=TRUE,"",IF(ISERROR(VLOOKUP(B20,B$13:B19,1,FALSE))=TRUE,MAX(A$13:A19)+1,""))</f>
        <v>6</v>
      </c>
      <c r="B20" s="5" t="s">
        <v>257</v>
      </c>
      <c r="C20" s="7">
        <v>3</v>
      </c>
      <c r="D20" s="60" t="str">
        <f>_xlfn.IFERROR(IF(ISBLANK(H20),"",VLOOKUP(H20,SalaryInfo!B:C,2,FALSE)),"NOT FOUND")</f>
        <v>Z3.75.Step</v>
      </c>
      <c r="E20" s="61" t="str">
        <f>_xlfn.IFERROR(IF(ISBLANK(H20),"",VLOOKUP(H20,SalaryInfo!B:F,5,FALSE)),"NOT FOUND")</f>
        <v>FlexBenefits</v>
      </c>
      <c r="F20" s="62" t="str">
        <f>_xlfn.IFERROR(IF(ISBLANK(H20),"",VLOOKUP(H20,SalaryInfo!B:G,6,FALSE)),"NOT FOUND")</f>
        <v>PERS</v>
      </c>
      <c r="G20" s="62" t="str">
        <f>_xlfn.IFERROR(IF(ISBLANK(H20),"",VLOOKUP(H20,SalaryInfo!B:H,7,FALSE)),"NOT FOUND")</f>
        <v>Industrial Insurance - 536</v>
      </c>
      <c r="H20" s="87" t="s">
        <v>1818</v>
      </c>
      <c r="I20" s="33" t="s">
        <v>388</v>
      </c>
      <c r="J20" s="17">
        <v>43466</v>
      </c>
      <c r="K20" s="19">
        <f>_xlfn.IFERROR(IF(OR(ISBLANK(B20),ISBLANK(C20),ISBLANK(H20),ISBLANK(J20),YEAR(J20)=2020),"",_xlfn.IFERROR((VLOOKUP(H20,SalaryInfo!B:W,21,FALSE)*C20/12)*(12-MONTH(J20)+1),"NOT FOUND")),"NOT FOUND")</f>
        <v>570572.3904217518</v>
      </c>
      <c r="L20" s="19">
        <f>_xlfn.IFERROR(IF(OR(ISBLANK(B20),ISBLANK(C20),ISBLANK(H20),ISBLANK(J20)),"",IF(YEAR(J20)=2019,VLOOKUP(H20,SalaryInfo!B:W,22,FALSE)*C20,VLOOKUP(H20,SalaryInfo!B:W,22,FALSE)*C20/12*(12-MONTH(J20)+1))),"NOT FOUND")</f>
        <v>588037.0753619019</v>
      </c>
      <c r="M20" s="42"/>
      <c r="R20" s="1" t="str">
        <f t="shared" si="0"/>
        <v>2019</v>
      </c>
    </row>
    <row r="21" spans="1:18" ht="15" outlineLevel="1">
      <c r="A21" s="35" t="str">
        <f>IF(ISBLANK(B21)=TRUE,"",IF(ISERROR(VLOOKUP(B21,B$13:B20,1,FALSE))=TRUE,MAX(A$13:A20)+1,""))</f>
        <v/>
      </c>
      <c r="B21" s="5"/>
      <c r="C21" s="7"/>
      <c r="D21" s="60" t="str">
        <f>_xlfn.IFERROR(IF(ISBLANK(H21),"",VLOOKUP(H21,SalaryInfo!B:C,2,FALSE)),"NOT FOUND")</f>
        <v/>
      </c>
      <c r="E21" s="61" t="str">
        <f>_xlfn.IFERROR(IF(ISBLANK(H21),"",VLOOKUP(H21,SalaryInfo!B:F,5,FALSE)),"NOT FOUND")</f>
        <v/>
      </c>
      <c r="F21" s="62" t="str">
        <f>_xlfn.IFERROR(IF(ISBLANK(H21),"",VLOOKUP(H21,SalaryInfo!B:G,6,FALSE)),"NOT FOUND")</f>
        <v/>
      </c>
      <c r="G21" s="62" t="str">
        <f>_xlfn.IFERROR(IF(ISBLANK(H21),"",VLOOKUP(H21,SalaryInfo!B:H,7,FALSE)),"NOT FOUND")</f>
        <v/>
      </c>
      <c r="H21" s="87"/>
      <c r="I21" s="33"/>
      <c r="J21" s="17"/>
      <c r="K21" s="19" t="str">
        <f>_xlfn.IFERROR(IF(OR(ISBLANK(B21),ISBLANK(C21),ISBLANK(H21),ISBLANK(J21),YEAR(J21)=2020),"",_xlfn.IFERROR((VLOOKUP(H21,SalaryInfo!B:W,21,FALSE)*C21/12)*(12-MONTH(J21)+1),"NOT FOUND")),"NOT FOUND")</f>
        <v/>
      </c>
      <c r="L21" s="19" t="str">
        <f>_xlfn.IFERROR(IF(OR(ISBLANK(B21),ISBLANK(C21),ISBLANK(H21),ISBLANK(J21)),"",IF(YEAR(J21)=2019,VLOOKUP(H21,SalaryInfo!B:W,22,FALSE)*C21,VLOOKUP(H21,SalaryInfo!B:W,22,FALSE)*C21/12*(12-MONTH(J21)+1))),"NOT FOUND")</f>
        <v/>
      </c>
      <c r="M21" s="42"/>
      <c r="R21" s="1" t="str">
        <f t="shared" si="0"/>
        <v/>
      </c>
    </row>
    <row r="22" spans="1:18" ht="15" outlineLevel="1">
      <c r="A22" s="35" t="str">
        <f>IF(ISBLANK(B22)=TRUE,"",IF(ISERROR(VLOOKUP(B22,B$13:B21,1,FALSE))=TRUE,MAX(A$13:A21)+1,""))</f>
        <v/>
      </c>
      <c r="B22" s="5"/>
      <c r="C22" s="7"/>
      <c r="D22" s="60" t="str">
        <f>_xlfn.IFERROR(IF(ISBLANK(H22),"",VLOOKUP(H22,SalaryInfo!B:C,2,FALSE)),"NOT FOUND")</f>
        <v/>
      </c>
      <c r="E22" s="61" t="str">
        <f>_xlfn.IFERROR(IF(ISBLANK(H22),"",VLOOKUP(H22,SalaryInfo!B:F,5,FALSE)),"NOT FOUND")</f>
        <v/>
      </c>
      <c r="F22" s="62" t="str">
        <f>_xlfn.IFERROR(IF(ISBLANK(H22),"",VLOOKUP(H22,SalaryInfo!B:G,6,FALSE)),"NOT FOUND")</f>
        <v/>
      </c>
      <c r="G22" s="62" t="str">
        <f>_xlfn.IFERROR(IF(ISBLANK(H22),"",VLOOKUP(H22,SalaryInfo!B:H,7,FALSE)),"NOT FOUND")</f>
        <v/>
      </c>
      <c r="H22" s="87"/>
      <c r="I22" s="33"/>
      <c r="J22" s="17"/>
      <c r="K22" s="19" t="str">
        <f>_xlfn.IFERROR(IF(OR(ISBLANK(B22),ISBLANK(C22),ISBLANK(H22),ISBLANK(J22),YEAR(J22)=2020),"",_xlfn.IFERROR((VLOOKUP(H22,SalaryInfo!B:W,21,FALSE)*C22/12)*(12-MONTH(J22)+1),"NOT FOUND")),"NOT FOUND")</f>
        <v/>
      </c>
      <c r="L22" s="19" t="str">
        <f>_xlfn.IFERROR(IF(OR(ISBLANK(B22),ISBLANK(C22),ISBLANK(H22),ISBLANK(J22)),"",IF(YEAR(J22)=2019,VLOOKUP(H22,SalaryInfo!B:W,22,FALSE)*C22,VLOOKUP(H22,SalaryInfo!B:W,22,FALSE)*C22/12*(12-MONTH(J22)+1))),"NOT FOUND")</f>
        <v/>
      </c>
      <c r="M22" s="42"/>
      <c r="R22" s="1" t="str">
        <f t="shared" si="0"/>
        <v/>
      </c>
    </row>
    <row r="23" spans="1:18" ht="15" outlineLevel="1">
      <c r="A23" s="35">
        <f>IF(ISBLANK(B23)=TRUE,"",IF(ISERROR(VLOOKUP(B23,B$13:B22,1,FALSE))=TRUE,MAX(A$13:A22)+1,""))</f>
        <v>7</v>
      </c>
      <c r="B23" s="5" t="s">
        <v>308</v>
      </c>
      <c r="C23" s="7">
        <v>1</v>
      </c>
      <c r="D23" s="60" t="str">
        <f>_xlfn.IFERROR(IF(ISBLANK(H23),"",VLOOKUP(H23,SalaryInfo!B:C,2,FALSE)),"NOT FOUND")</f>
        <v>M3.50.Step</v>
      </c>
      <c r="E23" s="61" t="str">
        <f>_xlfn.IFERROR(IF(ISBLANK(H23),"",VLOOKUP(H23,SalaryInfo!B:F,5,FALSE)),"NOT FOUND")</f>
        <v>FlexBenefits</v>
      </c>
      <c r="F23" s="62" t="str">
        <f>_xlfn.IFERROR(IF(ISBLANK(H23),"",VLOOKUP(H23,SalaryInfo!B:G,6,FALSE)),"NOT FOUND")</f>
        <v>PERS</v>
      </c>
      <c r="G23" s="62" t="str">
        <f>_xlfn.IFERROR(IF(ISBLANK(H23),"",VLOOKUP(H23,SalaryInfo!B:H,7,FALSE)),"NOT FOUND")</f>
        <v>Industrial Insurance - 152</v>
      </c>
      <c r="H23" s="87" t="s">
        <v>2395</v>
      </c>
      <c r="I23" s="33" t="s">
        <v>23</v>
      </c>
      <c r="J23" s="17">
        <v>43952</v>
      </c>
      <c r="K23" s="19" t="str">
        <f>_xlfn.IFERROR(IF(OR(ISBLANK(B23),ISBLANK(C23),ISBLANK(H23),ISBLANK(J23),YEAR(J23)=2020),"",_xlfn.IFERROR((VLOOKUP(H23,SalaryInfo!B:W,21,FALSE)*C23/12)*(12-MONTH(J23)+1),"NOT FOUND")),"NOT FOUND")</f>
        <v/>
      </c>
      <c r="L23" s="19">
        <f>_xlfn.IFERROR(IF(OR(ISBLANK(B23),ISBLANK(C23),ISBLANK(H23),ISBLANK(J23)),"",IF(YEAR(J23)=2019,VLOOKUP(H23,SalaryInfo!B:W,22,FALSE)*C23,VLOOKUP(H23,SalaryInfo!B:W,22,FALSE)*C23/12*(12-MONTH(J23)+1))),"NOT FOUND")</f>
        <v>72835.62611312182</v>
      </c>
      <c r="M23" s="42"/>
      <c r="R23" s="1" t="str">
        <f t="shared" si="0"/>
        <v>2020</v>
      </c>
    </row>
    <row r="24" spans="1:18" ht="15" outlineLevel="1">
      <c r="A24" s="35" t="str">
        <f>IF(ISBLANK(B24)=TRUE,"",IF(ISERROR(VLOOKUP(B24,B$13:B23,1,FALSE))=TRUE,MAX(A$13:A23)+1,""))</f>
        <v/>
      </c>
      <c r="B24" s="5"/>
      <c r="C24" s="7"/>
      <c r="D24" s="60" t="str">
        <f>_xlfn.IFERROR(IF(ISBLANK(H24),"",VLOOKUP(H24,SalaryInfo!B:C,2,FALSE)),"NOT FOUND")</f>
        <v/>
      </c>
      <c r="E24" s="61" t="str">
        <f>_xlfn.IFERROR(IF(ISBLANK(H24),"",VLOOKUP(H24,SalaryInfo!B:F,5,FALSE)),"NOT FOUND")</f>
        <v/>
      </c>
      <c r="F24" s="62" t="str">
        <f>_xlfn.IFERROR(IF(ISBLANK(H24),"",VLOOKUP(H24,SalaryInfo!B:G,6,FALSE)),"NOT FOUND")</f>
        <v/>
      </c>
      <c r="G24" s="62" t="str">
        <f>_xlfn.IFERROR(IF(ISBLANK(H24),"",VLOOKUP(H24,SalaryInfo!B:H,7,FALSE)),"NOT FOUND")</f>
        <v/>
      </c>
      <c r="H24" s="87"/>
      <c r="I24" s="33"/>
      <c r="J24" s="17"/>
      <c r="K24" s="19" t="str">
        <f>_xlfn.IFERROR(IF(OR(ISBLANK(B24),ISBLANK(C24),ISBLANK(H24),ISBLANK(J24),YEAR(J24)=2020),"",_xlfn.IFERROR((VLOOKUP(H24,SalaryInfo!B:W,21,FALSE)*C24/12)*(12-MONTH(J24)+1),"NOT FOUND")),"NOT FOUND")</f>
        <v/>
      </c>
      <c r="L24" s="19" t="str">
        <f>_xlfn.IFERROR(IF(OR(ISBLANK(B24),ISBLANK(C24),ISBLANK(H24),ISBLANK(J24)),"",IF(YEAR(J24)=2019,VLOOKUP(H24,SalaryInfo!B:W,22,FALSE)*C24,VLOOKUP(H24,SalaryInfo!B:W,22,FALSE)*C24/12*(12-MONTH(J24)+1))),"NOT FOUND")</f>
        <v/>
      </c>
      <c r="M24" s="42"/>
      <c r="R24" s="1" t="str">
        <f t="shared" si="0"/>
        <v/>
      </c>
    </row>
    <row r="25" spans="1:18" ht="15" outlineLevel="1">
      <c r="A25" s="35" t="str">
        <f>IF(ISBLANK(B25)=TRUE,"",IF(ISERROR(VLOOKUP(B25,B$13:B24,1,FALSE))=TRUE,MAX(A$13:A24)+1,""))</f>
        <v/>
      </c>
      <c r="B25" s="5"/>
      <c r="C25" s="7"/>
      <c r="D25" s="60" t="str">
        <f>_xlfn.IFERROR(IF(ISBLANK(H25),"",VLOOKUP(H25,SalaryInfo!B:C,2,FALSE)),"NOT FOUND")</f>
        <v/>
      </c>
      <c r="E25" s="61" t="str">
        <f>_xlfn.IFERROR(IF(ISBLANK(H25),"",VLOOKUP(H25,SalaryInfo!B:F,5,FALSE)),"NOT FOUND")</f>
        <v/>
      </c>
      <c r="F25" s="62" t="str">
        <f>_xlfn.IFERROR(IF(ISBLANK(H25),"",VLOOKUP(H25,SalaryInfo!B:G,6,FALSE)),"NOT FOUND")</f>
        <v/>
      </c>
      <c r="G25" s="62" t="str">
        <f>_xlfn.IFERROR(IF(ISBLANK(H25),"",VLOOKUP(H25,SalaryInfo!B:H,7,FALSE)),"NOT FOUND")</f>
        <v/>
      </c>
      <c r="H25" s="87"/>
      <c r="I25" s="33"/>
      <c r="J25" s="17"/>
      <c r="K25" s="19" t="str">
        <f>_xlfn.IFERROR(IF(OR(ISBLANK(B25),ISBLANK(C25),ISBLANK(H25),ISBLANK(J25),YEAR(J25)=2020),"",_xlfn.IFERROR((VLOOKUP(H25,SalaryInfo!B:W,21,FALSE)*C25/12)*(12-MONTH(J25)+1),"NOT FOUND")),"NOT FOUND")</f>
        <v/>
      </c>
      <c r="L25" s="19" t="str">
        <f>_xlfn.IFERROR(IF(OR(ISBLANK(B25),ISBLANK(C25),ISBLANK(H25),ISBLANK(J25)),"",IF(YEAR(J25)=2019,VLOOKUP(H25,SalaryInfo!B:W,22,FALSE)*C25,VLOOKUP(H25,SalaryInfo!B:W,22,FALSE)*C25/12*(12-MONTH(J25)+1))),"NOT FOUND")</f>
        <v/>
      </c>
      <c r="M25" s="42"/>
      <c r="R25" s="1" t="str">
        <f t="shared" si="0"/>
        <v/>
      </c>
    </row>
    <row r="26" spans="1:18" ht="15" outlineLevel="1">
      <c r="A26" s="35" t="str">
        <f>IF(ISBLANK(B26)=TRUE,"",IF(ISERROR(VLOOKUP(B26,B$13:B25,1,FALSE))=TRUE,MAX(A$13:A25)+1,""))</f>
        <v/>
      </c>
      <c r="B26" s="5"/>
      <c r="C26" s="7"/>
      <c r="D26" s="60" t="str">
        <f>_xlfn.IFERROR(IF(ISBLANK(H26),"",VLOOKUP(H26,SalaryInfo!B:C,2,FALSE)),"NOT FOUND")</f>
        <v/>
      </c>
      <c r="E26" s="61" t="str">
        <f>_xlfn.IFERROR(IF(ISBLANK(H26),"",VLOOKUP(H26,SalaryInfo!B:F,5,FALSE)),"NOT FOUND")</f>
        <v/>
      </c>
      <c r="F26" s="62" t="str">
        <f>_xlfn.IFERROR(IF(ISBLANK(H26),"",VLOOKUP(H26,SalaryInfo!B:G,6,FALSE)),"NOT FOUND")</f>
        <v/>
      </c>
      <c r="G26" s="62" t="str">
        <f>_xlfn.IFERROR(IF(ISBLANK(H26),"",VLOOKUP(H26,SalaryInfo!B:H,7,FALSE)),"NOT FOUND")</f>
        <v/>
      </c>
      <c r="H26" s="87"/>
      <c r="I26" s="33"/>
      <c r="J26" s="17"/>
      <c r="K26" s="19" t="str">
        <f>_xlfn.IFERROR(IF(OR(ISBLANK(B26),ISBLANK(C26),ISBLANK(H26),ISBLANK(J26),YEAR(J26)=2020),"",_xlfn.IFERROR((VLOOKUP(H26,SalaryInfo!B:W,21,FALSE)*C26/12)*(12-MONTH(J26)+1),"NOT FOUND")),"NOT FOUND")</f>
        <v/>
      </c>
      <c r="L26" s="19" t="str">
        <f>_xlfn.IFERROR(IF(OR(ISBLANK(B26),ISBLANK(C26),ISBLANK(H26),ISBLANK(J26)),"",IF(YEAR(J26)=2019,VLOOKUP(H26,SalaryInfo!B:W,22,FALSE)*C26,VLOOKUP(H26,SalaryInfo!B:W,22,FALSE)*C26/12*(12-MONTH(J26)+1))),"NOT FOUND")</f>
        <v/>
      </c>
      <c r="M26" s="42"/>
      <c r="R26" s="1" t="str">
        <f t="shared" si="0"/>
        <v/>
      </c>
    </row>
    <row r="27" spans="1:18" ht="15" outlineLevel="1">
      <c r="A27" s="35">
        <f>IF(ISBLANK(B27)=TRUE,"",IF(ISERROR(VLOOKUP(B27,B$13:B26,1,FALSE))=TRUE,MAX(A$13:A26)+1,""))</f>
        <v>8</v>
      </c>
      <c r="B27" s="5" t="s">
        <v>195</v>
      </c>
      <c r="C27" s="7">
        <v>2</v>
      </c>
      <c r="D27" s="60" t="str">
        <f>_xlfn.IFERROR(IF(ISBLANK(H27),"",VLOOKUP(H27,SalaryInfo!B:C,2,FALSE)),"NOT FOUND")</f>
        <v>Z3.72.Step</v>
      </c>
      <c r="E27" s="61" t="str">
        <f>_xlfn.IFERROR(IF(ISBLANK(H27),"",VLOOKUP(H27,SalaryInfo!B:F,5,FALSE)),"NOT FOUND")</f>
        <v>FlexBenefits</v>
      </c>
      <c r="F27" s="62" t="str">
        <f>_xlfn.IFERROR(IF(ISBLANK(H27),"",VLOOKUP(H27,SalaryInfo!B:G,6,FALSE)),"NOT FOUND")</f>
        <v>PERS</v>
      </c>
      <c r="G27" s="62" t="str">
        <f>_xlfn.IFERROR(IF(ISBLANK(H27),"",VLOOKUP(H27,SalaryInfo!B:H,7,FALSE)),"NOT FOUND")</f>
        <v>Industrial Insurance - 536</v>
      </c>
      <c r="H27" s="87" t="s">
        <v>1948</v>
      </c>
      <c r="I27" s="33" t="s">
        <v>24</v>
      </c>
      <c r="J27" s="17">
        <v>43497</v>
      </c>
      <c r="K27" s="19">
        <f>_xlfn.IFERROR(IF(OR(ISBLANK(B27),ISBLANK(C27),ISBLANK(H27),ISBLANK(J27),YEAR(J27)=2020),"",_xlfn.IFERROR((VLOOKUP(H27,SalaryInfo!B:W,21,FALSE)*C27/12)*(12-MONTH(J27)+1),"NOT FOUND")),"NOT FOUND")</f>
        <v>331652.53559550596</v>
      </c>
      <c r="L27" s="19">
        <f>_xlfn.IFERROR(IF(OR(ISBLANK(B27),ISBLANK(C27),ISBLANK(H27),ISBLANK(J27)),"",IF(YEAR(J27)=2019,VLOOKUP(H27,SalaryInfo!B:W,22,FALSE)*C27,VLOOKUP(H27,SalaryInfo!B:W,22,FALSE)*C27/12*(12-MONTH(J27)+1))),"NOT FOUND")</f>
        <v>372803.4485289839</v>
      </c>
      <c r="M27" s="42"/>
      <c r="R27" s="1" t="str">
        <f t="shared" si="0"/>
        <v>2019</v>
      </c>
    </row>
    <row r="28" spans="1:18" ht="15" outlineLevel="1">
      <c r="A28" s="35" t="str">
        <f>IF(ISBLANK(B28)=TRUE,"",IF(ISERROR(VLOOKUP(B28,B$13:B27,1,FALSE))=TRUE,MAX(A$13:A27)+1,""))</f>
        <v/>
      </c>
      <c r="B28" s="5"/>
      <c r="C28" s="7"/>
      <c r="D28" s="60" t="str">
        <f>_xlfn.IFERROR(IF(ISBLANK(H28),"",VLOOKUP(H28,SalaryInfo!B:C,2,FALSE)),"NOT FOUND")</f>
        <v/>
      </c>
      <c r="E28" s="61" t="str">
        <f>_xlfn.IFERROR(IF(ISBLANK(H28),"",VLOOKUP(H28,SalaryInfo!B:F,5,FALSE)),"NOT FOUND")</f>
        <v/>
      </c>
      <c r="F28" s="62" t="str">
        <f>_xlfn.IFERROR(IF(ISBLANK(H28),"",VLOOKUP(H28,SalaryInfo!B:G,6,FALSE)),"NOT FOUND")</f>
        <v/>
      </c>
      <c r="G28" s="62" t="str">
        <f>_xlfn.IFERROR(IF(ISBLANK(H28),"",VLOOKUP(H28,SalaryInfo!B:H,7,FALSE)),"NOT FOUND")</f>
        <v/>
      </c>
      <c r="H28" s="87"/>
      <c r="I28" s="33"/>
      <c r="J28" s="17"/>
      <c r="K28" s="19" t="str">
        <f>_xlfn.IFERROR(IF(OR(ISBLANK(B28),ISBLANK(C28),ISBLANK(H28),ISBLANK(J28),YEAR(J28)=2020),"",_xlfn.IFERROR((VLOOKUP(H28,SalaryInfo!B:W,21,FALSE)*C28/12)*(12-MONTH(J28)+1),"NOT FOUND")),"NOT FOUND")</f>
        <v/>
      </c>
      <c r="L28" s="19" t="str">
        <f>_xlfn.IFERROR(IF(OR(ISBLANK(B28),ISBLANK(C28),ISBLANK(H28),ISBLANK(J28)),"",IF(YEAR(J28)=2019,VLOOKUP(H28,SalaryInfo!B:W,22,FALSE)*C28,VLOOKUP(H28,SalaryInfo!B:W,22,FALSE)*C28/12*(12-MONTH(J28)+1))),"NOT FOUND")</f>
        <v/>
      </c>
      <c r="M28" s="42"/>
      <c r="R28" s="1" t="str">
        <f t="shared" si="0"/>
        <v/>
      </c>
    </row>
    <row r="29" spans="1:18" ht="15" outlineLevel="1">
      <c r="A29" s="35">
        <f>IF(ISBLANK(B29)=TRUE,"",IF(ISERROR(VLOOKUP(B29,B$13:B28,1,FALSE))=TRUE,MAX(A$13:A28)+1,""))</f>
        <v>9</v>
      </c>
      <c r="B29" s="5" t="s">
        <v>289</v>
      </c>
      <c r="C29" s="7">
        <v>1</v>
      </c>
      <c r="D29" s="60" t="str">
        <f>_xlfn.IFERROR(IF(ISBLANK(H29),"",VLOOKUP(H29,SalaryInfo!B:C,2,FALSE)),"NOT FOUND")</f>
        <v>B1.42.Step</v>
      </c>
      <c r="E29" s="61" t="str">
        <f>_xlfn.IFERROR(IF(ISBLANK(H29),"",VLOOKUP(H29,SalaryInfo!B:F,5,FALSE)),"NOT FOUND")</f>
        <v>FlexBenefits</v>
      </c>
      <c r="F29" s="62" t="str">
        <f>_xlfn.IFERROR(IF(ISBLANK(H29),"",VLOOKUP(H29,SalaryInfo!B:G,6,FALSE)),"NOT FOUND")</f>
        <v>PERS</v>
      </c>
      <c r="G29" s="62" t="str">
        <f>_xlfn.IFERROR(IF(ISBLANK(H29),"",VLOOKUP(H29,SalaryInfo!B:H,7,FALSE)),"NOT FOUND")</f>
        <v>Industrial Insurance - 536</v>
      </c>
      <c r="H29" s="87" t="s">
        <v>413</v>
      </c>
      <c r="I29" s="33" t="s">
        <v>23</v>
      </c>
      <c r="J29" s="17">
        <v>43613</v>
      </c>
      <c r="K29" s="19">
        <f>_xlfn.IFERROR(IF(OR(ISBLANK(B29),ISBLANK(C29),ISBLANK(H29),ISBLANK(J29),YEAR(J29)=2020),"",_xlfn.IFERROR((VLOOKUP(H29,SalaryInfo!B:W,21,FALSE)*C29/12)*(12-MONTH(J29)+1),"NOT FOUND")),"NOT FOUND")</f>
        <v>60776.334651478646</v>
      </c>
      <c r="L29" s="19">
        <f>_xlfn.IFERROR(IF(OR(ISBLANK(B29),ISBLANK(C29),ISBLANK(H29),ISBLANK(J29)),"",IF(YEAR(J29)=2019,VLOOKUP(H29,SalaryInfo!B:W,22,FALSE)*C29,VLOOKUP(H29,SalaryInfo!B:W,22,FALSE)*C29/12*(12-MONTH(J29)+1))),"NOT FOUND")</f>
        <v>93831.27181421133</v>
      </c>
      <c r="M29" s="42"/>
      <c r="R29" s="1" t="str">
        <f t="shared" si="0"/>
        <v>2019</v>
      </c>
    </row>
    <row r="30" spans="1:18" ht="15" outlineLevel="1">
      <c r="A30" s="35" t="str">
        <f>IF(ISBLANK(B30)=TRUE,"",IF(ISERROR(VLOOKUP(B30,B$13:B29,1,FALSE))=TRUE,MAX(A$13:A29)+1,""))</f>
        <v/>
      </c>
      <c r="B30" s="5"/>
      <c r="C30" s="7"/>
      <c r="D30" s="60" t="str">
        <f>_xlfn.IFERROR(IF(ISBLANK(H30),"",VLOOKUP(H30,SalaryInfo!B:C,2,FALSE)),"NOT FOUND")</f>
        <v/>
      </c>
      <c r="E30" s="61" t="str">
        <f>_xlfn.IFERROR(IF(ISBLANK(H30),"",VLOOKUP(H30,SalaryInfo!B:F,5,FALSE)),"NOT FOUND")</f>
        <v/>
      </c>
      <c r="F30" s="62" t="str">
        <f>_xlfn.IFERROR(IF(ISBLANK(H30),"",VLOOKUP(H30,SalaryInfo!B:G,6,FALSE)),"NOT FOUND")</f>
        <v/>
      </c>
      <c r="G30" s="62" t="str">
        <f>_xlfn.IFERROR(IF(ISBLANK(H30),"",VLOOKUP(H30,SalaryInfo!B:H,7,FALSE)),"NOT FOUND")</f>
        <v/>
      </c>
      <c r="H30" s="87"/>
      <c r="I30" s="33"/>
      <c r="J30" s="17"/>
      <c r="K30" s="19" t="str">
        <f>_xlfn.IFERROR(IF(OR(ISBLANK(B30),ISBLANK(C30),ISBLANK(H30),ISBLANK(J30),YEAR(J30)=2020),"",_xlfn.IFERROR((VLOOKUP(H30,SalaryInfo!B:W,21,FALSE)*C30/12)*(12-MONTH(J30)+1),"NOT FOUND")),"NOT FOUND")</f>
        <v/>
      </c>
      <c r="L30" s="19" t="str">
        <f>_xlfn.IFERROR(IF(OR(ISBLANK(B30),ISBLANK(C30),ISBLANK(H30),ISBLANK(J30)),"",IF(YEAR(J30)=2019,VLOOKUP(H30,SalaryInfo!B:W,22,FALSE)*C30,VLOOKUP(H30,SalaryInfo!B:W,22,FALSE)*C30/12*(12-MONTH(J30)+1))),"NOT FOUND")</f>
        <v/>
      </c>
      <c r="M30" s="42"/>
      <c r="R30" s="1" t="str">
        <f t="shared" si="0"/>
        <v/>
      </c>
    </row>
    <row r="31" spans="1:18" ht="15" outlineLevel="1">
      <c r="A31" s="35" t="str">
        <f>IF(ISBLANK(B31)=TRUE,"",IF(ISERROR(VLOOKUP(B31,B$13:B30,1,FALSE))=TRUE,MAX(A$13:A30)+1,""))</f>
        <v/>
      </c>
      <c r="B31" s="5"/>
      <c r="C31" s="7"/>
      <c r="D31" s="60" t="str">
        <f>_xlfn.IFERROR(IF(ISBLANK(H31),"",VLOOKUP(H31,SalaryInfo!B:C,2,FALSE)),"NOT FOUND")</f>
        <v/>
      </c>
      <c r="E31" s="61" t="str">
        <f>_xlfn.IFERROR(IF(ISBLANK(H31),"",VLOOKUP(H31,SalaryInfo!B:F,5,FALSE)),"NOT FOUND")</f>
        <v/>
      </c>
      <c r="F31" s="62" t="str">
        <f>_xlfn.IFERROR(IF(ISBLANK(H31),"",VLOOKUP(H31,SalaryInfo!B:G,6,FALSE)),"NOT FOUND")</f>
        <v/>
      </c>
      <c r="G31" s="62" t="str">
        <f>_xlfn.IFERROR(IF(ISBLANK(H31),"",VLOOKUP(H31,SalaryInfo!B:H,7,FALSE)),"NOT FOUND")</f>
        <v/>
      </c>
      <c r="H31" s="87"/>
      <c r="I31" s="33"/>
      <c r="J31" s="17"/>
      <c r="K31" s="19" t="str">
        <f>_xlfn.IFERROR(IF(OR(ISBLANK(B31),ISBLANK(C31),ISBLANK(H31),ISBLANK(J31),YEAR(J31)=2020),"",_xlfn.IFERROR((VLOOKUP(H31,SalaryInfo!B:W,21,FALSE)*C31/12)*(12-MONTH(J31)+1),"NOT FOUND")),"NOT FOUND")</f>
        <v/>
      </c>
      <c r="L31" s="19" t="str">
        <f>_xlfn.IFERROR(IF(OR(ISBLANK(B31),ISBLANK(C31),ISBLANK(H31),ISBLANK(J31)),"",IF(YEAR(J31)=2019,VLOOKUP(H31,SalaryInfo!B:W,22,FALSE)*C31,VLOOKUP(H31,SalaryInfo!B:W,22,FALSE)*C31/12*(12-MONTH(J31)+1))),"NOT FOUND")</f>
        <v/>
      </c>
      <c r="M31" s="42"/>
      <c r="R31" s="1" t="str">
        <f t="shared" si="0"/>
        <v/>
      </c>
    </row>
    <row r="32" spans="1:18" ht="15" outlineLevel="1">
      <c r="A32" s="35">
        <f>IF(ISBLANK(B32)=TRUE,"",IF(ISERROR(VLOOKUP(B32,B$13:B31,1,FALSE))=TRUE,MAX(A$13:A31)+1,""))</f>
        <v>10</v>
      </c>
      <c r="B32" s="5" t="s">
        <v>244</v>
      </c>
      <c r="C32" s="7">
        <v>1</v>
      </c>
      <c r="D32" s="60" t="str">
        <f>_xlfn.IFERROR(IF(ISBLANK(H32),"",VLOOKUP(H32,SalaryInfo!B:C,2,FALSE)),"NOT FOUND")</f>
        <v>Z3.60.Step</v>
      </c>
      <c r="E32" s="61" t="str">
        <f>_xlfn.IFERROR(IF(ISBLANK(H32),"",VLOOKUP(H32,SalaryInfo!B:F,5,FALSE)),"NOT FOUND")</f>
        <v>FlexBenefits</v>
      </c>
      <c r="F32" s="62" t="str">
        <f>_xlfn.IFERROR(IF(ISBLANK(H32),"",VLOOKUP(H32,SalaryInfo!B:G,6,FALSE)),"NOT FOUND")</f>
        <v>PERS</v>
      </c>
      <c r="G32" s="62" t="str">
        <f>_xlfn.IFERROR(IF(ISBLANK(H32),"",VLOOKUP(H32,SalaryInfo!B:H,7,FALSE)),"NOT FOUND")</f>
        <v>Industrial Insurance - 536</v>
      </c>
      <c r="H32" s="87" t="s">
        <v>426</v>
      </c>
      <c r="I32" s="33" t="s">
        <v>23</v>
      </c>
      <c r="J32" s="17">
        <v>43625</v>
      </c>
      <c r="K32" s="19">
        <f>_xlfn.IFERROR(IF(OR(ISBLANK(B32),ISBLANK(C32),ISBLANK(H32),ISBLANK(J32),YEAR(J32)=2020),"",_xlfn.IFERROR((VLOOKUP(H32,SalaryInfo!B:W,21,FALSE)*C32/12)*(12-MONTH(J32)+1),"NOT FOUND")),"NOT FOUND")</f>
        <v>80236.35668074727</v>
      </c>
      <c r="L32" s="19">
        <f>_xlfn.IFERROR(IF(OR(ISBLANK(B32),ISBLANK(C32),ISBLANK(H32),ISBLANK(J32)),"",IF(YEAR(J32)=2019,VLOOKUP(H32,SalaryInfo!B:W,22,FALSE)*C32,VLOOKUP(H32,SalaryInfo!B:W,22,FALSE)*C32/12*(12-MONTH(J32)+1))),"NOT FOUND")</f>
        <v>141814.95178809715</v>
      </c>
      <c r="M32" s="42"/>
      <c r="R32" s="1" t="str">
        <f t="shared" si="0"/>
        <v>2019</v>
      </c>
    </row>
    <row r="34" ht="15">
      <c r="B34" s="2" t="s">
        <v>30</v>
      </c>
    </row>
    <row r="35" spans="2:14" s="3" customFormat="1" ht="15" outlineLevel="1">
      <c r="B35" s="11" t="s">
        <v>0</v>
      </c>
      <c r="C35" s="207" t="s">
        <v>26</v>
      </c>
      <c r="D35" s="208"/>
      <c r="E35" s="208"/>
      <c r="F35" s="208"/>
      <c r="G35" s="209"/>
      <c r="H35" s="12" t="s">
        <v>27</v>
      </c>
      <c r="I35" s="12" t="s">
        <v>28</v>
      </c>
      <c r="J35" s="12" t="s">
        <v>29</v>
      </c>
      <c r="K35" s="210" t="s">
        <v>334</v>
      </c>
      <c r="L35" s="211"/>
      <c r="M35" s="211"/>
      <c r="N35" s="211"/>
    </row>
    <row r="36" spans="1:14" ht="15" outlineLevel="1">
      <c r="A36" s="35">
        <f>IF(ISBLANK(B36),0,1)</f>
        <v>1</v>
      </c>
      <c r="B36" s="5" t="s">
        <v>209</v>
      </c>
      <c r="C36" s="193" t="s">
        <v>55</v>
      </c>
      <c r="D36" s="193"/>
      <c r="E36" s="193"/>
      <c r="F36" s="193"/>
      <c r="G36" s="193"/>
      <c r="H36" s="13" t="s">
        <v>193</v>
      </c>
      <c r="I36" s="14">
        <v>200000</v>
      </c>
      <c r="J36" s="16">
        <v>50000</v>
      </c>
      <c r="K36" s="194" t="s">
        <v>372</v>
      </c>
      <c r="L36" s="195"/>
      <c r="M36" s="195"/>
      <c r="N36" s="196"/>
    </row>
    <row r="37" spans="1:14" ht="15" outlineLevel="1">
      <c r="A37" s="35">
        <f>IF(ISBLANK(B37)=TRUE,"",IF(ISERROR(VLOOKUP(B37,B$36:B36,1,FALSE))=TRUE,MAX(A$36:A36)+1,""))</f>
        <v>2</v>
      </c>
      <c r="B37" s="5" t="s">
        <v>201</v>
      </c>
      <c r="C37" s="193" t="s">
        <v>55</v>
      </c>
      <c r="D37" s="193"/>
      <c r="E37" s="193"/>
      <c r="F37" s="193"/>
      <c r="G37" s="193"/>
      <c r="H37" s="13" t="s">
        <v>194</v>
      </c>
      <c r="I37" s="14">
        <v>10000</v>
      </c>
      <c r="J37" s="16">
        <v>170000</v>
      </c>
      <c r="K37" s="194" t="s">
        <v>373</v>
      </c>
      <c r="L37" s="195"/>
      <c r="M37" s="195"/>
      <c r="N37" s="196"/>
    </row>
    <row r="38" spans="1:14" ht="15" outlineLevel="1">
      <c r="A38" s="35" t="str">
        <f>IF(ISBLANK(B38)=TRUE,"",IF(ISERROR(VLOOKUP(B38,B$36:B37,1,FALSE))=TRUE,MAX(A$36:A37)+1,""))</f>
        <v/>
      </c>
      <c r="B38" s="5" t="s">
        <v>201</v>
      </c>
      <c r="C38" s="193" t="s">
        <v>55</v>
      </c>
      <c r="D38" s="193"/>
      <c r="E38" s="193"/>
      <c r="F38" s="193"/>
      <c r="G38" s="193"/>
      <c r="H38" s="13" t="s">
        <v>194</v>
      </c>
      <c r="I38" s="14">
        <v>5000</v>
      </c>
      <c r="J38" s="16">
        <v>2000000</v>
      </c>
      <c r="K38" s="194"/>
      <c r="L38" s="195"/>
      <c r="M38" s="195"/>
      <c r="N38" s="196"/>
    </row>
    <row r="39" spans="1:14" ht="15" outlineLevel="1">
      <c r="A39" s="35" t="str">
        <f>IF(ISBLANK(B39)=TRUE,"",IF(ISERROR(VLOOKUP(B39,B$36:B38,1,FALSE))=TRUE,MAX(A$36:A38)+1,""))</f>
        <v/>
      </c>
      <c r="B39" s="5" t="s">
        <v>201</v>
      </c>
      <c r="C39" s="193" t="s">
        <v>146</v>
      </c>
      <c r="D39" s="193"/>
      <c r="E39" s="193"/>
      <c r="F39" s="193"/>
      <c r="G39" s="193"/>
      <c r="H39" s="13" t="s">
        <v>194</v>
      </c>
      <c r="I39" s="14">
        <v>150000</v>
      </c>
      <c r="J39" s="16">
        <v>150000</v>
      </c>
      <c r="K39" s="194"/>
      <c r="L39" s="195"/>
      <c r="M39" s="195"/>
      <c r="N39" s="196"/>
    </row>
    <row r="40" spans="1:14" ht="15" outlineLevel="1">
      <c r="A40" s="35">
        <f>IF(ISBLANK(B40)=TRUE,"",IF(ISERROR(VLOOKUP(B40,B$36:B39,1,FALSE))=TRUE,MAX(A$36:A39)+1,""))</f>
        <v>3</v>
      </c>
      <c r="B40" s="5" t="s">
        <v>200</v>
      </c>
      <c r="C40" s="193" t="s">
        <v>55</v>
      </c>
      <c r="D40" s="193"/>
      <c r="E40" s="193"/>
      <c r="F40" s="193"/>
      <c r="G40" s="193"/>
      <c r="H40" s="13" t="s">
        <v>193</v>
      </c>
      <c r="I40" s="14">
        <v>150000</v>
      </c>
      <c r="J40" s="16">
        <v>150000</v>
      </c>
      <c r="K40" s="194"/>
      <c r="L40" s="195"/>
      <c r="M40" s="195"/>
      <c r="N40" s="196"/>
    </row>
    <row r="41" spans="1:14" ht="15" outlineLevel="1">
      <c r="A41" s="35" t="str">
        <f>IF(ISBLANK(B41)=TRUE,"",IF(ISERROR(VLOOKUP(B41,B$36:B40,1,FALSE))=TRUE,MAX(A$36:A40)+1,""))</f>
        <v/>
      </c>
      <c r="B41" s="5" t="s">
        <v>209</v>
      </c>
      <c r="C41" s="193" t="s">
        <v>146</v>
      </c>
      <c r="D41" s="193"/>
      <c r="E41" s="193"/>
      <c r="F41" s="193"/>
      <c r="G41" s="193"/>
      <c r="H41" s="13" t="s">
        <v>194</v>
      </c>
      <c r="I41" s="14">
        <v>150000</v>
      </c>
      <c r="J41" s="16">
        <v>150000</v>
      </c>
      <c r="K41" s="194"/>
      <c r="L41" s="195"/>
      <c r="M41" s="195"/>
      <c r="N41" s="196"/>
    </row>
    <row r="42" spans="1:14" ht="15" outlineLevel="1">
      <c r="A42" s="35" t="str">
        <f>IF(ISBLANK(B42)=TRUE,"",IF(ISERROR(VLOOKUP(B42,B$36:B41,1,FALSE))=TRUE,MAX(A$36:A41)+1,""))</f>
        <v/>
      </c>
      <c r="B42" s="5"/>
      <c r="C42" s="193"/>
      <c r="D42" s="193"/>
      <c r="E42" s="193"/>
      <c r="F42" s="193"/>
      <c r="G42" s="193"/>
      <c r="H42" s="13"/>
      <c r="I42" s="14"/>
      <c r="J42" s="16"/>
      <c r="K42" s="194"/>
      <c r="L42" s="195"/>
      <c r="M42" s="195"/>
      <c r="N42" s="196"/>
    </row>
    <row r="43" spans="1:14" ht="15" outlineLevel="1">
      <c r="A43" s="35" t="str">
        <f>IF(ISBLANK(B43)=TRUE,"",IF(ISERROR(VLOOKUP(B43,B$36:B42,1,FALSE))=TRUE,MAX(A$36:A42)+1,""))</f>
        <v/>
      </c>
      <c r="B43" s="5"/>
      <c r="C43" s="193"/>
      <c r="D43" s="193"/>
      <c r="E43" s="193"/>
      <c r="F43" s="193"/>
      <c r="G43" s="193"/>
      <c r="H43" s="13"/>
      <c r="I43" s="14"/>
      <c r="J43" s="16"/>
      <c r="K43" s="194"/>
      <c r="L43" s="195"/>
      <c r="M43" s="195"/>
      <c r="N43" s="196"/>
    </row>
    <row r="44" spans="1:14" ht="15" outlineLevel="1">
      <c r="A44" s="35" t="str">
        <f>IF(ISBLANK(B44)=TRUE,"",IF(ISERROR(VLOOKUP(B44,B$36:B43,1,FALSE))=TRUE,MAX(A$36:A43)+1,""))</f>
        <v/>
      </c>
      <c r="B44" s="5"/>
      <c r="C44" s="193"/>
      <c r="D44" s="193"/>
      <c r="E44" s="193"/>
      <c r="F44" s="193"/>
      <c r="G44" s="193"/>
      <c r="H44" s="13"/>
      <c r="I44" s="14"/>
      <c r="J44" s="16"/>
      <c r="K44" s="194"/>
      <c r="L44" s="195"/>
      <c r="M44" s="195"/>
      <c r="N44" s="196"/>
    </row>
    <row r="45" spans="1:14" ht="15" outlineLevel="1">
      <c r="A45" s="35" t="str">
        <f>IF(ISBLANK(B45)=TRUE,"",IF(ISERROR(VLOOKUP(B45,B$36:B44,1,FALSE))=TRUE,MAX(A$36:A44)+1,""))</f>
        <v/>
      </c>
      <c r="B45" s="5"/>
      <c r="C45" s="193"/>
      <c r="D45" s="193"/>
      <c r="E45" s="193"/>
      <c r="F45" s="193"/>
      <c r="G45" s="193"/>
      <c r="H45" s="13"/>
      <c r="I45" s="14"/>
      <c r="J45" s="16"/>
      <c r="K45" s="194"/>
      <c r="L45" s="195"/>
      <c r="M45" s="195"/>
      <c r="N45" s="196"/>
    </row>
    <row r="46" spans="1:14" ht="15" outlineLevel="1">
      <c r="A46" s="35" t="str">
        <f>IF(ISBLANK(B46)=TRUE,"",IF(ISERROR(VLOOKUP(B46,B$36:B45,1,FALSE))=TRUE,MAX(A$36:A45)+1,""))</f>
        <v/>
      </c>
      <c r="B46" s="5"/>
      <c r="C46" s="193"/>
      <c r="D46" s="193"/>
      <c r="E46" s="193"/>
      <c r="F46" s="193"/>
      <c r="G46" s="193"/>
      <c r="H46" s="13"/>
      <c r="I46" s="14"/>
      <c r="J46" s="16"/>
      <c r="K46" s="194"/>
      <c r="L46" s="195"/>
      <c r="M46" s="195"/>
      <c r="N46" s="196"/>
    </row>
    <row r="47" spans="1:14" ht="15" outlineLevel="1">
      <c r="A47" s="35" t="str">
        <f>IF(ISBLANK(B47)=TRUE,"",IF(ISERROR(VLOOKUP(B47,B$36:B46,1,FALSE))=TRUE,MAX(A$36:A46)+1,""))</f>
        <v/>
      </c>
      <c r="B47" s="5"/>
      <c r="C47" s="193"/>
      <c r="D47" s="193"/>
      <c r="E47" s="193"/>
      <c r="F47" s="193"/>
      <c r="G47" s="193"/>
      <c r="H47" s="13"/>
      <c r="I47" s="14"/>
      <c r="J47" s="16"/>
      <c r="K47" s="194"/>
      <c r="L47" s="195"/>
      <c r="M47" s="195"/>
      <c r="N47" s="196"/>
    </row>
    <row r="48" spans="1:14" ht="15" outlineLevel="1">
      <c r="A48" s="35" t="str">
        <f>IF(ISBLANK(B48)=TRUE,"",IF(ISERROR(VLOOKUP(B48,B$36:B47,1,FALSE))=TRUE,MAX(A$36:A47)+1,""))</f>
        <v/>
      </c>
      <c r="B48" s="5"/>
      <c r="C48" s="193"/>
      <c r="D48" s="193"/>
      <c r="E48" s="193"/>
      <c r="F48" s="193"/>
      <c r="G48" s="193"/>
      <c r="H48" s="13"/>
      <c r="I48" s="14"/>
      <c r="J48" s="16"/>
      <c r="K48" s="194"/>
      <c r="L48" s="195"/>
      <c r="M48" s="195"/>
      <c r="N48" s="196"/>
    </row>
    <row r="49" spans="1:14" ht="15" outlineLevel="1">
      <c r="A49" s="35" t="str">
        <f>IF(ISBLANK(B49)=TRUE,"",IF(ISERROR(VLOOKUP(B49,B$36:B48,1,FALSE))=TRUE,MAX(A$36:A48)+1,""))</f>
        <v/>
      </c>
      <c r="B49" s="5"/>
      <c r="C49" s="193"/>
      <c r="D49" s="193"/>
      <c r="E49" s="193"/>
      <c r="F49" s="193"/>
      <c r="G49" s="193"/>
      <c r="H49" s="13"/>
      <c r="I49" s="14"/>
      <c r="J49" s="16"/>
      <c r="K49" s="194"/>
      <c r="L49" s="195"/>
      <c r="M49" s="195"/>
      <c r="N49" s="196"/>
    </row>
    <row r="50" spans="1:14" ht="15" outlineLevel="1">
      <c r="A50" s="35" t="str">
        <f>IF(ISBLANK(B50)=TRUE,"",IF(ISERROR(VLOOKUP(B50,B$36:B49,1,FALSE))=TRUE,MAX(A$36:A49)+1,""))</f>
        <v/>
      </c>
      <c r="B50" s="5"/>
      <c r="C50" s="193"/>
      <c r="D50" s="193"/>
      <c r="E50" s="193"/>
      <c r="F50" s="193"/>
      <c r="G50" s="193"/>
      <c r="H50" s="13"/>
      <c r="I50" s="14"/>
      <c r="J50" s="16"/>
      <c r="K50" s="194"/>
      <c r="L50" s="195"/>
      <c r="M50" s="195"/>
      <c r="N50" s="196"/>
    </row>
    <row r="51" spans="1:14" ht="15" outlineLevel="1">
      <c r="A51" s="35" t="str">
        <f>IF(ISBLANK(B51)=TRUE,"",IF(ISERROR(VLOOKUP(B51,B$36:B50,1,FALSE))=TRUE,MAX(A$36:A50)+1,""))</f>
        <v/>
      </c>
      <c r="B51" s="5"/>
      <c r="C51" s="193"/>
      <c r="D51" s="193"/>
      <c r="E51" s="193"/>
      <c r="F51" s="193"/>
      <c r="G51" s="193"/>
      <c r="H51" s="13"/>
      <c r="I51" s="14"/>
      <c r="J51" s="16"/>
      <c r="K51" s="194"/>
      <c r="L51" s="195"/>
      <c r="M51" s="195"/>
      <c r="N51" s="196"/>
    </row>
    <row r="52" spans="1:14" ht="15" outlineLevel="1">
      <c r="A52" s="35" t="str">
        <f>IF(ISBLANK(B52)=TRUE,"",IF(ISERROR(VLOOKUP(B52,B$36:B51,1,FALSE))=TRUE,MAX(A$36:A51)+1,""))</f>
        <v/>
      </c>
      <c r="B52" s="5"/>
      <c r="C52" s="193"/>
      <c r="D52" s="193"/>
      <c r="E52" s="193"/>
      <c r="F52" s="193"/>
      <c r="G52" s="193"/>
      <c r="H52" s="13"/>
      <c r="I52" s="14"/>
      <c r="J52" s="16"/>
      <c r="K52" s="194"/>
      <c r="L52" s="195"/>
      <c r="M52" s="195"/>
      <c r="N52" s="196"/>
    </row>
    <row r="53" spans="1:14" ht="15" outlineLevel="1">
      <c r="A53" s="35" t="str">
        <f>IF(ISBLANK(B53)=TRUE,"",IF(ISERROR(VLOOKUP(B53,B$36:B52,1,FALSE))=TRUE,MAX(A$36:A52)+1,""))</f>
        <v/>
      </c>
      <c r="B53" s="5"/>
      <c r="C53" s="193"/>
      <c r="D53" s="193"/>
      <c r="E53" s="193"/>
      <c r="F53" s="193"/>
      <c r="G53" s="193"/>
      <c r="H53" s="13"/>
      <c r="I53" s="14"/>
      <c r="J53" s="16"/>
      <c r="K53" s="194"/>
      <c r="L53" s="195"/>
      <c r="M53" s="195"/>
      <c r="N53" s="196"/>
    </row>
    <row r="54" spans="1:14" ht="15" outlineLevel="1">
      <c r="A54" s="35" t="str">
        <f>IF(ISBLANK(B54)=TRUE,"",IF(ISERROR(VLOOKUP(B54,B$36:B53,1,FALSE))=TRUE,MAX(A$36:A53)+1,""))</f>
        <v/>
      </c>
      <c r="B54" s="5"/>
      <c r="C54" s="193"/>
      <c r="D54" s="193"/>
      <c r="E54" s="193"/>
      <c r="F54" s="193"/>
      <c r="G54" s="193"/>
      <c r="H54" s="13"/>
      <c r="I54" s="14"/>
      <c r="J54" s="16"/>
      <c r="K54" s="194"/>
      <c r="L54" s="195"/>
      <c r="M54" s="195"/>
      <c r="N54" s="196"/>
    </row>
    <row r="55" spans="1:14" ht="15" outlineLevel="1">
      <c r="A55" s="35" t="str">
        <f>IF(ISBLANK(B55)=TRUE,"",IF(ISERROR(VLOOKUP(B55,B$36:B54,1,FALSE))=TRUE,MAX(A$36:A54)+1,""))</f>
        <v/>
      </c>
      <c r="B55" s="5"/>
      <c r="C55" s="193"/>
      <c r="D55" s="193"/>
      <c r="E55" s="193"/>
      <c r="F55" s="193"/>
      <c r="G55" s="193"/>
      <c r="H55" s="13"/>
      <c r="I55" s="14"/>
      <c r="J55" s="16"/>
      <c r="K55" s="194"/>
      <c r="L55" s="195"/>
      <c r="M55" s="195"/>
      <c r="N55" s="196"/>
    </row>
    <row r="57" ht="15">
      <c r="B57" s="2" t="s">
        <v>378</v>
      </c>
    </row>
    <row r="58" spans="2:14" ht="27" customHeight="1">
      <c r="B58" s="21" t="s">
        <v>0</v>
      </c>
      <c r="C58" s="197" t="s">
        <v>26</v>
      </c>
      <c r="D58" s="197"/>
      <c r="E58" s="197"/>
      <c r="F58" s="197"/>
      <c r="G58" s="197"/>
      <c r="H58" s="21" t="s">
        <v>335</v>
      </c>
      <c r="I58" s="9" t="s">
        <v>28</v>
      </c>
      <c r="J58" s="9" t="s">
        <v>29</v>
      </c>
      <c r="K58" s="12" t="s">
        <v>27</v>
      </c>
      <c r="L58" s="198" t="s">
        <v>374</v>
      </c>
      <c r="M58" s="199"/>
      <c r="N58" s="200"/>
    </row>
    <row r="59" spans="1:14" ht="14.45" customHeight="1">
      <c r="A59" s="35">
        <f>IF(ISBLANK(B59),0,1)</f>
        <v>1</v>
      </c>
      <c r="B59" s="4" t="s">
        <v>195</v>
      </c>
      <c r="C59" s="171" t="s">
        <v>356</v>
      </c>
      <c r="D59" s="171"/>
      <c r="E59" s="171"/>
      <c r="F59" s="171"/>
      <c r="G59" s="171"/>
      <c r="H59" s="4" t="s">
        <v>375</v>
      </c>
      <c r="I59" s="14">
        <v>120000</v>
      </c>
      <c r="J59" s="16">
        <v>30000</v>
      </c>
      <c r="K59" s="13" t="s">
        <v>193</v>
      </c>
      <c r="L59" s="172"/>
      <c r="M59" s="173"/>
      <c r="N59" s="174"/>
    </row>
    <row r="60" spans="1:14" ht="14.45" customHeight="1">
      <c r="A60" s="35">
        <f>IF(ISBLANK(B60)=TRUE,"",IF(ISERROR(VLOOKUP(B60,B$59:B59,1,FALSE))=TRUE,MAX(A$59:A59)+1,""))</f>
        <v>2</v>
      </c>
      <c r="B60" s="4" t="s">
        <v>200</v>
      </c>
      <c r="C60" s="171" t="s">
        <v>361</v>
      </c>
      <c r="D60" s="171"/>
      <c r="E60" s="171"/>
      <c r="F60" s="171"/>
      <c r="G60" s="171"/>
      <c r="H60" s="4" t="s">
        <v>376</v>
      </c>
      <c r="I60" s="14">
        <v>50000</v>
      </c>
      <c r="J60" s="16">
        <v>30000</v>
      </c>
      <c r="K60" s="13" t="s">
        <v>194</v>
      </c>
      <c r="L60" s="172"/>
      <c r="M60" s="173"/>
      <c r="N60" s="174"/>
    </row>
    <row r="61" spans="1:14" ht="14.45" customHeight="1">
      <c r="A61" s="35" t="str">
        <f>IF(ISBLANK(B61)=TRUE,"",IF(ISERROR(VLOOKUP(B61,B$59:B60,1,FALSE))=TRUE,MAX(A$59:A60)+1,""))</f>
        <v/>
      </c>
      <c r="B61" s="4" t="s">
        <v>200</v>
      </c>
      <c r="C61" s="171" t="s">
        <v>361</v>
      </c>
      <c r="D61" s="171"/>
      <c r="E61" s="171"/>
      <c r="F61" s="171"/>
      <c r="G61" s="171"/>
      <c r="H61" s="4" t="s">
        <v>377</v>
      </c>
      <c r="I61" s="14">
        <v>300000</v>
      </c>
      <c r="J61" s="16">
        <v>30000</v>
      </c>
      <c r="K61" s="13" t="s">
        <v>194</v>
      </c>
      <c r="L61" s="172"/>
      <c r="M61" s="173"/>
      <c r="N61" s="174"/>
    </row>
    <row r="62" spans="1:14" ht="14.45" customHeight="1">
      <c r="A62" s="35">
        <f>IF(ISBLANK(B62)=TRUE,"",IF(ISERROR(VLOOKUP(B62,B$59:B61,1,FALSE))=TRUE,MAX(A$59:A61)+1,""))</f>
        <v>3</v>
      </c>
      <c r="B62" s="4" t="s">
        <v>196</v>
      </c>
      <c r="C62" s="171" t="s">
        <v>361</v>
      </c>
      <c r="D62" s="171"/>
      <c r="E62" s="171"/>
      <c r="F62" s="171"/>
      <c r="G62" s="171"/>
      <c r="H62" s="4" t="s">
        <v>377</v>
      </c>
      <c r="I62" s="14">
        <v>1000</v>
      </c>
      <c r="J62" s="16">
        <v>1000</v>
      </c>
      <c r="K62" s="13" t="s">
        <v>193</v>
      </c>
      <c r="L62" s="172"/>
      <c r="M62" s="173"/>
      <c r="N62" s="174"/>
    </row>
    <row r="63" spans="1:14" ht="14.45" customHeight="1">
      <c r="A63" s="35" t="str">
        <f>IF(ISBLANK(B63)=TRUE,"",IF(ISERROR(VLOOKUP(B63,B$59:B62,1,FALSE))=TRUE,MAX(A$59:A62)+1,""))</f>
        <v/>
      </c>
      <c r="B63" s="4"/>
      <c r="C63" s="171"/>
      <c r="D63" s="171"/>
      <c r="E63" s="171"/>
      <c r="F63" s="171"/>
      <c r="G63" s="171"/>
      <c r="H63" s="4"/>
      <c r="I63" s="14"/>
      <c r="J63" s="16"/>
      <c r="K63" s="13"/>
      <c r="L63" s="172"/>
      <c r="M63" s="173"/>
      <c r="N63" s="174"/>
    </row>
    <row r="65" spans="2:8" ht="15">
      <c r="B65" s="2" t="s">
        <v>379</v>
      </c>
      <c r="H65" s="1" t="str">
        <f>IF(LEN(B66)&gt;2000,"Narrative limit is 2,000 characters, including spaces. Please modify.","")</f>
        <v/>
      </c>
    </row>
    <row r="66" spans="2:10" ht="13.9" customHeight="1">
      <c r="B66" s="175" t="s">
        <v>387</v>
      </c>
      <c r="C66" s="176"/>
      <c r="D66" s="176"/>
      <c r="E66" s="176"/>
      <c r="F66" s="176"/>
      <c r="G66" s="176"/>
      <c r="H66" s="176"/>
      <c r="I66" s="176"/>
      <c r="J66" s="177"/>
    </row>
    <row r="67" spans="2:10" ht="15">
      <c r="B67" s="178"/>
      <c r="C67" s="179"/>
      <c r="D67" s="179"/>
      <c r="E67" s="179"/>
      <c r="F67" s="179"/>
      <c r="G67" s="179"/>
      <c r="H67" s="179"/>
      <c r="I67" s="179"/>
      <c r="J67" s="180"/>
    </row>
    <row r="68" spans="2:10" ht="15">
      <c r="B68" s="178"/>
      <c r="C68" s="179"/>
      <c r="D68" s="179"/>
      <c r="E68" s="179"/>
      <c r="F68" s="179"/>
      <c r="G68" s="179"/>
      <c r="H68" s="179"/>
      <c r="I68" s="179"/>
      <c r="J68" s="180"/>
    </row>
    <row r="69" spans="2:10" ht="15">
      <c r="B69" s="178"/>
      <c r="C69" s="179"/>
      <c r="D69" s="179"/>
      <c r="E69" s="179"/>
      <c r="F69" s="179"/>
      <c r="G69" s="179"/>
      <c r="H69" s="179"/>
      <c r="I69" s="179"/>
      <c r="J69" s="180"/>
    </row>
    <row r="70" spans="2:10" ht="15">
      <c r="B70" s="178"/>
      <c r="C70" s="179"/>
      <c r="D70" s="179"/>
      <c r="E70" s="179"/>
      <c r="F70" s="179"/>
      <c r="G70" s="179"/>
      <c r="H70" s="179"/>
      <c r="I70" s="179"/>
      <c r="J70" s="180"/>
    </row>
    <row r="71" spans="2:11" ht="15">
      <c r="B71" s="178"/>
      <c r="C71" s="179"/>
      <c r="D71" s="179"/>
      <c r="E71" s="179"/>
      <c r="F71" s="179"/>
      <c r="G71" s="179"/>
      <c r="H71" s="179"/>
      <c r="I71" s="179"/>
      <c r="J71" s="180"/>
      <c r="K71" s="1">
        <f>LEN(B66)</f>
        <v>524</v>
      </c>
    </row>
    <row r="72" spans="2:10" ht="15">
      <c r="B72" s="178"/>
      <c r="C72" s="179"/>
      <c r="D72" s="179"/>
      <c r="E72" s="179"/>
      <c r="F72" s="179"/>
      <c r="G72" s="179"/>
      <c r="H72" s="179"/>
      <c r="I72" s="179"/>
      <c r="J72" s="180"/>
    </row>
    <row r="73" spans="2:10" ht="15">
      <c r="B73" s="178"/>
      <c r="C73" s="179"/>
      <c r="D73" s="179"/>
      <c r="E73" s="179"/>
      <c r="F73" s="179"/>
      <c r="G73" s="179"/>
      <c r="H73" s="179"/>
      <c r="I73" s="179"/>
      <c r="J73" s="180"/>
    </row>
    <row r="74" spans="2:10" ht="15">
      <c r="B74" s="178"/>
      <c r="C74" s="179"/>
      <c r="D74" s="179"/>
      <c r="E74" s="179"/>
      <c r="F74" s="179"/>
      <c r="G74" s="179"/>
      <c r="H74" s="179"/>
      <c r="I74" s="179"/>
      <c r="J74" s="180"/>
    </row>
    <row r="75" spans="2:10" ht="15">
      <c r="B75" s="181"/>
      <c r="C75" s="182"/>
      <c r="D75" s="182"/>
      <c r="E75" s="182"/>
      <c r="F75" s="182"/>
      <c r="G75" s="182"/>
      <c r="H75" s="182"/>
      <c r="I75" s="182"/>
      <c r="J75" s="183"/>
    </row>
    <row r="77" ht="15">
      <c r="B77" s="2" t="s">
        <v>380</v>
      </c>
    </row>
    <row r="78" spans="2:10" ht="15">
      <c r="B78" s="184" t="s">
        <v>386</v>
      </c>
      <c r="C78" s="185"/>
      <c r="D78" s="185"/>
      <c r="E78" s="185"/>
      <c r="F78" s="185"/>
      <c r="G78" s="185"/>
      <c r="H78" s="185"/>
      <c r="I78" s="185"/>
      <c r="J78" s="186"/>
    </row>
    <row r="79" spans="2:10" ht="15">
      <c r="B79" s="187"/>
      <c r="C79" s="188"/>
      <c r="D79" s="188"/>
      <c r="E79" s="188"/>
      <c r="F79" s="188"/>
      <c r="G79" s="188"/>
      <c r="H79" s="188"/>
      <c r="I79" s="188"/>
      <c r="J79" s="189"/>
    </row>
    <row r="80" spans="2:10" ht="15">
      <c r="B80" s="187"/>
      <c r="C80" s="188"/>
      <c r="D80" s="188"/>
      <c r="E80" s="188"/>
      <c r="F80" s="188"/>
      <c r="G80" s="188"/>
      <c r="H80" s="188"/>
      <c r="I80" s="188"/>
      <c r="J80" s="189"/>
    </row>
    <row r="81" spans="2:10" ht="15">
      <c r="B81" s="190"/>
      <c r="C81" s="191"/>
      <c r="D81" s="191"/>
      <c r="E81" s="191"/>
      <c r="F81" s="191"/>
      <c r="G81" s="191"/>
      <c r="H81" s="191"/>
      <c r="I81" s="191"/>
      <c r="J81" s="192"/>
    </row>
  </sheetData>
  <mergeCells count="58">
    <mergeCell ref="D2:G2"/>
    <mergeCell ref="D6:G6"/>
    <mergeCell ref="C35:G35"/>
    <mergeCell ref="K35:N35"/>
    <mergeCell ref="C36:G36"/>
    <mergeCell ref="K36:N36"/>
    <mergeCell ref="C37:G37"/>
    <mergeCell ref="K37:N37"/>
    <mergeCell ref="C38:G38"/>
    <mergeCell ref="K38:N38"/>
    <mergeCell ref="C39:G39"/>
    <mergeCell ref="K39:N39"/>
    <mergeCell ref="C40:G40"/>
    <mergeCell ref="K40:N40"/>
    <mergeCell ref="C41:G41"/>
    <mergeCell ref="K41:N41"/>
    <mergeCell ref="C42:G42"/>
    <mergeCell ref="K42:N42"/>
    <mergeCell ref="C43:G43"/>
    <mergeCell ref="K43:N43"/>
    <mergeCell ref="C44:G44"/>
    <mergeCell ref="K44:N44"/>
    <mergeCell ref="C45:G45"/>
    <mergeCell ref="K45:N45"/>
    <mergeCell ref="C46:G46"/>
    <mergeCell ref="K46:N46"/>
    <mergeCell ref="C47:G47"/>
    <mergeCell ref="K47:N47"/>
    <mergeCell ref="C48:G48"/>
    <mergeCell ref="K48:N48"/>
    <mergeCell ref="C49:G49"/>
    <mergeCell ref="K49:N49"/>
    <mergeCell ref="C50:G50"/>
    <mergeCell ref="K50:N50"/>
    <mergeCell ref="C51:G51"/>
    <mergeCell ref="K51:N51"/>
    <mergeCell ref="C52:G52"/>
    <mergeCell ref="K52:N52"/>
    <mergeCell ref="C53:G53"/>
    <mergeCell ref="K53:N53"/>
    <mergeCell ref="C54:G54"/>
    <mergeCell ref="K54:N54"/>
    <mergeCell ref="C55:G55"/>
    <mergeCell ref="K55:N55"/>
    <mergeCell ref="C58:G58"/>
    <mergeCell ref="L58:N58"/>
    <mergeCell ref="C59:G59"/>
    <mergeCell ref="L59:N59"/>
    <mergeCell ref="C63:G63"/>
    <mergeCell ref="L63:N63"/>
    <mergeCell ref="B66:J75"/>
    <mergeCell ref="B78:J81"/>
    <mergeCell ref="C60:G60"/>
    <mergeCell ref="L60:N60"/>
    <mergeCell ref="C61:G61"/>
    <mergeCell ref="L61:N61"/>
    <mergeCell ref="C62:G62"/>
    <mergeCell ref="L62:N62"/>
  </mergeCells>
  <conditionalFormatting sqref="H65:J65">
    <cfRule type="expression" priority="1" dxfId="0">
      <formula>$H$65="Narrative limit is 2,000 characters, including spaces. Please modify."</formula>
    </cfRule>
  </conditionalFormatting>
  <dataValidations count="9">
    <dataValidation type="list" allowBlank="1" showInputMessage="1" showErrorMessage="1" sqref="C59:G63">
      <formula1>Revenue_account</formula1>
    </dataValidation>
    <dataValidation type="list" allowBlank="1" showInputMessage="1" showErrorMessage="1" sqref="H59:H63">
      <formula1>"State Grant, Federal Grant, Partnership Contract, Internal Funds, Other"</formula1>
    </dataValidation>
    <dataValidation type="list" allowBlank="1" showInputMessage="1" showErrorMessage="1" sqref="C13:C32">
      <formula1>Number_of_Positions</formula1>
    </dataValidation>
    <dataValidation type="list" allowBlank="1" showInputMessage="1" showErrorMessage="1" sqref="H13:H32">
      <formula1>Job_Class</formula1>
    </dataValidation>
    <dataValidation type="list" allowBlank="1" showInputMessage="1" showErrorMessage="1" sqref="C36:G55">
      <formula1>Account</formula1>
    </dataValidation>
    <dataValidation type="list" allowBlank="1" showInputMessage="1" showErrorMessage="1" sqref="B13:B32 B59:B63 B36:B55">
      <formula1>Cost_Center</formula1>
    </dataValidation>
    <dataValidation type="list" allowBlank="1" showInputMessage="1" showErrorMessage="1" sqref="H36:H55 K59:K63">
      <formula1>"One Time, Ongoing"</formula1>
    </dataValidation>
    <dataValidation type="list" allowBlank="1" showInputMessage="1" showErrorMessage="1" sqref="I13:I32">
      <formula1>Action</formula1>
    </dataValidation>
    <dataValidation type="list" allowBlank="1" showInputMessage="1" showErrorMessage="1" sqref="D4:D5 D9 D7">
      <formula1>"Yes, No"</formula1>
    </dataValidation>
  </dataValidations>
  <printOptions horizontalCentered="1"/>
  <pageMargins left="0.2" right="0.2" top="0.75" bottom="0.8" header="0.3" footer="0.3"/>
  <pageSetup fitToHeight="3" horizontalDpi="600" verticalDpi="600" orientation="landscape" scale="61" r:id="rId3"/>
  <headerFooter>
    <oddHeader>&amp;C&amp;"-,Bold"&amp;14 &amp;U2019/20 Decision Package - Data Collection Form</oddHeader>
    <oddFooter>&amp;L&amp;P of &amp;N&amp;R&amp;Z&amp;F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000396251678"/>
    <pageSetUpPr fitToPage="1"/>
  </sheetPr>
  <dimension ref="A1:Q24"/>
  <sheetViews>
    <sheetView workbookViewId="0" topLeftCell="A1">
      <selection activeCell="I21" sqref="I21"/>
    </sheetView>
  </sheetViews>
  <sheetFormatPr defaultColWidth="9.140625" defaultRowHeight="15"/>
  <cols>
    <col min="1" max="1" width="10.421875" style="23" bestFit="1" customWidth="1"/>
    <col min="2" max="2" width="48.57421875" style="23" bestFit="1" customWidth="1"/>
    <col min="3" max="3" width="11.28125" style="23" customWidth="1"/>
    <col min="4" max="4" width="38.421875" style="23" bestFit="1" customWidth="1"/>
    <col min="5" max="5" width="9.57421875" style="23" bestFit="1" customWidth="1"/>
    <col min="6" max="6" width="21.140625" style="23" bestFit="1" customWidth="1"/>
    <col min="7" max="16" width="16.421875" style="23" customWidth="1"/>
    <col min="17" max="17" width="20.00390625" style="23" customWidth="1"/>
    <col min="18" max="16384" width="9.140625" style="23" customWidth="1"/>
  </cols>
  <sheetData>
    <row r="1" spans="2:17" ht="15">
      <c r="B1" s="22"/>
      <c r="C1" s="22"/>
      <c r="D1" s="22"/>
      <c r="E1" s="22"/>
      <c r="F1" s="24" t="e">
        <f>IF(ISBLANK(#REF!),"",#REF!)</f>
        <v>#REF!</v>
      </c>
      <c r="G1" s="24" t="e">
        <f>IF(ISBLANK(#REF!),"",#REF!)</f>
        <v>#REF!</v>
      </c>
      <c r="H1" s="24" t="e">
        <f>IF(ISBLANK(#REF!),"",#REF!)</f>
        <v>#REF!</v>
      </c>
      <c r="I1" s="24" t="e">
        <f>IF(ISBLANK(#REF!),"",#REF!)</f>
        <v>#REF!</v>
      </c>
      <c r="J1" s="24" t="e">
        <f>IF(ISBLANK(#REF!),"",#REF!)</f>
        <v>#REF!</v>
      </c>
      <c r="K1" s="24" t="e">
        <f>IF(ISBLANK(#REF!),"",#REF!)</f>
        <v>#REF!</v>
      </c>
      <c r="L1" s="24" t="e">
        <f>IF(ISBLANK(#REF!),"",#REF!)</f>
        <v>#REF!</v>
      </c>
      <c r="M1" s="24" t="e">
        <f>IF(ISBLANK(#REF!),"",#REF!)</f>
        <v>#REF!</v>
      </c>
      <c r="N1" s="24" t="e">
        <f>IF(ISBLANK(#REF!),"",#REF!)</f>
        <v>#REF!</v>
      </c>
      <c r="O1" s="24" t="e">
        <f>IF(ISBLANK(#REF!),"",#REF!)</f>
        <v>#REF!</v>
      </c>
      <c r="P1" s="24" t="e">
        <f>IF(ISBLANK(#REF!),"",#REF!)</f>
        <v>#REF!</v>
      </c>
      <c r="Q1" s="24" t="e">
        <f>IF(ISBLANK(#REF!),"",#REF!)</f>
        <v>#REF!</v>
      </c>
    </row>
    <row r="2" spans="2:17" ht="15">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2:17" ht="15">
      <c r="B3" s="22"/>
      <c r="C3" s="22"/>
      <c r="D3" s="22"/>
      <c r="E3" s="22"/>
      <c r="F3" s="28">
        <v>2020</v>
      </c>
      <c r="G3" s="28">
        <v>2020</v>
      </c>
      <c r="H3" s="28">
        <v>2020</v>
      </c>
      <c r="I3" s="28">
        <v>2020</v>
      </c>
      <c r="J3" s="28">
        <v>2020</v>
      </c>
      <c r="K3" s="28">
        <v>2020</v>
      </c>
      <c r="L3" s="28">
        <v>2020</v>
      </c>
      <c r="M3" s="28">
        <v>2020</v>
      </c>
      <c r="N3" s="28">
        <v>2020</v>
      </c>
      <c r="O3" s="28">
        <v>2020</v>
      </c>
      <c r="P3" s="28">
        <v>2020</v>
      </c>
      <c r="Q3" s="28">
        <v>2020</v>
      </c>
    </row>
    <row r="4" spans="1:17" ht="15">
      <c r="A4" s="23" t="s">
        <v>317</v>
      </c>
      <c r="B4" s="22"/>
      <c r="C4" s="22"/>
      <c r="D4" s="22"/>
      <c r="E4" s="22"/>
      <c r="F4" s="28" t="s">
        <v>319</v>
      </c>
      <c r="G4" s="28" t="s">
        <v>320</v>
      </c>
      <c r="H4" s="28" t="s">
        <v>321</v>
      </c>
      <c r="I4" s="28" t="s">
        <v>322</v>
      </c>
      <c r="J4" s="28" t="s">
        <v>323</v>
      </c>
      <c r="K4" s="28" t="s">
        <v>324</v>
      </c>
      <c r="L4" s="28" t="s">
        <v>325</v>
      </c>
      <c r="M4" s="28" t="s">
        <v>326</v>
      </c>
      <c r="N4" s="28" t="s">
        <v>327</v>
      </c>
      <c r="O4" s="28" t="s">
        <v>328</v>
      </c>
      <c r="P4" s="28" t="s">
        <v>329</v>
      </c>
      <c r="Q4" s="28" t="s">
        <v>330</v>
      </c>
    </row>
    <row r="5" spans="1:17" ht="15">
      <c r="A5" s="25" t="e">
        <f>IF(ISBLANK(#REF!),"",#REF!)</f>
        <v>#REF!</v>
      </c>
      <c r="B5" s="26" t="e">
        <f>IF(ISBLANK(#REF!),"",#REF!)</f>
        <v>#REF!</v>
      </c>
      <c r="C5" s="26" t="e">
        <f>IF(B5="","","PR_0000000")</f>
        <v>#REF!</v>
      </c>
      <c r="D5" s="26" t="e">
        <f>IF(ISBLANK(#REF!),"",#REF!)</f>
        <v>#REF!</v>
      </c>
      <c r="E5" s="26" t="e">
        <f>IF(ISBLANK(#REF!),"",#REF!)</f>
        <v>#REF!</v>
      </c>
      <c r="F5" s="27" t="e">
        <f>ROUND(#REF!/12,2)</f>
        <v>#REF!</v>
      </c>
      <c r="G5" s="27" t="e">
        <f>ROUND(#REF!/12,2)</f>
        <v>#REF!</v>
      </c>
      <c r="H5" s="27" t="e">
        <f>ROUND(#REF!/12,2)</f>
        <v>#REF!</v>
      </c>
      <c r="I5" s="27" t="e">
        <f>ROUND(#REF!/12,2)</f>
        <v>#REF!</v>
      </c>
      <c r="J5" s="27" t="e">
        <f>ROUND(#REF!/12,2)</f>
        <v>#REF!</v>
      </c>
      <c r="K5" s="27" t="e">
        <f>ROUND(#REF!/12,2)</f>
        <v>#REF!</v>
      </c>
      <c r="L5" s="27" t="e">
        <f>ROUND(#REF!/12,2)</f>
        <v>#REF!</v>
      </c>
      <c r="M5" s="27" t="e">
        <f>ROUND(#REF!/12,2)</f>
        <v>#REF!</v>
      </c>
      <c r="N5" s="27" t="e">
        <f>ROUND(#REF!/12,2)</f>
        <v>#REF!</v>
      </c>
      <c r="O5" s="27" t="e">
        <f>ROUND(#REF!/12,2)</f>
        <v>#REF!</v>
      </c>
      <c r="P5" s="27" t="e">
        <f>ROUND(#REF!/12,2)</f>
        <v>#REF!</v>
      </c>
      <c r="Q5" s="27" t="e">
        <f>ROUND(#REF!/12,2)</f>
        <v>#REF!</v>
      </c>
    </row>
    <row r="6" spans="1:17" ht="15">
      <c r="A6" s="25" t="e">
        <f>IF(ISBLANK(#REF!),"",#REF!)</f>
        <v>#REF!</v>
      </c>
      <c r="B6" s="26" t="e">
        <f>IF(ISBLANK(#REF!),"",#REF!)</f>
        <v>#REF!</v>
      </c>
      <c r="C6" s="26" t="e">
        <f aca="true" t="shared" si="0" ref="C6:C24">IF(B6="","","PR_0000000")</f>
        <v>#REF!</v>
      </c>
      <c r="D6" s="26" t="e">
        <f>IF(ISBLANK(#REF!),"",#REF!)</f>
        <v>#REF!</v>
      </c>
      <c r="E6" s="26" t="e">
        <f>IF(ISBLANK(#REF!),"",#REF!)</f>
        <v>#REF!</v>
      </c>
      <c r="F6" s="27" t="e">
        <f>ROUND(#REF!/12,2)</f>
        <v>#REF!</v>
      </c>
      <c r="G6" s="27" t="e">
        <f>ROUND(#REF!/12,2)</f>
        <v>#REF!</v>
      </c>
      <c r="H6" s="27" t="e">
        <f>ROUND(#REF!/12,2)</f>
        <v>#REF!</v>
      </c>
      <c r="I6" s="27" t="e">
        <f>ROUND(#REF!/12,2)</f>
        <v>#REF!</v>
      </c>
      <c r="J6" s="27" t="e">
        <f>ROUND(#REF!/12,2)</f>
        <v>#REF!</v>
      </c>
      <c r="K6" s="27" t="e">
        <f>ROUND(#REF!/12,2)</f>
        <v>#REF!</v>
      </c>
      <c r="L6" s="27" t="e">
        <f>ROUND(#REF!/12,2)</f>
        <v>#REF!</v>
      </c>
      <c r="M6" s="27" t="e">
        <f>ROUND(#REF!/12,2)</f>
        <v>#REF!</v>
      </c>
      <c r="N6" s="27" t="e">
        <f>ROUND(#REF!/12,2)</f>
        <v>#REF!</v>
      </c>
      <c r="O6" s="27" t="e">
        <f>ROUND(#REF!/12,2)</f>
        <v>#REF!</v>
      </c>
      <c r="P6" s="27" t="e">
        <f>ROUND(#REF!/12,2)</f>
        <v>#REF!</v>
      </c>
      <c r="Q6" s="27" t="e">
        <f>ROUND(#REF!/12,2)</f>
        <v>#REF!</v>
      </c>
    </row>
    <row r="7" spans="1:17" ht="15">
      <c r="A7" s="25" t="e">
        <f>IF(ISBLANK(#REF!),"",#REF!)</f>
        <v>#REF!</v>
      </c>
      <c r="B7" s="26" t="e">
        <f>IF(ISBLANK(#REF!),"",#REF!)</f>
        <v>#REF!</v>
      </c>
      <c r="C7" s="26" t="e">
        <f t="shared" si="0"/>
        <v>#REF!</v>
      </c>
      <c r="D7" s="26" t="e">
        <f>IF(ISBLANK(#REF!),"",#REF!)</f>
        <v>#REF!</v>
      </c>
      <c r="E7" s="26" t="e">
        <f>IF(ISBLANK(#REF!),"",#REF!)</f>
        <v>#REF!</v>
      </c>
      <c r="F7" s="27" t="e">
        <f>ROUND(#REF!/12,2)</f>
        <v>#REF!</v>
      </c>
      <c r="G7" s="27" t="e">
        <f>ROUND(#REF!/12,2)</f>
        <v>#REF!</v>
      </c>
      <c r="H7" s="27" t="e">
        <f>ROUND(#REF!/12,2)</f>
        <v>#REF!</v>
      </c>
      <c r="I7" s="27" t="e">
        <f>ROUND(#REF!/12,2)</f>
        <v>#REF!</v>
      </c>
      <c r="J7" s="27" t="e">
        <f>ROUND(#REF!/12,2)</f>
        <v>#REF!</v>
      </c>
      <c r="K7" s="27" t="e">
        <f>ROUND(#REF!/12,2)</f>
        <v>#REF!</v>
      </c>
      <c r="L7" s="27" t="e">
        <f>ROUND(#REF!/12,2)</f>
        <v>#REF!</v>
      </c>
      <c r="M7" s="27" t="e">
        <f>ROUND(#REF!/12,2)</f>
        <v>#REF!</v>
      </c>
      <c r="N7" s="27" t="e">
        <f>ROUND(#REF!/12,2)</f>
        <v>#REF!</v>
      </c>
      <c r="O7" s="27" t="e">
        <f>ROUND(#REF!/12,2)</f>
        <v>#REF!</v>
      </c>
      <c r="P7" s="27" t="e">
        <f>ROUND(#REF!/12,2)</f>
        <v>#REF!</v>
      </c>
      <c r="Q7" s="27" t="e">
        <f>ROUND(#REF!/12,2)</f>
        <v>#REF!</v>
      </c>
    </row>
    <row r="8" spans="1:17" ht="15">
      <c r="A8" s="25" t="e">
        <f>IF(ISBLANK(#REF!),"",#REF!)</f>
        <v>#REF!</v>
      </c>
      <c r="B8" s="26" t="e">
        <f>IF(ISBLANK(#REF!),"",#REF!)</f>
        <v>#REF!</v>
      </c>
      <c r="C8" s="26" t="e">
        <f t="shared" si="0"/>
        <v>#REF!</v>
      </c>
      <c r="D8" s="26" t="e">
        <f>IF(ISBLANK(#REF!),"",#REF!)</f>
        <v>#REF!</v>
      </c>
      <c r="E8" s="26" t="e">
        <f>IF(ISBLANK(#REF!),"",#REF!)</f>
        <v>#REF!</v>
      </c>
      <c r="F8" s="27" t="e">
        <f>ROUND(#REF!/12,2)</f>
        <v>#REF!</v>
      </c>
      <c r="G8" s="27" t="e">
        <f>ROUND(#REF!/12,2)</f>
        <v>#REF!</v>
      </c>
      <c r="H8" s="27" t="e">
        <f>ROUND(#REF!/12,2)</f>
        <v>#REF!</v>
      </c>
      <c r="I8" s="27" t="e">
        <f>ROUND(#REF!/12,2)</f>
        <v>#REF!</v>
      </c>
      <c r="J8" s="27" t="e">
        <f>ROUND(#REF!/12,2)</f>
        <v>#REF!</v>
      </c>
      <c r="K8" s="27" t="e">
        <f>ROUND(#REF!/12,2)</f>
        <v>#REF!</v>
      </c>
      <c r="L8" s="27" t="e">
        <f>ROUND(#REF!/12,2)</f>
        <v>#REF!</v>
      </c>
      <c r="M8" s="27" t="e">
        <f>ROUND(#REF!/12,2)</f>
        <v>#REF!</v>
      </c>
      <c r="N8" s="27" t="e">
        <f>ROUND(#REF!/12,2)</f>
        <v>#REF!</v>
      </c>
      <c r="O8" s="27" t="e">
        <f>ROUND(#REF!/12,2)</f>
        <v>#REF!</v>
      </c>
      <c r="P8" s="27" t="e">
        <f>ROUND(#REF!/12,2)</f>
        <v>#REF!</v>
      </c>
      <c r="Q8" s="27" t="e">
        <f>ROUND(#REF!/12,2)</f>
        <v>#REF!</v>
      </c>
    </row>
    <row r="9" spans="1:17" ht="15">
      <c r="A9" s="25" t="e">
        <f>IF(ISBLANK(#REF!),"",#REF!)</f>
        <v>#REF!</v>
      </c>
      <c r="B9" s="26" t="e">
        <f>IF(ISBLANK(#REF!),"",#REF!)</f>
        <v>#REF!</v>
      </c>
      <c r="C9" s="26" t="e">
        <f t="shared" si="0"/>
        <v>#REF!</v>
      </c>
      <c r="D9" s="26" t="e">
        <f>IF(ISBLANK(#REF!),"",#REF!)</f>
        <v>#REF!</v>
      </c>
      <c r="E9" s="26" t="e">
        <f>IF(ISBLANK(#REF!),"",#REF!)</f>
        <v>#REF!</v>
      </c>
      <c r="F9" s="27" t="e">
        <f>ROUND(#REF!/12,2)</f>
        <v>#REF!</v>
      </c>
      <c r="G9" s="27" t="e">
        <f>ROUND(#REF!/12,2)</f>
        <v>#REF!</v>
      </c>
      <c r="H9" s="27" t="e">
        <f>ROUND(#REF!/12,2)</f>
        <v>#REF!</v>
      </c>
      <c r="I9" s="27" t="e">
        <f>ROUND(#REF!/12,2)</f>
        <v>#REF!</v>
      </c>
      <c r="J9" s="27" t="e">
        <f>ROUND(#REF!/12,2)</f>
        <v>#REF!</v>
      </c>
      <c r="K9" s="27" t="e">
        <f>ROUND(#REF!/12,2)</f>
        <v>#REF!</v>
      </c>
      <c r="L9" s="27" t="e">
        <f>ROUND(#REF!/12,2)</f>
        <v>#REF!</v>
      </c>
      <c r="M9" s="27" t="e">
        <f>ROUND(#REF!/12,2)</f>
        <v>#REF!</v>
      </c>
      <c r="N9" s="27" t="e">
        <f>ROUND(#REF!/12,2)</f>
        <v>#REF!</v>
      </c>
      <c r="O9" s="27" t="e">
        <f>ROUND(#REF!/12,2)</f>
        <v>#REF!</v>
      </c>
      <c r="P9" s="27" t="e">
        <f>ROUND(#REF!/12,2)</f>
        <v>#REF!</v>
      </c>
      <c r="Q9" s="27" t="e">
        <f>ROUND(#REF!/12,2)</f>
        <v>#REF!</v>
      </c>
    </row>
    <row r="10" spans="1:17" ht="15">
      <c r="A10" s="25" t="e">
        <f>IF(ISBLANK(#REF!),"",#REF!)</f>
        <v>#REF!</v>
      </c>
      <c r="B10" s="26" t="e">
        <f>IF(ISBLANK(#REF!),"",#REF!)</f>
        <v>#REF!</v>
      </c>
      <c r="C10" s="26" t="e">
        <f t="shared" si="0"/>
        <v>#REF!</v>
      </c>
      <c r="D10" s="26" t="e">
        <f>IF(ISBLANK(#REF!),"",#REF!)</f>
        <v>#REF!</v>
      </c>
      <c r="E10" s="26" t="e">
        <f>IF(ISBLANK(#REF!),"",#REF!)</f>
        <v>#REF!</v>
      </c>
      <c r="F10" s="27" t="e">
        <f>ROUND(#REF!/12,2)</f>
        <v>#REF!</v>
      </c>
      <c r="G10" s="27" t="e">
        <f>ROUND(#REF!/12,2)</f>
        <v>#REF!</v>
      </c>
      <c r="H10" s="27" t="e">
        <f>ROUND(#REF!/12,2)</f>
        <v>#REF!</v>
      </c>
      <c r="I10" s="27" t="e">
        <f>ROUND(#REF!/12,2)</f>
        <v>#REF!</v>
      </c>
      <c r="J10" s="27" t="e">
        <f>ROUND(#REF!/12,2)</f>
        <v>#REF!</v>
      </c>
      <c r="K10" s="27" t="e">
        <f>ROUND(#REF!/12,2)</f>
        <v>#REF!</v>
      </c>
      <c r="L10" s="27" t="e">
        <f>ROUND(#REF!/12,2)</f>
        <v>#REF!</v>
      </c>
      <c r="M10" s="27" t="e">
        <f>ROUND(#REF!/12,2)</f>
        <v>#REF!</v>
      </c>
      <c r="N10" s="27" t="e">
        <f>ROUND(#REF!/12,2)</f>
        <v>#REF!</v>
      </c>
      <c r="O10" s="27" t="e">
        <f>ROUND(#REF!/12,2)</f>
        <v>#REF!</v>
      </c>
      <c r="P10" s="27" t="e">
        <f>ROUND(#REF!/12,2)</f>
        <v>#REF!</v>
      </c>
      <c r="Q10" s="27" t="e">
        <f>ROUND(#REF!/12,2)</f>
        <v>#REF!</v>
      </c>
    </row>
    <row r="11" spans="1:17" ht="15">
      <c r="A11" s="25" t="e">
        <f>IF(ISBLANK(#REF!),"",#REF!)</f>
        <v>#REF!</v>
      </c>
      <c r="B11" s="26" t="e">
        <f>IF(ISBLANK(#REF!),"",#REF!)</f>
        <v>#REF!</v>
      </c>
      <c r="C11" s="26" t="e">
        <f t="shared" si="0"/>
        <v>#REF!</v>
      </c>
      <c r="D11" s="26" t="e">
        <f>IF(ISBLANK(#REF!),"",#REF!)</f>
        <v>#REF!</v>
      </c>
      <c r="E11" s="26" t="e">
        <f>IF(ISBLANK(#REF!),"",#REF!)</f>
        <v>#REF!</v>
      </c>
      <c r="F11" s="27" t="e">
        <f>ROUND(#REF!/12,2)</f>
        <v>#REF!</v>
      </c>
      <c r="G11" s="27" t="e">
        <f>ROUND(#REF!/12,2)</f>
        <v>#REF!</v>
      </c>
      <c r="H11" s="27" t="e">
        <f>ROUND(#REF!/12,2)</f>
        <v>#REF!</v>
      </c>
      <c r="I11" s="27" t="e">
        <f>ROUND(#REF!/12,2)</f>
        <v>#REF!</v>
      </c>
      <c r="J11" s="27" t="e">
        <f>ROUND(#REF!/12,2)</f>
        <v>#REF!</v>
      </c>
      <c r="K11" s="27" t="e">
        <f>ROUND(#REF!/12,2)</f>
        <v>#REF!</v>
      </c>
      <c r="L11" s="27" t="e">
        <f>ROUND(#REF!/12,2)</f>
        <v>#REF!</v>
      </c>
      <c r="M11" s="27" t="e">
        <f>ROUND(#REF!/12,2)</f>
        <v>#REF!</v>
      </c>
      <c r="N11" s="27" t="e">
        <f>ROUND(#REF!/12,2)</f>
        <v>#REF!</v>
      </c>
      <c r="O11" s="27" t="e">
        <f>ROUND(#REF!/12,2)</f>
        <v>#REF!</v>
      </c>
      <c r="P11" s="27" t="e">
        <f>ROUND(#REF!/12,2)</f>
        <v>#REF!</v>
      </c>
      <c r="Q11" s="27" t="e">
        <f>ROUND(#REF!/12,2)</f>
        <v>#REF!</v>
      </c>
    </row>
    <row r="12" spans="1:17" ht="15">
      <c r="A12" s="25" t="e">
        <f>IF(ISBLANK(#REF!),"",#REF!)</f>
        <v>#REF!</v>
      </c>
      <c r="B12" s="26" t="e">
        <f>IF(ISBLANK(#REF!),"",#REF!)</f>
        <v>#REF!</v>
      </c>
      <c r="C12" s="26" t="e">
        <f t="shared" si="0"/>
        <v>#REF!</v>
      </c>
      <c r="D12" s="26" t="e">
        <f>IF(ISBLANK(#REF!),"",#REF!)</f>
        <v>#REF!</v>
      </c>
      <c r="E12" s="26" t="e">
        <f>IF(ISBLANK(#REF!),"",#REF!)</f>
        <v>#REF!</v>
      </c>
      <c r="F12" s="27" t="e">
        <f>ROUND(#REF!/12,2)</f>
        <v>#REF!</v>
      </c>
      <c r="G12" s="27" t="e">
        <f>ROUND(#REF!/12,2)</f>
        <v>#REF!</v>
      </c>
      <c r="H12" s="27" t="e">
        <f>ROUND(#REF!/12,2)</f>
        <v>#REF!</v>
      </c>
      <c r="I12" s="27" t="e">
        <f>ROUND(#REF!/12,2)</f>
        <v>#REF!</v>
      </c>
      <c r="J12" s="27" t="e">
        <f>ROUND(#REF!/12,2)</f>
        <v>#REF!</v>
      </c>
      <c r="K12" s="27" t="e">
        <f>ROUND(#REF!/12,2)</f>
        <v>#REF!</v>
      </c>
      <c r="L12" s="27" t="e">
        <f>ROUND(#REF!/12,2)</f>
        <v>#REF!</v>
      </c>
      <c r="M12" s="27" t="e">
        <f>ROUND(#REF!/12,2)</f>
        <v>#REF!</v>
      </c>
      <c r="N12" s="27" t="e">
        <f>ROUND(#REF!/12,2)</f>
        <v>#REF!</v>
      </c>
      <c r="O12" s="27" t="e">
        <f>ROUND(#REF!/12,2)</f>
        <v>#REF!</v>
      </c>
      <c r="P12" s="27" t="e">
        <f>ROUND(#REF!/12,2)</f>
        <v>#REF!</v>
      </c>
      <c r="Q12" s="27" t="e">
        <f>ROUND(#REF!/12,2)</f>
        <v>#REF!</v>
      </c>
    </row>
    <row r="13" spans="1:17" ht="15">
      <c r="A13" s="25" t="e">
        <f>IF(ISBLANK(#REF!),"",#REF!)</f>
        <v>#REF!</v>
      </c>
      <c r="B13" s="26" t="e">
        <f>IF(ISBLANK(#REF!),"",#REF!)</f>
        <v>#REF!</v>
      </c>
      <c r="C13" s="26" t="e">
        <f t="shared" si="0"/>
        <v>#REF!</v>
      </c>
      <c r="D13" s="26" t="e">
        <f>IF(ISBLANK(#REF!),"",#REF!)</f>
        <v>#REF!</v>
      </c>
      <c r="E13" s="26" t="e">
        <f>IF(ISBLANK(#REF!),"",#REF!)</f>
        <v>#REF!</v>
      </c>
      <c r="F13" s="27" t="e">
        <f>ROUND(#REF!/12,2)</f>
        <v>#REF!</v>
      </c>
      <c r="G13" s="27" t="e">
        <f>ROUND(#REF!/12,2)</f>
        <v>#REF!</v>
      </c>
      <c r="H13" s="27" t="e">
        <f>ROUND(#REF!/12,2)</f>
        <v>#REF!</v>
      </c>
      <c r="I13" s="27" t="e">
        <f>ROUND(#REF!/12,2)</f>
        <v>#REF!</v>
      </c>
      <c r="J13" s="27" t="e">
        <f>ROUND(#REF!/12,2)</f>
        <v>#REF!</v>
      </c>
      <c r="K13" s="27" t="e">
        <f>ROUND(#REF!/12,2)</f>
        <v>#REF!</v>
      </c>
      <c r="L13" s="27" t="e">
        <f>ROUND(#REF!/12,2)</f>
        <v>#REF!</v>
      </c>
      <c r="M13" s="27" t="e">
        <f>ROUND(#REF!/12,2)</f>
        <v>#REF!</v>
      </c>
      <c r="N13" s="27" t="e">
        <f>ROUND(#REF!/12,2)</f>
        <v>#REF!</v>
      </c>
      <c r="O13" s="27" t="e">
        <f>ROUND(#REF!/12,2)</f>
        <v>#REF!</v>
      </c>
      <c r="P13" s="27" t="e">
        <f>ROUND(#REF!/12,2)</f>
        <v>#REF!</v>
      </c>
      <c r="Q13" s="27" t="e">
        <f>ROUND(#REF!/12,2)</f>
        <v>#REF!</v>
      </c>
    </row>
    <row r="14" spans="1:17" ht="15">
      <c r="A14" s="25" t="e">
        <f>IF(ISBLANK(#REF!),"",#REF!)</f>
        <v>#REF!</v>
      </c>
      <c r="B14" s="26" t="e">
        <f>IF(ISBLANK(#REF!),"",#REF!)</f>
        <v>#REF!</v>
      </c>
      <c r="C14" s="26" t="e">
        <f t="shared" si="0"/>
        <v>#REF!</v>
      </c>
      <c r="D14" s="26" t="e">
        <f>IF(ISBLANK(#REF!),"",#REF!)</f>
        <v>#REF!</v>
      </c>
      <c r="E14" s="26" t="e">
        <f>IF(ISBLANK(#REF!),"",#REF!)</f>
        <v>#REF!</v>
      </c>
      <c r="F14" s="27" t="e">
        <f>ROUND(#REF!/12,2)</f>
        <v>#REF!</v>
      </c>
      <c r="G14" s="27" t="e">
        <f>ROUND(#REF!/12,2)</f>
        <v>#REF!</v>
      </c>
      <c r="H14" s="27" t="e">
        <f>ROUND(#REF!/12,2)</f>
        <v>#REF!</v>
      </c>
      <c r="I14" s="27" t="e">
        <f>ROUND(#REF!/12,2)</f>
        <v>#REF!</v>
      </c>
      <c r="J14" s="27" t="e">
        <f>ROUND(#REF!/12,2)</f>
        <v>#REF!</v>
      </c>
      <c r="K14" s="27" t="e">
        <f>ROUND(#REF!/12,2)</f>
        <v>#REF!</v>
      </c>
      <c r="L14" s="27" t="e">
        <f>ROUND(#REF!/12,2)</f>
        <v>#REF!</v>
      </c>
      <c r="M14" s="27" t="e">
        <f>ROUND(#REF!/12,2)</f>
        <v>#REF!</v>
      </c>
      <c r="N14" s="27" t="e">
        <f>ROUND(#REF!/12,2)</f>
        <v>#REF!</v>
      </c>
      <c r="O14" s="27" t="e">
        <f>ROUND(#REF!/12,2)</f>
        <v>#REF!</v>
      </c>
      <c r="P14" s="27" t="e">
        <f>ROUND(#REF!/12,2)</f>
        <v>#REF!</v>
      </c>
      <c r="Q14" s="27" t="e">
        <f>ROUND(#REF!/12,2)</f>
        <v>#REF!</v>
      </c>
    </row>
    <row r="15" spans="1:17" ht="15">
      <c r="A15" s="25" t="e">
        <f>IF(ISBLANK(#REF!),"",#REF!)</f>
        <v>#REF!</v>
      </c>
      <c r="B15" s="26" t="e">
        <f>IF(ISBLANK(#REF!),"",#REF!)</f>
        <v>#REF!</v>
      </c>
      <c r="C15" s="26" t="e">
        <f t="shared" si="0"/>
        <v>#REF!</v>
      </c>
      <c r="D15" s="26" t="e">
        <f>IF(ISBLANK(#REF!),"",#REF!)</f>
        <v>#REF!</v>
      </c>
      <c r="E15" s="26" t="e">
        <f>IF(ISBLANK(#REF!),"",#REF!)</f>
        <v>#REF!</v>
      </c>
      <c r="F15" s="27" t="e">
        <f>ROUND(#REF!/12,2)</f>
        <v>#REF!</v>
      </c>
      <c r="G15" s="27" t="e">
        <f>ROUND(#REF!/12,2)</f>
        <v>#REF!</v>
      </c>
      <c r="H15" s="27" t="e">
        <f>ROUND(#REF!/12,2)</f>
        <v>#REF!</v>
      </c>
      <c r="I15" s="27" t="e">
        <f>ROUND(#REF!/12,2)</f>
        <v>#REF!</v>
      </c>
      <c r="J15" s="27" t="e">
        <f>ROUND(#REF!/12,2)</f>
        <v>#REF!</v>
      </c>
      <c r="K15" s="27" t="e">
        <f>ROUND(#REF!/12,2)</f>
        <v>#REF!</v>
      </c>
      <c r="L15" s="27" t="e">
        <f>ROUND(#REF!/12,2)</f>
        <v>#REF!</v>
      </c>
      <c r="M15" s="27" t="e">
        <f>ROUND(#REF!/12,2)</f>
        <v>#REF!</v>
      </c>
      <c r="N15" s="27" t="e">
        <f>ROUND(#REF!/12,2)</f>
        <v>#REF!</v>
      </c>
      <c r="O15" s="27" t="e">
        <f>ROUND(#REF!/12,2)</f>
        <v>#REF!</v>
      </c>
      <c r="P15" s="27" t="e">
        <f>ROUND(#REF!/12,2)</f>
        <v>#REF!</v>
      </c>
      <c r="Q15" s="27" t="e">
        <f>ROUND(#REF!/12,2)</f>
        <v>#REF!</v>
      </c>
    </row>
    <row r="16" spans="1:17" ht="15">
      <c r="A16" s="25" t="e">
        <f>IF(ISBLANK(#REF!),"",#REF!)</f>
        <v>#REF!</v>
      </c>
      <c r="B16" s="26" t="e">
        <f>IF(ISBLANK(#REF!),"",#REF!)</f>
        <v>#REF!</v>
      </c>
      <c r="C16" s="26" t="e">
        <f t="shared" si="0"/>
        <v>#REF!</v>
      </c>
      <c r="D16" s="26" t="e">
        <f>IF(ISBLANK(#REF!),"",#REF!)</f>
        <v>#REF!</v>
      </c>
      <c r="E16" s="26" t="e">
        <f>IF(ISBLANK(#REF!),"",#REF!)</f>
        <v>#REF!</v>
      </c>
      <c r="F16" s="27" t="e">
        <f>ROUND(#REF!/12,2)</f>
        <v>#REF!</v>
      </c>
      <c r="G16" s="27" t="e">
        <f>ROUND(#REF!/12,2)</f>
        <v>#REF!</v>
      </c>
      <c r="H16" s="27" t="e">
        <f>ROUND(#REF!/12,2)</f>
        <v>#REF!</v>
      </c>
      <c r="I16" s="27" t="e">
        <f>ROUND(#REF!/12,2)</f>
        <v>#REF!</v>
      </c>
      <c r="J16" s="27" t="e">
        <f>ROUND(#REF!/12,2)</f>
        <v>#REF!</v>
      </c>
      <c r="K16" s="27" t="e">
        <f>ROUND(#REF!/12,2)</f>
        <v>#REF!</v>
      </c>
      <c r="L16" s="27" t="e">
        <f>ROUND(#REF!/12,2)</f>
        <v>#REF!</v>
      </c>
      <c r="M16" s="27" t="e">
        <f>ROUND(#REF!/12,2)</f>
        <v>#REF!</v>
      </c>
      <c r="N16" s="27" t="e">
        <f>ROUND(#REF!/12,2)</f>
        <v>#REF!</v>
      </c>
      <c r="O16" s="27" t="e">
        <f>ROUND(#REF!/12,2)</f>
        <v>#REF!</v>
      </c>
      <c r="P16" s="27" t="e">
        <f>ROUND(#REF!/12,2)</f>
        <v>#REF!</v>
      </c>
      <c r="Q16" s="27" t="e">
        <f>ROUND(#REF!/12,2)</f>
        <v>#REF!</v>
      </c>
    </row>
    <row r="17" spans="1:17" ht="15">
      <c r="A17" s="25" t="e">
        <f>IF(ISBLANK(#REF!),"",#REF!)</f>
        <v>#REF!</v>
      </c>
      <c r="B17" s="26" t="e">
        <f>IF(ISBLANK(#REF!),"",#REF!)</f>
        <v>#REF!</v>
      </c>
      <c r="C17" s="26" t="e">
        <f t="shared" si="0"/>
        <v>#REF!</v>
      </c>
      <c r="D17" s="26" t="e">
        <f>IF(ISBLANK(#REF!),"",#REF!)</f>
        <v>#REF!</v>
      </c>
      <c r="E17" s="26" t="e">
        <f>IF(ISBLANK(#REF!),"",#REF!)</f>
        <v>#REF!</v>
      </c>
      <c r="F17" s="27" t="e">
        <f>ROUND(#REF!/12,2)</f>
        <v>#REF!</v>
      </c>
      <c r="G17" s="27" t="e">
        <f>ROUND(#REF!/12,2)</f>
        <v>#REF!</v>
      </c>
      <c r="H17" s="27" t="e">
        <f>ROUND(#REF!/12,2)</f>
        <v>#REF!</v>
      </c>
      <c r="I17" s="27" t="e">
        <f>ROUND(#REF!/12,2)</f>
        <v>#REF!</v>
      </c>
      <c r="J17" s="27" t="e">
        <f>ROUND(#REF!/12,2)</f>
        <v>#REF!</v>
      </c>
      <c r="K17" s="27" t="e">
        <f>ROUND(#REF!/12,2)</f>
        <v>#REF!</v>
      </c>
      <c r="L17" s="27" t="e">
        <f>ROUND(#REF!/12,2)</f>
        <v>#REF!</v>
      </c>
      <c r="M17" s="27" t="e">
        <f>ROUND(#REF!/12,2)</f>
        <v>#REF!</v>
      </c>
      <c r="N17" s="27" t="e">
        <f>ROUND(#REF!/12,2)</f>
        <v>#REF!</v>
      </c>
      <c r="O17" s="27" t="e">
        <f>ROUND(#REF!/12,2)</f>
        <v>#REF!</v>
      </c>
      <c r="P17" s="27" t="e">
        <f>ROUND(#REF!/12,2)</f>
        <v>#REF!</v>
      </c>
      <c r="Q17" s="27" t="e">
        <f>ROUND(#REF!/12,2)</f>
        <v>#REF!</v>
      </c>
    </row>
    <row r="18" spans="1:17" ht="15">
      <c r="A18" s="25" t="e">
        <f>IF(ISBLANK(#REF!),"",#REF!)</f>
        <v>#REF!</v>
      </c>
      <c r="B18" s="26" t="e">
        <f>IF(ISBLANK(#REF!),"",#REF!)</f>
        <v>#REF!</v>
      </c>
      <c r="C18" s="26" t="e">
        <f t="shared" si="0"/>
        <v>#REF!</v>
      </c>
      <c r="D18" s="26" t="e">
        <f>IF(ISBLANK(#REF!),"",#REF!)</f>
        <v>#REF!</v>
      </c>
      <c r="E18" s="26" t="e">
        <f>IF(ISBLANK(#REF!),"",#REF!)</f>
        <v>#REF!</v>
      </c>
      <c r="F18" s="27" t="e">
        <f>ROUND(#REF!/12,2)</f>
        <v>#REF!</v>
      </c>
      <c r="G18" s="27" t="e">
        <f>ROUND(#REF!/12,2)</f>
        <v>#REF!</v>
      </c>
      <c r="H18" s="27" t="e">
        <f>ROUND(#REF!/12,2)</f>
        <v>#REF!</v>
      </c>
      <c r="I18" s="27" t="e">
        <f>ROUND(#REF!/12,2)</f>
        <v>#REF!</v>
      </c>
      <c r="J18" s="27" t="e">
        <f>ROUND(#REF!/12,2)</f>
        <v>#REF!</v>
      </c>
      <c r="K18" s="27" t="e">
        <f>ROUND(#REF!/12,2)</f>
        <v>#REF!</v>
      </c>
      <c r="L18" s="27" t="e">
        <f>ROUND(#REF!/12,2)</f>
        <v>#REF!</v>
      </c>
      <c r="M18" s="27" t="e">
        <f>ROUND(#REF!/12,2)</f>
        <v>#REF!</v>
      </c>
      <c r="N18" s="27" t="e">
        <f>ROUND(#REF!/12,2)</f>
        <v>#REF!</v>
      </c>
      <c r="O18" s="27" t="e">
        <f>ROUND(#REF!/12,2)</f>
        <v>#REF!</v>
      </c>
      <c r="P18" s="27" t="e">
        <f>ROUND(#REF!/12,2)</f>
        <v>#REF!</v>
      </c>
      <c r="Q18" s="27" t="e">
        <f>ROUND(#REF!/12,2)</f>
        <v>#REF!</v>
      </c>
    </row>
    <row r="19" spans="1:17" ht="15">
      <c r="A19" s="25" t="e">
        <f>IF(ISBLANK(#REF!),"",#REF!)</f>
        <v>#REF!</v>
      </c>
      <c r="B19" s="26" t="e">
        <f>IF(ISBLANK(#REF!),"",#REF!)</f>
        <v>#REF!</v>
      </c>
      <c r="C19" s="26" t="e">
        <f t="shared" si="0"/>
        <v>#REF!</v>
      </c>
      <c r="D19" s="26" t="e">
        <f>IF(ISBLANK(#REF!),"",#REF!)</f>
        <v>#REF!</v>
      </c>
      <c r="E19" s="26" t="e">
        <f>IF(ISBLANK(#REF!),"",#REF!)</f>
        <v>#REF!</v>
      </c>
      <c r="F19" s="27" t="e">
        <f>ROUND(#REF!/12,2)</f>
        <v>#REF!</v>
      </c>
      <c r="G19" s="27" t="e">
        <f>ROUND(#REF!/12,2)</f>
        <v>#REF!</v>
      </c>
      <c r="H19" s="27" t="e">
        <f>ROUND(#REF!/12,2)</f>
        <v>#REF!</v>
      </c>
      <c r="I19" s="27" t="e">
        <f>ROUND(#REF!/12,2)</f>
        <v>#REF!</v>
      </c>
      <c r="J19" s="27" t="e">
        <f>ROUND(#REF!/12,2)</f>
        <v>#REF!</v>
      </c>
      <c r="K19" s="27" t="e">
        <f>ROUND(#REF!/12,2)</f>
        <v>#REF!</v>
      </c>
      <c r="L19" s="27" t="e">
        <f>ROUND(#REF!/12,2)</f>
        <v>#REF!</v>
      </c>
      <c r="M19" s="27" t="e">
        <f>ROUND(#REF!/12,2)</f>
        <v>#REF!</v>
      </c>
      <c r="N19" s="27" t="e">
        <f>ROUND(#REF!/12,2)</f>
        <v>#REF!</v>
      </c>
      <c r="O19" s="27" t="e">
        <f>ROUND(#REF!/12,2)</f>
        <v>#REF!</v>
      </c>
      <c r="P19" s="27" t="e">
        <f>ROUND(#REF!/12,2)</f>
        <v>#REF!</v>
      </c>
      <c r="Q19" s="27" t="e">
        <f>ROUND(#REF!/12,2)</f>
        <v>#REF!</v>
      </c>
    </row>
    <row r="20" spans="1:17" ht="15">
      <c r="A20" s="25" t="e">
        <f>IF(ISBLANK(#REF!),"",#REF!)</f>
        <v>#REF!</v>
      </c>
      <c r="B20" s="26" t="e">
        <f>IF(ISBLANK(#REF!),"",#REF!)</f>
        <v>#REF!</v>
      </c>
      <c r="C20" s="26" t="e">
        <f t="shared" si="0"/>
        <v>#REF!</v>
      </c>
      <c r="D20" s="26" t="e">
        <f>IF(ISBLANK(#REF!),"",#REF!)</f>
        <v>#REF!</v>
      </c>
      <c r="E20" s="26" t="e">
        <f>IF(ISBLANK(#REF!),"",#REF!)</f>
        <v>#REF!</v>
      </c>
      <c r="F20" s="27" t="e">
        <f>ROUND(#REF!/12,2)</f>
        <v>#REF!</v>
      </c>
      <c r="G20" s="27" t="e">
        <f>ROUND(#REF!/12,2)</f>
        <v>#REF!</v>
      </c>
      <c r="H20" s="27" t="e">
        <f>ROUND(#REF!/12,2)</f>
        <v>#REF!</v>
      </c>
      <c r="I20" s="27" t="e">
        <f>ROUND(#REF!/12,2)</f>
        <v>#REF!</v>
      </c>
      <c r="J20" s="27" t="e">
        <f>ROUND(#REF!/12,2)</f>
        <v>#REF!</v>
      </c>
      <c r="K20" s="27" t="e">
        <f>ROUND(#REF!/12,2)</f>
        <v>#REF!</v>
      </c>
      <c r="L20" s="27" t="e">
        <f>ROUND(#REF!/12,2)</f>
        <v>#REF!</v>
      </c>
      <c r="M20" s="27" t="e">
        <f>ROUND(#REF!/12,2)</f>
        <v>#REF!</v>
      </c>
      <c r="N20" s="27" t="e">
        <f>ROUND(#REF!/12,2)</f>
        <v>#REF!</v>
      </c>
      <c r="O20" s="27" t="e">
        <f>ROUND(#REF!/12,2)</f>
        <v>#REF!</v>
      </c>
      <c r="P20" s="27" t="e">
        <f>ROUND(#REF!/12,2)</f>
        <v>#REF!</v>
      </c>
      <c r="Q20" s="27" t="e">
        <f>ROUND(#REF!/12,2)</f>
        <v>#REF!</v>
      </c>
    </row>
    <row r="21" spans="1:17" ht="15">
      <c r="A21" s="25" t="e">
        <f>IF(ISBLANK(#REF!),"",#REF!)</f>
        <v>#REF!</v>
      </c>
      <c r="B21" s="26" t="e">
        <f>IF(ISBLANK(#REF!),"",#REF!)</f>
        <v>#REF!</v>
      </c>
      <c r="C21" s="26" t="e">
        <f t="shared" si="0"/>
        <v>#REF!</v>
      </c>
      <c r="D21" s="26" t="e">
        <f>IF(ISBLANK(#REF!),"",#REF!)</f>
        <v>#REF!</v>
      </c>
      <c r="E21" s="26" t="e">
        <f>IF(ISBLANK(#REF!),"",#REF!)</f>
        <v>#REF!</v>
      </c>
      <c r="F21" s="27" t="e">
        <f>ROUND(#REF!/12,2)</f>
        <v>#REF!</v>
      </c>
      <c r="G21" s="27" t="e">
        <f>ROUND(#REF!/12,2)</f>
        <v>#REF!</v>
      </c>
      <c r="H21" s="27" t="e">
        <f>ROUND(#REF!/12,2)</f>
        <v>#REF!</v>
      </c>
      <c r="I21" s="27" t="e">
        <f>ROUND(#REF!/12,2)</f>
        <v>#REF!</v>
      </c>
      <c r="J21" s="27" t="e">
        <f>ROUND(#REF!/12,2)</f>
        <v>#REF!</v>
      </c>
      <c r="K21" s="27" t="e">
        <f>ROUND(#REF!/12,2)</f>
        <v>#REF!</v>
      </c>
      <c r="L21" s="27" t="e">
        <f>ROUND(#REF!/12,2)</f>
        <v>#REF!</v>
      </c>
      <c r="M21" s="27" t="e">
        <f>ROUND(#REF!/12,2)</f>
        <v>#REF!</v>
      </c>
      <c r="N21" s="27" t="e">
        <f>ROUND(#REF!/12,2)</f>
        <v>#REF!</v>
      </c>
      <c r="O21" s="27" t="e">
        <f>ROUND(#REF!/12,2)</f>
        <v>#REF!</v>
      </c>
      <c r="P21" s="27" t="e">
        <f>ROUND(#REF!/12,2)</f>
        <v>#REF!</v>
      </c>
      <c r="Q21" s="27" t="e">
        <f>ROUND(#REF!/12,2)</f>
        <v>#REF!</v>
      </c>
    </row>
    <row r="22" spans="1:17" ht="15">
      <c r="A22" s="25" t="e">
        <f>IF(ISBLANK(#REF!),"",#REF!)</f>
        <v>#REF!</v>
      </c>
      <c r="B22" s="26" t="e">
        <f>IF(ISBLANK(#REF!),"",#REF!)</f>
        <v>#REF!</v>
      </c>
      <c r="C22" s="26" t="e">
        <f t="shared" si="0"/>
        <v>#REF!</v>
      </c>
      <c r="D22" s="26" t="e">
        <f>IF(ISBLANK(#REF!),"",#REF!)</f>
        <v>#REF!</v>
      </c>
      <c r="E22" s="26" t="e">
        <f>IF(ISBLANK(#REF!),"",#REF!)</f>
        <v>#REF!</v>
      </c>
      <c r="F22" s="27" t="e">
        <f>ROUND(#REF!/12,2)</f>
        <v>#REF!</v>
      </c>
      <c r="G22" s="27" t="e">
        <f>ROUND(#REF!/12,2)</f>
        <v>#REF!</v>
      </c>
      <c r="H22" s="27" t="e">
        <f>ROUND(#REF!/12,2)</f>
        <v>#REF!</v>
      </c>
      <c r="I22" s="27" t="e">
        <f>ROUND(#REF!/12,2)</f>
        <v>#REF!</v>
      </c>
      <c r="J22" s="27" t="e">
        <f>ROUND(#REF!/12,2)</f>
        <v>#REF!</v>
      </c>
      <c r="K22" s="27" t="e">
        <f>ROUND(#REF!/12,2)</f>
        <v>#REF!</v>
      </c>
      <c r="L22" s="27" t="e">
        <f>ROUND(#REF!/12,2)</f>
        <v>#REF!</v>
      </c>
      <c r="M22" s="27" t="e">
        <f>ROUND(#REF!/12,2)</f>
        <v>#REF!</v>
      </c>
      <c r="N22" s="27" t="e">
        <f>ROUND(#REF!/12,2)</f>
        <v>#REF!</v>
      </c>
      <c r="O22" s="27" t="e">
        <f>ROUND(#REF!/12,2)</f>
        <v>#REF!</v>
      </c>
      <c r="P22" s="27" t="e">
        <f>ROUND(#REF!/12,2)</f>
        <v>#REF!</v>
      </c>
      <c r="Q22" s="27" t="e">
        <f>ROUND(#REF!/12,2)</f>
        <v>#REF!</v>
      </c>
    </row>
    <row r="23" spans="1:17" ht="15">
      <c r="A23" s="25" t="e">
        <f>IF(ISBLANK(#REF!),"",#REF!)</f>
        <v>#REF!</v>
      </c>
      <c r="B23" s="26" t="e">
        <f>IF(ISBLANK(#REF!),"",#REF!)</f>
        <v>#REF!</v>
      </c>
      <c r="C23" s="26" t="e">
        <f t="shared" si="0"/>
        <v>#REF!</v>
      </c>
      <c r="D23" s="26" t="e">
        <f>IF(ISBLANK(#REF!),"",#REF!)</f>
        <v>#REF!</v>
      </c>
      <c r="E23" s="26" t="e">
        <f>IF(ISBLANK(#REF!),"",#REF!)</f>
        <v>#REF!</v>
      </c>
      <c r="F23" s="27" t="e">
        <f>ROUND(#REF!/12,2)</f>
        <v>#REF!</v>
      </c>
      <c r="G23" s="27" t="e">
        <f>ROUND(#REF!/12,2)</f>
        <v>#REF!</v>
      </c>
      <c r="H23" s="27" t="e">
        <f>ROUND(#REF!/12,2)</f>
        <v>#REF!</v>
      </c>
      <c r="I23" s="27" t="e">
        <f>ROUND(#REF!/12,2)</f>
        <v>#REF!</v>
      </c>
      <c r="J23" s="27" t="e">
        <f>ROUND(#REF!/12,2)</f>
        <v>#REF!</v>
      </c>
      <c r="K23" s="27" t="e">
        <f>ROUND(#REF!/12,2)</f>
        <v>#REF!</v>
      </c>
      <c r="L23" s="27" t="e">
        <f>ROUND(#REF!/12,2)</f>
        <v>#REF!</v>
      </c>
      <c r="M23" s="27" t="e">
        <f>ROUND(#REF!/12,2)</f>
        <v>#REF!</v>
      </c>
      <c r="N23" s="27" t="e">
        <f>ROUND(#REF!/12,2)</f>
        <v>#REF!</v>
      </c>
      <c r="O23" s="27" t="e">
        <f>ROUND(#REF!/12,2)</f>
        <v>#REF!</v>
      </c>
      <c r="P23" s="27" t="e">
        <f>ROUND(#REF!/12,2)</f>
        <v>#REF!</v>
      </c>
      <c r="Q23" s="27" t="e">
        <f>ROUND(#REF!/12,2)</f>
        <v>#REF!</v>
      </c>
    </row>
    <row r="24" spans="1:17" ht="15">
      <c r="A24" s="25" t="e">
        <f>IF(ISBLANK(#REF!),"",#REF!)</f>
        <v>#REF!</v>
      </c>
      <c r="B24" s="26" t="e">
        <f>IF(ISBLANK(#REF!),"",#REF!)</f>
        <v>#REF!</v>
      </c>
      <c r="C24" s="26" t="e">
        <f t="shared" si="0"/>
        <v>#REF!</v>
      </c>
      <c r="D24" s="26" t="e">
        <f>IF(ISBLANK(#REF!),"",#REF!)</f>
        <v>#REF!</v>
      </c>
      <c r="E24" s="26" t="e">
        <f>IF(ISBLANK(#REF!),"",#REF!)</f>
        <v>#REF!</v>
      </c>
      <c r="F24" s="27" t="e">
        <f>ROUND(#REF!/12,2)</f>
        <v>#REF!</v>
      </c>
      <c r="G24" s="27" t="e">
        <f>ROUND(#REF!/12,2)</f>
        <v>#REF!</v>
      </c>
      <c r="H24" s="27" t="e">
        <f>ROUND(#REF!/12,2)</f>
        <v>#REF!</v>
      </c>
      <c r="I24" s="27" t="e">
        <f>ROUND(#REF!/12,2)</f>
        <v>#REF!</v>
      </c>
      <c r="J24" s="27" t="e">
        <f>ROUND(#REF!/12,2)</f>
        <v>#REF!</v>
      </c>
      <c r="K24" s="27" t="e">
        <f>ROUND(#REF!/12,2)</f>
        <v>#REF!</v>
      </c>
      <c r="L24" s="27" t="e">
        <f>ROUND(#REF!/12,2)</f>
        <v>#REF!</v>
      </c>
      <c r="M24" s="27" t="e">
        <f>ROUND(#REF!/12,2)</f>
        <v>#REF!</v>
      </c>
      <c r="N24" s="27" t="e">
        <f>ROUND(#REF!/12,2)</f>
        <v>#REF!</v>
      </c>
      <c r="O24" s="27" t="e">
        <f>ROUND(#REF!/12,2)</f>
        <v>#REF!</v>
      </c>
      <c r="P24" s="27" t="e">
        <f>ROUND(#REF!/12,2)</f>
        <v>#REF!</v>
      </c>
      <c r="Q24" s="27" t="e">
        <f>ROUND(#REF!/12,2)</f>
        <v>#REF!</v>
      </c>
    </row>
  </sheetData>
  <printOptions/>
  <pageMargins left="0.7" right="0.7" top="0.75" bottom="0.75" header="0.3" footer="0.3"/>
  <pageSetup fitToHeight="1" fitToWidth="1" horizontalDpi="600" verticalDpi="600" orientation="landscape" scale="25"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799966812134"/>
  </sheetPr>
  <dimension ref="A1:Q9"/>
  <sheetViews>
    <sheetView workbookViewId="0" topLeftCell="A1">
      <selection activeCell="F1" sqref="F1"/>
    </sheetView>
  </sheetViews>
  <sheetFormatPr defaultColWidth="9.140625" defaultRowHeight="15"/>
  <cols>
    <col min="1" max="1" width="38.28125" style="23" customWidth="1"/>
    <col min="2" max="2" width="35.421875" style="23" bestFit="1" customWidth="1"/>
    <col min="3" max="3" width="11.28125" style="23" customWidth="1"/>
    <col min="4" max="4" width="49.8515625" style="23" bestFit="1" customWidth="1"/>
    <col min="5" max="5" width="9.57421875" style="23" bestFit="1" customWidth="1"/>
    <col min="6" max="6" width="21.140625" style="23" bestFit="1" customWidth="1"/>
    <col min="7" max="16" width="16.421875" style="23" customWidth="1"/>
    <col min="17" max="17" width="20.00390625" style="23" customWidth="1"/>
    <col min="18" max="16384" width="9.140625" style="23" customWidth="1"/>
  </cols>
  <sheetData>
    <row r="1" spans="2:17" ht="15">
      <c r="B1" s="22"/>
      <c r="C1" s="22"/>
      <c r="D1" s="22"/>
      <c r="E1" s="22"/>
      <c r="F1" s="24" t="s">
        <v>315</v>
      </c>
      <c r="G1" s="24" t="s">
        <v>315</v>
      </c>
      <c r="H1" s="24" t="s">
        <v>315</v>
      </c>
      <c r="I1" s="24" t="s">
        <v>315</v>
      </c>
      <c r="J1" s="24" t="s">
        <v>315</v>
      </c>
      <c r="K1" s="24" t="s">
        <v>315</v>
      </c>
      <c r="L1" s="24" t="s">
        <v>315</v>
      </c>
      <c r="M1" s="24" t="s">
        <v>315</v>
      </c>
      <c r="N1" s="24" t="s">
        <v>315</v>
      </c>
      <c r="O1" s="24" t="s">
        <v>315</v>
      </c>
      <c r="P1" s="24" t="s">
        <v>315</v>
      </c>
      <c r="Q1" s="24" t="s">
        <v>315</v>
      </c>
    </row>
    <row r="2" spans="2:17" ht="15">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2:17" ht="15">
      <c r="B3" s="22"/>
      <c r="C3" s="22"/>
      <c r="D3" s="22"/>
      <c r="E3" s="22"/>
      <c r="F3" s="24" t="s">
        <v>318</v>
      </c>
      <c r="G3" s="24" t="s">
        <v>316</v>
      </c>
      <c r="H3" s="24" t="s">
        <v>316</v>
      </c>
      <c r="I3" s="24" t="s">
        <v>316</v>
      </c>
      <c r="J3" s="24" t="s">
        <v>316</v>
      </c>
      <c r="K3" s="24" t="s">
        <v>316</v>
      </c>
      <c r="L3" s="24" t="s">
        <v>316</v>
      </c>
      <c r="M3" s="24" t="s">
        <v>316</v>
      </c>
      <c r="N3" s="24" t="s">
        <v>316</v>
      </c>
      <c r="O3" s="24" t="s">
        <v>316</v>
      </c>
      <c r="P3" s="24" t="s">
        <v>316</v>
      </c>
      <c r="Q3" s="24" t="s">
        <v>316</v>
      </c>
    </row>
    <row r="4" spans="1:17" ht="15">
      <c r="A4" s="23" t="s">
        <v>317</v>
      </c>
      <c r="B4" s="22"/>
      <c r="C4" s="22"/>
      <c r="D4" s="22"/>
      <c r="E4" s="22"/>
      <c r="F4" s="24" t="s">
        <v>319</v>
      </c>
      <c r="G4" s="24" t="s">
        <v>320</v>
      </c>
      <c r="H4" s="24" t="s">
        <v>321</v>
      </c>
      <c r="I4" s="24" t="s">
        <v>322</v>
      </c>
      <c r="J4" s="24" t="s">
        <v>323</v>
      </c>
      <c r="K4" s="24" t="s">
        <v>324</v>
      </c>
      <c r="L4" s="24" t="s">
        <v>325</v>
      </c>
      <c r="M4" s="24" t="s">
        <v>326</v>
      </c>
      <c r="N4" s="24" t="s">
        <v>327</v>
      </c>
      <c r="O4" s="24" t="s">
        <v>328</v>
      </c>
      <c r="P4" s="24" t="s">
        <v>329</v>
      </c>
      <c r="Q4" s="24" t="s">
        <v>330</v>
      </c>
    </row>
    <row r="5" spans="1:17" ht="15">
      <c r="A5" s="29" t="e">
        <f>IF(ISBLANK(#REF!),"",#REF!)</f>
        <v>#REF!</v>
      </c>
      <c r="B5" s="30" t="e">
        <f>IF(ISBLANK(#REF!),"",#REF!)</f>
        <v>#REF!</v>
      </c>
      <c r="C5" s="30" t="e">
        <f>IF(B5="","","PR_0000000")</f>
        <v>#REF!</v>
      </c>
      <c r="D5" s="30" t="e">
        <f>IF(ISBLANK(#REF!),"",#REF!)</f>
        <v>#REF!</v>
      </c>
      <c r="E5" s="30" t="e">
        <f>IF(ISBLANK(#REF!),"",#REF!)</f>
        <v>#REF!</v>
      </c>
      <c r="F5" s="31" t="e">
        <f>ROUND(IF(ISBLANK(#REF!),0,#REF!/12),2)</f>
        <v>#REF!</v>
      </c>
      <c r="G5" s="31" t="e">
        <f>ROUND(IF(ISBLANK(#REF!),0,#REF!/12),2)</f>
        <v>#REF!</v>
      </c>
      <c r="H5" s="31" t="e">
        <f>ROUND(IF(ISBLANK(#REF!),0,#REF!/12),2)</f>
        <v>#REF!</v>
      </c>
      <c r="I5" s="31" t="e">
        <f>ROUND(IF(ISBLANK(#REF!),0,#REF!/12),2)</f>
        <v>#REF!</v>
      </c>
      <c r="J5" s="31" t="e">
        <f>ROUND(IF(ISBLANK(#REF!),0,#REF!/12),2)</f>
        <v>#REF!</v>
      </c>
      <c r="K5" s="31" t="e">
        <f>ROUND(IF(ISBLANK(#REF!),0,#REF!/12),2)</f>
        <v>#REF!</v>
      </c>
      <c r="L5" s="31" t="e">
        <f>ROUND(IF(ISBLANK(#REF!),0,#REF!/12),2)</f>
        <v>#REF!</v>
      </c>
      <c r="M5" s="31" t="e">
        <f>ROUND(IF(ISBLANK(#REF!),0,#REF!/12),2)</f>
        <v>#REF!</v>
      </c>
      <c r="N5" s="31" t="e">
        <f>ROUND(IF(ISBLANK(#REF!),0,#REF!/12),2)</f>
        <v>#REF!</v>
      </c>
      <c r="O5" s="31" t="e">
        <f>ROUND(IF(ISBLANK(#REF!),0,#REF!/12),2)</f>
        <v>#REF!</v>
      </c>
      <c r="P5" s="31" t="e">
        <f>ROUND(IF(ISBLANK(#REF!),0,#REF!/12),2)</f>
        <v>#REF!</v>
      </c>
      <c r="Q5" s="31" t="e">
        <f>ROUND(IF(ISBLANK(#REF!),0,#REF!/12),2)</f>
        <v>#REF!</v>
      </c>
    </row>
    <row r="6" spans="1:17" ht="15">
      <c r="A6" s="29" t="e">
        <f>IF(ISBLANK(#REF!),"",#REF!)</f>
        <v>#REF!</v>
      </c>
      <c r="B6" s="30" t="e">
        <f>IF(ISBLANK(#REF!),"",#REF!)</f>
        <v>#REF!</v>
      </c>
      <c r="C6" s="30" t="e">
        <f aca="true" t="shared" si="0" ref="C6:C9">IF(B6="","","PR_0000000")</f>
        <v>#REF!</v>
      </c>
      <c r="D6" s="30" t="e">
        <f>IF(ISBLANK(#REF!),"",#REF!)</f>
        <v>#REF!</v>
      </c>
      <c r="E6" s="30" t="e">
        <f>IF(ISBLANK(#REF!),"",#REF!)</f>
        <v>#REF!</v>
      </c>
      <c r="F6" s="31" t="e">
        <f>ROUND(IF(ISBLANK(#REF!),0,#REF!/12),2)</f>
        <v>#REF!</v>
      </c>
      <c r="G6" s="31" t="e">
        <f>ROUND(IF(ISBLANK(#REF!),0,#REF!/12),2)</f>
        <v>#REF!</v>
      </c>
      <c r="H6" s="31" t="e">
        <f>ROUND(IF(ISBLANK(#REF!),0,#REF!/12),2)</f>
        <v>#REF!</v>
      </c>
      <c r="I6" s="31" t="e">
        <f>ROUND(IF(ISBLANK(#REF!),0,#REF!/12),2)</f>
        <v>#REF!</v>
      </c>
      <c r="J6" s="31" t="e">
        <f>ROUND(IF(ISBLANK(#REF!),0,#REF!/12),2)</f>
        <v>#REF!</v>
      </c>
      <c r="K6" s="31" t="e">
        <f>ROUND(IF(ISBLANK(#REF!),0,#REF!/12),2)</f>
        <v>#REF!</v>
      </c>
      <c r="L6" s="31" t="e">
        <f>ROUND(IF(ISBLANK(#REF!),0,#REF!/12),2)</f>
        <v>#REF!</v>
      </c>
      <c r="M6" s="31" t="e">
        <f>ROUND(IF(ISBLANK(#REF!),0,#REF!/12),2)</f>
        <v>#REF!</v>
      </c>
      <c r="N6" s="31" t="e">
        <f>ROUND(IF(ISBLANK(#REF!),0,#REF!/12),2)</f>
        <v>#REF!</v>
      </c>
      <c r="O6" s="31" t="e">
        <f>ROUND(IF(ISBLANK(#REF!),0,#REF!/12),2)</f>
        <v>#REF!</v>
      </c>
      <c r="P6" s="31" t="e">
        <f>ROUND(IF(ISBLANK(#REF!),0,#REF!/12),2)</f>
        <v>#REF!</v>
      </c>
      <c r="Q6" s="31" t="e">
        <f>ROUND(IF(ISBLANK(#REF!),0,#REF!/12),2)</f>
        <v>#REF!</v>
      </c>
    </row>
    <row r="7" spans="1:17" ht="15">
      <c r="A7" s="29" t="e">
        <f>IF(ISBLANK(#REF!),"",#REF!)</f>
        <v>#REF!</v>
      </c>
      <c r="B7" s="30" t="e">
        <f>IF(ISBLANK(#REF!),"",#REF!)</f>
        <v>#REF!</v>
      </c>
      <c r="C7" s="30" t="e">
        <f t="shared" si="0"/>
        <v>#REF!</v>
      </c>
      <c r="D7" s="30" t="e">
        <f>IF(ISBLANK(#REF!),"",#REF!)</f>
        <v>#REF!</v>
      </c>
      <c r="E7" s="30" t="e">
        <f>IF(ISBLANK(#REF!),"",#REF!)</f>
        <v>#REF!</v>
      </c>
      <c r="F7" s="31" t="e">
        <f>ROUND(IF(ISBLANK(#REF!),0,#REF!/12),2)</f>
        <v>#REF!</v>
      </c>
      <c r="G7" s="31" t="e">
        <f>ROUND(IF(ISBLANK(#REF!),0,#REF!/12),2)</f>
        <v>#REF!</v>
      </c>
      <c r="H7" s="31" t="e">
        <f>ROUND(IF(ISBLANK(#REF!),0,#REF!/12),2)</f>
        <v>#REF!</v>
      </c>
      <c r="I7" s="31" t="e">
        <f>ROUND(IF(ISBLANK(#REF!),0,#REF!/12),2)</f>
        <v>#REF!</v>
      </c>
      <c r="J7" s="31" t="e">
        <f>ROUND(IF(ISBLANK(#REF!),0,#REF!/12),2)</f>
        <v>#REF!</v>
      </c>
      <c r="K7" s="31" t="e">
        <f>ROUND(IF(ISBLANK(#REF!),0,#REF!/12),2)</f>
        <v>#REF!</v>
      </c>
      <c r="L7" s="31" t="e">
        <f>ROUND(IF(ISBLANK(#REF!),0,#REF!/12),2)</f>
        <v>#REF!</v>
      </c>
      <c r="M7" s="31" t="e">
        <f>ROUND(IF(ISBLANK(#REF!),0,#REF!/12),2)</f>
        <v>#REF!</v>
      </c>
      <c r="N7" s="31" t="e">
        <f>ROUND(IF(ISBLANK(#REF!),0,#REF!/12),2)</f>
        <v>#REF!</v>
      </c>
      <c r="O7" s="31" t="e">
        <f>ROUND(IF(ISBLANK(#REF!),0,#REF!/12),2)</f>
        <v>#REF!</v>
      </c>
      <c r="P7" s="31" t="e">
        <f>ROUND(IF(ISBLANK(#REF!),0,#REF!/12),2)</f>
        <v>#REF!</v>
      </c>
      <c r="Q7" s="31" t="e">
        <f>ROUND(IF(ISBLANK(#REF!),0,#REF!/12),2)</f>
        <v>#REF!</v>
      </c>
    </row>
    <row r="8" spans="1:17" ht="15">
      <c r="A8" s="29" t="e">
        <f>IF(ISBLANK(#REF!),"",#REF!)</f>
        <v>#REF!</v>
      </c>
      <c r="B8" s="30" t="e">
        <f>IF(ISBLANK(#REF!),"",#REF!)</f>
        <v>#REF!</v>
      </c>
      <c r="C8" s="30" t="e">
        <f t="shared" si="0"/>
        <v>#REF!</v>
      </c>
      <c r="D8" s="30" t="e">
        <f>IF(ISBLANK(#REF!),"",#REF!)</f>
        <v>#REF!</v>
      </c>
      <c r="E8" s="30" t="e">
        <f>IF(ISBLANK(#REF!),"",#REF!)</f>
        <v>#REF!</v>
      </c>
      <c r="F8" s="31" t="e">
        <f>ROUND(IF(ISBLANK(#REF!),0,#REF!/12),2)</f>
        <v>#REF!</v>
      </c>
      <c r="G8" s="31" t="e">
        <f>ROUND(IF(ISBLANK(#REF!),0,#REF!/12),2)</f>
        <v>#REF!</v>
      </c>
      <c r="H8" s="31" t="e">
        <f>ROUND(IF(ISBLANK(#REF!),0,#REF!/12),2)</f>
        <v>#REF!</v>
      </c>
      <c r="I8" s="31" t="e">
        <f>ROUND(IF(ISBLANK(#REF!),0,#REF!/12),2)</f>
        <v>#REF!</v>
      </c>
      <c r="J8" s="31" t="e">
        <f>ROUND(IF(ISBLANK(#REF!),0,#REF!/12),2)</f>
        <v>#REF!</v>
      </c>
      <c r="K8" s="31" t="e">
        <f>ROUND(IF(ISBLANK(#REF!),0,#REF!/12),2)</f>
        <v>#REF!</v>
      </c>
      <c r="L8" s="31" t="e">
        <f>ROUND(IF(ISBLANK(#REF!),0,#REF!/12),2)</f>
        <v>#REF!</v>
      </c>
      <c r="M8" s="31" t="e">
        <f>ROUND(IF(ISBLANK(#REF!),0,#REF!/12),2)</f>
        <v>#REF!</v>
      </c>
      <c r="N8" s="31" t="e">
        <f>ROUND(IF(ISBLANK(#REF!),0,#REF!/12),2)</f>
        <v>#REF!</v>
      </c>
      <c r="O8" s="31" t="e">
        <f>ROUND(IF(ISBLANK(#REF!),0,#REF!/12),2)</f>
        <v>#REF!</v>
      </c>
      <c r="P8" s="31" t="e">
        <f>ROUND(IF(ISBLANK(#REF!),0,#REF!/12),2)</f>
        <v>#REF!</v>
      </c>
      <c r="Q8" s="31" t="e">
        <f>ROUND(IF(ISBLANK(#REF!),0,#REF!/12),2)</f>
        <v>#REF!</v>
      </c>
    </row>
    <row r="9" spans="1:17" ht="15">
      <c r="A9" s="29" t="e">
        <f>IF(ISBLANK(#REF!),"",#REF!)</f>
        <v>#REF!</v>
      </c>
      <c r="B9" s="30" t="e">
        <f>IF(ISBLANK(#REF!),"",#REF!)</f>
        <v>#REF!</v>
      </c>
      <c r="C9" s="30" t="e">
        <f t="shared" si="0"/>
        <v>#REF!</v>
      </c>
      <c r="D9" s="30" t="e">
        <f>IF(ISBLANK(#REF!),"",#REF!)</f>
        <v>#REF!</v>
      </c>
      <c r="E9" s="30" t="e">
        <f>IF(ISBLANK(#REF!),"",#REF!)</f>
        <v>#REF!</v>
      </c>
      <c r="F9" s="31" t="e">
        <f>ROUND(IF(ISBLANK(#REF!),0,#REF!/12),2)</f>
        <v>#REF!</v>
      </c>
      <c r="G9" s="31" t="e">
        <f>ROUND(IF(ISBLANK(#REF!),0,#REF!/12),2)</f>
        <v>#REF!</v>
      </c>
      <c r="H9" s="31" t="e">
        <f>ROUND(IF(ISBLANK(#REF!),0,#REF!/12),2)</f>
        <v>#REF!</v>
      </c>
      <c r="I9" s="31" t="e">
        <f>ROUND(IF(ISBLANK(#REF!),0,#REF!/12),2)</f>
        <v>#REF!</v>
      </c>
      <c r="J9" s="31" t="e">
        <f>ROUND(IF(ISBLANK(#REF!),0,#REF!/12),2)</f>
        <v>#REF!</v>
      </c>
      <c r="K9" s="31" t="e">
        <f>ROUND(IF(ISBLANK(#REF!),0,#REF!/12),2)</f>
        <v>#REF!</v>
      </c>
      <c r="L9" s="31" t="e">
        <f>ROUND(IF(ISBLANK(#REF!),0,#REF!/12),2)</f>
        <v>#REF!</v>
      </c>
      <c r="M9" s="31" t="e">
        <f>ROUND(IF(ISBLANK(#REF!),0,#REF!/12),2)</f>
        <v>#REF!</v>
      </c>
      <c r="N9" s="31" t="e">
        <f>ROUND(IF(ISBLANK(#REF!),0,#REF!/12),2)</f>
        <v>#REF!</v>
      </c>
      <c r="O9" s="31" t="e">
        <f>ROUND(IF(ISBLANK(#REF!),0,#REF!/12),2)</f>
        <v>#REF!</v>
      </c>
      <c r="P9" s="31" t="e">
        <f>ROUND(IF(ISBLANK(#REF!),0,#REF!/12),2)</f>
        <v>#REF!</v>
      </c>
      <c r="Q9" s="31" t="e">
        <f>ROUND(IF(ISBLANK(#REF!),0,#REF!/12),2)</f>
        <v>#REF!</v>
      </c>
    </row>
  </sheetData>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799966812134"/>
  </sheetPr>
  <dimension ref="A1:Q9"/>
  <sheetViews>
    <sheetView workbookViewId="0" topLeftCell="A1">
      <selection activeCell="G21" sqref="G21"/>
    </sheetView>
  </sheetViews>
  <sheetFormatPr defaultColWidth="9.140625" defaultRowHeight="15"/>
  <cols>
    <col min="1" max="1" width="38.28125" style="23" customWidth="1"/>
    <col min="2" max="2" width="35.421875" style="23" bestFit="1" customWidth="1"/>
    <col min="3" max="3" width="11.28125" style="23" customWidth="1"/>
    <col min="4" max="4" width="49.8515625" style="23" bestFit="1" customWidth="1"/>
    <col min="5" max="5" width="9.57421875" style="23" bestFit="1" customWidth="1"/>
    <col min="6" max="6" width="21.140625" style="23" bestFit="1" customWidth="1"/>
    <col min="7" max="16" width="16.421875" style="23" customWidth="1"/>
    <col min="17" max="17" width="20.00390625" style="23" customWidth="1"/>
    <col min="18" max="16384" width="9.140625" style="23" customWidth="1"/>
  </cols>
  <sheetData>
    <row r="1" spans="2:17" ht="15">
      <c r="B1" s="22"/>
      <c r="C1" s="22"/>
      <c r="D1" s="22"/>
      <c r="E1" s="22"/>
      <c r="F1" s="24" t="s">
        <v>315</v>
      </c>
      <c r="G1" s="24" t="s">
        <v>315</v>
      </c>
      <c r="H1" s="24" t="s">
        <v>315</v>
      </c>
      <c r="I1" s="24" t="s">
        <v>315</v>
      </c>
      <c r="J1" s="24" t="s">
        <v>315</v>
      </c>
      <c r="K1" s="24" t="s">
        <v>315</v>
      </c>
      <c r="L1" s="24" t="s">
        <v>315</v>
      </c>
      <c r="M1" s="24" t="s">
        <v>315</v>
      </c>
      <c r="N1" s="24" t="s">
        <v>315</v>
      </c>
      <c r="O1" s="24" t="s">
        <v>315</v>
      </c>
      <c r="P1" s="24" t="s">
        <v>315</v>
      </c>
      <c r="Q1" s="24" t="s">
        <v>315</v>
      </c>
    </row>
    <row r="2" spans="2:17" ht="15">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2:17" ht="15">
      <c r="B3" s="22"/>
      <c r="C3" s="22"/>
      <c r="D3" s="22"/>
      <c r="E3" s="22"/>
      <c r="F3" s="28">
        <v>2020</v>
      </c>
      <c r="G3" s="28">
        <v>2020</v>
      </c>
      <c r="H3" s="28">
        <v>2020</v>
      </c>
      <c r="I3" s="28">
        <v>2020</v>
      </c>
      <c r="J3" s="28">
        <v>2020</v>
      </c>
      <c r="K3" s="28">
        <v>2020</v>
      </c>
      <c r="L3" s="28">
        <v>2020</v>
      </c>
      <c r="M3" s="28">
        <v>2020</v>
      </c>
      <c r="N3" s="28">
        <v>2020</v>
      </c>
      <c r="O3" s="28">
        <v>2020</v>
      </c>
      <c r="P3" s="28">
        <v>2020</v>
      </c>
      <c r="Q3" s="28">
        <v>2020</v>
      </c>
    </row>
    <row r="4" spans="1:17" ht="15">
      <c r="A4" s="23" t="s">
        <v>317</v>
      </c>
      <c r="B4" s="22"/>
      <c r="C4" s="22"/>
      <c r="D4" s="22"/>
      <c r="E4" s="22"/>
      <c r="F4" s="28" t="s">
        <v>319</v>
      </c>
      <c r="G4" s="28" t="s">
        <v>320</v>
      </c>
      <c r="H4" s="28" t="s">
        <v>321</v>
      </c>
      <c r="I4" s="28" t="s">
        <v>322</v>
      </c>
      <c r="J4" s="28" t="s">
        <v>323</v>
      </c>
      <c r="K4" s="28" t="s">
        <v>324</v>
      </c>
      <c r="L4" s="28" t="s">
        <v>325</v>
      </c>
      <c r="M4" s="28" t="s">
        <v>326</v>
      </c>
      <c r="N4" s="28" t="s">
        <v>327</v>
      </c>
      <c r="O4" s="28" t="s">
        <v>328</v>
      </c>
      <c r="P4" s="28" t="s">
        <v>329</v>
      </c>
      <c r="Q4" s="28" t="s">
        <v>330</v>
      </c>
    </row>
    <row r="5" spans="1:17" ht="15">
      <c r="A5" s="29" t="e">
        <f>IF(ISBLANK(#REF!),"",#REF!)</f>
        <v>#REF!</v>
      </c>
      <c r="B5" s="30" t="e">
        <f>IF(ISBLANK(#REF!),"",#REF!)</f>
        <v>#REF!</v>
      </c>
      <c r="C5" s="30" t="e">
        <f>IF(B5="","","PR_0000000")</f>
        <v>#REF!</v>
      </c>
      <c r="D5" s="30" t="e">
        <f>IF(ISBLANK(#REF!),"",#REF!)</f>
        <v>#REF!</v>
      </c>
      <c r="E5" s="30" t="e">
        <f>IF(ISBLANK(#REF!),"",#REF!)</f>
        <v>#REF!</v>
      </c>
      <c r="F5" s="31" t="e">
        <f>ROUND(IF(ISBLANK(#REF!),0,#REF!/12),2)</f>
        <v>#REF!</v>
      </c>
      <c r="G5" s="31" t="e">
        <f>ROUND(IF(ISBLANK(#REF!),0,#REF!/12),2)</f>
        <v>#REF!</v>
      </c>
      <c r="H5" s="31" t="e">
        <f>ROUND(IF(ISBLANK(#REF!),0,#REF!/12),2)</f>
        <v>#REF!</v>
      </c>
      <c r="I5" s="31" t="e">
        <f>ROUND(IF(ISBLANK(#REF!),0,#REF!/12),2)</f>
        <v>#REF!</v>
      </c>
      <c r="J5" s="31" t="e">
        <f>ROUND(IF(ISBLANK(#REF!),0,#REF!/12),2)</f>
        <v>#REF!</v>
      </c>
      <c r="K5" s="31" t="e">
        <f>ROUND(IF(ISBLANK(#REF!),0,#REF!/12),2)</f>
        <v>#REF!</v>
      </c>
      <c r="L5" s="31" t="e">
        <f>ROUND(IF(ISBLANK(#REF!),0,#REF!/12),2)</f>
        <v>#REF!</v>
      </c>
      <c r="M5" s="31" t="e">
        <f>ROUND(IF(ISBLANK(#REF!),0,#REF!/12),2)</f>
        <v>#REF!</v>
      </c>
      <c r="N5" s="31" t="e">
        <f>ROUND(IF(ISBLANK(#REF!),0,#REF!/12),2)</f>
        <v>#REF!</v>
      </c>
      <c r="O5" s="31" t="e">
        <f>ROUND(IF(ISBLANK(#REF!),0,#REF!/12),2)</f>
        <v>#REF!</v>
      </c>
      <c r="P5" s="31" t="e">
        <f>ROUND(IF(ISBLANK(#REF!),0,#REF!/12),2)</f>
        <v>#REF!</v>
      </c>
      <c r="Q5" s="31" t="e">
        <f>ROUND(IF(ISBLANK(#REF!),0,#REF!/12),2)</f>
        <v>#REF!</v>
      </c>
    </row>
    <row r="6" spans="1:17" ht="15">
      <c r="A6" s="29" t="e">
        <f>IF(ISBLANK(#REF!),"",#REF!)</f>
        <v>#REF!</v>
      </c>
      <c r="B6" s="30" t="e">
        <f>IF(ISBLANK(#REF!),"",#REF!)</f>
        <v>#REF!</v>
      </c>
      <c r="C6" s="30" t="e">
        <f aca="true" t="shared" si="0" ref="C6:C9">IF(B6="","","PR_0000000")</f>
        <v>#REF!</v>
      </c>
      <c r="D6" s="30" t="e">
        <f>IF(ISBLANK(#REF!),"",#REF!)</f>
        <v>#REF!</v>
      </c>
      <c r="E6" s="30" t="e">
        <f>IF(ISBLANK(#REF!),"",#REF!)</f>
        <v>#REF!</v>
      </c>
      <c r="F6" s="31" t="e">
        <f>ROUND(IF(ISBLANK(#REF!),0,#REF!/12),2)</f>
        <v>#REF!</v>
      </c>
      <c r="G6" s="31" t="e">
        <f>ROUND(IF(ISBLANK(#REF!),0,#REF!/12),2)</f>
        <v>#REF!</v>
      </c>
      <c r="H6" s="31" t="e">
        <f>ROUND(IF(ISBLANK(#REF!),0,#REF!/12),2)</f>
        <v>#REF!</v>
      </c>
      <c r="I6" s="31" t="e">
        <f>ROUND(IF(ISBLANK(#REF!),0,#REF!/12),2)</f>
        <v>#REF!</v>
      </c>
      <c r="J6" s="31" t="e">
        <f>ROUND(IF(ISBLANK(#REF!),0,#REF!/12),2)</f>
        <v>#REF!</v>
      </c>
      <c r="K6" s="31" t="e">
        <f>ROUND(IF(ISBLANK(#REF!),0,#REF!/12),2)</f>
        <v>#REF!</v>
      </c>
      <c r="L6" s="31" t="e">
        <f>ROUND(IF(ISBLANK(#REF!),0,#REF!/12),2)</f>
        <v>#REF!</v>
      </c>
      <c r="M6" s="31" t="e">
        <f>ROUND(IF(ISBLANK(#REF!),0,#REF!/12),2)</f>
        <v>#REF!</v>
      </c>
      <c r="N6" s="31" t="e">
        <f>ROUND(IF(ISBLANK(#REF!),0,#REF!/12),2)</f>
        <v>#REF!</v>
      </c>
      <c r="O6" s="31" t="e">
        <f>ROUND(IF(ISBLANK(#REF!),0,#REF!/12),2)</f>
        <v>#REF!</v>
      </c>
      <c r="P6" s="31" t="e">
        <f>ROUND(IF(ISBLANK(#REF!),0,#REF!/12),2)</f>
        <v>#REF!</v>
      </c>
      <c r="Q6" s="31" t="e">
        <f>ROUND(IF(ISBLANK(#REF!),0,#REF!/12),2)</f>
        <v>#REF!</v>
      </c>
    </row>
    <row r="7" spans="1:17" ht="15">
      <c r="A7" s="29" t="e">
        <f>IF(ISBLANK(#REF!),"",#REF!)</f>
        <v>#REF!</v>
      </c>
      <c r="B7" s="30" t="e">
        <f>IF(ISBLANK(#REF!),"",#REF!)</f>
        <v>#REF!</v>
      </c>
      <c r="C7" s="30" t="e">
        <f t="shared" si="0"/>
        <v>#REF!</v>
      </c>
      <c r="D7" s="30" t="e">
        <f>IF(ISBLANK(#REF!),"",#REF!)</f>
        <v>#REF!</v>
      </c>
      <c r="E7" s="30" t="e">
        <f>IF(ISBLANK(#REF!),"",#REF!)</f>
        <v>#REF!</v>
      </c>
      <c r="F7" s="31" t="e">
        <f>ROUND(IF(ISBLANK(#REF!),0,#REF!/12),2)</f>
        <v>#REF!</v>
      </c>
      <c r="G7" s="31" t="e">
        <f>ROUND(IF(ISBLANK(#REF!),0,#REF!/12),2)</f>
        <v>#REF!</v>
      </c>
      <c r="H7" s="31" t="e">
        <f>ROUND(IF(ISBLANK(#REF!),0,#REF!/12),2)</f>
        <v>#REF!</v>
      </c>
      <c r="I7" s="31" t="e">
        <f>ROUND(IF(ISBLANK(#REF!),0,#REF!/12),2)</f>
        <v>#REF!</v>
      </c>
      <c r="J7" s="31" t="e">
        <f>ROUND(IF(ISBLANK(#REF!),0,#REF!/12),2)</f>
        <v>#REF!</v>
      </c>
      <c r="K7" s="31" t="e">
        <f>ROUND(IF(ISBLANK(#REF!),0,#REF!/12),2)</f>
        <v>#REF!</v>
      </c>
      <c r="L7" s="31" t="e">
        <f>ROUND(IF(ISBLANK(#REF!),0,#REF!/12),2)</f>
        <v>#REF!</v>
      </c>
      <c r="M7" s="31" t="e">
        <f>ROUND(IF(ISBLANK(#REF!),0,#REF!/12),2)</f>
        <v>#REF!</v>
      </c>
      <c r="N7" s="31" t="e">
        <f>ROUND(IF(ISBLANK(#REF!),0,#REF!/12),2)</f>
        <v>#REF!</v>
      </c>
      <c r="O7" s="31" t="e">
        <f>ROUND(IF(ISBLANK(#REF!),0,#REF!/12),2)</f>
        <v>#REF!</v>
      </c>
      <c r="P7" s="31" t="e">
        <f>ROUND(IF(ISBLANK(#REF!),0,#REF!/12),2)</f>
        <v>#REF!</v>
      </c>
      <c r="Q7" s="31" t="e">
        <f>ROUND(IF(ISBLANK(#REF!),0,#REF!/12),2)</f>
        <v>#REF!</v>
      </c>
    </row>
    <row r="8" spans="1:17" ht="15">
      <c r="A8" s="29" t="e">
        <f>IF(ISBLANK(#REF!),"",#REF!)</f>
        <v>#REF!</v>
      </c>
      <c r="B8" s="30" t="e">
        <f>IF(ISBLANK(#REF!),"",#REF!)</f>
        <v>#REF!</v>
      </c>
      <c r="C8" s="30" t="e">
        <f t="shared" si="0"/>
        <v>#REF!</v>
      </c>
      <c r="D8" s="30" t="e">
        <f>IF(ISBLANK(#REF!),"",#REF!)</f>
        <v>#REF!</v>
      </c>
      <c r="E8" s="30" t="e">
        <f>IF(ISBLANK(#REF!),"",#REF!)</f>
        <v>#REF!</v>
      </c>
      <c r="F8" s="31" t="e">
        <f>ROUND(IF(ISBLANK(#REF!),0,#REF!/12),2)</f>
        <v>#REF!</v>
      </c>
      <c r="G8" s="31" t="e">
        <f>ROUND(IF(ISBLANK(#REF!),0,#REF!/12),2)</f>
        <v>#REF!</v>
      </c>
      <c r="H8" s="31" t="e">
        <f>ROUND(IF(ISBLANK(#REF!),0,#REF!/12),2)</f>
        <v>#REF!</v>
      </c>
      <c r="I8" s="31" t="e">
        <f>ROUND(IF(ISBLANK(#REF!),0,#REF!/12),2)</f>
        <v>#REF!</v>
      </c>
      <c r="J8" s="31" t="e">
        <f>ROUND(IF(ISBLANK(#REF!),0,#REF!/12),2)</f>
        <v>#REF!</v>
      </c>
      <c r="K8" s="31" t="e">
        <f>ROUND(IF(ISBLANK(#REF!),0,#REF!/12),2)</f>
        <v>#REF!</v>
      </c>
      <c r="L8" s="31" t="e">
        <f>ROUND(IF(ISBLANK(#REF!),0,#REF!/12),2)</f>
        <v>#REF!</v>
      </c>
      <c r="M8" s="31" t="e">
        <f>ROUND(IF(ISBLANK(#REF!),0,#REF!/12),2)</f>
        <v>#REF!</v>
      </c>
      <c r="N8" s="31" t="e">
        <f>ROUND(IF(ISBLANK(#REF!),0,#REF!/12),2)</f>
        <v>#REF!</v>
      </c>
      <c r="O8" s="31" t="e">
        <f>ROUND(IF(ISBLANK(#REF!),0,#REF!/12),2)</f>
        <v>#REF!</v>
      </c>
      <c r="P8" s="31" t="e">
        <f>ROUND(IF(ISBLANK(#REF!),0,#REF!/12),2)</f>
        <v>#REF!</v>
      </c>
      <c r="Q8" s="31" t="e">
        <f>ROUND(IF(ISBLANK(#REF!),0,#REF!/12),2)</f>
        <v>#REF!</v>
      </c>
    </row>
    <row r="9" spans="1:17" ht="15">
      <c r="A9" s="29" t="e">
        <f>IF(ISBLANK(#REF!),"",#REF!)</f>
        <v>#REF!</v>
      </c>
      <c r="B9" s="30" t="e">
        <f>IF(ISBLANK(#REF!),"",#REF!)</f>
        <v>#REF!</v>
      </c>
      <c r="C9" s="30" t="e">
        <f t="shared" si="0"/>
        <v>#REF!</v>
      </c>
      <c r="D9" s="30" t="e">
        <f>IF(ISBLANK(#REF!),"",#REF!)</f>
        <v>#REF!</v>
      </c>
      <c r="E9" s="30" t="e">
        <f>IF(ISBLANK(#REF!),"",#REF!)</f>
        <v>#REF!</v>
      </c>
      <c r="F9" s="31" t="e">
        <f>ROUND(IF(ISBLANK(#REF!),0,#REF!/12),2)</f>
        <v>#REF!</v>
      </c>
      <c r="G9" s="31" t="e">
        <f>ROUND(IF(ISBLANK(#REF!),0,#REF!/12),2)</f>
        <v>#REF!</v>
      </c>
      <c r="H9" s="31" t="e">
        <f>ROUND(IF(ISBLANK(#REF!),0,#REF!/12),2)</f>
        <v>#REF!</v>
      </c>
      <c r="I9" s="31" t="e">
        <f>ROUND(IF(ISBLANK(#REF!),0,#REF!/12),2)</f>
        <v>#REF!</v>
      </c>
      <c r="J9" s="31" t="e">
        <f>ROUND(IF(ISBLANK(#REF!),0,#REF!/12),2)</f>
        <v>#REF!</v>
      </c>
      <c r="K9" s="31" t="e">
        <f>ROUND(IF(ISBLANK(#REF!),0,#REF!/12),2)</f>
        <v>#REF!</v>
      </c>
      <c r="L9" s="31" t="e">
        <f>ROUND(IF(ISBLANK(#REF!),0,#REF!/12),2)</f>
        <v>#REF!</v>
      </c>
      <c r="M9" s="31" t="e">
        <f>ROUND(IF(ISBLANK(#REF!),0,#REF!/12),2)</f>
        <v>#REF!</v>
      </c>
      <c r="N9" s="31" t="e">
        <f>ROUND(IF(ISBLANK(#REF!),0,#REF!/12),2)</f>
        <v>#REF!</v>
      </c>
      <c r="O9" s="31" t="e">
        <f>ROUND(IF(ISBLANK(#REF!),0,#REF!/12),2)</f>
        <v>#REF!</v>
      </c>
      <c r="P9" s="31" t="e">
        <f>ROUND(IF(ISBLANK(#REF!),0,#REF!/12),2)</f>
        <v>#REF!</v>
      </c>
      <c r="Q9" s="31" t="e">
        <f>ROUND(IF(ISBLANK(#REF!),0,#REF!/12),2)</f>
        <v>#REF!</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281C7CD8BF2244825C37E257BFB353" ma:contentTypeVersion="4" ma:contentTypeDescription="Create a new document." ma:contentTypeScope="" ma:versionID="f52c88b4ac6e246e45c446edf4f4b26f">
  <xsd:schema xmlns:xsd="http://www.w3.org/2001/XMLSchema" xmlns:xs="http://www.w3.org/2001/XMLSchema" xmlns:p="http://schemas.microsoft.com/office/2006/metadata/properties" xmlns:ns2="f9e8b835-33f6-45f9-8975-e86b42bfa183" xmlns:ns3="84674bde-2f6e-4b8e-8bc8-2e13a4dd7d5a" targetNamespace="http://schemas.microsoft.com/office/2006/metadata/properties" ma:root="true" ma:fieldsID="b28cd7e4439be1f1fc43b3d4bea7e7b3" ns2:_="" ns3:_="">
    <xsd:import namespace="f9e8b835-33f6-45f9-8975-e86b42bfa183"/>
    <xsd:import namespace="84674bde-2f6e-4b8e-8bc8-2e13a4dd7d5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e8b835-33f6-45f9-8975-e86b42bfa18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674bde-2f6e-4b8e-8bc8-2e13a4dd7d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D184BB-7FEB-4B71-B598-EF5927D910FB}">
  <ds:schemaRefs>
    <ds:schemaRef ds:uri="http://schemas.microsoft.com/sharepoint/v3/contenttype/forms"/>
  </ds:schemaRefs>
</ds:datastoreItem>
</file>

<file path=customXml/itemProps2.xml><?xml version="1.0" encoding="utf-8"?>
<ds:datastoreItem xmlns:ds="http://schemas.openxmlformats.org/officeDocument/2006/customXml" ds:itemID="{ABDCD28E-475A-4B74-9BB5-D75DE06129E6}">
  <ds:schemaRefs>
    <ds:schemaRef ds:uri="http://purl.org/dc/elements/1.1/"/>
    <ds:schemaRef ds:uri="http://purl.org/dc/terms/"/>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dcmitype/"/>
    <ds:schemaRef ds:uri="f9e8b835-33f6-45f9-8975-e86b42bfa183"/>
    <ds:schemaRef ds:uri="http://schemas.openxmlformats.org/package/2006/metadata/core-properties"/>
    <ds:schemaRef ds:uri="84674bde-2f6e-4b8e-8bc8-2e13a4dd7d5a"/>
  </ds:schemaRefs>
</ds:datastoreItem>
</file>

<file path=customXml/itemProps3.xml><?xml version="1.0" encoding="utf-8"?>
<ds:datastoreItem xmlns:ds="http://schemas.openxmlformats.org/officeDocument/2006/customXml" ds:itemID="{8FFBD104-E262-49CB-9D79-90A121AF92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e8b835-33f6-45f9-8975-e86b42bfa183"/>
    <ds:schemaRef ds:uri="84674bde-2f6e-4b8e-8bc8-2e13a4d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Svidenko, Gregory</dc:creator>
  <cp:keywords/>
  <dc:description/>
  <cp:lastModifiedBy>Masuo, Janet</cp:lastModifiedBy>
  <cp:lastPrinted>2018-09-12T16:58:22Z</cp:lastPrinted>
  <dcterms:created xsi:type="dcterms:W3CDTF">2018-05-03T16:34:25Z</dcterms:created>
  <dcterms:modified xsi:type="dcterms:W3CDTF">2018-09-25T15:31:39Z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0x01010039281C7CD8BF2244825C37E257BFB353</vt:lpwstr>
  </property>
</Properties>
</file>