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524" yWindow="48" windowWidth="12720" windowHeight="12348" activeTab="0"/>
  </bookViews>
  <sheets>
    <sheet name="FiscalNote" sheetId="2" r:id="rId1"/>
    <sheet name="AnnualSummary" sheetId="3" r:id="rId2"/>
    <sheet name="Template" sheetId="1" r:id="rId3"/>
  </sheets>
  <externalReferences>
    <externalReference r:id="rId6"/>
  </externalReferences>
  <definedNames>
    <definedName name="_xlnm.Print_Area" localSheetId="0">'FiscalNote'!$A$1:$G$48</definedName>
    <definedName name="_xlnm.Print_Area" localSheetId="2">'Template'!$A$1:$G$41</definedName>
  </definedNames>
  <calcPr calcId="152511"/>
</workbook>
</file>

<file path=xl/sharedStrings.xml><?xml version="1.0" encoding="utf-8"?>
<sst xmlns="http://schemas.openxmlformats.org/spreadsheetml/2006/main" count="75" uniqueCount="50">
  <si>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</si>
  <si>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</si>
  <si>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</si>
  <si>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</si>
  <si>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</si>
  <si>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</si>
  <si>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</si>
  <si>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</si>
  <si>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</si>
  <si>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</si>
  <si>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</si>
  <si>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</si>
  <si>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</si>
  <si>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</si>
  <si>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</si>
  <si>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</si>
  <si>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</si>
  <si>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</si>
  <si>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</si>
  <si>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</si>
  <si>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</si>
  <si>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</si>
  <si>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</si>
  <si>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</si>
  <si>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Affected Agency and/or Agencies:   Wastewater Treatment Division, Department of Natural Resources</t>
  </si>
  <si>
    <t>Biennium</t>
  </si>
  <si>
    <t>Does this legislation require a budget supplemental?  No</t>
  </si>
  <si>
    <t>New Bond Issuance</t>
  </si>
  <si>
    <t>Bond proceeds</t>
  </si>
  <si>
    <t xml:space="preserve"> </t>
  </si>
  <si>
    <t>Source</t>
  </si>
  <si>
    <t>F:\CapitalFinanceGroup\Sewer Rates\2016 Rate\DivelyMeeting\WTDSewerRate2016.04Recommended.xlsm</t>
  </si>
  <si>
    <t>Debt Service</t>
  </si>
  <si>
    <t>Note Prepared By:   Nigel Lewis, 263-2857</t>
  </si>
  <si>
    <t>Variable rate debt</t>
  </si>
  <si>
    <t>Fixed Rate</t>
  </si>
  <si>
    <t>Fixed rate debt</t>
  </si>
  <si>
    <t>VRDB debt</t>
  </si>
  <si>
    <t>Variable Interest</t>
  </si>
  <si>
    <t>Total debt service</t>
  </si>
  <si>
    <t>Sewer Revenue Bond Fund</t>
  </si>
  <si>
    <t>Exec Services</t>
  </si>
  <si>
    <t>Wastewater debt service expense</t>
  </si>
  <si>
    <t>Nigel Lewis (263-2857)</t>
  </si>
  <si>
    <t>Ordinance/Motion:    2016-XXXX</t>
  </si>
  <si>
    <t xml:space="preserve">AN ORDINANCE amending Ordinance 18141 to provide long-term financing for the capital </t>
  </si>
  <si>
    <t xml:space="preserve">This amended ordinance would permit the future remarketing of the 2015 junior lien sewer revenue bonds of the Wastewater Treatment Division beyond 2016.   </t>
  </si>
  <si>
    <t>lien sewer revenue bonds beyond 2016.</t>
  </si>
  <si>
    <t>needs of the county's sewer system by authorizing the future remarketings of the 2015 junior</t>
  </si>
  <si>
    <t>Notes and Assumptions:  The all-in cost of future remarketed junior lien obligations is expected to be approximately equivalent to the rate on outstanding junior lien obligations so this ordinance is not expected to have any material impact on the finances of the Wastewater Treatment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</si>
</sst>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0" fontId="1" fillId="0" borderId="0" xfId="0" applyFont="1" applyBorder="1"/>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0" fontId="0" fillId="0" borderId="30" xfId="0" applyBorder="1"/>
    <xf numFmtId="165" fontId="0" fillId="0" borderId="30" xfId="18" applyNumberFormat="1" applyFont="1" applyBorder="1"/>
    <xf numFmtId="165" fontId="0" fillId="0" borderId="30" xfId="0" applyNumberFormat="1" applyBorder="1"/>
    <xf numFmtId="166" fontId="0" fillId="0" borderId="30" xfId="16" applyNumberFormat="1" applyFont="1" applyBorder="1"/>
    <xf numFmtId="166" fontId="0" fillId="0" borderId="30" xfId="0" applyNumberForma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0" fontId="9" fillId="0" borderId="0" xfId="0" applyFont="1" applyFill="1" applyBorder="1" applyAlignment="1">
      <alignment horizontal="left" wrapText="1"/>
    </xf>
    <xf numFmtId="0" fontId="1" fillId="0" borderId="0" xfId="0" applyFont="1" applyBorder="1"/>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pitalFinanceGroup\Sewer%20Rates\2016%20Rate\DivelyMeeting\WTDSewerRate2016.04Recommen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Bonds"/>
      <sheetName val="Loans"/>
      <sheetName val="RateModel"/>
      <sheetName val="InputsSheet"/>
      <sheetName val="Dashboard"/>
      <sheetName val="Tests"/>
      <sheetName val="Budget"/>
      <sheetName val="CommonExports"/>
      <sheetName val="FinPlanLong"/>
      <sheetName val="FinPlan6Yr"/>
    </sheetNames>
    <sheetDataSet>
      <sheetData sheetId="0"/>
      <sheetData sheetId="1">
        <row r="19">
          <cell r="H19">
            <v>3069.5771454296573</v>
          </cell>
        </row>
        <row r="20">
          <cell r="I20">
            <v>5549.005778479165</v>
          </cell>
        </row>
        <row r="21">
          <cell r="J21">
            <v>8138.37682276099</v>
          </cell>
        </row>
        <row r="22">
          <cell r="K22">
            <v>6722.1106987562225</v>
          </cell>
        </row>
        <row r="23">
          <cell r="L23">
            <v>10433.80828971953</v>
          </cell>
        </row>
        <row r="24">
          <cell r="M24">
            <v>11649.34149828995</v>
          </cell>
        </row>
      </sheetData>
      <sheetData sheetId="2"/>
      <sheetData sheetId="3"/>
      <sheetData sheetId="4">
        <row r="34">
          <cell r="H34">
            <v>0.0146</v>
          </cell>
          <cell r="I34">
            <v>0.021</v>
          </cell>
          <cell r="J34">
            <v>0.0318</v>
          </cell>
          <cell r="K34">
            <v>0.0344</v>
          </cell>
          <cell r="L34">
            <v>0.0344</v>
          </cell>
          <cell r="M34">
            <v>0.0344</v>
          </cell>
        </row>
        <row r="35">
          <cell r="H35">
            <v>0.045</v>
          </cell>
          <cell r="I35">
            <v>0.055</v>
          </cell>
          <cell r="J35">
            <v>0.06</v>
          </cell>
          <cell r="K35">
            <v>0.06</v>
          </cell>
          <cell r="L35">
            <v>0.06</v>
          </cell>
          <cell r="M35">
            <v>0.06</v>
          </cell>
        </row>
      </sheetData>
      <sheetData sheetId="5">
        <row r="36">
          <cell r="D36">
            <v>50000</v>
          </cell>
          <cell r="E36">
            <v>80647.8359375</v>
          </cell>
          <cell r="F36">
            <v>112023.3828125</v>
          </cell>
          <cell r="G36">
            <v>92528.71875</v>
          </cell>
          <cell r="H36">
            <v>143619.609375</v>
          </cell>
          <cell r="I36">
            <v>160351.21875</v>
          </cell>
        </row>
        <row r="37">
          <cell r="D37">
            <v>0</v>
          </cell>
          <cell r="E37">
            <v>0</v>
          </cell>
          <cell r="F37">
            <v>0</v>
          </cell>
          <cell r="G37">
            <v>63384.09166501125</v>
          </cell>
          <cell r="H37">
            <v>19499.525027536787</v>
          </cell>
          <cell r="I37">
            <v>14590.748647635686</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lewisn/AppData/Local/Microsoft/Windows/Temporary%20Internet%20Files/CapitalFinanceGroup/Sewer%20Rates/2016%20Rate/DivelyMeeting/WTDSewerRate2016.04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9"/>
  <sheetViews>
    <sheetView tabSelected="1" workbookViewId="0" topLeftCell="A34">
      <selection activeCell="A47" sqref="A47:G47"/>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s>
  <sheetData>
    <row r="1" spans="1:9" ht="17.25" customHeight="1">
      <c r="A1" s="72" t="s">
        <v>19</v>
      </c>
      <c r="B1" s="2"/>
      <c r="C1" s="2"/>
      <c r="D1" s="2"/>
      <c r="E1" s="2"/>
      <c r="F1" s="2"/>
      <c r="G1" s="2"/>
      <c r="H1" s="1"/>
      <c r="I1" s="1"/>
    </row>
    <row r="2" spans="1:8" ht="14.4" thickBot="1">
      <c r="A2" s="29"/>
      <c r="B2" s="2"/>
      <c r="C2" s="2"/>
      <c r="D2" s="2"/>
      <c r="E2" s="2"/>
      <c r="F2" s="2"/>
      <c r="G2" s="2"/>
      <c r="H2" s="3"/>
    </row>
    <row r="3" spans="1:8" ht="18" customHeight="1" thickTop="1">
      <c r="A3" s="4" t="s">
        <v>44</v>
      </c>
      <c r="B3" s="5"/>
      <c r="C3" s="6"/>
      <c r="D3" s="6"/>
      <c r="E3" s="6"/>
      <c r="F3" s="6"/>
      <c r="G3" s="7"/>
      <c r="H3" s="3"/>
    </row>
    <row r="4" spans="1:8" ht="18" customHeight="1">
      <c r="A4" s="8"/>
      <c r="B4" s="80" t="s">
        <v>45</v>
      </c>
      <c r="C4" s="80"/>
      <c r="D4" s="80"/>
      <c r="E4" s="80"/>
      <c r="F4" s="80"/>
      <c r="G4" s="11"/>
      <c r="H4" s="3"/>
    </row>
    <row r="5" spans="1:7" ht="18" customHeight="1">
      <c r="A5" s="8"/>
      <c r="B5" s="80" t="s">
        <v>48</v>
      </c>
      <c r="C5" s="80"/>
      <c r="D5" s="80"/>
      <c r="E5" s="80"/>
      <c r="F5" s="80"/>
      <c r="G5" s="14"/>
    </row>
    <row r="6" spans="1:7" ht="18" customHeight="1">
      <c r="A6" s="8"/>
      <c r="B6" s="80" t="s">
        <v>47</v>
      </c>
      <c r="C6" s="80"/>
      <c r="D6" s="80"/>
      <c r="E6" s="80"/>
      <c r="F6" s="80"/>
      <c r="G6" s="14"/>
    </row>
    <row r="7" spans="1:7" ht="18" customHeight="1">
      <c r="A7" s="8"/>
      <c r="B7" s="80"/>
      <c r="C7" s="80"/>
      <c r="D7" s="80"/>
      <c r="E7" s="80"/>
      <c r="F7" s="80"/>
      <c r="G7" s="14"/>
    </row>
    <row r="8" spans="1:7" ht="18" customHeight="1">
      <c r="A8" s="8"/>
      <c r="B8" s="13"/>
      <c r="C8" s="13"/>
      <c r="D8" s="13"/>
      <c r="E8" s="13"/>
      <c r="F8" s="13"/>
      <c r="G8" s="14"/>
    </row>
    <row r="9" spans="1:7" ht="18" customHeight="1">
      <c r="A9" s="12" t="s">
        <v>24</v>
      </c>
      <c r="B9" s="80"/>
      <c r="C9" s="80"/>
      <c r="D9" s="80"/>
      <c r="E9" s="80"/>
      <c r="F9" s="80"/>
      <c r="G9" s="14"/>
    </row>
    <row r="10" spans="1:7" ht="18" customHeight="1">
      <c r="A10" s="12" t="s">
        <v>33</v>
      </c>
      <c r="B10" s="80" t="s">
        <v>43</v>
      </c>
      <c r="C10" s="80"/>
      <c r="D10" s="80"/>
      <c r="E10" s="80"/>
      <c r="F10" s="80"/>
      <c r="G10" s="14"/>
    </row>
    <row r="11" spans="1:7" ht="18" customHeight="1">
      <c r="A11" s="12" t="s">
        <v>15</v>
      </c>
      <c r="B11" s="102">
        <v>42628</v>
      </c>
      <c r="C11" s="80"/>
      <c r="D11" s="80"/>
      <c r="E11" s="80"/>
      <c r="F11" s="80"/>
      <c r="G11" s="14"/>
    </row>
    <row r="12" spans="1:7" ht="18" customHeight="1">
      <c r="A12" s="12" t="s">
        <v>3</v>
      </c>
      <c r="B12" s="80"/>
      <c r="C12" s="80"/>
      <c r="D12" s="80"/>
      <c r="E12" s="80"/>
      <c r="F12" s="80"/>
      <c r="G12" s="14"/>
    </row>
    <row r="13" spans="1:7" ht="18" customHeight="1">
      <c r="A13" s="12"/>
      <c r="B13" s="80"/>
      <c r="C13" s="80"/>
      <c r="D13" s="80"/>
      <c r="E13" s="80"/>
      <c r="F13" s="80"/>
      <c r="G13" s="14"/>
    </row>
    <row r="14" spans="1:7" ht="18" customHeight="1">
      <c r="A14" s="12"/>
      <c r="B14" s="80"/>
      <c r="C14" s="80"/>
      <c r="D14" s="80"/>
      <c r="E14" s="80"/>
      <c r="F14" s="80"/>
      <c r="G14" s="14"/>
    </row>
    <row r="15" spans="1:7" ht="18" customHeight="1" thickBot="1">
      <c r="A15" s="15" t="s">
        <v>16</v>
      </c>
      <c r="B15" s="73"/>
      <c r="C15" s="16"/>
      <c r="D15" s="16"/>
      <c r="E15" s="16"/>
      <c r="F15" s="16"/>
      <c r="G15" s="17"/>
    </row>
    <row r="16" spans="1:7" ht="18" customHeight="1" thickTop="1">
      <c r="A16" s="18"/>
      <c r="C16" s="18"/>
      <c r="D16" s="13"/>
      <c r="E16" s="13"/>
      <c r="F16" s="13"/>
      <c r="G16" s="13"/>
    </row>
    <row r="17" spans="1:7" ht="18" customHeight="1">
      <c r="A17" s="39" t="s">
        <v>11</v>
      </c>
      <c r="C17" s="18"/>
      <c r="D17" s="18"/>
      <c r="E17" s="18"/>
      <c r="F17" s="18"/>
      <c r="G17" s="18"/>
    </row>
    <row r="18" spans="1:7" ht="18" customHeight="1">
      <c r="A18" s="39"/>
      <c r="C18" s="18"/>
      <c r="D18" s="18"/>
      <c r="E18" s="18"/>
      <c r="F18" s="18"/>
      <c r="G18" s="18"/>
    </row>
    <row r="19" spans="1:9" ht="0.75" customHeight="1">
      <c r="A19" s="88"/>
      <c r="B19" s="89"/>
      <c r="C19" s="89"/>
      <c r="D19" s="89"/>
      <c r="E19" s="90"/>
      <c r="F19" s="90"/>
      <c r="G19" s="90"/>
      <c r="H19" s="90"/>
      <c r="I19" s="53"/>
    </row>
    <row r="20" spans="1:9" ht="74.25" customHeight="1">
      <c r="A20" s="103" t="s">
        <v>46</v>
      </c>
      <c r="B20" s="103"/>
      <c r="C20" s="103"/>
      <c r="D20" s="103"/>
      <c r="E20" s="103"/>
      <c r="F20" s="103"/>
      <c r="G20" s="103"/>
      <c r="H20" s="90"/>
      <c r="I20" s="53"/>
    </row>
    <row r="21" spans="1:7" ht="18" customHeight="1">
      <c r="A21" s="69"/>
      <c r="B21" s="69"/>
      <c r="C21" s="69"/>
      <c r="D21" s="69"/>
      <c r="E21" s="69"/>
      <c r="F21" s="69"/>
      <c r="G21" s="69"/>
    </row>
    <row r="22" spans="1:7" ht="18" customHeight="1" thickBot="1">
      <c r="A22" s="40" t="s">
        <v>4</v>
      </c>
      <c r="B22" s="13"/>
      <c r="C22" s="18"/>
      <c r="D22" s="18"/>
      <c r="E22" s="18"/>
      <c r="F22" s="18"/>
      <c r="G22" s="18"/>
    </row>
    <row r="23" spans="1:9" ht="13.8">
      <c r="A23" s="30" t="s">
        <v>17</v>
      </c>
      <c r="B23" s="31"/>
      <c r="C23" s="49" t="s">
        <v>9</v>
      </c>
      <c r="D23" s="49" t="s">
        <v>10</v>
      </c>
      <c r="E23" s="49" t="s">
        <v>12</v>
      </c>
      <c r="F23" s="50" t="s">
        <v>13</v>
      </c>
      <c r="G23" s="55" t="s">
        <v>14</v>
      </c>
      <c r="I23" s="52"/>
    </row>
    <row r="24" spans="1:7" ht="18" customHeight="1">
      <c r="A24" s="33"/>
      <c r="B24" s="23"/>
      <c r="C24" s="56"/>
      <c r="D24" s="56"/>
      <c r="E24" s="91"/>
      <c r="F24" s="91"/>
      <c r="G24" s="64"/>
    </row>
    <row r="25" spans="1:7" ht="18" customHeight="1">
      <c r="A25" s="33"/>
      <c r="B25" s="23"/>
      <c r="C25" s="58"/>
      <c r="D25" s="56"/>
      <c r="E25" s="20"/>
      <c r="F25" s="20"/>
      <c r="G25" s="64"/>
    </row>
    <row r="26" spans="1:7" ht="18" customHeight="1">
      <c r="A26" s="33"/>
      <c r="B26" s="19"/>
      <c r="C26" s="58"/>
      <c r="D26" s="56"/>
      <c r="E26" s="20"/>
      <c r="F26" s="20"/>
      <c r="G26" s="64"/>
    </row>
    <row r="27" spans="1:7" ht="18" customHeight="1">
      <c r="A27" s="33"/>
      <c r="B27" s="19"/>
      <c r="C27" s="58"/>
      <c r="D27" s="56"/>
      <c r="E27" s="21"/>
      <c r="F27" s="21"/>
      <c r="G27" s="65"/>
    </row>
    <row r="28" spans="1:7" ht="18" customHeight="1" thickBot="1">
      <c r="A28" s="34"/>
      <c r="B28" s="35" t="s">
        <v>5</v>
      </c>
      <c r="C28" s="59"/>
      <c r="D28" s="59"/>
      <c r="E28" s="81">
        <f>SUM(E24:E27)</f>
        <v>0</v>
      </c>
      <c r="F28" s="81">
        <f>SUM(F24:F27)</f>
        <v>0</v>
      </c>
      <c r="G28" s="82">
        <f>SUM(G24:G27)</f>
        <v>0</v>
      </c>
    </row>
    <row r="29" spans="1:7" ht="18" customHeight="1">
      <c r="A29" s="18"/>
      <c r="B29" s="18"/>
      <c r="C29" s="60"/>
      <c r="D29" s="60"/>
      <c r="E29" s="22"/>
      <c r="F29" s="22"/>
      <c r="G29" s="22"/>
    </row>
    <row r="30" spans="1:7" ht="18" customHeight="1" thickBot="1">
      <c r="A30" s="39" t="s">
        <v>6</v>
      </c>
      <c r="B30" s="13"/>
      <c r="C30" s="61"/>
      <c r="D30" s="60"/>
      <c r="E30" s="18"/>
      <c r="F30" s="18"/>
      <c r="G30" s="18"/>
    </row>
    <row r="31" spans="1:7" ht="16.5" customHeight="1">
      <c r="A31" s="30" t="s">
        <v>17</v>
      </c>
      <c r="B31" s="31"/>
      <c r="C31" s="49" t="s">
        <v>9</v>
      </c>
      <c r="D31" s="32" t="s">
        <v>7</v>
      </c>
      <c r="E31" s="49" t="str">
        <f>E23</f>
        <v>2015/2016</v>
      </c>
      <c r="F31" s="49" t="str">
        <f>F23</f>
        <v>2017/2018</v>
      </c>
      <c r="G31" s="62" t="str">
        <f>G23</f>
        <v>2019/2020</v>
      </c>
    </row>
    <row r="32" spans="1:7" ht="18" customHeight="1">
      <c r="A32" s="33" t="s">
        <v>40</v>
      </c>
      <c r="B32" s="23"/>
      <c r="C32" s="56">
        <v>8920</v>
      </c>
      <c r="D32" s="56" t="s">
        <v>41</v>
      </c>
      <c r="E32" s="101"/>
      <c r="F32" s="91"/>
      <c r="G32" s="91"/>
    </row>
    <row r="33" spans="1:7" ht="18" customHeight="1">
      <c r="A33" s="33"/>
      <c r="B33" s="23"/>
      <c r="C33" s="58"/>
      <c r="D33" s="56"/>
      <c r="E33" s="20"/>
      <c r="F33" s="20"/>
      <c r="G33" s="64"/>
    </row>
    <row r="34" spans="1:7" ht="18" customHeight="1">
      <c r="A34" s="33"/>
      <c r="B34" s="23"/>
      <c r="C34" s="58"/>
      <c r="D34" s="57"/>
      <c r="E34" s="21"/>
      <c r="F34" s="20"/>
      <c r="G34" s="64"/>
    </row>
    <row r="35" spans="1:7" ht="18" customHeight="1">
      <c r="A35" s="33"/>
      <c r="B35" s="23"/>
      <c r="C35" s="56"/>
      <c r="D35" s="56"/>
      <c r="E35" s="20"/>
      <c r="F35" s="20"/>
      <c r="G35" s="64"/>
    </row>
    <row r="36" spans="1:8" ht="18" customHeight="1" thickBot="1">
      <c r="A36" s="34"/>
      <c r="B36" s="35" t="s">
        <v>8</v>
      </c>
      <c r="C36" s="59"/>
      <c r="D36" s="59"/>
      <c r="E36" s="83">
        <f>SUM(E32:E35)</f>
        <v>0</v>
      </c>
      <c r="F36" s="83">
        <f>SUM(F32:F35)</f>
        <v>0</v>
      </c>
      <c r="G36" s="84">
        <f>SUM(G32:G35)</f>
        <v>0</v>
      </c>
      <c r="H36" s="47"/>
    </row>
    <row r="37" spans="1:7" ht="18" customHeight="1">
      <c r="A37" s="18"/>
      <c r="B37" s="18"/>
      <c r="C37" s="18"/>
      <c r="D37" s="18"/>
      <c r="E37" s="22"/>
      <c r="F37" s="22"/>
      <c r="G37" s="22"/>
    </row>
    <row r="38" spans="1:7" ht="18" customHeight="1" thickBot="1">
      <c r="A38" s="39" t="s">
        <v>18</v>
      </c>
      <c r="B38" s="13"/>
      <c r="C38" s="13"/>
      <c r="D38" s="13"/>
      <c r="E38" s="18"/>
      <c r="F38" s="18"/>
      <c r="G38" s="18"/>
    </row>
    <row r="39" spans="1:9" ht="36" customHeight="1">
      <c r="A39" s="30"/>
      <c r="B39" s="31"/>
      <c r="C39" s="36"/>
      <c r="D39" s="37"/>
      <c r="E39" s="49" t="str">
        <f>E23</f>
        <v>2015/2016</v>
      </c>
      <c r="F39" s="32" t="str">
        <f>F23</f>
        <v>2017/2018</v>
      </c>
      <c r="G39" s="67" t="str">
        <f>G23</f>
        <v>2019/2020</v>
      </c>
      <c r="H39" s="26"/>
      <c r="I39" s="26"/>
    </row>
    <row r="40" spans="1:9" ht="18" customHeight="1">
      <c r="A40" s="33" t="s">
        <v>42</v>
      </c>
      <c r="B40" s="19"/>
      <c r="C40" s="24"/>
      <c r="D40" s="25"/>
      <c r="E40" s="101">
        <f>E36</f>
        <v>0</v>
      </c>
      <c r="F40" s="101">
        <f aca="true" t="shared" si="0" ref="F40:G40">F36</f>
        <v>0</v>
      </c>
      <c r="G40" s="101">
        <f t="shared" si="0"/>
        <v>0</v>
      </c>
      <c r="H40" s="26"/>
      <c r="I40" s="26"/>
    </row>
    <row r="41" spans="1:9" ht="18" customHeight="1">
      <c r="A41" s="33"/>
      <c r="B41" s="19"/>
      <c r="C41" s="19"/>
      <c r="D41" s="23"/>
      <c r="E41" s="20"/>
      <c r="F41" s="20"/>
      <c r="G41" s="64"/>
      <c r="H41" s="27"/>
      <c r="I41" s="27"/>
    </row>
    <row r="42" spans="1:9" ht="18" customHeight="1">
      <c r="A42" s="33"/>
      <c r="B42" s="19"/>
      <c r="C42" s="19"/>
      <c r="D42" s="23"/>
      <c r="E42" s="20"/>
      <c r="F42" s="20"/>
      <c r="G42" s="64"/>
      <c r="H42" s="27"/>
      <c r="I42" s="27"/>
    </row>
    <row r="43" spans="1:7" ht="18" customHeight="1">
      <c r="A43" s="33"/>
      <c r="B43" s="19"/>
      <c r="C43" s="19"/>
      <c r="D43" s="23"/>
      <c r="E43" s="46"/>
      <c r="F43" s="20"/>
      <c r="G43" s="64"/>
    </row>
    <row r="44" spans="1:7" ht="18" customHeight="1">
      <c r="A44" s="41"/>
      <c r="B44" s="42"/>
      <c r="C44" s="42"/>
      <c r="D44" s="43"/>
      <c r="E44" s="44"/>
      <c r="F44" s="44"/>
      <c r="G44" s="45"/>
    </row>
    <row r="45" spans="1:9" ht="18" customHeight="1" thickBot="1">
      <c r="A45" s="34" t="s">
        <v>8</v>
      </c>
      <c r="B45" s="35"/>
      <c r="C45" s="35"/>
      <c r="D45" s="38"/>
      <c r="E45" s="83">
        <f>SUM(E40:E44)</f>
        <v>0</v>
      </c>
      <c r="F45" s="83"/>
      <c r="G45" s="84"/>
      <c r="H45" s="28"/>
      <c r="I45" s="28"/>
    </row>
    <row r="46" spans="1:9" ht="18" customHeight="1">
      <c r="A46" s="39" t="s">
        <v>26</v>
      </c>
      <c r="B46" s="13"/>
      <c r="C46" s="13"/>
      <c r="D46" s="13"/>
      <c r="E46" s="68"/>
      <c r="F46" s="68"/>
      <c r="G46" s="68"/>
      <c r="H46" s="28"/>
      <c r="I46" s="28"/>
    </row>
    <row r="47" spans="1:9" ht="95.4" customHeight="1">
      <c r="A47" s="105" t="s">
        <v>49</v>
      </c>
      <c r="B47" s="105"/>
      <c r="C47" s="105"/>
      <c r="D47" s="105"/>
      <c r="E47" s="105"/>
      <c r="F47" s="105"/>
      <c r="G47" s="105"/>
      <c r="H47" s="28"/>
      <c r="I47" s="28"/>
    </row>
    <row r="48" spans="1:9" ht="18" customHeight="1">
      <c r="A48" s="13"/>
      <c r="B48" s="13"/>
      <c r="C48" s="13"/>
      <c r="D48" s="13"/>
      <c r="E48" s="68"/>
      <c r="F48" s="68"/>
      <c r="G48" s="68"/>
      <c r="H48" s="28"/>
      <c r="I48" s="28"/>
    </row>
    <row r="49" spans="1:9" ht="18" customHeight="1">
      <c r="A49" s="70"/>
      <c r="B49" s="70"/>
      <c r="C49" s="70"/>
      <c r="D49" s="70"/>
      <c r="E49" s="71"/>
      <c r="F49" s="71"/>
      <c r="G49" s="71"/>
      <c r="H49" s="28"/>
      <c r="I49" s="28"/>
    </row>
    <row r="50" spans="1:9" ht="136.95" customHeight="1">
      <c r="A50" s="106" t="s">
        <v>21</v>
      </c>
      <c r="B50" s="106"/>
      <c r="C50" s="106"/>
      <c r="D50" s="106"/>
      <c r="E50" s="106"/>
      <c r="F50" s="106"/>
      <c r="G50" s="106"/>
      <c r="H50" s="28"/>
      <c r="I50" s="28"/>
    </row>
    <row r="51" spans="1:9" ht="14.4" customHeight="1">
      <c r="A51" s="107"/>
      <c r="B51" s="108"/>
      <c r="C51" s="108"/>
      <c r="D51" s="108"/>
      <c r="E51" s="108"/>
      <c r="F51" s="108"/>
      <c r="G51" s="108"/>
      <c r="H51" s="28"/>
      <c r="I51" s="28"/>
    </row>
    <row r="52" spans="1:7" ht="13.8">
      <c r="A52" s="104"/>
      <c r="B52" s="104"/>
      <c r="C52" s="104"/>
      <c r="D52" s="104"/>
      <c r="E52" s="104"/>
      <c r="F52" s="104"/>
      <c r="G52" s="104"/>
    </row>
    <row r="53" spans="1:7" ht="14.4" customHeight="1">
      <c r="A53" s="109"/>
      <c r="B53" s="109"/>
      <c r="C53" s="109"/>
      <c r="D53" s="109"/>
      <c r="E53" s="109"/>
      <c r="F53" s="109"/>
      <c r="G53" s="109"/>
    </row>
    <row r="54" spans="1:9" ht="13.8">
      <c r="A54" s="104"/>
      <c r="B54" s="104"/>
      <c r="C54" s="104"/>
      <c r="D54" s="104"/>
      <c r="E54" s="104"/>
      <c r="F54" s="104"/>
      <c r="G54" s="104"/>
      <c r="H54" s="28"/>
      <c r="I54" s="54"/>
    </row>
    <row r="55" spans="1:7" ht="13.8">
      <c r="A55" s="13"/>
      <c r="B55" s="13"/>
      <c r="C55" s="13"/>
      <c r="D55" s="13"/>
      <c r="E55" s="13"/>
      <c r="F55" s="13"/>
      <c r="G55" s="13"/>
    </row>
    <row r="56" spans="1:7" ht="13.8">
      <c r="A56" s="13"/>
      <c r="B56" s="13"/>
      <c r="C56" s="13"/>
      <c r="D56" s="13"/>
      <c r="E56" s="13"/>
      <c r="F56" s="13"/>
      <c r="G56" s="13"/>
    </row>
    <row r="57" spans="1:7" ht="13.8">
      <c r="A57" s="13"/>
      <c r="B57" s="13"/>
      <c r="C57" s="13"/>
      <c r="D57" s="13"/>
      <c r="E57" s="13"/>
      <c r="F57" s="13"/>
      <c r="G57" s="13"/>
    </row>
    <row r="58" spans="1:7" ht="13.8">
      <c r="A58" s="13"/>
      <c r="B58" s="13"/>
      <c r="C58" s="13"/>
      <c r="D58" s="13"/>
      <c r="E58" s="13"/>
      <c r="F58" s="13"/>
      <c r="G58" s="13"/>
    </row>
    <row r="59" spans="1:7" ht="13.8">
      <c r="A59" s="13"/>
      <c r="B59" s="13"/>
      <c r="C59" s="13"/>
      <c r="D59" s="13"/>
      <c r="E59" s="13"/>
      <c r="F59" s="13"/>
      <c r="G59" s="13"/>
    </row>
    <row r="60" spans="1:7" ht="13.8">
      <c r="A60" s="13"/>
      <c r="B60" s="13"/>
      <c r="C60" s="13"/>
      <c r="D60" s="13"/>
      <c r="E60" s="13"/>
      <c r="F60" s="13"/>
      <c r="G60" s="13"/>
    </row>
    <row r="61" spans="1:7" ht="13.8">
      <c r="A61" s="13"/>
      <c r="B61" s="13"/>
      <c r="C61" s="13"/>
      <c r="D61" s="13"/>
      <c r="E61" s="13"/>
      <c r="F61" s="13"/>
      <c r="G61" s="13"/>
    </row>
    <row r="62" spans="1:7" ht="13.8">
      <c r="A62" s="13"/>
      <c r="B62" s="13"/>
      <c r="C62" s="13"/>
      <c r="D62" s="13"/>
      <c r="E62" s="13"/>
      <c r="F62" s="13"/>
      <c r="G62" s="13"/>
    </row>
    <row r="63" spans="1:7" ht="13.8">
      <c r="A63" s="13"/>
      <c r="B63" s="13"/>
      <c r="C63" s="13"/>
      <c r="D63" s="13"/>
      <c r="E63" s="13"/>
      <c r="F63" s="13"/>
      <c r="G63" s="13"/>
    </row>
    <row r="64" spans="1:7" ht="13.8">
      <c r="A64" s="13"/>
      <c r="B64" s="13"/>
      <c r="C64" s="13"/>
      <c r="D64" s="13"/>
      <c r="E64" s="13"/>
      <c r="F64" s="13"/>
      <c r="G64" s="13"/>
    </row>
    <row r="65" spans="1:7" ht="13.8">
      <c r="A65" s="13"/>
      <c r="B65" s="13"/>
      <c r="C65" s="13"/>
      <c r="D65" s="13"/>
      <c r="E65" s="13"/>
      <c r="F65" s="13"/>
      <c r="G65" s="13"/>
    </row>
    <row r="66" spans="1:7" ht="13.8">
      <c r="A66" s="13"/>
      <c r="B66" s="13"/>
      <c r="C66" s="13"/>
      <c r="D66" s="13"/>
      <c r="E66" s="13"/>
      <c r="F66" s="13"/>
      <c r="G66" s="13"/>
    </row>
    <row r="67" spans="1:7" ht="13.8">
      <c r="A67" s="13"/>
      <c r="B67" s="13"/>
      <c r="C67" s="13"/>
      <c r="D67" s="13"/>
      <c r="E67" s="13"/>
      <c r="F67" s="13"/>
      <c r="G67" s="13"/>
    </row>
    <row r="68" spans="1:7" ht="13.8">
      <c r="A68" s="13"/>
      <c r="B68" s="13"/>
      <c r="C68" s="13"/>
      <c r="D68" s="13"/>
      <c r="E68" s="13"/>
      <c r="F68" s="13"/>
      <c r="G68" s="13"/>
    </row>
    <row r="69" spans="1:7" ht="13.8">
      <c r="A69" s="13"/>
      <c r="B69" s="13"/>
      <c r="C69" s="13"/>
      <c r="D69" s="13"/>
      <c r="E69" s="13"/>
      <c r="F69" s="13"/>
      <c r="G69" s="13"/>
    </row>
    <row r="70" spans="1:7" ht="13.8">
      <c r="A70" s="13"/>
      <c r="B70" s="13"/>
      <c r="C70" s="13"/>
      <c r="D70" s="13"/>
      <c r="E70" s="13"/>
      <c r="F70" s="13"/>
      <c r="G70" s="13"/>
    </row>
    <row r="71" spans="1:7" ht="13.8">
      <c r="A71" s="13"/>
      <c r="B71" s="13"/>
      <c r="C71" s="13"/>
      <c r="D71" s="13"/>
      <c r="E71" s="13"/>
      <c r="F71" s="13"/>
      <c r="G71" s="13"/>
    </row>
    <row r="72" spans="1:7" ht="13.8">
      <c r="A72" s="13"/>
      <c r="B72" s="13"/>
      <c r="C72" s="13"/>
      <c r="D72" s="13"/>
      <c r="E72" s="13"/>
      <c r="F72" s="13"/>
      <c r="G72" s="13"/>
    </row>
    <row r="73" spans="1:7" ht="13.8">
      <c r="A73" s="13"/>
      <c r="B73" s="13"/>
      <c r="C73" s="13"/>
      <c r="D73" s="13"/>
      <c r="E73" s="13"/>
      <c r="F73" s="13"/>
      <c r="G73" s="13"/>
    </row>
    <row r="74" spans="1:7" ht="13.8">
      <c r="A74" s="13"/>
      <c r="B74" s="13"/>
      <c r="C74" s="13"/>
      <c r="D74" s="13"/>
      <c r="E74" s="13"/>
      <c r="F74" s="13"/>
      <c r="G74" s="13"/>
    </row>
    <row r="75" spans="1:7" ht="13.8">
      <c r="A75" s="13"/>
      <c r="B75" s="13"/>
      <c r="C75" s="13"/>
      <c r="D75" s="13"/>
      <c r="E75" s="13"/>
      <c r="F75" s="13"/>
      <c r="G75" s="13"/>
    </row>
    <row r="76" spans="1:7" ht="13.8">
      <c r="A76" s="13"/>
      <c r="B76" s="13"/>
      <c r="C76" s="13"/>
      <c r="D76" s="13"/>
      <c r="E76" s="13"/>
      <c r="F76" s="13"/>
      <c r="G76" s="13"/>
    </row>
    <row r="77" spans="1:7" ht="13.8">
      <c r="A77" s="13"/>
      <c r="B77" s="13"/>
      <c r="C77" s="13"/>
      <c r="D77" s="13"/>
      <c r="E77" s="13"/>
      <c r="F77" s="13"/>
      <c r="G77" s="13"/>
    </row>
    <row r="78" spans="1:7" ht="13.8">
      <c r="A78" s="13"/>
      <c r="B78" s="13"/>
      <c r="C78" s="13"/>
      <c r="D78" s="13"/>
      <c r="E78" s="13"/>
      <c r="F78" s="13"/>
      <c r="G78" s="13"/>
    </row>
    <row r="79" spans="1:7" ht="13.8">
      <c r="A79" s="13"/>
      <c r="B79" s="13"/>
      <c r="C79" s="13"/>
      <c r="D79" s="13"/>
      <c r="E79" s="13"/>
      <c r="F79" s="13"/>
      <c r="G79" s="1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sheetData>
  <mergeCells count="7">
    <mergeCell ref="A20:G20"/>
    <mergeCell ref="A54:G54"/>
    <mergeCell ref="A47:G47"/>
    <mergeCell ref="A50:G50"/>
    <mergeCell ref="A51:G51"/>
    <mergeCell ref="A52:G52"/>
    <mergeCell ref="A53:G53"/>
  </mergeCells>
  <printOptions/>
  <pageMargins left="0.77" right="0.75" top="1" bottom="1" header="0.5" footer="0.5"/>
  <pageSetup fitToHeight="1" fitToWidth="1" horizontalDpi="600" verticalDpi="600" orientation="portrait" scale="67"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election activeCell="J30" sqref="J30:L30"/>
    </sheetView>
  </sheetViews>
  <sheetFormatPr defaultColWidth="9.140625" defaultRowHeight="12.75"/>
  <cols>
    <col min="2" max="2" width="13.57421875" style="0" bestFit="1" customWidth="1"/>
    <col min="3" max="3" width="12.28125" style="0" bestFit="1" customWidth="1"/>
    <col min="4" max="5" width="9.7109375" style="0" bestFit="1" customWidth="1"/>
    <col min="6" max="6" width="11.28125" style="0" bestFit="1" customWidth="1"/>
    <col min="7" max="7" width="10.28125" style="0" bestFit="1" customWidth="1"/>
    <col min="8" max="8" width="11.28125" style="0" bestFit="1" customWidth="1"/>
    <col min="10" max="12" width="11.28125" style="0" bestFit="1" customWidth="1"/>
  </cols>
  <sheetData>
    <row r="1" ht="12.75">
      <c r="A1" s="85" t="s">
        <v>27</v>
      </c>
    </row>
    <row r="3" ht="12.75">
      <c r="J3" s="53" t="s">
        <v>25</v>
      </c>
    </row>
    <row r="4" spans="3:12" ht="12.75">
      <c r="C4">
        <v>2015</v>
      </c>
      <c r="D4">
        <v>2016</v>
      </c>
      <c r="E4">
        <v>2017</v>
      </c>
      <c r="F4">
        <v>2018</v>
      </c>
      <c r="G4">
        <v>2019</v>
      </c>
      <c r="H4">
        <v>2020</v>
      </c>
      <c r="J4" s="75" t="str">
        <f>FiscalNote!E23</f>
        <v>2015/2016</v>
      </c>
      <c r="K4" s="75" t="str">
        <f>FiscalNote!F23</f>
        <v>2017/2018</v>
      </c>
      <c r="L4" s="75" t="str">
        <f>FiscalNote!G23</f>
        <v>2019/2020</v>
      </c>
    </row>
    <row r="6" spans="2:12" ht="12.75">
      <c r="B6" t="s">
        <v>28</v>
      </c>
      <c r="C6" s="77">
        <f>'[1]Dashboard'!D36</f>
        <v>50000</v>
      </c>
      <c r="D6" s="77">
        <f>'[1]Dashboard'!E36</f>
        <v>80647.8359375</v>
      </c>
      <c r="E6" s="77">
        <f>'[1]Dashboard'!F36</f>
        <v>112023.3828125</v>
      </c>
      <c r="F6" s="77">
        <f>'[1]Dashboard'!G36</f>
        <v>92528.71875</v>
      </c>
      <c r="G6" s="77">
        <f>'[1]Dashboard'!H36</f>
        <v>143619.609375</v>
      </c>
      <c r="H6" s="77">
        <f>'[1]Dashboard'!I36</f>
        <v>160351.21875</v>
      </c>
      <c r="J6" s="76">
        <f>C6+D6</f>
        <v>130647.8359375</v>
      </c>
      <c r="K6" s="76">
        <f>E6+F6</f>
        <v>204552.1015625</v>
      </c>
      <c r="L6" s="76">
        <f>G6+H6</f>
        <v>303970.828125</v>
      </c>
    </row>
    <row r="7" ht="12.75">
      <c r="A7" t="s">
        <v>29</v>
      </c>
    </row>
    <row r="8" spans="2:8" ht="12.75">
      <c r="B8" s="92" t="s">
        <v>34</v>
      </c>
      <c r="C8" s="93">
        <f>'[1]Dashboard'!D37</f>
        <v>0</v>
      </c>
      <c r="D8" s="93">
        <f>'[1]Dashboard'!E37</f>
        <v>0</v>
      </c>
      <c r="E8" s="93">
        <f>'[1]Dashboard'!F37</f>
        <v>0</v>
      </c>
      <c r="F8" s="76">
        <f>'[1]Dashboard'!G37</f>
        <v>63384.09166501125</v>
      </c>
      <c r="G8" s="76">
        <f>'[1]Dashboard'!H37</f>
        <v>19499.525027536787</v>
      </c>
      <c r="H8" s="76">
        <f>'[1]Dashboard'!I37</f>
        <v>14590.748647635686</v>
      </c>
    </row>
    <row r="10" spans="2:8" ht="12.75">
      <c r="B10" s="53" t="s">
        <v>36</v>
      </c>
      <c r="C10" s="95">
        <f>'[1]InputsSheet'!H35</f>
        <v>0.045</v>
      </c>
      <c r="D10" s="95">
        <f>'[1]InputsSheet'!I35</f>
        <v>0.055</v>
      </c>
      <c r="E10" s="95">
        <f>'[1]InputsSheet'!J35</f>
        <v>0.06</v>
      </c>
      <c r="F10" s="95">
        <f>'[1]InputsSheet'!K35</f>
        <v>0.06</v>
      </c>
      <c r="G10" s="95">
        <f>'[1]InputsSheet'!L35</f>
        <v>0.06</v>
      </c>
      <c r="H10" s="95">
        <f>'[1]InputsSheet'!M35</f>
        <v>0.06</v>
      </c>
    </row>
    <row r="11" spans="2:8" ht="12.75">
      <c r="B11" s="53" t="s">
        <v>37</v>
      </c>
      <c r="C11" s="95">
        <f>'[1]InputsSheet'!H34</f>
        <v>0.0146</v>
      </c>
      <c r="D11" s="95">
        <f>'[1]InputsSheet'!I34</f>
        <v>0.021</v>
      </c>
      <c r="E11" s="95">
        <f>'[1]InputsSheet'!J34</f>
        <v>0.0318</v>
      </c>
      <c r="F11" s="95">
        <f>'[1]InputsSheet'!K34</f>
        <v>0.0344</v>
      </c>
      <c r="G11" s="95">
        <f>'[1]InputsSheet'!L34</f>
        <v>0.0344</v>
      </c>
      <c r="H11" s="95">
        <f>'[1]InputsSheet'!M34</f>
        <v>0.0344</v>
      </c>
    </row>
    <row r="14" spans="2:8" ht="12.75">
      <c r="B14" s="53"/>
      <c r="C14" s="74"/>
      <c r="D14" s="74"/>
      <c r="E14" s="74"/>
      <c r="F14" s="74"/>
      <c r="G14" s="74"/>
      <c r="H14" s="74"/>
    </row>
    <row r="15" spans="2:8" ht="12.75">
      <c r="B15" s="53" t="s">
        <v>32</v>
      </c>
      <c r="C15" s="87">
        <f>'[1]Bonds'!$H$19</f>
        <v>3069.5771454296573</v>
      </c>
      <c r="D15" s="87">
        <f>C15</f>
        <v>3069.5771454296573</v>
      </c>
      <c r="E15" s="87">
        <f>D15</f>
        <v>3069.5771454296573</v>
      </c>
      <c r="F15" s="87">
        <f>E15</f>
        <v>3069.5771454296573</v>
      </c>
      <c r="G15" s="87">
        <f aca="true" t="shared" si="0" ref="G15:H15">F15</f>
        <v>3069.5771454296573</v>
      </c>
      <c r="H15" s="87">
        <f t="shared" si="0"/>
        <v>3069.5771454296573</v>
      </c>
    </row>
    <row r="16" spans="2:8" ht="12.75">
      <c r="B16" s="94" t="s">
        <v>35</v>
      </c>
      <c r="C16" s="76"/>
      <c r="D16" s="76">
        <f>'[1]Bonds'!$I$20</f>
        <v>5549.005778479165</v>
      </c>
      <c r="E16" s="87">
        <f>D16</f>
        <v>5549.005778479165</v>
      </c>
      <c r="F16" s="87">
        <f>E16</f>
        <v>5549.005778479165</v>
      </c>
      <c r="G16" s="87">
        <f aca="true" t="shared" si="1" ref="G16">F16</f>
        <v>5549.005778479165</v>
      </c>
      <c r="H16" s="87">
        <f aca="true" t="shared" si="2" ref="H16">G16</f>
        <v>5549.005778479165</v>
      </c>
    </row>
    <row r="17" spans="5:8" ht="12.75">
      <c r="E17" s="87">
        <f>'[1]Bonds'!$J$21</f>
        <v>8138.37682276099</v>
      </c>
      <c r="F17" s="87">
        <f aca="true" t="shared" si="3" ref="F17">E17</f>
        <v>8138.37682276099</v>
      </c>
      <c r="G17" s="87">
        <f aca="true" t="shared" si="4" ref="G17">F17</f>
        <v>8138.37682276099</v>
      </c>
      <c r="H17" s="87">
        <f aca="true" t="shared" si="5" ref="H17">G17</f>
        <v>8138.37682276099</v>
      </c>
    </row>
    <row r="18" spans="6:8" ht="12.75">
      <c r="F18" s="87">
        <f>'[1]Bonds'!$K$22</f>
        <v>6722.1106987562225</v>
      </c>
      <c r="G18" s="87">
        <f aca="true" t="shared" si="6" ref="G18">F18</f>
        <v>6722.1106987562225</v>
      </c>
      <c r="H18" s="87">
        <f aca="true" t="shared" si="7" ref="H18">G18</f>
        <v>6722.1106987562225</v>
      </c>
    </row>
    <row r="19" spans="3:8" ht="12.75">
      <c r="C19" s="77"/>
      <c r="D19" s="79"/>
      <c r="E19" s="79"/>
      <c r="F19" s="79"/>
      <c r="G19" s="79">
        <f>'[1]Bonds'!$L$23</f>
        <v>10433.80828971953</v>
      </c>
      <c r="H19" s="87">
        <f aca="true" t="shared" si="8" ref="H19">G19</f>
        <v>10433.80828971953</v>
      </c>
    </row>
    <row r="20" spans="4:8" ht="12.75">
      <c r="D20" s="77"/>
      <c r="E20" s="79"/>
      <c r="F20" s="79"/>
      <c r="G20" s="79"/>
      <c r="H20" s="79">
        <f>'[1]Bonds'!$M$24</f>
        <v>11649.34149828995</v>
      </c>
    </row>
    <row r="21" spans="3:8" ht="12.75">
      <c r="C21" s="96"/>
      <c r="D21" s="96"/>
      <c r="E21" s="99"/>
      <c r="F21" s="100"/>
      <c r="G21" s="100"/>
      <c r="H21" s="100"/>
    </row>
    <row r="22" spans="3:12" ht="12.75">
      <c r="C22" s="87">
        <f>SUM(C15:C21)</f>
        <v>3069.5771454296573</v>
      </c>
      <c r="D22" s="87">
        <f aca="true" t="shared" si="9" ref="D22:H22">SUM(D15:D21)</f>
        <v>8618.582923908823</v>
      </c>
      <c r="E22" s="87">
        <f t="shared" si="9"/>
        <v>16756.959746669814</v>
      </c>
      <c r="F22" s="87">
        <f t="shared" si="9"/>
        <v>23479.070445426038</v>
      </c>
      <c r="G22" s="87">
        <f t="shared" si="9"/>
        <v>33912.87873514557</v>
      </c>
      <c r="H22" s="87">
        <f t="shared" si="9"/>
        <v>45562.22023343552</v>
      </c>
      <c r="J22" s="76">
        <f>C22+D22</f>
        <v>11688.16006933848</v>
      </c>
      <c r="K22" s="76">
        <f>E22+F22</f>
        <v>40236.03019209585</v>
      </c>
      <c r="L22" s="76">
        <f>G22+H22</f>
        <v>79475.0989685811</v>
      </c>
    </row>
    <row r="23" spans="7:8" ht="12.75">
      <c r="G23" s="77"/>
      <c r="H23" s="77"/>
    </row>
    <row r="24" spans="2:8" ht="12.75">
      <c r="B24" s="53" t="s">
        <v>32</v>
      </c>
      <c r="H24" s="77"/>
    </row>
    <row r="25" spans="2:8" ht="12.75">
      <c r="B25" s="53" t="s">
        <v>38</v>
      </c>
      <c r="F25" s="78">
        <f>F11*F8</f>
        <v>2180.412753276387</v>
      </c>
      <c r="G25" s="78">
        <f>F25</f>
        <v>2180.412753276387</v>
      </c>
      <c r="H25" s="78">
        <f>G25</f>
        <v>2180.412753276387</v>
      </c>
    </row>
    <row r="26" spans="2:8" ht="12.75">
      <c r="B26" s="75"/>
      <c r="C26" s="76"/>
      <c r="D26" s="76"/>
      <c r="E26" s="76"/>
      <c r="F26" s="76"/>
      <c r="G26" s="78">
        <f>G11*G8</f>
        <v>670.7836609472655</v>
      </c>
      <c r="H26" s="76">
        <f>G26</f>
        <v>670.7836609472655</v>
      </c>
    </row>
    <row r="27" spans="6:8" ht="12.75">
      <c r="F27" s="96"/>
      <c r="G27" s="97"/>
      <c r="H27" s="98">
        <f>H8*H11</f>
        <v>501.9217534786676</v>
      </c>
    </row>
    <row r="28" spans="2:8" ht="12.75">
      <c r="B28" s="75"/>
      <c r="C28" s="79"/>
      <c r="D28" s="79"/>
      <c r="E28" s="79"/>
      <c r="F28" s="79">
        <f>SUM(F25:F27)</f>
        <v>2180.412753276387</v>
      </c>
      <c r="G28" s="79">
        <f aca="true" t="shared" si="10" ref="G28:H28">SUM(G25:G27)</f>
        <v>2851.1964142236525</v>
      </c>
      <c r="H28" s="79">
        <f t="shared" si="10"/>
        <v>3353.11816770232</v>
      </c>
    </row>
    <row r="30" spans="2:12" ht="12.75">
      <c r="B30" s="92" t="s">
        <v>39</v>
      </c>
      <c r="C30" s="79">
        <f>C22+C28</f>
        <v>3069.5771454296573</v>
      </c>
      <c r="D30" s="79">
        <f aca="true" t="shared" si="11" ref="D30:H30">D22+D28</f>
        <v>8618.582923908823</v>
      </c>
      <c r="E30" s="79">
        <f t="shared" si="11"/>
        <v>16756.959746669814</v>
      </c>
      <c r="F30" s="79">
        <f t="shared" si="11"/>
        <v>25659.483198702423</v>
      </c>
      <c r="G30" s="79">
        <f t="shared" si="11"/>
        <v>36764.07514936922</v>
      </c>
      <c r="H30" s="79">
        <f t="shared" si="11"/>
        <v>48915.33840113784</v>
      </c>
      <c r="J30" s="76">
        <f>C30+D30</f>
        <v>11688.16006933848</v>
      </c>
      <c r="K30" s="76">
        <f>E30+F30</f>
        <v>42416.44294537224</v>
      </c>
      <c r="L30" s="76">
        <f>G30+H30</f>
        <v>85679.41355050706</v>
      </c>
    </row>
    <row r="31" spans="4:8" ht="12.75">
      <c r="D31" s="78"/>
      <c r="E31" s="78"/>
      <c r="F31" s="78"/>
      <c r="G31" s="78"/>
      <c r="H31" s="78"/>
    </row>
    <row r="34" spans="3:4" ht="12.75">
      <c r="C34" s="79"/>
      <c r="D34" s="79"/>
    </row>
    <row r="35" spans="2:3" ht="12.75">
      <c r="B35" s="53" t="s">
        <v>30</v>
      </c>
      <c r="C35" s="86" t="s">
        <v>31</v>
      </c>
    </row>
  </sheetData>
  <hyperlinks>
    <hyperlink ref="C35" r:id="rId1" display="../../../lewisn/AppData/Local/Microsoft/Windows/Temporary%20Internet%20Files/CapitalFinanceGroup/Sewer%20Rates/2016%20Rate/DivelyMeeting/WTDSewerRate2016.04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19</v>
      </c>
      <c r="B1" s="2"/>
      <c r="C1" s="2"/>
      <c r="D1" s="2"/>
      <c r="E1" s="2"/>
      <c r="F1" s="2"/>
      <c r="G1" s="2"/>
      <c r="H1" s="1"/>
      <c r="I1" s="1"/>
    </row>
    <row r="2" spans="1:8" ht="14.4" thickBot="1">
      <c r="A2" s="29"/>
      <c r="B2" s="2"/>
      <c r="C2" s="2"/>
      <c r="D2" s="2"/>
      <c r="E2" s="2"/>
      <c r="F2" s="2"/>
      <c r="G2" s="2"/>
      <c r="H2" s="3"/>
    </row>
    <row r="3" spans="1:8" ht="18" customHeight="1" thickTop="1">
      <c r="A3" s="4" t="s">
        <v>22</v>
      </c>
      <c r="B3" s="5"/>
      <c r="C3" s="6"/>
      <c r="D3" s="6"/>
      <c r="E3" s="6"/>
      <c r="F3" s="6"/>
      <c r="G3" s="7"/>
      <c r="H3" s="3"/>
    </row>
    <row r="4" spans="1:8" ht="18" customHeight="1">
      <c r="A4" s="8" t="s">
        <v>0</v>
      </c>
      <c r="B4" s="9"/>
      <c r="C4" s="10"/>
      <c r="D4" s="10"/>
      <c r="E4" s="10"/>
      <c r="F4" s="10"/>
      <c r="G4" s="11"/>
      <c r="H4" s="3"/>
    </row>
    <row r="5" spans="1:7" ht="18" customHeight="1">
      <c r="A5" s="12" t="s">
        <v>1</v>
      </c>
      <c r="B5" s="13"/>
      <c r="C5" s="13"/>
      <c r="D5" s="13"/>
      <c r="E5" s="13"/>
      <c r="F5" s="13"/>
      <c r="G5" s="14"/>
    </row>
    <row r="6" spans="1:7" ht="18" customHeight="1">
      <c r="A6" s="12" t="s">
        <v>2</v>
      </c>
      <c r="B6" s="13"/>
      <c r="C6" s="13"/>
      <c r="D6" s="13"/>
      <c r="E6" s="13"/>
      <c r="F6" s="13"/>
      <c r="G6" s="14"/>
    </row>
    <row r="7" spans="1:7" ht="18" customHeight="1">
      <c r="A7" s="12" t="s">
        <v>15</v>
      </c>
      <c r="B7" s="13"/>
      <c r="C7" s="13"/>
      <c r="D7" s="13"/>
      <c r="E7" s="13"/>
      <c r="F7" s="13"/>
      <c r="G7" s="14"/>
    </row>
    <row r="8" spans="1:7" ht="18" customHeight="1">
      <c r="A8" s="12" t="s">
        <v>3</v>
      </c>
      <c r="B8" s="13"/>
      <c r="C8" s="13"/>
      <c r="D8" s="13"/>
      <c r="E8" s="13"/>
      <c r="F8" s="13"/>
      <c r="G8" s="14"/>
    </row>
    <row r="9" spans="1:7" ht="18" customHeight="1" thickBot="1">
      <c r="A9" s="15" t="s">
        <v>16</v>
      </c>
      <c r="B9" s="16"/>
      <c r="C9" s="16"/>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111"/>
      <c r="B12" s="112"/>
      <c r="C12" s="112"/>
      <c r="D12" s="112"/>
      <c r="E12" s="112"/>
      <c r="F12" s="112"/>
      <c r="G12" s="113"/>
      <c r="I12" s="53"/>
    </row>
    <row r="13" spans="1:7" ht="35.25" customHeight="1" thickBot="1">
      <c r="A13" s="114"/>
      <c r="B13" s="115"/>
      <c r="C13" s="115"/>
      <c r="D13" s="115"/>
      <c r="E13" s="115"/>
      <c r="F13" s="115"/>
      <c r="G13" s="116"/>
    </row>
    <row r="14" spans="1:7" ht="18" customHeight="1">
      <c r="A14" s="69"/>
      <c r="B14" s="69"/>
      <c r="C14" s="69"/>
      <c r="D14" s="69"/>
      <c r="E14" s="69"/>
      <c r="F14" s="69"/>
      <c r="G14" s="69"/>
    </row>
    <row r="15" spans="1:7" ht="18" customHeight="1" thickBot="1">
      <c r="A15" s="40" t="s">
        <v>4</v>
      </c>
      <c r="B15" s="13"/>
      <c r="C15" s="18"/>
      <c r="D15" s="18"/>
      <c r="E15" s="18"/>
      <c r="F15" s="18"/>
      <c r="G15" s="18"/>
    </row>
    <row r="16" spans="1:9" ht="27.6">
      <c r="A16" s="30" t="s">
        <v>17</v>
      </c>
      <c r="B16" s="31"/>
      <c r="C16" s="49" t="s">
        <v>9</v>
      </c>
      <c r="D16" s="49" t="s">
        <v>10</v>
      </c>
      <c r="E16" s="49" t="s">
        <v>12</v>
      </c>
      <c r="F16" s="50" t="s">
        <v>13</v>
      </c>
      <c r="G16" s="55" t="s">
        <v>14</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 customHeight="1">
      <c r="A40" s="110" t="s">
        <v>23</v>
      </c>
      <c r="B40" s="110"/>
      <c r="C40" s="110"/>
      <c r="D40" s="110"/>
      <c r="E40" s="110"/>
      <c r="F40" s="110"/>
      <c r="G40" s="110"/>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5" customHeight="1">
      <c r="A43" s="106" t="s">
        <v>21</v>
      </c>
      <c r="B43" s="106"/>
      <c r="C43" s="106"/>
      <c r="D43" s="106"/>
      <c r="E43" s="106"/>
      <c r="F43" s="106"/>
      <c r="G43" s="106"/>
      <c r="H43" s="28"/>
      <c r="I43" s="28"/>
    </row>
    <row r="44" spans="1:9" ht="14.4" customHeight="1">
      <c r="A44" s="107"/>
      <c r="B44" s="108"/>
      <c r="C44" s="108"/>
      <c r="D44" s="108"/>
      <c r="E44" s="108"/>
      <c r="F44" s="108"/>
      <c r="G44" s="108"/>
      <c r="H44" s="28"/>
      <c r="I44" s="28"/>
    </row>
    <row r="45" spans="1:7" ht="13.8">
      <c r="A45" s="104"/>
      <c r="B45" s="104"/>
      <c r="C45" s="104"/>
      <c r="D45" s="104"/>
      <c r="E45" s="104"/>
      <c r="F45" s="104"/>
      <c r="G45" s="104"/>
    </row>
    <row r="46" spans="1:7" ht="14.4" customHeight="1">
      <c r="A46" s="109"/>
      <c r="B46" s="109"/>
      <c r="C46" s="109"/>
      <c r="D46" s="109"/>
      <c r="E46" s="109"/>
      <c r="F46" s="109"/>
      <c r="G46" s="109"/>
    </row>
    <row r="47" spans="1:9" ht="13.8">
      <c r="A47" s="104"/>
      <c r="B47" s="104"/>
      <c r="C47" s="104"/>
      <c r="D47" s="104"/>
      <c r="E47" s="104"/>
      <c r="F47" s="104"/>
      <c r="G47" s="104"/>
      <c r="H47" s="28"/>
      <c r="I47" s="54"/>
    </row>
    <row r="48" spans="1:7" ht="13.8">
      <c r="A48" s="13"/>
      <c r="B48" s="13"/>
      <c r="C48" s="13"/>
      <c r="D48" s="13"/>
      <c r="E48" s="13"/>
      <c r="F48" s="13"/>
      <c r="G48" s="13"/>
    </row>
    <row r="49" spans="1:7" ht="13.8">
      <c r="A49" s="13"/>
      <c r="B49" s="13"/>
      <c r="C49" s="13"/>
      <c r="D49" s="13"/>
      <c r="E49" s="13"/>
      <c r="F49" s="13"/>
      <c r="G49" s="13"/>
    </row>
    <row r="50" spans="1:7" ht="13.8">
      <c r="A50" s="13"/>
      <c r="B50" s="13"/>
      <c r="C50" s="13"/>
      <c r="D50" s="13"/>
      <c r="E50" s="13"/>
      <c r="F50" s="13"/>
      <c r="G50" s="13"/>
    </row>
    <row r="51" spans="1:7" ht="13.8">
      <c r="A51" s="13"/>
      <c r="B51" s="13"/>
      <c r="C51" s="13"/>
      <c r="D51" s="13"/>
      <c r="E51" s="13"/>
      <c r="F51" s="13"/>
      <c r="G51" s="13"/>
    </row>
    <row r="52" spans="1:7" ht="13.8">
      <c r="A52" s="13"/>
      <c r="B52" s="13"/>
      <c r="C52" s="13"/>
      <c r="D52" s="13"/>
      <c r="E52" s="13"/>
      <c r="F52" s="13"/>
      <c r="G52" s="13"/>
    </row>
    <row r="53" spans="1:7" ht="13.8">
      <c r="A53" s="13"/>
      <c r="B53" s="13"/>
      <c r="C53" s="13"/>
      <c r="D53" s="13"/>
      <c r="E53" s="13"/>
      <c r="F53" s="13"/>
      <c r="G53" s="13"/>
    </row>
    <row r="54" spans="1:7" ht="13.8">
      <c r="A54" s="13"/>
      <c r="B54" s="13"/>
      <c r="C54" s="13"/>
      <c r="D54" s="13"/>
      <c r="E54" s="13"/>
      <c r="F54" s="13"/>
      <c r="G54" s="13"/>
    </row>
    <row r="55" spans="1:7" ht="13.8">
      <c r="A55" s="13"/>
      <c r="B55" s="13"/>
      <c r="C55" s="13"/>
      <c r="D55" s="13"/>
      <c r="E55" s="13"/>
      <c r="F55" s="13"/>
      <c r="G55" s="13"/>
    </row>
    <row r="56" spans="1:7" ht="13.8">
      <c r="A56" s="13"/>
      <c r="B56" s="13"/>
      <c r="C56" s="13"/>
      <c r="D56" s="13"/>
      <c r="E56" s="13"/>
      <c r="F56" s="13"/>
      <c r="G56" s="13"/>
    </row>
    <row r="57" spans="1:7" ht="13.8">
      <c r="A57" s="13"/>
      <c r="B57" s="13"/>
      <c r="C57" s="13"/>
      <c r="D57" s="13"/>
      <c r="E57" s="13"/>
      <c r="F57" s="13"/>
      <c r="G57" s="13"/>
    </row>
    <row r="58" spans="1:7" ht="13.8">
      <c r="A58" s="13"/>
      <c r="B58" s="13"/>
      <c r="C58" s="13"/>
      <c r="D58" s="13"/>
      <c r="E58" s="13"/>
      <c r="F58" s="13"/>
      <c r="G58" s="13"/>
    </row>
    <row r="59" spans="1:7" ht="13.8">
      <c r="A59" s="13"/>
      <c r="B59" s="13"/>
      <c r="C59" s="13"/>
      <c r="D59" s="13"/>
      <c r="E59" s="13"/>
      <c r="F59" s="13"/>
      <c r="G59" s="13"/>
    </row>
    <row r="60" spans="1:7" ht="13.8">
      <c r="A60" s="13"/>
      <c r="B60" s="13"/>
      <c r="C60" s="13"/>
      <c r="D60" s="13"/>
      <c r="E60" s="13"/>
      <c r="F60" s="13"/>
      <c r="G60" s="13"/>
    </row>
    <row r="61" spans="1:7" ht="13.8">
      <c r="A61" s="13"/>
      <c r="B61" s="13"/>
      <c r="C61" s="13"/>
      <c r="D61" s="13"/>
      <c r="E61" s="13"/>
      <c r="F61" s="13"/>
      <c r="G61" s="13"/>
    </row>
    <row r="62" spans="1:7" ht="13.8">
      <c r="A62" s="13"/>
      <c r="B62" s="13"/>
      <c r="C62" s="13"/>
      <c r="D62" s="13"/>
      <c r="E62" s="13"/>
      <c r="F62" s="13"/>
      <c r="G62" s="13"/>
    </row>
    <row r="63" spans="1:7" ht="13.8">
      <c r="A63" s="13"/>
      <c r="B63" s="13"/>
      <c r="C63" s="13"/>
      <c r="D63" s="13"/>
      <c r="E63" s="13"/>
      <c r="F63" s="13"/>
      <c r="G63" s="13"/>
    </row>
    <row r="64" spans="1:7" ht="13.8">
      <c r="A64" s="13"/>
      <c r="B64" s="13"/>
      <c r="C64" s="13"/>
      <c r="D64" s="13"/>
      <c r="E64" s="13"/>
      <c r="F64" s="13"/>
      <c r="G64" s="13"/>
    </row>
    <row r="65" spans="1:7" ht="13.8">
      <c r="A65" s="13"/>
      <c r="B65" s="13"/>
      <c r="C65" s="13"/>
      <c r="D65" s="13"/>
      <c r="E65" s="13"/>
      <c r="F65" s="13"/>
      <c r="G65" s="13"/>
    </row>
    <row r="66" spans="1:7" ht="13.8">
      <c r="A66" s="13"/>
      <c r="B66" s="13"/>
      <c r="C66" s="13"/>
      <c r="D66" s="13"/>
      <c r="E66" s="13"/>
      <c r="F66" s="13"/>
      <c r="G66" s="13"/>
    </row>
    <row r="67" spans="1:7" ht="13.8">
      <c r="A67" s="13"/>
      <c r="B67" s="13"/>
      <c r="C67" s="13"/>
      <c r="D67" s="13"/>
      <c r="E67" s="13"/>
      <c r="F67" s="13"/>
      <c r="G67" s="13"/>
    </row>
    <row r="68" spans="1:7" ht="13.8">
      <c r="A68" s="13"/>
      <c r="B68" s="13"/>
      <c r="C68" s="13"/>
      <c r="D68" s="13"/>
      <c r="E68" s="13"/>
      <c r="F68" s="13"/>
      <c r="G68" s="13"/>
    </row>
    <row r="69" spans="1:7" ht="13.8">
      <c r="A69" s="13"/>
      <c r="B69" s="13"/>
      <c r="C69" s="13"/>
      <c r="D69" s="13"/>
      <c r="E69" s="13"/>
      <c r="F69" s="13"/>
      <c r="G69" s="13"/>
    </row>
    <row r="70" spans="1:7" ht="13.8">
      <c r="A70" s="13"/>
      <c r="B70" s="13"/>
      <c r="C70" s="13"/>
      <c r="D70" s="13"/>
      <c r="E70" s="13"/>
      <c r="F70" s="13"/>
      <c r="G70" s="13"/>
    </row>
    <row r="71" spans="1:7" ht="13.8">
      <c r="A71" s="13"/>
      <c r="B71" s="13"/>
      <c r="C71" s="13"/>
      <c r="D71" s="13"/>
      <c r="E71" s="13"/>
      <c r="F71" s="13"/>
      <c r="G71" s="13"/>
    </row>
    <row r="72" spans="1:7" ht="13.8">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C2384EBA-7E68-4F26-B682-8BE0D9F1ECDD}">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Ceban, Valerie</cp:lastModifiedBy>
  <cp:lastPrinted>2015-03-16T21:11:58Z</cp:lastPrinted>
  <dcterms:created xsi:type="dcterms:W3CDTF">1999-06-02T23:29:55Z</dcterms:created>
  <dcterms:modified xsi:type="dcterms:W3CDTF">2016-09-20T21:34:49Z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