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firstSheet="2" activeTab="2"/>
  </bookViews>
  <sheets>
    <sheet name="2016 Fiscal Note BHO Fund 1120" sheetId="1" state="hidden" r:id="rId1"/>
    <sheet name="2016 Fiscal Note SA Fund 1260" sheetId="2" state="hidden" r:id="rId2"/>
    <sheet name="2016 Fiscal Note BSK" sheetId="3" r:id="rId3"/>
    <sheet name="2016 Fiscal Note BSK DCHS" sheetId="4" state="hidden" r:id="rId4"/>
    <sheet name="2016 Fiscal Note BSK PH" sheetId="5" state="hidden" r:id="rId5"/>
  </sheets>
  <definedNames>
    <definedName name="_xlnm.Print_Area" localSheetId="0">'2016 Fiscal Note BHO Fund 1120'!$A$1:$G$46</definedName>
    <definedName name="_xlnm.Print_Area" localSheetId="2">'2016 Fiscal Note BSK'!$A$1:$G$45</definedName>
    <definedName name="_xlnm.Print_Area" localSheetId="3">'2016 Fiscal Note BSK DCHS'!$A$1:$G$45</definedName>
    <definedName name="_xlnm.Print_Area" localSheetId="4">'2016 Fiscal Note BSK PH'!$A$1:$G$45</definedName>
    <definedName name="_xlnm.Print_Area" localSheetId="1">'2016 Fiscal Note SA Fund 1260'!$A$1:$G$46</definedName>
  </definedNames>
  <calcPr fullCalcOnLoad="1"/>
</workbook>
</file>

<file path=xl/sharedStrings.xml><?xml version="1.0" encoding="utf-8"?>
<sst xmlns="http://schemas.openxmlformats.org/spreadsheetml/2006/main" count="300" uniqueCount="83">
  <si>
    <t xml:space="preserve">Title: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</si>
  <si>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</si>
  <si>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</si>
  <si>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</si>
  <si>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</si>
  <si>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</si>
  <si>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</si>
  <si>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</si>
  <si>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</si>
  <si>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</si>
  <si>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</si>
  <si>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</si>
  <si>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</si>
  <si>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</si>
  <si>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</si>
  <si>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</si>
  <si>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</si>
  <si>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</si>
  <si>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</si>
  <si>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</si>
  <si>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</si>
  <si>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</si>
  <si>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If the legislation includes a contract or interlocal agreement that has an impact past the subsequent two biennia,         please note the fiscal impact through the end of the contract or interlocal agreement.</t>
  </si>
  <si>
    <t>*  A financial plan should accompany the fiscal note if there is an expenditure impact of five percent or more to the fund</t>
  </si>
  <si>
    <t>or appropriation in the general fund.</t>
  </si>
  <si>
    <r>
      <t xml:space="preserve">Fiscal Note Guidance </t>
    </r>
    <r>
      <rPr>
        <i/>
        <sz val="10.5"/>
        <rFont val="Univers"/>
        <family val="0"/>
      </rPr>
      <t>(</t>
    </r>
    <r>
      <rPr>
        <b/>
        <i/>
        <sz val="10.5"/>
        <rFont val="Univers"/>
        <family val="0"/>
      </rPr>
      <t>Do not print this section for information use only</t>
    </r>
    <r>
      <rPr>
        <i/>
        <sz val="10.5"/>
        <rFont val="Univers"/>
        <family val="0"/>
      </rPr>
      <t>)</t>
    </r>
  </si>
  <si>
    <t xml:space="preserve">* Make sure all fields in the Note are complete. </t>
  </si>
  <si>
    <t>* Confirm that revenues and expenditures match Hyperion, PIC and financial plan if applicable.</t>
  </si>
  <si>
    <t>Behavioral Health Integration</t>
  </si>
  <si>
    <t>Affected Agency and/or Agencies:   KC DCHS: Mental Health and Chemical Dependency</t>
  </si>
  <si>
    <t>Note Prepared By:  DCHS Staff</t>
  </si>
  <si>
    <t>Date Prepared: 10/06/2015</t>
  </si>
  <si>
    <t>Wages and Benefits (51000)</t>
  </si>
  <si>
    <t>Supplies (52000)</t>
  </si>
  <si>
    <t>Services (53000)</t>
  </si>
  <si>
    <t>Intergovernmental Services (55000)</t>
  </si>
  <si>
    <t xml:space="preserve">Other Fund Transactions </t>
  </si>
  <si>
    <t>Federal Grants</t>
  </si>
  <si>
    <t>State Grants</t>
  </si>
  <si>
    <t xml:space="preserve">Local </t>
  </si>
  <si>
    <t xml:space="preserve">Other </t>
  </si>
  <si>
    <t xml:space="preserve">Expenditures to: </t>
  </si>
  <si>
    <t>Revenue from:</t>
  </si>
  <si>
    <t>Supplemental Request</t>
  </si>
  <si>
    <t xml:space="preserve">Intergovernmental </t>
  </si>
  <si>
    <t xml:space="preserve">Title:  </t>
  </si>
  <si>
    <t>DCHS</t>
  </si>
  <si>
    <t xml:space="preserve">Medicaid </t>
  </si>
  <si>
    <t>Cosolidate the Alcohol and Substance Abuse fund (1260) &amp; Mental Health fund (1120) to new Behavioral Health fund.  Fund appropriations and balances will consolidate in fund 1120.</t>
  </si>
  <si>
    <t>DCHS/MHCADSD</t>
  </si>
  <si>
    <t>Consolidate the the appropriation for Alcohol and Substance Abuse fund (1260) &amp; Mental Health fund (1120) to new Behavioral Health fund.  Fund appropriations and balances will consolidate in fund 1120.</t>
  </si>
  <si>
    <t>State-Others</t>
  </si>
  <si>
    <t>Intergovernmental</t>
  </si>
  <si>
    <t>Steve Andryszewski</t>
  </si>
  <si>
    <t>This fiscal note represents the effects of transferring the existing appropriation amount of $45,875,000 for 2016 currently residing in the Alcohol and Substance Abuse fund and transfers it to the renamed Behavioral Health Fund.  In addition, the note increases Medicaid revenue by $20,000,000 for 2016.  Effective April 2016, all Medicaid funding relating to the treatment of substance use disorder will be administered through the Behavioral Health Fund.  This estimate is based on current usage as reported by the state.</t>
  </si>
  <si>
    <t>Medicaid</t>
  </si>
  <si>
    <t>This fiscal note reduces the appropriation currently in the Alcohol and Substance Abuse fund for 2016 so that it can be transferred to the Behavioral Health fund and estimates the necessary appropriation needed to operate to close out the fund by June 2016.</t>
  </si>
  <si>
    <t>Local</t>
  </si>
  <si>
    <t>Does this legislation require a budget supplemental? Yes</t>
  </si>
  <si>
    <t>*  If the legislation includes a contract or interlocal agreement that has an impact past the subsequent two biennia, please note the fiscal impact through the end of the contract or interlocal agreement.</t>
  </si>
  <si>
    <t>XXXX</t>
  </si>
  <si>
    <t>Other</t>
  </si>
  <si>
    <t>Wages and Benefits</t>
  </si>
  <si>
    <t>Supplies</t>
  </si>
  <si>
    <t>Interfund Transfers</t>
  </si>
  <si>
    <t xml:space="preserve">Best Starts For Kids </t>
  </si>
  <si>
    <t>Date Prepared: 10/26/2015</t>
  </si>
  <si>
    <t>Initial Supplemental Appropriation request for planning costs, election costs and specific health expenditures as approved by Council in Ordinance 18088, Section 5.</t>
  </si>
  <si>
    <t>Public Health</t>
  </si>
  <si>
    <t>Interfund Transfer</t>
  </si>
  <si>
    <t>Vehicles</t>
  </si>
  <si>
    <t>Contracts</t>
  </si>
  <si>
    <t>PHSKC</t>
  </si>
  <si>
    <t>Note Prepared By:  PH Staff</t>
  </si>
  <si>
    <t>Christopher McGowen</t>
  </si>
  <si>
    <t>Affected Agency and/or Agencies:   KC DCHS, PHSKC</t>
  </si>
  <si>
    <t xml:space="preserve">This fiscal note represents an initial appropriation request of $6,951,000 for DCHS, which is made up of $2,000,000 for DCHS and Public Health to plan for the implementation of the Best Starts for Kids programming; $1,870,000 in costs related to the special election; and $3,081,000 in specific health expenditures as approved in Ordinance 18088, Section 5. </t>
  </si>
  <si>
    <t>Initial Supplemental Appropriation request for planning costs and specific health expenditures as approved by Council in Ordinance 18088, Section 5.</t>
  </si>
  <si>
    <t>This fiscal note requests additional appropriation for Public Health to carry out the planning for Best Starts for Kids and administer specific health programs as approved in Ordinance 18088, Section 5.</t>
  </si>
  <si>
    <t>Note Prepared By:  DCHS &amp; PH Staff</t>
  </si>
  <si>
    <t>Steve Andryszewski &amp; Christopher McGowan</t>
  </si>
  <si>
    <t>Initial Supplemental Appropriation request for planning costs, election costs and specific health expenditures relating to Best Starts for Kids as approved by Council in Ordinance 18088, Section 8C.</t>
  </si>
  <si>
    <t>This fiscal note represents an initial appropriation request of $6,951,000 for DCHS, which is made up of $2,000,000 for DCHS and Public Health to plan for the implementation of the Best Starts for Kids (BSK) programming; $1,870,000 in costs related to the special election; and $3,081,000 in specific health expenditures as approved in Ordinance 18088, Section 8.C.  In addition, the fiscal note requests additional appropriation for Public Health to carry out the planning for BSK and administer specific health programs as approved in Ordinance 18088, Section 8.C.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</si>
</sst>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b/>
      <i/>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4" fillId="0" borderId="19" xfId="0" applyFont="1" applyBorder="1" applyAlignment="1">
      <alignment horizontal="left" wrapText="1"/>
    </xf>
    <xf numFmtId="167" fontId="4" fillId="0" borderId="32" xfId="42" applyNumberFormat="1" applyFont="1" applyBorder="1" applyAlignment="1">
      <alignment/>
    </xf>
    <xf numFmtId="167" fontId="4" fillId="0" borderId="33" xfId="42" applyNumberFormat="1" applyFont="1" applyBorder="1" applyAlignment="1">
      <alignment/>
    </xf>
    <xf numFmtId="14" fontId="4" fillId="0" borderId="16" xfId="0" applyNumberFormat="1" applyFont="1" applyBorder="1" applyAlignment="1">
      <alignment/>
    </xf>
    <xf numFmtId="3" fontId="4" fillId="0" borderId="32" xfId="0" applyNumberFormat="1" applyFont="1" applyBorder="1" applyAlignment="1">
      <alignment wrapText="1"/>
    </xf>
    <xf numFmtId="3" fontId="4" fillId="0" borderId="33" xfId="0" applyNumberFormat="1" applyFont="1" applyBorder="1" applyAlignment="1">
      <alignment wrapText="1"/>
    </xf>
    <xf numFmtId="0" fontId="4" fillId="0" borderId="24"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wrapText="1"/>
    </xf>
    <xf numFmtId="0" fontId="4" fillId="0" borderId="29" xfId="0" applyFont="1" applyFill="1" applyBorder="1" applyAlignment="1">
      <alignment/>
    </xf>
    <xf numFmtId="0" fontId="4" fillId="0" borderId="30" xfId="0" applyFont="1" applyFill="1" applyBorder="1" applyAlignment="1">
      <alignment/>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45" xfId="0" applyFont="1" applyBorder="1" applyAlignment="1">
      <alignment horizontal="left" wrapText="1"/>
    </xf>
    <xf numFmtId="0" fontId="4" fillId="0" borderId="45"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7"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27"/>
  <sheetViews>
    <sheetView workbookViewId="0" topLeftCell="A13">
      <selection activeCell="E38" sqref="E38"/>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50</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1120</v>
      </c>
      <c r="D17" s="71" t="s">
        <v>37</v>
      </c>
      <c r="E17" s="20">
        <v>14358180.95</v>
      </c>
      <c r="F17" s="20">
        <v>17992309</v>
      </c>
      <c r="G17" s="64">
        <v>18885454</v>
      </c>
    </row>
    <row r="18" spans="1:7" ht="18" customHeight="1">
      <c r="A18" s="33" t="s">
        <v>46</v>
      </c>
      <c r="B18" s="19"/>
      <c r="C18" s="56">
        <v>1120</v>
      </c>
      <c r="D18" s="71" t="s">
        <v>38</v>
      </c>
      <c r="E18" s="20">
        <v>19682645.12</v>
      </c>
      <c r="F18" s="20">
        <v>35723878</v>
      </c>
      <c r="G18" s="64">
        <v>36941878</v>
      </c>
    </row>
    <row r="19" spans="1:7" ht="18" customHeight="1">
      <c r="A19" s="33" t="s">
        <v>46</v>
      </c>
      <c r="B19" s="19"/>
      <c r="C19" s="56">
        <v>1120</v>
      </c>
      <c r="D19" s="71" t="s">
        <v>47</v>
      </c>
      <c r="E19" s="20">
        <v>32000000</v>
      </c>
      <c r="F19" s="20">
        <v>18196834</v>
      </c>
      <c r="G19" s="64">
        <v>18196834</v>
      </c>
    </row>
    <row r="20" spans="1:7" ht="18" customHeight="1">
      <c r="A20" s="33" t="s">
        <v>46</v>
      </c>
      <c r="B20" s="19"/>
      <c r="C20" s="56">
        <v>1120</v>
      </c>
      <c r="D20" s="71" t="s">
        <v>51</v>
      </c>
      <c r="E20" s="20"/>
      <c r="F20" s="20">
        <v>13692818</v>
      </c>
      <c r="G20" s="64">
        <v>15796607</v>
      </c>
    </row>
    <row r="21" spans="1:7" ht="18" customHeight="1">
      <c r="A21" s="33" t="s">
        <v>46</v>
      </c>
      <c r="B21" s="19"/>
      <c r="C21" s="56">
        <v>1120</v>
      </c>
      <c r="D21" s="71" t="s">
        <v>57</v>
      </c>
      <c r="E21" s="20"/>
      <c r="F21" s="20">
        <v>1128492</v>
      </c>
      <c r="G21" s="64">
        <v>1204100</v>
      </c>
    </row>
    <row r="22" spans="1:7" ht="18" customHeight="1">
      <c r="A22" s="33" t="s">
        <v>46</v>
      </c>
      <c r="B22" s="19"/>
      <c r="C22" s="56">
        <v>1120</v>
      </c>
      <c r="D22" s="71" t="s">
        <v>52</v>
      </c>
      <c r="E22" s="20"/>
      <c r="F22" s="21">
        <v>2454584</v>
      </c>
      <c r="G22" s="65">
        <v>2619041</v>
      </c>
    </row>
    <row r="23" spans="1:7" ht="18" customHeight="1">
      <c r="A23" s="33"/>
      <c r="B23" s="19"/>
      <c r="C23" s="58"/>
      <c r="D23" s="71"/>
      <c r="E23" s="21"/>
      <c r="F23" s="21"/>
      <c r="G23" s="65"/>
    </row>
    <row r="24" spans="1:7" ht="18" customHeight="1" thickBot="1">
      <c r="A24" s="34"/>
      <c r="B24" s="35" t="s">
        <v>3</v>
      </c>
      <c r="C24" s="59"/>
      <c r="D24" s="59"/>
      <c r="E24" s="48">
        <f>SUM(E17:E23)</f>
        <v>66040826.07</v>
      </c>
      <c r="F24" s="48">
        <f>SUM(F17:F23)</f>
        <v>89188915</v>
      </c>
      <c r="G24" s="63">
        <f>SUM(G17:G23)</f>
        <v>93643914</v>
      </c>
    </row>
    <row r="25" spans="1:7" ht="18" customHeight="1">
      <c r="A25" s="18"/>
      <c r="B25" s="18"/>
      <c r="C25" s="60"/>
      <c r="D25" s="60"/>
      <c r="E25" s="22"/>
      <c r="F25" s="22"/>
      <c r="G25" s="22"/>
    </row>
    <row r="26" spans="1:7" ht="18" customHeight="1" thickBot="1">
      <c r="A26" s="39" t="s">
        <v>41</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1120</v>
      </c>
      <c r="D28" s="56" t="s">
        <v>49</v>
      </c>
      <c r="E28" s="51">
        <v>-45875000</v>
      </c>
      <c r="F28" s="51">
        <v>-89346552.16000003</v>
      </c>
      <c r="G28" s="66">
        <v>-93774732.96000004</v>
      </c>
    </row>
    <row r="29" spans="1:7" ht="18" customHeight="1">
      <c r="A29" s="33" t="s">
        <v>43</v>
      </c>
      <c r="B29" s="23"/>
      <c r="C29" s="58">
        <v>1120</v>
      </c>
      <c r="D29" s="56" t="s">
        <v>49</v>
      </c>
      <c r="E29" s="20">
        <v>-20000000</v>
      </c>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-65875000</v>
      </c>
      <c r="F32" s="48">
        <f>SUM(F28:F31)</f>
        <v>-89346552.16000003</v>
      </c>
      <c r="G32" s="63">
        <f>SUM(G28:G31)</f>
        <v>-93774732.96000004</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51">
        <v>-7253700</v>
      </c>
      <c r="F36" s="51">
        <v>-7214324</v>
      </c>
      <c r="G36" s="66">
        <v>-7088768</v>
      </c>
      <c r="H36" s="26"/>
      <c r="I36" s="26"/>
    </row>
    <row r="37" spans="1:9" ht="18" customHeight="1">
      <c r="A37" s="33" t="s">
        <v>33</v>
      </c>
      <c r="B37" s="19"/>
      <c r="C37" s="19"/>
      <c r="D37" s="23"/>
      <c r="E37" s="51">
        <v>-31000</v>
      </c>
      <c r="F37" s="51">
        <v>-33108</v>
      </c>
      <c r="G37" s="66">
        <v>-33077</v>
      </c>
      <c r="H37" s="27"/>
      <c r="I37" s="27"/>
    </row>
    <row r="38" spans="1:9" ht="18" customHeight="1">
      <c r="A38" s="33" t="s">
        <v>34</v>
      </c>
      <c r="B38" s="19"/>
      <c r="C38" s="19"/>
      <c r="D38" s="23"/>
      <c r="E38" s="51">
        <f>-55466381-805</f>
        <v>-55467186</v>
      </c>
      <c r="F38" s="51">
        <v>-77910644.16000003</v>
      </c>
      <c r="G38" s="66">
        <v>-81563635.96000004</v>
      </c>
      <c r="H38" s="27"/>
      <c r="I38" s="27"/>
    </row>
    <row r="39" spans="1:7" ht="18" customHeight="1">
      <c r="A39" s="33" t="s">
        <v>35</v>
      </c>
      <c r="B39" s="19"/>
      <c r="C39" s="19"/>
      <c r="D39" s="23"/>
      <c r="E39" s="51">
        <v>-3123114</v>
      </c>
      <c r="F39" s="51">
        <v>-4188476</v>
      </c>
      <c r="G39" s="66">
        <v>-5089252</v>
      </c>
    </row>
    <row r="40" spans="1:7" ht="18" customHeight="1">
      <c r="A40" s="41"/>
      <c r="B40" s="42"/>
      <c r="C40" s="42"/>
      <c r="D40" s="43"/>
      <c r="E40" s="72"/>
      <c r="F40" s="72"/>
      <c r="G40" s="73"/>
    </row>
    <row r="41" spans="1:9" ht="18" customHeight="1" thickBot="1">
      <c r="A41" s="34" t="s">
        <v>6</v>
      </c>
      <c r="B41" s="35"/>
      <c r="C41" s="35"/>
      <c r="D41" s="38"/>
      <c r="E41" s="48">
        <f>SUM(E36:E40)</f>
        <v>-65875000</v>
      </c>
      <c r="F41" s="48">
        <f>SUM(F36:F40)</f>
        <v>-89346552.16000003</v>
      </c>
      <c r="G41" s="63">
        <f>SUM(G36:G40)</f>
        <v>-93774732.96000004</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90" t="s">
        <v>54</v>
      </c>
      <c r="B44" s="90"/>
      <c r="C44" s="90"/>
      <c r="D44" s="90"/>
      <c r="E44" s="90"/>
      <c r="F44" s="90"/>
      <c r="G44" s="90"/>
      <c r="H44" s="28"/>
      <c r="I44" s="28"/>
    </row>
    <row r="45" spans="1:9" ht="18" customHeight="1">
      <c r="A45" s="90"/>
      <c r="B45" s="90"/>
      <c r="C45" s="90"/>
      <c r="D45" s="90"/>
      <c r="E45" s="90"/>
      <c r="F45" s="90"/>
      <c r="G45" s="90"/>
      <c r="H45" s="28"/>
      <c r="I45" s="28"/>
    </row>
    <row r="46" spans="1:9" ht="18" customHeight="1">
      <c r="A46" s="90"/>
      <c r="B46" s="90"/>
      <c r="C46" s="90"/>
      <c r="D46" s="90"/>
      <c r="E46" s="90"/>
      <c r="F46" s="90"/>
      <c r="G46" s="90"/>
      <c r="H46" s="28"/>
      <c r="I46" s="28"/>
    </row>
    <row r="47" spans="1:9" ht="18" customHeight="1">
      <c r="A47" s="91"/>
      <c r="B47" s="91"/>
      <c r="C47" s="91"/>
      <c r="D47" s="91"/>
      <c r="E47" s="91"/>
      <c r="F47" s="91"/>
      <c r="G47" s="91"/>
      <c r="H47" s="28"/>
      <c r="I47" s="28"/>
    </row>
    <row r="48" spans="1:9" ht="18" customHeight="1">
      <c r="A48" s="39" t="s">
        <v>25</v>
      </c>
      <c r="B48" s="13"/>
      <c r="C48" s="13"/>
      <c r="D48" s="13"/>
      <c r="E48" s="68"/>
      <c r="F48" s="68"/>
      <c r="G48" s="68"/>
      <c r="H48" s="28"/>
      <c r="I48" s="28"/>
    </row>
    <row r="49" spans="1:9" ht="42" customHeight="1">
      <c r="A49" s="88" t="s">
        <v>19</v>
      </c>
      <c r="B49" s="89"/>
      <c r="C49" s="89"/>
      <c r="D49" s="89"/>
      <c r="E49" s="89"/>
      <c r="F49" s="89"/>
      <c r="G49" s="89"/>
      <c r="H49" s="28"/>
      <c r="I49" s="28"/>
    </row>
    <row r="50" spans="1:7" ht="13.5">
      <c r="A50" s="13" t="s">
        <v>20</v>
      </c>
      <c r="B50" s="13"/>
      <c r="C50" s="13"/>
      <c r="D50" s="13"/>
      <c r="E50" s="13"/>
      <c r="F50" s="13"/>
      <c r="G50" s="13"/>
    </row>
    <row r="51" spans="1:7" ht="28.5" customHeight="1">
      <c r="A51" s="90" t="s">
        <v>22</v>
      </c>
      <c r="B51" s="90"/>
      <c r="C51" s="90"/>
      <c r="D51" s="90"/>
      <c r="E51" s="90"/>
      <c r="F51" s="90"/>
      <c r="G51" s="90"/>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27"/>
  <sheetViews>
    <sheetView workbookViewId="0" topLeftCell="A16">
      <selection activeCell="E29" sqref="E29"/>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0</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48</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42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1260</v>
      </c>
      <c r="D17" s="71" t="s">
        <v>37</v>
      </c>
      <c r="E17" s="20">
        <v>-14358180.95</v>
      </c>
      <c r="F17" s="20"/>
      <c r="G17" s="64"/>
    </row>
    <row r="18" spans="1:7" ht="18" customHeight="1">
      <c r="A18" s="33" t="s">
        <v>46</v>
      </c>
      <c r="B18" s="19"/>
      <c r="C18" s="56">
        <v>1260</v>
      </c>
      <c r="D18" s="71" t="s">
        <v>38</v>
      </c>
      <c r="E18" s="20">
        <v>-19682645.12</v>
      </c>
      <c r="F18" s="20"/>
      <c r="G18" s="64"/>
    </row>
    <row r="19" spans="1:7" ht="18" customHeight="1">
      <c r="A19" s="33" t="s">
        <v>46</v>
      </c>
      <c r="B19" s="19"/>
      <c r="C19" s="56">
        <v>1260</v>
      </c>
      <c r="D19" s="71" t="s">
        <v>55</v>
      </c>
      <c r="E19" s="20">
        <v>-12000000</v>
      </c>
      <c r="F19" s="20"/>
      <c r="G19" s="64"/>
    </row>
    <row r="20" spans="1:7" ht="18" customHeight="1">
      <c r="A20" s="33" t="s">
        <v>46</v>
      </c>
      <c r="B20" s="19"/>
      <c r="C20" s="56">
        <v>1260</v>
      </c>
      <c r="D20" s="71" t="s">
        <v>39</v>
      </c>
      <c r="E20" s="20">
        <v>244697</v>
      </c>
      <c r="F20" s="20"/>
      <c r="G20" s="64"/>
    </row>
    <row r="21" spans="1:7" ht="18" customHeight="1">
      <c r="A21" s="33" t="s">
        <v>46</v>
      </c>
      <c r="B21" s="19"/>
      <c r="C21" s="56">
        <v>1260</v>
      </c>
      <c r="D21" s="71" t="s">
        <v>44</v>
      </c>
      <c r="E21" s="20">
        <v>1144854</v>
      </c>
      <c r="F21" s="20"/>
      <c r="G21" s="64"/>
    </row>
    <row r="22" spans="1:7" ht="18" customHeight="1">
      <c r="A22" s="33" t="s">
        <v>46</v>
      </c>
      <c r="B22" s="19"/>
      <c r="C22" s="56">
        <v>1260</v>
      </c>
      <c r="D22" s="71" t="s">
        <v>40</v>
      </c>
      <c r="E22" s="20">
        <v>96261</v>
      </c>
      <c r="F22" s="20"/>
      <c r="G22" s="64"/>
    </row>
    <row r="23" spans="1:7" ht="18" customHeight="1">
      <c r="A23" s="33"/>
      <c r="B23" s="19"/>
      <c r="C23" s="58"/>
      <c r="D23" s="56"/>
      <c r="E23" s="21"/>
      <c r="F23" s="21"/>
      <c r="G23" s="65"/>
    </row>
    <row r="24" spans="1:7" ht="18" customHeight="1" thickBot="1">
      <c r="A24" s="34"/>
      <c r="B24" s="35" t="s">
        <v>3</v>
      </c>
      <c r="C24" s="59"/>
      <c r="D24" s="59"/>
      <c r="E24" s="48">
        <f>SUM(E17:E23)</f>
        <v>-44555014.07</v>
      </c>
      <c r="F24" s="48">
        <f>SUM(F17:F23)</f>
        <v>0</v>
      </c>
      <c r="G24" s="63">
        <f>SUM(G17:G23)</f>
        <v>0</v>
      </c>
    </row>
    <row r="25" spans="1:7" ht="18" customHeight="1">
      <c r="A25" s="18"/>
      <c r="B25" s="18"/>
      <c r="C25" s="60"/>
      <c r="D25" s="60"/>
      <c r="E25" s="22"/>
      <c r="F25" s="22"/>
      <c r="G25" s="22"/>
    </row>
    <row r="26" spans="1:7" ht="18" customHeight="1" thickBot="1">
      <c r="A26" s="39" t="s">
        <v>4</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1260</v>
      </c>
      <c r="D28" s="56" t="s">
        <v>49</v>
      </c>
      <c r="E28" s="51">
        <f>45874195+805</f>
        <v>45875000</v>
      </c>
      <c r="F28" s="51"/>
      <c r="G28" s="66"/>
    </row>
    <row r="29" spans="1:7" ht="18" customHeight="1">
      <c r="A29" s="33"/>
      <c r="B29" s="23"/>
      <c r="C29" s="58"/>
      <c r="D29" s="56"/>
      <c r="E29" s="20"/>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45875000</v>
      </c>
      <c r="F32" s="48">
        <f>SUM(F28:F31)</f>
        <v>0</v>
      </c>
      <c r="G32" s="63">
        <f>SUM(G28:G31)</f>
        <v>0</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46">
        <v>3831057.31</v>
      </c>
      <c r="F36" s="20"/>
      <c r="G36" s="64"/>
      <c r="H36" s="26"/>
      <c r="I36" s="26"/>
    </row>
    <row r="37" spans="1:9" ht="18" customHeight="1">
      <c r="A37" s="33" t="s">
        <v>33</v>
      </c>
      <c r="B37" s="19"/>
      <c r="C37" s="19"/>
      <c r="D37" s="23"/>
      <c r="E37" s="46">
        <v>-12500.605</v>
      </c>
      <c r="F37" s="20"/>
      <c r="G37" s="64"/>
      <c r="H37" s="27"/>
      <c r="I37" s="27"/>
    </row>
    <row r="38" spans="1:9" ht="18" customHeight="1">
      <c r="A38" s="33" t="s">
        <v>34</v>
      </c>
      <c r="B38" s="19"/>
      <c r="C38" s="19"/>
      <c r="D38" s="23"/>
      <c r="E38" s="46">
        <f>41999681.87+805</f>
        <v>42000486.87</v>
      </c>
      <c r="F38" s="20"/>
      <c r="G38" s="64"/>
      <c r="H38" s="27"/>
      <c r="I38" s="27"/>
    </row>
    <row r="39" spans="1:7" ht="18" customHeight="1">
      <c r="A39" s="33" t="s">
        <v>35</v>
      </c>
      <c r="B39" s="19"/>
      <c r="C39" s="19"/>
      <c r="D39" s="23"/>
      <c r="E39" s="46">
        <v>35908.8799999998</v>
      </c>
      <c r="F39" s="20"/>
      <c r="G39" s="64"/>
    </row>
    <row r="40" spans="1:7" ht="18" customHeight="1">
      <c r="A40" s="41" t="s">
        <v>36</v>
      </c>
      <c r="B40" s="42"/>
      <c r="C40" s="42"/>
      <c r="D40" s="43"/>
      <c r="E40" s="72">
        <v>20047.14</v>
      </c>
      <c r="F40" s="44"/>
      <c r="G40" s="45"/>
    </row>
    <row r="41" spans="1:9" ht="18" customHeight="1" thickBot="1">
      <c r="A41" s="34" t="s">
        <v>6</v>
      </c>
      <c r="B41" s="35"/>
      <c r="C41" s="35"/>
      <c r="D41" s="38"/>
      <c r="E41" s="48">
        <f>SUM(E36:E40)</f>
        <v>45874999.595</v>
      </c>
      <c r="F41" s="48">
        <f>SUM(F36:F40)</f>
        <v>0</v>
      </c>
      <c r="G41" s="63">
        <f>SUM(G36:G40)</f>
        <v>0</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88" t="s">
        <v>56</v>
      </c>
      <c r="B44" s="88"/>
      <c r="C44" s="88"/>
      <c r="D44" s="88"/>
      <c r="E44" s="88"/>
      <c r="F44" s="88"/>
      <c r="G44" s="88"/>
      <c r="H44" s="28"/>
      <c r="I44" s="28"/>
    </row>
    <row r="45" spans="1:9" ht="18" customHeight="1">
      <c r="A45" s="88"/>
      <c r="B45" s="88"/>
      <c r="C45" s="88"/>
      <c r="D45" s="88"/>
      <c r="E45" s="88"/>
      <c r="F45" s="88"/>
      <c r="G45" s="88"/>
      <c r="H45" s="28"/>
      <c r="I45" s="28"/>
    </row>
    <row r="46" spans="1:9" ht="18" customHeight="1">
      <c r="A46" s="88"/>
      <c r="B46" s="88"/>
      <c r="C46" s="88"/>
      <c r="D46" s="88"/>
      <c r="E46" s="88"/>
      <c r="F46" s="88"/>
      <c r="G46" s="88"/>
      <c r="H46" s="28"/>
      <c r="I46" s="28"/>
    </row>
    <row r="47" spans="1:9" ht="18" customHeight="1">
      <c r="A47" s="92"/>
      <c r="B47" s="92"/>
      <c r="C47" s="92"/>
      <c r="D47" s="92"/>
      <c r="E47" s="92"/>
      <c r="F47" s="92"/>
      <c r="G47" s="92"/>
      <c r="H47" s="28"/>
      <c r="I47" s="28"/>
    </row>
    <row r="48" spans="1:9" ht="18" customHeight="1">
      <c r="A48" s="39" t="s">
        <v>25</v>
      </c>
      <c r="B48" s="13"/>
      <c r="C48" s="13"/>
      <c r="D48" s="13"/>
      <c r="E48" s="68"/>
      <c r="F48" s="68"/>
      <c r="G48" s="68"/>
      <c r="H48" s="28"/>
      <c r="I48" s="28"/>
    </row>
    <row r="49" spans="1:9" ht="42" customHeight="1">
      <c r="A49" s="88" t="s">
        <v>19</v>
      </c>
      <c r="B49" s="89"/>
      <c r="C49" s="89"/>
      <c r="D49" s="89"/>
      <c r="E49" s="89"/>
      <c r="F49" s="89"/>
      <c r="G49" s="89"/>
      <c r="H49" s="28"/>
      <c r="I49" s="28"/>
    </row>
    <row r="50" spans="1:7" ht="13.5">
      <c r="A50" s="13" t="s">
        <v>20</v>
      </c>
      <c r="B50" s="13"/>
      <c r="C50" s="13"/>
      <c r="D50" s="13"/>
      <c r="E50" s="13"/>
      <c r="F50" s="13"/>
      <c r="G50" s="13"/>
    </row>
    <row r="51" spans="1:7" ht="28.5" customHeight="1">
      <c r="A51" s="90" t="s">
        <v>22</v>
      </c>
      <c r="B51" s="90"/>
      <c r="C51" s="90"/>
      <c r="D51" s="90"/>
      <c r="E51" s="90"/>
      <c r="F51" s="90"/>
      <c r="G51" s="90"/>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431"/>
  <sheetViews>
    <sheetView tabSelected="1" workbookViewId="0" topLeftCell="A34">
      <selection activeCell="A48" sqref="A48:G51"/>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79</v>
      </c>
      <c r="B6" s="13"/>
      <c r="C6" s="13"/>
      <c r="D6" s="13"/>
      <c r="E6" s="13"/>
      <c r="F6" s="13"/>
      <c r="G6" s="14"/>
    </row>
    <row r="7" spans="1:7" ht="18" customHeight="1">
      <c r="A7" s="12" t="s">
        <v>66</v>
      </c>
      <c r="B7" s="13"/>
      <c r="C7" s="13"/>
      <c r="D7" s="13"/>
      <c r="E7" s="13"/>
      <c r="F7" s="13"/>
      <c r="G7" s="14"/>
    </row>
    <row r="8" spans="1:7" ht="18" customHeight="1">
      <c r="A8" s="12" t="s">
        <v>1</v>
      </c>
      <c r="B8" s="13"/>
      <c r="C8" s="13" t="s">
        <v>80</v>
      </c>
      <c r="D8" s="13"/>
      <c r="E8" s="13"/>
      <c r="F8" s="13"/>
      <c r="G8" s="14"/>
    </row>
    <row r="9" spans="1:7" ht="18" customHeight="1" thickBot="1">
      <c r="A9" s="15" t="s">
        <v>14</v>
      </c>
      <c r="B9" s="16"/>
      <c r="C9" s="74">
        <v>42304</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81</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t="s">
        <v>60</v>
      </c>
      <c r="D17" s="71" t="s">
        <v>39</v>
      </c>
      <c r="E17" s="20">
        <v>50172900</v>
      </c>
      <c r="F17" s="20"/>
      <c r="G17" s="64"/>
    </row>
    <row r="18" spans="1:7" ht="18" customHeight="1">
      <c r="A18" s="33" t="s">
        <v>46</v>
      </c>
      <c r="B18" s="19"/>
      <c r="C18" s="56" t="s">
        <v>60</v>
      </c>
      <c r="D18" s="71" t="s">
        <v>61</v>
      </c>
      <c r="E18" s="20">
        <v>112000</v>
      </c>
      <c r="F18" s="20"/>
      <c r="G18" s="64"/>
    </row>
    <row r="19" spans="1:7" ht="18" customHeight="1">
      <c r="A19" s="33" t="s">
        <v>68</v>
      </c>
      <c r="B19" s="19"/>
      <c r="C19" s="57">
        <v>1800</v>
      </c>
      <c r="D19" s="71" t="s">
        <v>69</v>
      </c>
      <c r="E19" s="20">
        <v>3801000</v>
      </c>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54085900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46</v>
      </c>
      <c r="B30" s="23"/>
      <c r="C30" s="56" t="s">
        <v>60</v>
      </c>
      <c r="D30" s="56" t="s">
        <v>46</v>
      </c>
      <c r="E30" s="51">
        <v>-6951000</v>
      </c>
      <c r="F30" s="51"/>
      <c r="G30" s="66"/>
    </row>
    <row r="31" spans="1:8" ht="18" customHeight="1">
      <c r="A31" s="33" t="s">
        <v>68</v>
      </c>
      <c r="B31" s="23"/>
      <c r="C31" s="56">
        <v>1800</v>
      </c>
      <c r="D31" s="79" t="s">
        <v>72</v>
      </c>
      <c r="E31" s="20">
        <v>-2667000</v>
      </c>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-9618000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19"/>
      <c r="C38" s="56" t="s">
        <v>60</v>
      </c>
      <c r="D38" s="56" t="s">
        <v>46</v>
      </c>
      <c r="E38" s="51">
        <v>-928003</v>
      </c>
      <c r="F38" s="51"/>
      <c r="G38" s="66"/>
      <c r="H38" s="26"/>
      <c r="I38" s="26"/>
    </row>
    <row r="39" spans="1:9" ht="18" customHeight="1">
      <c r="A39" s="33" t="s">
        <v>63</v>
      </c>
      <c r="B39" s="19"/>
      <c r="C39" s="56" t="s">
        <v>60</v>
      </c>
      <c r="D39" s="56" t="s">
        <v>46</v>
      </c>
      <c r="E39" s="51">
        <v>-7708</v>
      </c>
      <c r="F39" s="51"/>
      <c r="G39" s="66"/>
      <c r="H39" s="27"/>
      <c r="I39" s="27"/>
    </row>
    <row r="40" spans="1:7" ht="18" customHeight="1">
      <c r="A40" s="77" t="s">
        <v>64</v>
      </c>
      <c r="B40" s="19"/>
      <c r="C40" s="56" t="s">
        <v>60</v>
      </c>
      <c r="D40" s="56" t="s">
        <v>46</v>
      </c>
      <c r="E40" s="51">
        <v>-6015289</v>
      </c>
      <c r="F40" s="51"/>
      <c r="G40" s="66"/>
    </row>
    <row r="41" spans="1:7" ht="18" customHeight="1">
      <c r="A41" s="33" t="s">
        <v>62</v>
      </c>
      <c r="B41" s="78"/>
      <c r="C41" s="57">
        <v>1800</v>
      </c>
      <c r="D41" s="79" t="s">
        <v>72</v>
      </c>
      <c r="E41" s="51">
        <v>-2476000</v>
      </c>
      <c r="F41" s="75"/>
      <c r="G41" s="76"/>
    </row>
    <row r="42" spans="1:7" ht="18" customHeight="1">
      <c r="A42" s="77" t="s">
        <v>63</v>
      </c>
      <c r="B42" s="78"/>
      <c r="C42" s="57">
        <v>1800</v>
      </c>
      <c r="D42" s="79" t="s">
        <v>72</v>
      </c>
      <c r="E42" s="51">
        <f>-9000-35000</f>
        <v>-44000</v>
      </c>
      <c r="F42" s="75"/>
      <c r="G42" s="76"/>
    </row>
    <row r="43" spans="1:7" ht="18" customHeight="1">
      <c r="A43" s="77" t="s">
        <v>70</v>
      </c>
      <c r="B43" s="78"/>
      <c r="C43" s="57">
        <v>1800</v>
      </c>
      <c r="D43" s="79" t="s">
        <v>72</v>
      </c>
      <c r="E43" s="51">
        <v>-12000</v>
      </c>
      <c r="F43" s="75"/>
      <c r="G43" s="76"/>
    </row>
    <row r="44" spans="1:9" ht="18" customHeight="1">
      <c r="A44" s="80" t="s">
        <v>71</v>
      </c>
      <c r="B44" s="81"/>
      <c r="C44" s="57">
        <v>1800</v>
      </c>
      <c r="D44" s="79" t="s">
        <v>72</v>
      </c>
      <c r="E44" s="51">
        <v>-135000</v>
      </c>
      <c r="F44" s="75"/>
      <c r="G44" s="76"/>
      <c r="H44" s="28"/>
      <c r="I44" s="28"/>
    </row>
    <row r="45" spans="1:9" ht="18" customHeight="1" thickBot="1">
      <c r="A45" s="34" t="s">
        <v>6</v>
      </c>
      <c r="B45" s="35"/>
      <c r="C45" s="35"/>
      <c r="D45" s="38"/>
      <c r="E45" s="48">
        <f>SUM(E38:E44)</f>
        <v>-9618000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88" t="s">
        <v>82</v>
      </c>
      <c r="B48" s="88"/>
      <c r="C48" s="88"/>
      <c r="D48" s="88"/>
      <c r="E48" s="88"/>
      <c r="F48" s="88"/>
      <c r="G48" s="88"/>
      <c r="H48" s="28"/>
      <c r="I48" s="28"/>
    </row>
    <row r="49" spans="1:7" ht="13.5" customHeight="1">
      <c r="A49" s="88"/>
      <c r="B49" s="88"/>
      <c r="C49" s="88"/>
      <c r="D49" s="88"/>
      <c r="E49" s="88"/>
      <c r="F49" s="88"/>
      <c r="G49" s="88"/>
    </row>
    <row r="50" spans="1:7" ht="28.5" customHeight="1">
      <c r="A50" s="88"/>
      <c r="B50" s="88"/>
      <c r="C50" s="88"/>
      <c r="D50" s="88"/>
      <c r="E50" s="88"/>
      <c r="F50" s="88"/>
      <c r="G50" s="88"/>
    </row>
    <row r="51" spans="1:9" ht="13.5" customHeight="1">
      <c r="A51" s="92"/>
      <c r="B51" s="92"/>
      <c r="C51" s="92"/>
      <c r="D51" s="92"/>
      <c r="E51" s="92"/>
      <c r="F51" s="92"/>
      <c r="G51" s="92"/>
      <c r="H51" s="28"/>
      <c r="I51" s="54"/>
    </row>
    <row r="52" spans="1:7" ht="13.5">
      <c r="A52" s="39" t="s">
        <v>25</v>
      </c>
      <c r="B52" s="13"/>
      <c r="C52" s="13"/>
      <c r="D52" s="13"/>
      <c r="E52" s="68"/>
      <c r="F52" s="68"/>
      <c r="G52" s="68"/>
    </row>
    <row r="53" spans="1:7" ht="51" customHeight="1">
      <c r="A53" s="88" t="s">
        <v>19</v>
      </c>
      <c r="B53" s="88"/>
      <c r="C53" s="88"/>
      <c r="D53" s="88"/>
      <c r="E53" s="88"/>
      <c r="F53" s="88"/>
      <c r="G53" s="88"/>
    </row>
    <row r="54" spans="1:7" ht="13.5">
      <c r="A54" s="13" t="s">
        <v>20</v>
      </c>
      <c r="B54" s="13"/>
      <c r="C54" s="13"/>
      <c r="D54" s="13"/>
      <c r="E54" s="13"/>
      <c r="F54" s="13"/>
      <c r="G54" s="13"/>
    </row>
    <row r="55" spans="1:7" ht="40.5" customHeight="1">
      <c r="A55" s="90" t="s">
        <v>59</v>
      </c>
      <c r="B55" s="90"/>
      <c r="C55" s="90"/>
      <c r="D55" s="90"/>
      <c r="E55" s="90"/>
      <c r="F55" s="90"/>
      <c r="G55" s="90"/>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sheetProtection/>
  <mergeCells count="4">
    <mergeCell ref="A12:G13"/>
    <mergeCell ref="A53:G53"/>
    <mergeCell ref="A48:G51"/>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1"/>
  <sheetViews>
    <sheetView workbookViewId="0" topLeftCell="A4">
      <selection activeCell="A52" sqref="A52"/>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30</v>
      </c>
      <c r="B6" s="13"/>
      <c r="C6" s="13"/>
      <c r="D6" s="13"/>
      <c r="E6" s="13"/>
      <c r="F6" s="13"/>
      <c r="G6" s="14"/>
    </row>
    <row r="7" spans="1:7" ht="18" customHeight="1">
      <c r="A7" s="12" t="s">
        <v>66</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42303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67</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t="s">
        <v>60</v>
      </c>
      <c r="D17" s="71" t="s">
        <v>39</v>
      </c>
      <c r="E17" s="20">
        <v>50172900</v>
      </c>
      <c r="F17" s="20"/>
      <c r="G17" s="64"/>
    </row>
    <row r="18" spans="1:7" ht="18" customHeight="1">
      <c r="A18" s="33" t="s">
        <v>46</v>
      </c>
      <c r="B18" s="19"/>
      <c r="C18" s="56" t="s">
        <v>60</v>
      </c>
      <c r="D18" s="71" t="s">
        <v>61</v>
      </c>
      <c r="E18" s="20">
        <v>112000</v>
      </c>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50284900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46</v>
      </c>
      <c r="B30" s="23"/>
      <c r="C30" s="56" t="s">
        <v>60</v>
      </c>
      <c r="D30" s="56" t="s">
        <v>46</v>
      </c>
      <c r="E30" s="51">
        <v>-6951000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-6951000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19"/>
      <c r="C38" s="56" t="s">
        <v>60</v>
      </c>
      <c r="D38" s="56" t="s">
        <v>46</v>
      </c>
      <c r="E38" s="51">
        <v>-928003</v>
      </c>
      <c r="F38" s="51"/>
      <c r="G38" s="66"/>
      <c r="H38" s="26"/>
      <c r="I38" s="26"/>
    </row>
    <row r="39" spans="1:9" ht="18" customHeight="1">
      <c r="A39" s="33" t="s">
        <v>63</v>
      </c>
      <c r="B39" s="19"/>
      <c r="C39" s="56" t="s">
        <v>60</v>
      </c>
      <c r="D39" s="56" t="s">
        <v>46</v>
      </c>
      <c r="E39" s="51">
        <v>-7708</v>
      </c>
      <c r="F39" s="51"/>
      <c r="G39" s="66"/>
      <c r="H39" s="27"/>
      <c r="I39" s="27"/>
    </row>
    <row r="40" spans="1:7" ht="18" customHeight="1">
      <c r="A40" s="77" t="s">
        <v>64</v>
      </c>
      <c r="B40" s="19"/>
      <c r="C40" s="56" t="s">
        <v>60</v>
      </c>
      <c r="D40" s="56" t="s">
        <v>46</v>
      </c>
      <c r="E40" s="51">
        <v>-6015289</v>
      </c>
      <c r="F40" s="51"/>
      <c r="G40" s="66"/>
    </row>
    <row r="41" spans="1:7" ht="18" customHeight="1">
      <c r="A41" s="33"/>
      <c r="B41" s="78"/>
      <c r="C41" s="57"/>
      <c r="D41" s="79"/>
      <c r="E41" s="51"/>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-6951000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88" t="s">
        <v>76</v>
      </c>
      <c r="B48" s="88"/>
      <c r="C48" s="88"/>
      <c r="D48" s="88"/>
      <c r="E48" s="88"/>
      <c r="F48" s="88"/>
      <c r="G48" s="88"/>
      <c r="H48" s="28"/>
      <c r="I48" s="28"/>
    </row>
    <row r="49" spans="1:7" ht="13.5" customHeight="1">
      <c r="A49" s="88"/>
      <c r="B49" s="88"/>
      <c r="C49" s="88"/>
      <c r="D49" s="88"/>
      <c r="E49" s="88"/>
      <c r="F49" s="88"/>
      <c r="G49" s="88"/>
    </row>
    <row r="50" spans="1:7" ht="28.5" customHeight="1">
      <c r="A50" s="88"/>
      <c r="B50" s="88"/>
      <c r="C50" s="88"/>
      <c r="D50" s="88"/>
      <c r="E50" s="88"/>
      <c r="F50" s="88"/>
      <c r="G50" s="88"/>
    </row>
    <row r="51" spans="1:9" ht="13.5" customHeight="1">
      <c r="A51" s="92"/>
      <c r="B51" s="92"/>
      <c r="C51" s="92"/>
      <c r="D51" s="92"/>
      <c r="E51" s="92"/>
      <c r="F51" s="92"/>
      <c r="G51" s="92"/>
      <c r="H51" s="28"/>
      <c r="I51" s="54"/>
    </row>
    <row r="52" spans="1:7" ht="13.5">
      <c r="A52" s="39" t="s">
        <v>25</v>
      </c>
      <c r="B52" s="13"/>
      <c r="C52" s="13"/>
      <c r="D52" s="13"/>
      <c r="E52" s="68"/>
      <c r="F52" s="68"/>
      <c r="G52" s="68"/>
    </row>
    <row r="53" spans="1:7" ht="51" customHeight="1">
      <c r="A53" s="88" t="s">
        <v>19</v>
      </c>
      <c r="B53" s="88"/>
      <c r="C53" s="88"/>
      <c r="D53" s="88"/>
      <c r="E53" s="88"/>
      <c r="F53" s="88"/>
      <c r="G53" s="88"/>
    </row>
    <row r="54" spans="1:7" ht="13.5">
      <c r="A54" s="13" t="s">
        <v>20</v>
      </c>
      <c r="B54" s="13"/>
      <c r="C54" s="13"/>
      <c r="D54" s="13"/>
      <c r="E54" s="13"/>
      <c r="F54" s="13"/>
      <c r="G54" s="13"/>
    </row>
    <row r="55" spans="1:7" ht="40.5" customHeight="1">
      <c r="A55" s="90" t="s">
        <v>59</v>
      </c>
      <c r="B55" s="90"/>
      <c r="C55" s="90"/>
      <c r="D55" s="90"/>
      <c r="E55" s="90"/>
      <c r="F55" s="90"/>
      <c r="G55" s="90"/>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sheetProtection/>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31"/>
  <sheetViews>
    <sheetView workbookViewId="0" topLeftCell="A1">
      <selection activeCell="J33" sqref="J33"/>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73</v>
      </c>
      <c r="B6" s="13"/>
      <c r="C6" s="13"/>
      <c r="D6" s="13"/>
      <c r="E6" s="13"/>
      <c r="F6" s="13"/>
      <c r="G6" s="14"/>
    </row>
    <row r="7" spans="1:7" ht="18" customHeight="1">
      <c r="A7" s="12" t="s">
        <v>66</v>
      </c>
      <c r="B7" s="13"/>
      <c r="C7" s="13"/>
      <c r="D7" s="13"/>
      <c r="E7" s="13"/>
      <c r="F7" s="13"/>
      <c r="G7" s="14"/>
    </row>
    <row r="8" spans="1:7" ht="18" customHeight="1">
      <c r="A8" s="12" t="s">
        <v>1</v>
      </c>
      <c r="B8" s="13"/>
      <c r="C8" s="13" t="s">
        <v>74</v>
      </c>
      <c r="D8" s="13"/>
      <c r="E8" s="13"/>
      <c r="F8" s="13"/>
      <c r="G8" s="14"/>
    </row>
    <row r="9" spans="1:7" ht="18" customHeight="1" thickBot="1">
      <c r="A9" s="15" t="s">
        <v>14</v>
      </c>
      <c r="B9" s="16"/>
      <c r="C9" s="74">
        <v>42304</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77</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68</v>
      </c>
      <c r="B17" s="19"/>
      <c r="C17" s="57">
        <v>1800</v>
      </c>
      <c r="D17" s="71" t="s">
        <v>69</v>
      </c>
      <c r="E17" s="20">
        <v>3801000</v>
      </c>
      <c r="F17" s="20"/>
      <c r="G17" s="64"/>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3801000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68</v>
      </c>
      <c r="B30" s="23"/>
      <c r="C30" s="56">
        <v>1800</v>
      </c>
      <c r="D30" s="79" t="s">
        <v>72</v>
      </c>
      <c r="E30" s="20">
        <v>-2667000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-2667000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78"/>
      <c r="C38" s="57">
        <v>1800</v>
      </c>
      <c r="D38" s="79" t="s">
        <v>72</v>
      </c>
      <c r="E38" s="51">
        <v>-2476000</v>
      </c>
      <c r="F38" s="51"/>
      <c r="G38" s="66"/>
      <c r="H38" s="26"/>
      <c r="I38" s="26"/>
    </row>
    <row r="39" spans="1:9" ht="18" customHeight="1">
      <c r="A39" s="77" t="s">
        <v>63</v>
      </c>
      <c r="B39" s="78"/>
      <c r="C39" s="57">
        <v>1800</v>
      </c>
      <c r="D39" s="79" t="s">
        <v>72</v>
      </c>
      <c r="E39" s="51">
        <f>-9000-35000</f>
        <v>-44000</v>
      </c>
      <c r="F39" s="51"/>
      <c r="G39" s="66"/>
      <c r="H39" s="27"/>
      <c r="I39" s="27"/>
    </row>
    <row r="40" spans="1:7" ht="18" customHeight="1">
      <c r="A40" s="77" t="s">
        <v>70</v>
      </c>
      <c r="B40" s="78"/>
      <c r="C40" s="57">
        <v>1800</v>
      </c>
      <c r="D40" s="79" t="s">
        <v>72</v>
      </c>
      <c r="E40" s="51">
        <v>-12000</v>
      </c>
      <c r="F40" s="51"/>
      <c r="G40" s="66"/>
    </row>
    <row r="41" spans="1:7" ht="18" customHeight="1">
      <c r="A41" s="80" t="s">
        <v>71</v>
      </c>
      <c r="B41" s="81"/>
      <c r="C41" s="57">
        <v>1800</v>
      </c>
      <c r="D41" s="79" t="s">
        <v>72</v>
      </c>
      <c r="E41" s="51">
        <v>-135000</v>
      </c>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-2667000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88" t="s">
        <v>78</v>
      </c>
      <c r="B48" s="88"/>
      <c r="C48" s="88"/>
      <c r="D48" s="88"/>
      <c r="E48" s="88"/>
      <c r="F48" s="88"/>
      <c r="G48" s="88"/>
      <c r="H48" s="28"/>
      <c r="I48" s="28"/>
    </row>
    <row r="49" spans="1:7" ht="13.5" customHeight="1">
      <c r="A49" s="88"/>
      <c r="B49" s="88"/>
      <c r="C49" s="88"/>
      <c r="D49" s="88"/>
      <c r="E49" s="88"/>
      <c r="F49" s="88"/>
      <c r="G49" s="88"/>
    </row>
    <row r="50" spans="1:7" ht="28.5" customHeight="1">
      <c r="A50" s="88"/>
      <c r="B50" s="88"/>
      <c r="C50" s="88"/>
      <c r="D50" s="88"/>
      <c r="E50" s="88"/>
      <c r="F50" s="88"/>
      <c r="G50" s="88"/>
    </row>
    <row r="51" spans="1:9" ht="13.5" customHeight="1">
      <c r="A51" s="92"/>
      <c r="B51" s="92"/>
      <c r="C51" s="92"/>
      <c r="D51" s="92"/>
      <c r="E51" s="92"/>
      <c r="F51" s="92"/>
      <c r="G51" s="92"/>
      <c r="H51" s="28"/>
      <c r="I51" s="54"/>
    </row>
    <row r="52" spans="1:7" ht="13.5">
      <c r="A52" s="39" t="s">
        <v>25</v>
      </c>
      <c r="B52" s="13"/>
      <c r="C52" s="13"/>
      <c r="D52" s="13"/>
      <c r="E52" s="68"/>
      <c r="F52" s="68"/>
      <c r="G52" s="68"/>
    </row>
    <row r="53" spans="1:7" ht="51" customHeight="1">
      <c r="A53" s="88" t="s">
        <v>19</v>
      </c>
      <c r="B53" s="88"/>
      <c r="C53" s="88"/>
      <c r="D53" s="88"/>
      <c r="E53" s="88"/>
      <c r="F53" s="88"/>
      <c r="G53" s="88"/>
    </row>
    <row r="54" spans="1:7" ht="13.5">
      <c r="A54" s="13" t="s">
        <v>20</v>
      </c>
      <c r="B54" s="13"/>
      <c r="C54" s="13"/>
      <c r="D54" s="13"/>
      <c r="E54" s="13"/>
      <c r="F54" s="13"/>
      <c r="G54" s="13"/>
    </row>
    <row r="55" spans="1:7" ht="40.5" customHeight="1">
      <c r="A55" s="90" t="s">
        <v>59</v>
      </c>
      <c r="B55" s="90"/>
      <c r="C55" s="90"/>
      <c r="D55" s="90"/>
      <c r="E55" s="90"/>
      <c r="F55" s="90"/>
      <c r="G55" s="90"/>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sheetProtection/>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Bailey, Teesha</cp:lastModifiedBy>
  <cp:lastPrinted>2015-10-06T18:47:43Z</cp:lastPrinted>
  <dcterms:created xsi:type="dcterms:W3CDTF">1999-06-02T23:29:55Z</dcterms:created>
  <dcterms:modified xsi:type="dcterms:W3CDTF">2015-11-03T16:54:13Z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Fiscal Note</vt:lpwstr>
  </property>
  <property fmtid="{D5CDD505-2E9C-101B-9397-08002B2CF9AE}" pid="4" name="Main Folder">
    <vt:lpwstr>Templates and Forms</vt:lpwstr>
  </property>
  <property fmtid="{D5CDD505-2E9C-101B-9397-08002B2CF9AE}" pid="5" name="AssignedTo">
    <vt:lpwstr/>
  </property>
</Properties>
</file>