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15" yWindow="135" windowWidth="1947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'Sheet1'!$A$1:$C$59</definedName>
  </definedNames>
  <calcPr calcId="145621"/>
</workbook>
</file>

<file path=xl/sharedStrings.xml><?xml version="1.0" encoding="utf-8"?>
<sst xmlns="http://schemas.openxmlformats.org/spreadsheetml/2006/main" count="63" uniqueCount="50">
  <si>
    <t>Additional electrical wire &amp; conduit do to error on the scale of drawings.</t>
  </si>
  <si>
    <t>ITEM DESCRIPTION</t>
  </si>
  <si>
    <t>DATE</t>
  </si>
  <si>
    <t>COST</t>
  </si>
  <si>
    <t>SUBMITTED</t>
  </si>
  <si>
    <t>Maintenance Building</t>
  </si>
  <si>
    <t>Concrete &amp; Paving around Maintenance Building</t>
  </si>
  <si>
    <t>Concrete Floor in Maintenance Building &amp; Place Owner Provided Building Poles</t>
  </si>
  <si>
    <t>Provide 50 LF of Additional Electrical Trenching for Maintenance Building</t>
  </si>
  <si>
    <t xml:space="preserve">Materials package for Maintenance building </t>
  </si>
  <si>
    <t xml:space="preserve">     Sub total Building no assembly labor</t>
  </si>
  <si>
    <t xml:space="preserve"> County Permit Revisions per 4/9/14 Civil Revisions</t>
  </si>
  <si>
    <t>Add Culvert &amp; Ditch at Kent-Kangley Road</t>
  </si>
  <si>
    <t>Add 1-1/2" Overlay at Kent-Kangley Road</t>
  </si>
  <si>
    <t>Add 4" Concrete Sidewalk &amp; Curb at Entry Drive</t>
  </si>
  <si>
    <t>Add CBs, Storm Drain, and Bio-swale</t>
  </si>
  <si>
    <t>Add Pre-settlement Vault</t>
  </si>
  <si>
    <t>Add Flow Spreader</t>
  </si>
  <si>
    <t>Backhoe, Operator, &amp; Water Truck for Percolation Test - REVISED</t>
  </si>
  <si>
    <t>Removable Baffle and Grating at Pre-settlement Vault - MATERIAL ONLY</t>
  </si>
  <si>
    <t>Added Cost for 18" N-12 Pipe from South Field to North Field</t>
  </si>
  <si>
    <t>Added Engineering for Contech Structures Revisions</t>
  </si>
  <si>
    <t>Clear Area for PSE Pad/Excavate for Transformer Vault - REVISED</t>
  </si>
  <si>
    <t>Changes at Practice Area</t>
  </si>
  <si>
    <t>Added 256 LF of 16' High Netting</t>
  </si>
  <si>
    <t>Added Cost for Revised Dugout Column Baseplates</t>
  </si>
  <si>
    <t>Added 4" Conduit for Data/WIFI</t>
  </si>
  <si>
    <t>Hand Dig to Expose Existing Phase I Feeders for Potelco</t>
  </si>
  <si>
    <t>Added Plumbing Work at CXT Building</t>
  </si>
  <si>
    <t xml:space="preserve">Added boys and girls Lacrosse lines and tick marks to both fields </t>
  </si>
  <si>
    <t>Additional electrical wire do to error on the scale of drawings.</t>
  </si>
  <si>
    <t>Added railing to Plaza</t>
  </si>
  <si>
    <t xml:space="preserve"> </t>
  </si>
  <si>
    <t>Adds to original project design / scope</t>
  </si>
  <si>
    <t>Adds related to enhanced treatment system</t>
  </si>
  <si>
    <t>Maintenance add - asphalt to access to North field</t>
  </si>
  <si>
    <t>*</t>
  </si>
  <si>
    <t>Sub Total adds to project design / scope</t>
  </si>
  <si>
    <t>Sub total enhanced treatment system adds</t>
  </si>
  <si>
    <t>Ravensdale Scope Adds / Change Orders</t>
  </si>
  <si>
    <t>Improvements to current part of park per request of King County.</t>
  </si>
  <si>
    <t>Additional improvements to existing park area per request of King County</t>
  </si>
  <si>
    <t>Remove For Additional Trees at NE Corner of Parking Lot - per request by King County</t>
  </si>
  <si>
    <t xml:space="preserve">Extra Concrete at Path and Bleachers at Phase I per request by King County </t>
  </si>
  <si>
    <t>Maintenance add - asphalt to access South field</t>
  </si>
  <si>
    <t>Plus Sales Tax</t>
  </si>
  <si>
    <t>Subtotal</t>
  </si>
  <si>
    <t>King County Per Proposed Amendment</t>
  </si>
  <si>
    <t>RPF Contingency and Additional Fundraising</t>
  </si>
  <si>
    <t>Exhibit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</si>
</sst>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/>
      <top style="thick"/>
      <bottom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/>
      <bottom style="thick"/>
    </border>
    <border>
      <left style="medium"/>
      <right style="medium"/>
      <top style="thick"/>
      <bottom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/>
      <bottom/>
    </border>
    <border>
      <left style="thick"/>
      <right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thin"/>
    </border>
    <border>
      <left/>
      <right style="thick"/>
      <top style="thick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/>
      <right style="thick"/>
      <top/>
      <bottom/>
    </border>
    <border>
      <left style="thin"/>
      <right/>
      <top style="thin"/>
      <bottom style="medium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thick"/>
      <bottom/>
    </border>
    <border>
      <left style="medium"/>
      <right style="thick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14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14" fontId="5" fillId="2" borderId="3" xfId="0" applyNumberFormat="1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 vertical="top" wrapText="1"/>
    </xf>
    <xf numFmtId="14" fontId="5" fillId="0" borderId="3" xfId="0" applyNumberFormat="1" applyFont="1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 vertical="top" wrapText="1"/>
    </xf>
    <xf numFmtId="14" fontId="4" fillId="0" borderId="3" xfId="0" applyNumberFormat="1" applyFont="1" applyFill="1" applyBorder="1" applyAlignment="1">
      <alignment horizontal="center" vertical="top" wrapText="1"/>
    </xf>
    <xf numFmtId="14" fontId="0" fillId="3" borderId="3" xfId="0" applyNumberFormat="1" applyFill="1" applyBorder="1" applyAlignment="1">
      <alignment horizontal="center" vertical="top" wrapText="1"/>
    </xf>
    <xf numFmtId="14" fontId="0" fillId="3" borderId="3" xfId="0" applyNumberFormat="1" applyFill="1" applyBorder="1" applyAlignment="1">
      <alignment horizontal="center" vertical="top"/>
    </xf>
    <xf numFmtId="8" fontId="0" fillId="0" borderId="0" xfId="0" applyNumberFormat="1" applyFill="1"/>
    <xf numFmtId="14" fontId="0" fillId="3" borderId="3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14" fontId="0" fillId="0" borderId="3" xfId="0" applyNumberForma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4" borderId="3" xfId="0" applyNumberForma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14" fontId="2" fillId="4" borderId="3" xfId="0" applyNumberFormat="1" applyFon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0" xfId="0" applyAlignment="1">
      <alignment/>
    </xf>
    <xf numFmtId="6" fontId="0" fillId="0" borderId="0" xfId="0" applyNumberFormat="1" applyFill="1"/>
    <xf numFmtId="0" fontId="3" fillId="3" borderId="5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14" fontId="3" fillId="6" borderId="9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6" borderId="6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14" fontId="3" fillId="3" borderId="8" xfId="0" applyNumberFormat="1" applyFont="1" applyFill="1" applyBorder="1" applyAlignment="1">
      <alignment horizontal="center"/>
    </xf>
    <xf numFmtId="14" fontId="3" fillId="5" borderId="9" xfId="0" applyNumberFormat="1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right"/>
    </xf>
    <xf numFmtId="14" fontId="6" fillId="0" borderId="10" xfId="0" applyNumberFormat="1" applyFont="1" applyBorder="1" applyAlignment="1">
      <alignment horizontal="right"/>
    </xf>
    <xf numFmtId="14" fontId="3" fillId="0" borderId="14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 applyAlignment="1">
      <alignment/>
    </xf>
    <xf numFmtId="0" fontId="5" fillId="2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>
      <alignment vertical="top" wrapText="1"/>
    </xf>
    <xf numFmtId="0" fontId="2" fillId="3" borderId="16" xfId="0" applyFont="1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  <xf numFmtId="0" fontId="0" fillId="3" borderId="16" xfId="0" applyFill="1" applyBorder="1" applyAlignment="1">
      <alignment/>
    </xf>
    <xf numFmtId="0" fontId="0" fillId="0" borderId="16" xfId="0" applyFill="1" applyBorder="1" applyAlignment="1">
      <alignment/>
    </xf>
    <xf numFmtId="0" fontId="2" fillId="3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5" borderId="16" xfId="0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4" borderId="16" xfId="0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6" borderId="19" xfId="0" applyFont="1" applyFill="1" applyBorder="1" applyAlignment="1">
      <alignment/>
    </xf>
    <xf numFmtId="14" fontId="2" fillId="6" borderId="20" xfId="0" applyNumberFormat="1" applyFont="1" applyFill="1" applyBorder="1" applyAlignment="1">
      <alignment horizontal="center"/>
    </xf>
    <xf numFmtId="164" fontId="3" fillId="0" borderId="21" xfId="16" applyNumberFormat="1" applyFont="1" applyFill="1" applyBorder="1" applyAlignment="1">
      <alignment horizontal="center"/>
    </xf>
    <xf numFmtId="165" fontId="3" fillId="0" borderId="22" xfId="18" applyNumberFormat="1" applyFont="1" applyFill="1" applyBorder="1" applyAlignment="1">
      <alignment horizontal="right"/>
    </xf>
    <xf numFmtId="165" fontId="3" fillId="3" borderId="23" xfId="18" applyNumberFormat="1" applyFont="1" applyFill="1" applyBorder="1" applyAlignment="1">
      <alignment horizontal="right"/>
    </xf>
    <xf numFmtId="165" fontId="3" fillId="5" borderId="22" xfId="18" applyNumberFormat="1" applyFont="1" applyFill="1" applyBorder="1" applyAlignment="1">
      <alignment horizontal="right"/>
    </xf>
    <xf numFmtId="165" fontId="3" fillId="4" borderId="24" xfId="18" applyNumberFormat="1" applyFont="1" applyFill="1" applyBorder="1" applyAlignment="1">
      <alignment horizontal="right"/>
    </xf>
    <xf numFmtId="165" fontId="3" fillId="6" borderId="25" xfId="18" applyNumberFormat="1" applyFont="1" applyFill="1" applyBorder="1" applyAlignment="1">
      <alignment horizontal="right"/>
    </xf>
    <xf numFmtId="164" fontId="3" fillId="0" borderId="26" xfId="16" applyNumberFormat="1" applyFont="1" applyFill="1" applyBorder="1" applyAlignment="1">
      <alignment horizontal="right"/>
    </xf>
    <xf numFmtId="165" fontId="0" fillId="3" borderId="27" xfId="18" applyNumberFormat="1" applyFont="1" applyFill="1" applyBorder="1" applyAlignment="1">
      <alignment horizontal="right" vertical="top"/>
    </xf>
    <xf numFmtId="165" fontId="0" fillId="3" borderId="27" xfId="18" applyNumberFormat="1" applyFont="1" applyFill="1" applyBorder="1" applyAlignment="1">
      <alignment horizontal="right"/>
    </xf>
    <xf numFmtId="165" fontId="3" fillId="0" borderId="0" xfId="18" applyNumberFormat="1" applyFont="1" applyFill="1" applyBorder="1" applyAlignment="1">
      <alignment horizontal="center"/>
    </xf>
    <xf numFmtId="165" fontId="3" fillId="0" borderId="0" xfId="18" applyNumberFormat="1" applyFont="1" applyFill="1" applyBorder="1" applyAlignment="1">
      <alignment horizontal="right"/>
    </xf>
    <xf numFmtId="165" fontId="0" fillId="0" borderId="28" xfId="18" applyNumberFormat="1" applyFont="1" applyFill="1" applyBorder="1" applyAlignment="1">
      <alignment horizontal="right"/>
    </xf>
    <xf numFmtId="165" fontId="5" fillId="2" borderId="27" xfId="18" applyNumberFormat="1" applyFont="1" applyFill="1" applyBorder="1" applyAlignment="1">
      <alignment horizontal="right" vertical="top"/>
    </xf>
    <xf numFmtId="165" fontId="5" fillId="2" borderId="27" xfId="18" applyNumberFormat="1" applyFont="1" applyFill="1" applyBorder="1" applyAlignment="1">
      <alignment horizontal="right"/>
    </xf>
    <xf numFmtId="165" fontId="5" fillId="2" borderId="27" xfId="18" applyNumberFormat="1" applyFont="1" applyFill="1" applyBorder="1" applyAlignment="1">
      <alignment horizontal="right" vertical="top" wrapText="1"/>
    </xf>
    <xf numFmtId="165" fontId="5" fillId="0" borderId="27" xfId="18" applyNumberFormat="1" applyFont="1" applyFill="1" applyBorder="1" applyAlignment="1">
      <alignment horizontal="right"/>
    </xf>
    <xf numFmtId="165" fontId="4" fillId="2" borderId="27" xfId="18" applyNumberFormat="1" applyFont="1" applyFill="1" applyBorder="1" applyAlignment="1">
      <alignment horizontal="right" vertical="top" wrapText="1"/>
    </xf>
    <xf numFmtId="165" fontId="4" fillId="0" borderId="27" xfId="18" applyNumberFormat="1" applyFont="1" applyFill="1" applyBorder="1" applyAlignment="1">
      <alignment horizontal="right" vertical="top" wrapText="1"/>
    </xf>
    <xf numFmtId="165" fontId="0" fillId="3" borderId="27" xfId="18" applyNumberFormat="1" applyFont="1" applyFill="1" applyBorder="1" applyAlignment="1">
      <alignment horizontal="right" vertical="top" wrapText="1"/>
    </xf>
    <xf numFmtId="165" fontId="0" fillId="0" borderId="27" xfId="18" applyNumberFormat="1" applyFont="1" applyFill="1" applyBorder="1" applyAlignment="1">
      <alignment horizontal="right"/>
    </xf>
    <xf numFmtId="165" fontId="0" fillId="0" borderId="29" xfId="18" applyNumberFormat="1" applyFont="1" applyFill="1" applyBorder="1" applyAlignment="1">
      <alignment horizontal="right"/>
    </xf>
    <xf numFmtId="165" fontId="0" fillId="5" borderId="27" xfId="18" applyNumberFormat="1" applyFont="1" applyFill="1" applyBorder="1" applyAlignment="1">
      <alignment horizontal="right"/>
    </xf>
    <xf numFmtId="165" fontId="2" fillId="5" borderId="27" xfId="18" applyNumberFormat="1" applyFont="1" applyFill="1" applyBorder="1" applyAlignment="1">
      <alignment horizontal="right"/>
    </xf>
    <xf numFmtId="165" fontId="2" fillId="0" borderId="27" xfId="18" applyNumberFormat="1" applyFont="1" applyFill="1" applyBorder="1" applyAlignment="1">
      <alignment horizontal="right"/>
    </xf>
    <xf numFmtId="165" fontId="0" fillId="4" borderId="27" xfId="18" applyNumberFormat="1" applyFont="1" applyFill="1" applyBorder="1" applyAlignment="1">
      <alignment horizontal="right"/>
    </xf>
    <xf numFmtId="165" fontId="0" fillId="0" borderId="0" xfId="18" applyNumberFormat="1" applyFont="1" applyAlignment="1">
      <alignment horizontal="right"/>
    </xf>
    <xf numFmtId="165" fontId="0" fillId="0" borderId="9" xfId="18" applyNumberFormat="1" applyFont="1" applyFill="1" applyBorder="1" applyAlignment="1">
      <alignment horizontal="right"/>
    </xf>
    <xf numFmtId="165" fontId="0" fillId="0" borderId="30" xfId="18" applyNumberFormat="1" applyFont="1" applyBorder="1" applyAlignment="1">
      <alignment horizontal="right"/>
    </xf>
    <xf numFmtId="164" fontId="2" fillId="6" borderId="31" xfId="16" applyNumberFormat="1" applyFont="1" applyFill="1" applyBorder="1" applyAlignment="1">
      <alignment horizontal="right"/>
    </xf>
    <xf numFmtId="164" fontId="2" fillId="4" borderId="27" xfId="16" applyNumberFormat="1" applyFont="1" applyFill="1" applyBorder="1" applyAlignment="1">
      <alignment horizontal="right"/>
    </xf>
    <xf numFmtId="164" fontId="2" fillId="5" borderId="27" xfId="16" applyNumberFormat="1" applyFont="1" applyFill="1" applyBorder="1" applyAlignment="1">
      <alignment horizontal="right"/>
    </xf>
    <xf numFmtId="164" fontId="2" fillId="3" borderId="29" xfId="16" applyNumberFormat="1" applyFont="1" applyFill="1" applyBorder="1" applyAlignment="1">
      <alignment horizontal="right"/>
    </xf>
    <xf numFmtId="164" fontId="0" fillId="0" borderId="0" xfId="0" applyNumberFormat="1"/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5" fontId="3" fillId="0" borderId="34" xfId="18" applyNumberFormat="1" applyFont="1" applyBorder="1" applyAlignment="1">
      <alignment horizontal="center" vertical="center"/>
    </xf>
    <xf numFmtId="165" fontId="3" fillId="0" borderId="35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SheetLayoutView="145" workbookViewId="0" topLeftCell="A1">
      <selection activeCell="A2" sqref="A2:C4"/>
    </sheetView>
  </sheetViews>
  <sheetFormatPr defaultColWidth="9.140625" defaultRowHeight="15"/>
  <cols>
    <col min="1" max="1" width="78.140625" style="0" bestFit="1" customWidth="1"/>
    <col min="2" max="2" width="12.28125" style="28" bestFit="1" customWidth="1"/>
    <col min="3" max="3" width="14.00390625" style="94" bestFit="1" customWidth="1"/>
    <col min="4" max="4" width="2.140625" style="0" bestFit="1" customWidth="1"/>
    <col min="5" max="5" width="22.140625" style="0" customWidth="1"/>
    <col min="6" max="6" width="11.8515625" style="0" bestFit="1" customWidth="1"/>
    <col min="7" max="7" width="13.57421875" style="0" bestFit="1" customWidth="1"/>
    <col min="8" max="8" width="11.8515625" style="0" bestFit="1" customWidth="1"/>
  </cols>
  <sheetData>
    <row r="1" ht="15">
      <c r="C1" s="94" t="s">
        <v>49</v>
      </c>
    </row>
    <row r="2" spans="1:3" ht="15.75" customHeight="1">
      <c r="A2" s="106" t="s">
        <v>39</v>
      </c>
      <c r="B2" s="106"/>
      <c r="C2" s="106"/>
    </row>
    <row r="3" spans="1:3" ht="15.75" customHeight="1" hidden="1">
      <c r="A3" s="106"/>
      <c r="B3" s="106"/>
      <c r="C3" s="106"/>
    </row>
    <row r="4" spans="1:4" ht="15.75" thickBot="1">
      <c r="A4" s="107"/>
      <c r="B4" s="107"/>
      <c r="C4" s="107"/>
      <c r="D4" s="2"/>
    </row>
    <row r="5" spans="1:3" ht="16.5" thickTop="1">
      <c r="A5" s="33" t="s">
        <v>34</v>
      </c>
      <c r="B5" s="45"/>
      <c r="C5" s="71">
        <f>C37</f>
        <v>248236</v>
      </c>
    </row>
    <row r="6" spans="1:4" ht="15.75">
      <c r="A6" s="34" t="s">
        <v>41</v>
      </c>
      <c r="B6" s="46"/>
      <c r="C6" s="72">
        <f>C42</f>
        <v>8788</v>
      </c>
      <c r="D6" s="3"/>
    </row>
    <row r="7" spans="1:4" ht="15.75">
      <c r="A7" s="35"/>
      <c r="B7" s="47" t="s">
        <v>46</v>
      </c>
      <c r="C7" s="70">
        <f>SUM(C5:C6)</f>
        <v>257024</v>
      </c>
      <c r="D7" s="3"/>
    </row>
    <row r="8" spans="1:4" ht="16.5" thickBot="1">
      <c r="A8" s="36" t="s">
        <v>47</v>
      </c>
      <c r="B8" s="48" t="s">
        <v>45</v>
      </c>
      <c r="C8" s="69">
        <f>(C7*0.086)+C7</f>
        <v>279128.064</v>
      </c>
      <c r="D8" s="3"/>
    </row>
    <row r="9" spans="1:4" ht="17.25" thickBot="1" thickTop="1">
      <c r="A9" s="41"/>
      <c r="B9" s="40"/>
      <c r="C9" s="78"/>
      <c r="D9" s="3"/>
    </row>
    <row r="10" spans="1:4" ht="16.5" thickTop="1">
      <c r="A10" s="42" t="s">
        <v>33</v>
      </c>
      <c r="B10" s="37"/>
      <c r="C10" s="73">
        <f>C57</f>
        <v>123225</v>
      </c>
      <c r="D10" s="3"/>
    </row>
    <row r="11" spans="1:5" ht="15.75">
      <c r="A11" s="43" t="s">
        <v>0</v>
      </c>
      <c r="B11" s="38"/>
      <c r="C11" s="74">
        <f>C59</f>
        <v>43250</v>
      </c>
      <c r="D11" s="3"/>
      <c r="E11" s="101"/>
    </row>
    <row r="12" spans="1:4" ht="16.5" thickBot="1">
      <c r="A12" s="44" t="s">
        <v>48</v>
      </c>
      <c r="B12" s="39"/>
      <c r="C12" s="75">
        <f>SUM(C10:C11)</f>
        <v>166475</v>
      </c>
      <c r="D12" s="3"/>
    </row>
    <row r="13" spans="1:4" ht="17.25" thickBot="1" thickTop="1">
      <c r="A13" s="4"/>
      <c r="B13" s="1"/>
      <c r="C13" s="79"/>
      <c r="D13" s="3"/>
    </row>
    <row r="14" spans="1:5" s="5" customFormat="1" ht="17.25" thickBot="1" thickTop="1">
      <c r="A14" s="102" t="s">
        <v>1</v>
      </c>
      <c r="B14" s="49" t="s">
        <v>2</v>
      </c>
      <c r="C14" s="104" t="s">
        <v>3</v>
      </c>
      <c r="E14" s="5" t="s">
        <v>32</v>
      </c>
    </row>
    <row r="15" spans="1:3" s="7" customFormat="1" ht="16.5" thickBot="1">
      <c r="A15" s="103"/>
      <c r="B15" s="6" t="s">
        <v>4</v>
      </c>
      <c r="C15" s="105"/>
    </row>
    <row r="16" spans="1:3" s="2" customFormat="1" ht="15" hidden="1">
      <c r="A16" s="50"/>
      <c r="B16" s="8"/>
      <c r="C16" s="80"/>
    </row>
    <row r="17" spans="1:3" s="10" customFormat="1" ht="15" hidden="1">
      <c r="A17" s="51" t="s">
        <v>5</v>
      </c>
      <c r="B17" s="9"/>
      <c r="C17" s="81"/>
    </row>
    <row r="18" spans="1:3" s="2" customFormat="1" ht="15" hidden="1">
      <c r="A18" s="52" t="s">
        <v>6</v>
      </c>
      <c r="B18" s="11">
        <v>41768</v>
      </c>
      <c r="C18" s="82">
        <v>23500</v>
      </c>
    </row>
    <row r="19" spans="1:3" s="2" customFormat="1" ht="15" hidden="1">
      <c r="A19" s="52" t="s">
        <v>7</v>
      </c>
      <c r="B19" s="11">
        <v>41768</v>
      </c>
      <c r="C19" s="82">
        <v>25265</v>
      </c>
    </row>
    <row r="20" spans="1:3" s="2" customFormat="1" ht="15" hidden="1">
      <c r="A20" s="53" t="s">
        <v>8</v>
      </c>
      <c r="B20" s="12">
        <v>41768</v>
      </c>
      <c r="C20" s="83">
        <v>540</v>
      </c>
    </row>
    <row r="21" spans="1:3" s="2" customFormat="1" ht="15" hidden="1">
      <c r="A21" s="52" t="s">
        <v>9</v>
      </c>
      <c r="B21" s="11">
        <v>41768</v>
      </c>
      <c r="C21" s="82">
        <v>25500</v>
      </c>
    </row>
    <row r="22" spans="1:3" s="2" customFormat="1" ht="15" hidden="1">
      <c r="A22" s="54"/>
      <c r="B22" s="13"/>
      <c r="C22" s="84"/>
    </row>
    <row r="23" spans="1:3" s="2" customFormat="1" ht="15" hidden="1">
      <c r="A23" s="51" t="s">
        <v>10</v>
      </c>
      <c r="B23" s="14"/>
      <c r="C23" s="85">
        <f>C21+C20+C19+C18</f>
        <v>74805</v>
      </c>
    </row>
    <row r="24" spans="1:3" s="2" customFormat="1" ht="15">
      <c r="A24" s="55"/>
      <c r="B24" s="15"/>
      <c r="C24" s="86"/>
    </row>
    <row r="25" spans="1:3" s="2" customFormat="1" ht="14.45" customHeight="1">
      <c r="A25" s="56" t="s">
        <v>11</v>
      </c>
      <c r="B25" s="16"/>
      <c r="C25" s="87"/>
    </row>
    <row r="26" spans="1:5" s="2" customFormat="1" ht="15">
      <c r="A26" s="57" t="s">
        <v>12</v>
      </c>
      <c r="B26" s="17">
        <v>41768</v>
      </c>
      <c r="C26" s="76">
        <v>14113</v>
      </c>
      <c r="D26" s="2" t="s">
        <v>36</v>
      </c>
      <c r="E26" s="18"/>
    </row>
    <row r="27" spans="1:5" s="2" customFormat="1" ht="15">
      <c r="A27" s="57" t="s">
        <v>13</v>
      </c>
      <c r="B27" s="17">
        <v>41768</v>
      </c>
      <c r="C27" s="76">
        <v>45529</v>
      </c>
      <c r="D27" s="2" t="s">
        <v>36</v>
      </c>
      <c r="E27" s="18"/>
    </row>
    <row r="28" spans="1:4" s="2" customFormat="1" ht="15">
      <c r="A28" s="57" t="s">
        <v>14</v>
      </c>
      <c r="B28" s="19">
        <v>41768</v>
      </c>
      <c r="C28" s="77">
        <v>20354</v>
      </c>
      <c r="D28" s="2" t="s">
        <v>36</v>
      </c>
    </row>
    <row r="29" spans="1:6" s="2" customFormat="1" ht="15">
      <c r="A29" s="58" t="s">
        <v>15</v>
      </c>
      <c r="B29" s="19">
        <v>41768</v>
      </c>
      <c r="C29" s="77">
        <v>33693</v>
      </c>
      <c r="D29" s="2" t="s">
        <v>36</v>
      </c>
      <c r="F29" s="18"/>
    </row>
    <row r="30" spans="1:4" s="2" customFormat="1" ht="15">
      <c r="A30" s="58" t="s">
        <v>16</v>
      </c>
      <c r="B30" s="19">
        <v>41768</v>
      </c>
      <c r="C30" s="77">
        <v>96427</v>
      </c>
      <c r="D30" s="2" t="s">
        <v>36</v>
      </c>
    </row>
    <row r="31" spans="1:4" s="2" customFormat="1" ht="15">
      <c r="A31" s="58" t="s">
        <v>17</v>
      </c>
      <c r="B31" s="19">
        <v>41768</v>
      </c>
      <c r="C31" s="77">
        <v>6536</v>
      </c>
      <c r="D31" s="2" t="s">
        <v>36</v>
      </c>
    </row>
    <row r="32" spans="1:4" s="2" customFormat="1" ht="15">
      <c r="A32" s="58" t="s">
        <v>18</v>
      </c>
      <c r="B32" s="19">
        <v>41866</v>
      </c>
      <c r="C32" s="77">
        <v>1892</v>
      </c>
      <c r="D32" s="2" t="s">
        <v>36</v>
      </c>
    </row>
    <row r="33" spans="1:4" s="2" customFormat="1" ht="15">
      <c r="A33" s="58" t="s">
        <v>19</v>
      </c>
      <c r="B33" s="19">
        <v>41890</v>
      </c>
      <c r="C33" s="77">
        <v>22482</v>
      </c>
      <c r="D33" s="2" t="s">
        <v>36</v>
      </c>
    </row>
    <row r="34" spans="1:4" s="2" customFormat="1" ht="15">
      <c r="A34" s="58" t="s">
        <v>20</v>
      </c>
      <c r="B34" s="19">
        <v>41890</v>
      </c>
      <c r="C34" s="77">
        <v>5949</v>
      </c>
      <c r="D34" s="2" t="s">
        <v>36</v>
      </c>
    </row>
    <row r="35" spans="1:4" s="2" customFormat="1" ht="15">
      <c r="A35" s="58" t="s">
        <v>21</v>
      </c>
      <c r="B35" s="19">
        <v>41900</v>
      </c>
      <c r="C35" s="77">
        <v>1261</v>
      </c>
      <c r="D35" s="2" t="s">
        <v>36</v>
      </c>
    </row>
    <row r="36" spans="1:3" s="2" customFormat="1" ht="15">
      <c r="A36" s="59"/>
      <c r="B36" s="21"/>
      <c r="C36" s="88"/>
    </row>
    <row r="37" spans="1:5" s="2" customFormat="1" ht="15">
      <c r="A37" s="60" t="s">
        <v>38</v>
      </c>
      <c r="B37" s="22"/>
      <c r="C37" s="100">
        <f>SUM(C26:C36)</f>
        <v>248236</v>
      </c>
      <c r="D37" s="2" t="s">
        <v>36</v>
      </c>
      <c r="E37" s="32"/>
    </row>
    <row r="38" spans="1:3" s="2" customFormat="1" ht="15">
      <c r="A38" s="61"/>
      <c r="B38" s="23"/>
      <c r="C38" s="89"/>
    </row>
    <row r="39" spans="1:4" s="2" customFormat="1" ht="15">
      <c r="A39" s="62" t="s">
        <v>43</v>
      </c>
      <c r="B39" s="27">
        <v>41905</v>
      </c>
      <c r="C39" s="90">
        <v>8000</v>
      </c>
      <c r="D39" s="2" t="s">
        <v>36</v>
      </c>
    </row>
    <row r="40" spans="1:4" s="2" customFormat="1" ht="15">
      <c r="A40" s="62" t="s">
        <v>42</v>
      </c>
      <c r="B40" s="27">
        <v>41866</v>
      </c>
      <c r="C40" s="90">
        <v>788</v>
      </c>
      <c r="D40" s="2" t="s">
        <v>36</v>
      </c>
    </row>
    <row r="41" spans="1:3" s="2" customFormat="1" ht="15">
      <c r="A41" s="59"/>
      <c r="B41" s="21"/>
      <c r="C41" s="88"/>
    </row>
    <row r="42" spans="1:4" s="2" customFormat="1" ht="15">
      <c r="A42" s="63" t="s">
        <v>40</v>
      </c>
      <c r="B42" s="27"/>
      <c r="C42" s="99">
        <f>C40+C39</f>
        <v>8788</v>
      </c>
      <c r="D42" s="2" t="s">
        <v>36</v>
      </c>
    </row>
    <row r="43" spans="1:3" s="2" customFormat="1" ht="15">
      <c r="A43" s="63"/>
      <c r="B43" s="27"/>
      <c r="C43" s="91"/>
    </row>
    <row r="44" spans="1:3" s="2" customFormat="1" ht="15">
      <c r="A44" s="64"/>
      <c r="B44" s="21"/>
      <c r="C44" s="92"/>
    </row>
    <row r="45" spans="1:3" s="2" customFormat="1" ht="15">
      <c r="A45" s="65" t="s">
        <v>29</v>
      </c>
      <c r="B45" s="24">
        <v>41861</v>
      </c>
      <c r="C45" s="93">
        <v>23400</v>
      </c>
    </row>
    <row r="46" spans="1:3" s="2" customFormat="1" ht="15">
      <c r="A46" s="65" t="s">
        <v>24</v>
      </c>
      <c r="B46" s="24">
        <v>41866</v>
      </c>
      <c r="C46" s="93">
        <v>9814</v>
      </c>
    </row>
    <row r="47" spans="1:3" s="2" customFormat="1" ht="15">
      <c r="A47" s="65" t="s">
        <v>23</v>
      </c>
      <c r="B47" s="24">
        <v>41869</v>
      </c>
      <c r="C47" s="93">
        <v>7462</v>
      </c>
    </row>
    <row r="48" spans="1:3" s="2" customFormat="1" ht="15">
      <c r="A48" s="65" t="s">
        <v>25</v>
      </c>
      <c r="B48" s="24">
        <v>41870</v>
      </c>
      <c r="C48" s="93">
        <v>1252</v>
      </c>
    </row>
    <row r="49" spans="1:3" s="2" customFormat="1" ht="15">
      <c r="A49" s="65" t="s">
        <v>22</v>
      </c>
      <c r="B49" s="24">
        <v>41890</v>
      </c>
      <c r="C49" s="93">
        <v>17464</v>
      </c>
    </row>
    <row r="50" spans="1:3" s="2" customFormat="1" ht="15">
      <c r="A50" s="65" t="s">
        <v>26</v>
      </c>
      <c r="B50" s="24">
        <v>41890</v>
      </c>
      <c r="C50" s="93">
        <v>2664</v>
      </c>
    </row>
    <row r="51" spans="1:3" s="2" customFormat="1" ht="15">
      <c r="A51" s="65" t="s">
        <v>28</v>
      </c>
      <c r="B51" s="24">
        <v>41897</v>
      </c>
      <c r="C51" s="93">
        <v>12149</v>
      </c>
    </row>
    <row r="52" spans="1:3" s="2" customFormat="1" ht="15">
      <c r="A52" s="65" t="s">
        <v>27</v>
      </c>
      <c r="B52" s="24">
        <v>41900</v>
      </c>
      <c r="C52" s="93">
        <v>366</v>
      </c>
    </row>
    <row r="53" spans="1:3" s="2" customFormat="1" ht="15">
      <c r="A53" s="65" t="s">
        <v>31</v>
      </c>
      <c r="B53" s="24">
        <v>41913</v>
      </c>
      <c r="C53" s="93">
        <v>15000</v>
      </c>
    </row>
    <row r="54" spans="1:8" s="2" customFormat="1" ht="15">
      <c r="A54" s="65" t="s">
        <v>35</v>
      </c>
      <c r="B54" s="24">
        <v>42086</v>
      </c>
      <c r="C54" s="93">
        <v>15226</v>
      </c>
      <c r="F54" s="32"/>
      <c r="G54" s="18"/>
      <c r="H54" s="18"/>
    </row>
    <row r="55" spans="1:3" s="2" customFormat="1" ht="15">
      <c r="A55" s="65" t="s">
        <v>44</v>
      </c>
      <c r="B55" s="24">
        <v>42086</v>
      </c>
      <c r="C55" s="93">
        <v>18428</v>
      </c>
    </row>
    <row r="56" spans="1:3" s="2" customFormat="1" ht="15">
      <c r="A56" s="64"/>
      <c r="B56" s="25"/>
      <c r="C56" s="92"/>
    </row>
    <row r="57" spans="1:3" s="2" customFormat="1" ht="15">
      <c r="A57" s="66" t="s">
        <v>37</v>
      </c>
      <c r="B57" s="26"/>
      <c r="C57" s="98">
        <f>SUM(C45:C55)</f>
        <v>123225</v>
      </c>
    </row>
    <row r="58" spans="1:3" s="2" customFormat="1" ht="15">
      <c r="A58" s="59"/>
      <c r="B58" s="21"/>
      <c r="C58" s="88"/>
    </row>
    <row r="59" spans="1:3" s="2" customFormat="1" ht="15.75" thickBot="1">
      <c r="A59" s="67" t="s">
        <v>30</v>
      </c>
      <c r="B59" s="68">
        <v>41843</v>
      </c>
      <c r="C59" s="97">
        <v>43250</v>
      </c>
    </row>
    <row r="60" ht="15.75" thickTop="1"/>
    <row r="61" spans="1:3" s="2" customFormat="1" ht="15">
      <c r="A61" s="20"/>
      <c r="B61" s="21"/>
      <c r="C61" s="95"/>
    </row>
    <row r="62" spans="1:3" s="2" customFormat="1" ht="15">
      <c r="A62" s="20"/>
      <c r="B62" s="21"/>
      <c r="C62" s="95"/>
    </row>
    <row r="63" spans="1:3" s="2" customFormat="1" ht="15">
      <c r="A63" s="20"/>
      <c r="B63" s="21"/>
      <c r="C63" s="95"/>
    </row>
    <row r="64" spans="1:3" s="2" customFormat="1" ht="15">
      <c r="A64" s="20"/>
      <c r="B64" s="21"/>
      <c r="C64" s="95"/>
    </row>
    <row r="65" spans="1:3" s="2" customFormat="1" ht="15">
      <c r="A65" s="20"/>
      <c r="B65" s="21"/>
      <c r="C65" s="95"/>
    </row>
    <row r="66" spans="1:3" s="2" customFormat="1" ht="15">
      <c r="A66" s="20"/>
      <c r="B66" s="21"/>
      <c r="C66" s="95"/>
    </row>
    <row r="67" spans="1:3" s="2" customFormat="1" ht="15">
      <c r="A67" s="20"/>
      <c r="B67" s="21"/>
      <c r="C67" s="95"/>
    </row>
    <row r="68" spans="1:3" s="2" customFormat="1" ht="15">
      <c r="A68" s="20"/>
      <c r="B68" s="21"/>
      <c r="C68" s="95"/>
    </row>
    <row r="69" spans="1:3" ht="15.75" thickBot="1">
      <c r="A69" s="29"/>
      <c r="B69" s="30"/>
      <c r="C69" s="96"/>
    </row>
    <row r="70" ht="15">
      <c r="A70" s="31"/>
    </row>
  </sheetData>
  <mergeCells count="3">
    <mergeCell ref="A14:A15"/>
    <mergeCell ref="C14:C15"/>
    <mergeCell ref="A2:C4"/>
  </mergeCells>
  <printOptions/>
  <pageMargins left="0.7" right="0.7" top="0.75" bottom="0.75" header="0.3" footer="0.3"/>
  <pageSetup horizontalDpi="600" verticalDpi="600" orientation="portrait" scale="83" r:id="rId1"/>
  <headerFooter>
    <oddHeader>&amp;C&amp;"Arial,Regular"&amp;12                                                                                                                                ATTACHMENT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NIST</dc:creator>
  <cp:keywords/>
  <dc:description/>
  <cp:lastModifiedBy>Mansfield, Janice</cp:lastModifiedBy>
  <cp:lastPrinted>2015-07-02T16:56:01Z</cp:lastPrinted>
  <dcterms:created xsi:type="dcterms:W3CDTF">2014-10-21T17:54:31Z</dcterms:created>
  <dcterms:modified xsi:type="dcterms:W3CDTF">2015-07-02T16:56:10Z</dcterms:modified>
  <cp:category/>
  <cp:version/>
  <cp:contentType/>
  <cp:contentStatus/>
</cp:coreProperties>
</file>