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9372" windowHeight="4308" activeTab="0"/>
  </bookViews>
  <sheets>
    <sheet name="Fiscal Note" sheetId="1" r:id="rId1"/>
    <sheet name="Debt payments" sheetId="2" r:id="rId2"/>
  </sheets>
  <definedNames>
    <definedName name="_xlnm.Print_Area" localSheetId="1">'Debt payments'!$A$1:$E$26</definedName>
    <definedName name="_xlnm.Print_Area" localSheetId="0">'Fiscal Note'!$A$1:$H$46</definedName>
  </definedNames>
  <calcPr fullCalcOnLoad="1"/>
</workbook>
</file>

<file path=xl/sharedStrings.xml><?xml version="1.0" encoding="utf-8"?>
<sst xmlns="http://schemas.openxmlformats.org/spreadsheetml/2006/main" count="54" uniqueCount="48">
  <si>
    <t>FISCAL NOTE</t>
  </si>
  <si>
    <t>Revenue to:</t>
  </si>
  <si>
    <t>Fund/Agency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</si>
  <si>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</si>
  <si>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</si>
  <si>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</si>
  <si>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</si>
  <si>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</si>
  <si>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</si>
  <si>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</si>
  <si>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</si>
  <si>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Description of request:</t>
  </si>
  <si>
    <t>2013/2014</t>
  </si>
  <si>
    <t>2015/2016</t>
  </si>
  <si>
    <t>2017/2018</t>
  </si>
  <si>
    <t>2019/2020</t>
  </si>
  <si>
    <t>Date Reviewed:</t>
  </si>
  <si>
    <t>Affected Agency and/or Agencies: DNRP, General Fund</t>
  </si>
  <si>
    <t xml:space="preserve">Note Prepared By: Aaron Rubardt  </t>
  </si>
  <si>
    <t>Date Prepared: 7/23/2014</t>
  </si>
  <si>
    <t>DNRP</t>
  </si>
  <si>
    <r>
      <t>Bond Proceeds</t>
    </r>
    <r>
      <rPr>
        <vertAlign val="superscript"/>
        <sz val="10.5"/>
        <rFont val="Univers"/>
        <family val="0"/>
      </rPr>
      <t>1</t>
    </r>
  </si>
  <si>
    <r>
      <t>TOTAL</t>
    </r>
    <r>
      <rPr>
        <vertAlign val="superscript"/>
        <sz val="10.5"/>
        <rFont val="Univers"/>
        <family val="0"/>
      </rPr>
      <t>3</t>
    </r>
  </si>
  <si>
    <t>Port of Seattle</t>
  </si>
  <si>
    <t>General Fund</t>
  </si>
  <si>
    <t>Conservation Futures</t>
  </si>
  <si>
    <t xml:space="preserve">Title: Eastside Rail Corridor Financing Plan   </t>
  </si>
  <si>
    <r>
      <t>Ongoing Debt Service</t>
    </r>
    <r>
      <rPr>
        <vertAlign val="superscript"/>
        <sz val="10.5"/>
        <rFont val="Univers"/>
        <family val="0"/>
      </rPr>
      <t>4</t>
    </r>
  </si>
  <si>
    <t>Principal amt</t>
  </si>
  <si>
    <t>Term (yrs)</t>
  </si>
  <si>
    <t>Rate</t>
  </si>
  <si>
    <t>Total</t>
  </si>
  <si>
    <t>Eastside Rail Corridor Financing</t>
  </si>
  <si>
    <t>N/A</t>
  </si>
  <si>
    <t>CFT, GF</t>
  </si>
  <si>
    <t>WTD, Bonds</t>
  </si>
  <si>
    <t>Exec</t>
  </si>
  <si>
    <t>8400/8401</t>
  </si>
  <si>
    <t>The acquisition of the Eastside Rail Corridor will be covered through a contribution from Wastewater and bond proceeds.  The debt service for the bonds will be split evenly between the General Fund and the Conservations Futures Levy.  The proposed 2015/2016 budget will reflect this financing plan outlined in this fiscal note.</t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</si>
  <si>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0"/>
      </rPr>
      <t xml:space="preserve"> Bonds will be sold in Q1 2015 as part of a various purpose package.  The proceeds amount will be adjusted based on the total accrued interest at the time of the purchase and the results of the final wastewater appraisal.</t>
    </r>
  </si>
  <si>
    <t>One Time Acquisition Costs</t>
  </si>
  <si>
    <r>
      <rPr>
        <vertAlign val="superscript"/>
        <sz val="10.5"/>
        <rFont val="Univers"/>
        <family val="0"/>
      </rPr>
      <t>4</t>
    </r>
    <r>
      <rPr>
        <sz val="10.5"/>
        <rFont val="Univers"/>
        <family val="0"/>
      </rPr>
      <t xml:space="preserve"> Debt service costs are based on the following assumptions: 15 year debt, 3.5% interest rate, payments beginning in 2016.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</si>
  <si>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0"/>
      </rPr>
      <t xml:space="preserve"> The Wastewater contribution will be based on the final appraisal price for the identified easements.</t>
    </r>
  </si>
  <si>
    <r>
      <rPr>
        <vertAlign val="superscript"/>
        <sz val="10.5"/>
        <rFont val="Univers"/>
        <family val="0"/>
      </rPr>
      <t>3</t>
    </r>
    <r>
      <rPr>
        <sz val="10.5"/>
        <rFont val="Univers"/>
        <family val="0"/>
      </rPr>
      <t xml:space="preserve"> The total cost may increase or decrease due to the final accrued interest calculation.</t>
    </r>
  </si>
  <si>
    <r>
      <t>Wastewater CIP</t>
    </r>
    <r>
      <rPr>
        <vertAlign val="superscript"/>
        <sz val="10.5"/>
        <rFont val="Univers"/>
        <family val="0"/>
      </rPr>
      <t>2</t>
    </r>
  </si>
  <si>
    <t>Note Reviewed By:   Jillian Andrews, PSB</t>
  </si>
  <si>
    <t>Ordinance/Motion:  2014-XXXX</t>
  </si>
  <si>
    <t xml:space="preserve">Limited General Obligation (LTGO) debt service fund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</si>
</sst>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8" xfId="0" applyFont="1" applyFill="1" applyBorder="1" applyAlignment="1">
      <alignment horizontal="center" wrapText="1"/>
    </xf>
    <xf numFmtId="3" fontId="4" fillId="33" borderId="39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 horizontal="right"/>
    </xf>
    <xf numFmtId="3" fontId="6" fillId="33" borderId="4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39" xfId="0" applyNumberFormat="1" applyFont="1" applyFill="1" applyBorder="1" applyAlignment="1">
      <alignment wrapText="1"/>
    </xf>
    <xf numFmtId="0" fontId="4" fillId="0" borderId="25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5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/>
    </xf>
    <xf numFmtId="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57" applyNumberFormat="1" applyFon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4" fillId="33" borderId="38" xfId="0" applyFont="1" applyFill="1" applyBorder="1" applyAlignment="1">
      <alignment horizontal="center"/>
    </xf>
    <xf numFmtId="3" fontId="6" fillId="0" borderId="40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33" borderId="46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vertical="center"/>
    </xf>
    <xf numFmtId="0" fontId="4" fillId="0" borderId="25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80" zoomScaleNormal="80" workbookViewId="0" topLeftCell="A9">
      <selection activeCell="A19" sqref="A19:B19"/>
    </sheetView>
  </sheetViews>
  <sheetFormatPr defaultColWidth="9.140625" defaultRowHeight="12.75"/>
  <cols>
    <col min="1" max="1" width="17.140625" style="0" customWidth="1"/>
    <col min="2" max="2" width="12.28125" style="0" customWidth="1"/>
    <col min="3" max="3" width="13.7109375" style="75" customWidth="1"/>
    <col min="4" max="8" width="13.7109375" style="0" customWidth="1"/>
  </cols>
  <sheetData>
    <row r="1" spans="1:10" ht="15">
      <c r="A1" s="1"/>
      <c r="B1" s="2"/>
      <c r="C1" s="87"/>
      <c r="D1" s="48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87"/>
      <c r="D2" s="3"/>
      <c r="E2" s="3"/>
      <c r="F2" s="3"/>
      <c r="G2" s="3"/>
      <c r="H2" s="3"/>
      <c r="I2" s="4"/>
    </row>
    <row r="3" spans="1:9" ht="18" customHeight="1" thickTop="1">
      <c r="A3" s="5" t="s">
        <v>46</v>
      </c>
      <c r="B3" s="6"/>
      <c r="C3" s="88"/>
      <c r="D3" s="7"/>
      <c r="E3" s="7"/>
      <c r="F3" s="7"/>
      <c r="G3" s="7"/>
      <c r="H3" s="8"/>
      <c r="I3" s="4"/>
    </row>
    <row r="4" spans="1:9" ht="18" customHeight="1">
      <c r="A4" s="9" t="s">
        <v>26</v>
      </c>
      <c r="B4" s="10"/>
      <c r="C4" s="89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89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89"/>
      <c r="D6" s="14"/>
      <c r="E6" s="14"/>
      <c r="F6" s="14"/>
      <c r="G6" s="14"/>
      <c r="H6" s="15"/>
    </row>
    <row r="7" spans="1:8" ht="18" customHeight="1">
      <c r="A7" s="13" t="s">
        <v>19</v>
      </c>
      <c r="B7" s="14"/>
      <c r="C7" s="89"/>
      <c r="D7" s="14"/>
      <c r="E7" s="14"/>
      <c r="F7" s="14"/>
      <c r="G7" s="14"/>
      <c r="H7" s="15"/>
    </row>
    <row r="8" spans="1:8" ht="18" customHeight="1">
      <c r="A8" s="13" t="s">
        <v>45</v>
      </c>
      <c r="B8" s="14"/>
      <c r="C8" s="89"/>
      <c r="D8" s="14"/>
      <c r="E8" s="14"/>
      <c r="F8" s="14"/>
      <c r="G8" s="14"/>
      <c r="H8" s="15"/>
    </row>
    <row r="9" spans="1:8" ht="18" customHeight="1" thickBot="1">
      <c r="A9" s="16" t="s">
        <v>16</v>
      </c>
      <c r="B9" s="17"/>
      <c r="C9" s="90"/>
      <c r="D9" s="17"/>
      <c r="E9" s="17"/>
      <c r="F9" s="17"/>
      <c r="G9" s="17"/>
      <c r="H9" s="18"/>
    </row>
    <row r="10" spans="1:8" ht="18" customHeight="1" thickTop="1">
      <c r="A10" s="19"/>
      <c r="C10" s="87"/>
      <c r="D10" s="14"/>
      <c r="E10" s="14"/>
      <c r="F10" s="14"/>
      <c r="G10" s="14"/>
      <c r="H10" s="14"/>
    </row>
    <row r="11" spans="1:8" ht="18" customHeight="1" thickBot="1">
      <c r="A11" s="46" t="s">
        <v>11</v>
      </c>
      <c r="C11" s="87"/>
      <c r="D11" s="19"/>
      <c r="E11" s="19"/>
      <c r="F11" s="19"/>
      <c r="G11" s="19"/>
      <c r="H11" s="19"/>
    </row>
    <row r="12" spans="1:10" ht="18" customHeight="1">
      <c r="A12" s="97" t="s">
        <v>38</v>
      </c>
      <c r="B12" s="98"/>
      <c r="C12" s="98"/>
      <c r="D12" s="98"/>
      <c r="E12" s="98"/>
      <c r="F12" s="98"/>
      <c r="G12" s="98"/>
      <c r="H12" s="99"/>
      <c r="J12" s="61"/>
    </row>
    <row r="13" spans="1:8" ht="29.25" customHeight="1" thickBot="1">
      <c r="A13" s="100"/>
      <c r="B13" s="101"/>
      <c r="C13" s="101"/>
      <c r="D13" s="101"/>
      <c r="E13" s="101"/>
      <c r="F13" s="101"/>
      <c r="G13" s="101"/>
      <c r="H13" s="102"/>
    </row>
    <row r="14" spans="1:8" ht="18" customHeight="1">
      <c r="A14" s="10"/>
      <c r="B14" s="10"/>
      <c r="C14" s="89"/>
      <c r="D14" s="10"/>
      <c r="E14" s="10"/>
      <c r="F14" s="10"/>
      <c r="G14" s="10"/>
      <c r="H14" s="10"/>
    </row>
    <row r="15" spans="1:8" ht="18" customHeight="1" thickBot="1">
      <c r="A15" s="47" t="s">
        <v>1</v>
      </c>
      <c r="B15" s="14"/>
      <c r="C15" s="87"/>
      <c r="D15" s="19"/>
      <c r="E15" s="19"/>
      <c r="F15" s="19"/>
      <c r="G15" s="19"/>
      <c r="H15" s="19"/>
    </row>
    <row r="16" spans="1:10" ht="27">
      <c r="A16" s="36" t="s">
        <v>2</v>
      </c>
      <c r="B16" s="37"/>
      <c r="C16" s="57" t="s">
        <v>9</v>
      </c>
      <c r="D16" s="57" t="s">
        <v>10</v>
      </c>
      <c r="E16" s="57" t="s">
        <v>12</v>
      </c>
      <c r="F16" s="57" t="s">
        <v>13</v>
      </c>
      <c r="G16" s="58" t="s">
        <v>14</v>
      </c>
      <c r="H16" s="63" t="s">
        <v>15</v>
      </c>
      <c r="J16" s="60"/>
    </row>
    <row r="17" spans="1:8" ht="18" customHeight="1">
      <c r="A17" s="39" t="s">
        <v>23</v>
      </c>
      <c r="B17" s="20"/>
      <c r="C17" s="21" t="s">
        <v>33</v>
      </c>
      <c r="D17" s="21" t="s">
        <v>35</v>
      </c>
      <c r="E17" s="23"/>
      <c r="F17" s="23">
        <v>13200000</v>
      </c>
      <c r="G17" s="23"/>
      <c r="H17" s="64"/>
    </row>
    <row r="18" spans="1:8" ht="18" customHeight="1">
      <c r="A18" s="39"/>
      <c r="B18" s="20"/>
      <c r="C18" s="91"/>
      <c r="D18" s="21"/>
      <c r="E18" s="23"/>
      <c r="F18" s="23"/>
      <c r="G18" s="23"/>
      <c r="H18" s="64"/>
    </row>
    <row r="19" spans="1:8" ht="30.75" customHeight="1">
      <c r="A19" s="106" t="s">
        <v>47</v>
      </c>
      <c r="B19" s="107"/>
      <c r="C19" s="95" t="s">
        <v>37</v>
      </c>
      <c r="D19" s="21" t="s">
        <v>34</v>
      </c>
      <c r="E19" s="23"/>
      <c r="F19" s="23">
        <f>F38</f>
        <v>980000</v>
      </c>
      <c r="G19" s="23">
        <f>G38</f>
        <v>1960000</v>
      </c>
      <c r="H19" s="86">
        <f>H38</f>
        <v>1960000</v>
      </c>
    </row>
    <row r="20" spans="1:8" ht="18" customHeight="1">
      <c r="A20" s="39"/>
      <c r="B20" s="20"/>
      <c r="C20" s="91"/>
      <c r="D20" s="22"/>
      <c r="E20" s="24"/>
      <c r="F20" s="24"/>
      <c r="G20" s="35"/>
      <c r="H20" s="65"/>
    </row>
    <row r="21" spans="1:8" ht="18" customHeight="1" thickBot="1">
      <c r="A21" s="40"/>
      <c r="B21" s="41" t="s">
        <v>3</v>
      </c>
      <c r="C21" s="92"/>
      <c r="D21" s="42"/>
      <c r="E21" s="56">
        <f>SUM(E17:E20)</f>
        <v>0</v>
      </c>
      <c r="F21" s="56">
        <f>SUM(F17:F20)</f>
        <v>14180000</v>
      </c>
      <c r="G21" s="56">
        <f>SUM(G17:G20)</f>
        <v>1960000</v>
      </c>
      <c r="H21" s="66">
        <f>SUM(H17:H20)</f>
        <v>1960000</v>
      </c>
    </row>
    <row r="22" spans="1:8" ht="18" customHeight="1">
      <c r="A22" s="105"/>
      <c r="B22" s="19"/>
      <c r="C22" s="87"/>
      <c r="D22" s="19"/>
      <c r="E22" s="25"/>
      <c r="F22" s="25"/>
      <c r="G22" s="25"/>
      <c r="H22" s="67"/>
    </row>
    <row r="23" spans="1:8" ht="18" customHeight="1" thickBot="1">
      <c r="A23" s="46" t="s">
        <v>4</v>
      </c>
      <c r="B23" s="14"/>
      <c r="C23" s="89"/>
      <c r="D23" s="19"/>
      <c r="E23" s="19"/>
      <c r="F23" s="19"/>
      <c r="G23" s="19"/>
      <c r="H23" s="68"/>
    </row>
    <row r="24" spans="1:8" ht="16.5" customHeight="1">
      <c r="A24" s="36" t="s">
        <v>2</v>
      </c>
      <c r="B24" s="37"/>
      <c r="C24" s="57" t="s">
        <v>9</v>
      </c>
      <c r="D24" s="38" t="s">
        <v>5</v>
      </c>
      <c r="E24" s="57" t="str">
        <f>E16</f>
        <v>2013/2014</v>
      </c>
      <c r="F24" s="57" t="str">
        <f>F16</f>
        <v>2015/2016</v>
      </c>
      <c r="G24" s="57" t="str">
        <f>G16</f>
        <v>2017/2018</v>
      </c>
      <c r="H24" s="63" t="str">
        <f>H16</f>
        <v>2019/2020</v>
      </c>
    </row>
    <row r="25" spans="1:8" ht="18" customHeight="1">
      <c r="A25" s="70" t="s">
        <v>21</v>
      </c>
      <c r="B25" s="26"/>
      <c r="C25" s="21">
        <v>3522</v>
      </c>
      <c r="D25" s="21" t="s">
        <v>20</v>
      </c>
      <c r="E25" s="59"/>
      <c r="F25" s="59">
        <v>11200000</v>
      </c>
      <c r="G25" s="59"/>
      <c r="H25" s="69"/>
    </row>
    <row r="26" spans="1:8" ht="18" customHeight="1">
      <c r="A26" s="70" t="s">
        <v>44</v>
      </c>
      <c r="B26" s="26"/>
      <c r="C26" s="91">
        <v>3611</v>
      </c>
      <c r="D26" s="21" t="s">
        <v>20</v>
      </c>
      <c r="E26" s="23"/>
      <c r="F26" s="23">
        <v>2000000</v>
      </c>
      <c r="G26" s="34"/>
      <c r="H26" s="64"/>
    </row>
    <row r="27" spans="1:8" ht="18" customHeight="1">
      <c r="A27" s="39"/>
      <c r="B27" s="26"/>
      <c r="C27" s="91"/>
      <c r="D27" s="21"/>
      <c r="E27" s="23"/>
      <c r="F27" s="23"/>
      <c r="G27" s="34"/>
      <c r="H27" s="64"/>
    </row>
    <row r="28" spans="1:8" ht="18" customHeight="1">
      <c r="A28" s="39" t="s">
        <v>24</v>
      </c>
      <c r="B28" s="26"/>
      <c r="C28" s="91">
        <v>10</v>
      </c>
      <c r="D28" s="21" t="s">
        <v>36</v>
      </c>
      <c r="E28" s="23"/>
      <c r="F28" s="23">
        <v>490000</v>
      </c>
      <c r="G28" s="34">
        <f>F28*2</f>
        <v>980000</v>
      </c>
      <c r="H28" s="64">
        <f>G28</f>
        <v>980000</v>
      </c>
    </row>
    <row r="29" spans="1:8" ht="18" customHeight="1">
      <c r="A29" s="39" t="s">
        <v>25</v>
      </c>
      <c r="B29" s="26"/>
      <c r="C29" s="91">
        <v>8401</v>
      </c>
      <c r="D29" s="21" t="s">
        <v>20</v>
      </c>
      <c r="E29" s="23"/>
      <c r="F29" s="23">
        <v>490000</v>
      </c>
      <c r="G29" s="34">
        <f>F29*2</f>
        <v>980000</v>
      </c>
      <c r="H29" s="64">
        <f>G29</f>
        <v>980000</v>
      </c>
    </row>
    <row r="30" spans="1:8" ht="18" customHeight="1">
      <c r="A30" s="39"/>
      <c r="B30" s="26"/>
      <c r="C30" s="91"/>
      <c r="D30" s="27"/>
      <c r="E30" s="24"/>
      <c r="F30" s="23"/>
      <c r="G30" s="34"/>
      <c r="H30" s="64"/>
    </row>
    <row r="31" spans="1:8" ht="18" customHeight="1">
      <c r="A31" s="39"/>
      <c r="B31" s="26"/>
      <c r="C31" s="21"/>
      <c r="D31" s="22"/>
      <c r="E31" s="23"/>
      <c r="F31" s="23"/>
      <c r="G31" s="34"/>
      <c r="H31" s="64"/>
    </row>
    <row r="32" spans="1:9" ht="18" customHeight="1" thickBot="1">
      <c r="A32" s="40"/>
      <c r="B32" s="41" t="s">
        <v>22</v>
      </c>
      <c r="C32" s="92"/>
      <c r="D32" s="42"/>
      <c r="E32" s="56">
        <f>SUM(E25:E31)</f>
        <v>0</v>
      </c>
      <c r="F32" s="56">
        <f>SUM(F25:F31)</f>
        <v>14180000</v>
      </c>
      <c r="G32" s="56">
        <f>SUM(G25:G31)</f>
        <v>1960000</v>
      </c>
      <c r="H32" s="66">
        <f>SUM(H25:H31)</f>
        <v>1960000</v>
      </c>
      <c r="I32" s="55"/>
    </row>
    <row r="33" spans="1:8" ht="18" customHeight="1">
      <c r="A33" s="19"/>
      <c r="B33" s="19"/>
      <c r="C33" s="87"/>
      <c r="D33" s="19"/>
      <c r="E33" s="25"/>
      <c r="F33" s="25"/>
      <c r="G33" s="25"/>
      <c r="H33" s="67"/>
    </row>
    <row r="34" spans="1:8" ht="18" customHeight="1" thickBot="1">
      <c r="A34" s="46" t="s">
        <v>7</v>
      </c>
      <c r="B34" s="14"/>
      <c r="C34" s="89"/>
      <c r="D34" s="14"/>
      <c r="E34" s="19"/>
      <c r="F34" s="19"/>
      <c r="G34" s="19"/>
      <c r="H34" s="68"/>
    </row>
    <row r="35" spans="1:10" ht="36" customHeight="1">
      <c r="A35" s="36"/>
      <c r="B35" s="37"/>
      <c r="C35" s="43"/>
      <c r="D35" s="44"/>
      <c r="E35" s="57" t="str">
        <f>E16</f>
        <v>2013/2014</v>
      </c>
      <c r="F35" s="38" t="str">
        <f>F16</f>
        <v>2015/2016</v>
      </c>
      <c r="G35" s="38" t="str">
        <f>G16</f>
        <v>2017/2018</v>
      </c>
      <c r="H35" s="84" t="str">
        <f>H16</f>
        <v>2019/2020</v>
      </c>
      <c r="I35" s="30"/>
      <c r="J35" s="30"/>
    </row>
    <row r="36" spans="1:10" ht="18" customHeight="1">
      <c r="A36" s="39" t="s">
        <v>40</v>
      </c>
      <c r="B36" s="20"/>
      <c r="C36" s="28"/>
      <c r="D36" s="29"/>
      <c r="E36" s="23"/>
      <c r="F36" s="23">
        <f>F26+F25</f>
        <v>13200000</v>
      </c>
      <c r="G36" s="23"/>
      <c r="H36" s="64"/>
      <c r="I36" s="30"/>
      <c r="J36" s="30"/>
    </row>
    <row r="37" spans="1:10" ht="18" customHeight="1">
      <c r="A37" s="39"/>
      <c r="B37" s="20"/>
      <c r="C37" s="28"/>
      <c r="D37" s="29"/>
      <c r="E37" s="23"/>
      <c r="F37" s="23"/>
      <c r="G37" s="34"/>
      <c r="H37" s="64"/>
      <c r="I37" s="30"/>
      <c r="J37" s="30"/>
    </row>
    <row r="38" spans="1:10" ht="18" customHeight="1">
      <c r="A38" s="39" t="s">
        <v>27</v>
      </c>
      <c r="B38" s="20"/>
      <c r="C38" s="28"/>
      <c r="D38" s="26"/>
      <c r="E38" s="23"/>
      <c r="F38" s="23">
        <f>F29+F28</f>
        <v>980000</v>
      </c>
      <c r="G38" s="23">
        <f>G29+G28</f>
        <v>1960000</v>
      </c>
      <c r="H38" s="86">
        <f>H29+H28</f>
        <v>1960000</v>
      </c>
      <c r="I38" s="31"/>
      <c r="J38" s="31"/>
    </row>
    <row r="39" spans="1:8" ht="18" customHeight="1">
      <c r="A39" s="49"/>
      <c r="B39" s="50"/>
      <c r="C39" s="93"/>
      <c r="D39" s="51"/>
      <c r="E39" s="52"/>
      <c r="F39" s="52"/>
      <c r="G39" s="53"/>
      <c r="H39" s="54"/>
    </row>
    <row r="40" spans="1:10" ht="18" customHeight="1" thickBot="1">
      <c r="A40" s="40" t="s">
        <v>6</v>
      </c>
      <c r="B40" s="41"/>
      <c r="C40" s="94"/>
      <c r="D40" s="45"/>
      <c r="E40" s="56">
        <f>SUM(E36:E39)</f>
        <v>0</v>
      </c>
      <c r="F40" s="56">
        <f>SUM(F36:F39)</f>
        <v>14180000</v>
      </c>
      <c r="G40" s="56">
        <f>SUM(G36:G39)</f>
        <v>1960000</v>
      </c>
      <c r="H40" s="85">
        <f>SUM(H36:H39)</f>
        <v>1960000</v>
      </c>
      <c r="I40" s="32"/>
      <c r="J40" s="32"/>
    </row>
    <row r="41" spans="1:10" ht="18" customHeight="1">
      <c r="A41" s="19"/>
      <c r="B41" s="19"/>
      <c r="C41" s="87"/>
      <c r="D41" s="19"/>
      <c r="E41" s="19"/>
      <c r="F41" s="19"/>
      <c r="G41" s="19"/>
      <c r="H41" s="19"/>
      <c r="I41" s="32"/>
      <c r="J41" s="32"/>
    </row>
    <row r="42" spans="1:10" ht="18" customHeight="1">
      <c r="A42" s="19" t="s">
        <v>8</v>
      </c>
      <c r="B42" s="19"/>
      <c r="C42" s="87"/>
      <c r="D42" s="19"/>
      <c r="E42" s="25"/>
      <c r="F42" s="25"/>
      <c r="G42" s="25"/>
      <c r="H42" s="25"/>
      <c r="I42" s="32"/>
      <c r="J42" s="32"/>
    </row>
    <row r="43" spans="1:10" ht="31.5" customHeight="1">
      <c r="A43" s="103" t="s">
        <v>39</v>
      </c>
      <c r="B43" s="104"/>
      <c r="C43" s="104"/>
      <c r="D43" s="104"/>
      <c r="E43" s="104"/>
      <c r="F43" s="104"/>
      <c r="G43" s="104"/>
      <c r="H43" s="104"/>
      <c r="I43" s="32"/>
      <c r="J43" s="62"/>
    </row>
    <row r="44" spans="1:8" ht="15.75">
      <c r="A44" s="71" t="s">
        <v>42</v>
      </c>
      <c r="B44" s="96"/>
      <c r="C44" s="96"/>
      <c r="D44" s="96"/>
      <c r="E44" s="96"/>
      <c r="F44" s="96"/>
      <c r="G44" s="96"/>
      <c r="H44" s="96"/>
    </row>
    <row r="45" spans="1:8" ht="15.75">
      <c r="A45" s="71" t="s">
        <v>43</v>
      </c>
      <c r="B45" s="96"/>
      <c r="C45" s="96"/>
      <c r="D45" s="96"/>
      <c r="E45" s="96"/>
      <c r="F45" s="96"/>
      <c r="G45" s="96"/>
      <c r="H45" s="96"/>
    </row>
    <row r="46" spans="1:8" ht="15.75">
      <c r="A46" s="71" t="s">
        <v>41</v>
      </c>
      <c r="B46" s="96"/>
      <c r="C46" s="96"/>
      <c r="D46" s="96"/>
      <c r="E46" s="96"/>
      <c r="F46" s="96"/>
      <c r="G46" s="96"/>
      <c r="H46" s="96"/>
    </row>
    <row r="47" spans="1:8" ht="13.5">
      <c r="A47" s="19"/>
      <c r="B47" s="19"/>
      <c r="C47" s="87"/>
      <c r="D47" s="19"/>
      <c r="E47" s="19"/>
      <c r="F47" s="19"/>
      <c r="G47" s="19"/>
      <c r="H47" s="19"/>
    </row>
    <row r="48" spans="1:8" ht="13.5">
      <c r="A48" s="19"/>
      <c r="B48" s="19"/>
      <c r="C48" s="87"/>
      <c r="D48" s="19"/>
      <c r="E48" s="19"/>
      <c r="F48" s="19"/>
      <c r="G48" s="19"/>
      <c r="H48" s="19"/>
    </row>
    <row r="49" spans="1:8" ht="13.5">
      <c r="A49" s="19"/>
      <c r="B49" s="19"/>
      <c r="C49" s="87"/>
      <c r="D49" s="19"/>
      <c r="E49" s="19"/>
      <c r="F49" s="19"/>
      <c r="G49" s="19"/>
      <c r="H49" s="19"/>
    </row>
    <row r="50" spans="1:8" ht="13.5">
      <c r="A50" s="19"/>
      <c r="B50" s="19"/>
      <c r="C50" s="87"/>
      <c r="D50" s="19"/>
      <c r="E50" s="19"/>
      <c r="F50" s="19"/>
      <c r="G50" s="19"/>
      <c r="H50" s="19"/>
    </row>
    <row r="51" spans="1:8" ht="13.5">
      <c r="A51" s="19"/>
      <c r="B51" s="19"/>
      <c r="C51" s="87"/>
      <c r="D51" s="19"/>
      <c r="E51" s="19"/>
      <c r="F51" s="19"/>
      <c r="G51" s="19"/>
      <c r="H51" s="19"/>
    </row>
    <row r="52" spans="1:8" ht="13.5">
      <c r="A52" s="19"/>
      <c r="B52" s="19"/>
      <c r="C52" s="87"/>
      <c r="D52" s="19"/>
      <c r="E52" s="19"/>
      <c r="F52" s="19"/>
      <c r="G52" s="19"/>
      <c r="H52" s="19"/>
    </row>
    <row r="53" spans="1:8" ht="13.5">
      <c r="A53" s="19"/>
      <c r="B53" s="19"/>
      <c r="C53" s="87"/>
      <c r="D53" s="19"/>
      <c r="E53" s="19"/>
      <c r="F53" s="19"/>
      <c r="G53" s="19"/>
      <c r="H53" s="19"/>
    </row>
    <row r="54" spans="1:8" ht="13.5">
      <c r="A54" s="19"/>
      <c r="B54" s="19"/>
      <c r="C54" s="87"/>
      <c r="D54" s="19"/>
      <c r="E54" s="19"/>
      <c r="F54" s="19"/>
      <c r="G54" s="19"/>
      <c r="H54" s="19"/>
    </row>
    <row r="55" spans="1:8" ht="13.5">
      <c r="A55" s="19"/>
      <c r="B55" s="19"/>
      <c r="C55" s="87"/>
      <c r="D55" s="19"/>
      <c r="E55" s="19"/>
      <c r="F55" s="19"/>
      <c r="G55" s="19"/>
      <c r="H55" s="19"/>
    </row>
    <row r="56" spans="1:8" ht="13.5">
      <c r="A56" s="19"/>
      <c r="B56" s="19"/>
      <c r="C56" s="87"/>
      <c r="D56" s="19"/>
      <c r="E56" s="19"/>
      <c r="F56" s="19"/>
      <c r="G56" s="19"/>
      <c r="H56" s="19"/>
    </row>
    <row r="57" spans="1:8" ht="13.5">
      <c r="A57" s="19"/>
      <c r="B57" s="19"/>
      <c r="C57" s="87"/>
      <c r="D57" s="19"/>
      <c r="E57" s="19"/>
      <c r="F57" s="19"/>
      <c r="G57" s="19"/>
      <c r="H57" s="19"/>
    </row>
    <row r="58" spans="1:8" ht="13.5">
      <c r="A58" s="19"/>
      <c r="B58" s="19"/>
      <c r="C58" s="87"/>
      <c r="D58" s="19"/>
      <c r="E58" s="19"/>
      <c r="F58" s="19"/>
      <c r="G58" s="19"/>
      <c r="H58" s="19"/>
    </row>
    <row r="59" spans="1:8" ht="13.5">
      <c r="A59" s="19"/>
      <c r="B59" s="19"/>
      <c r="C59" s="87"/>
      <c r="D59" s="19"/>
      <c r="E59" s="19"/>
      <c r="F59" s="19"/>
      <c r="G59" s="19"/>
      <c r="H59" s="19"/>
    </row>
    <row r="60" spans="1:8" ht="13.5">
      <c r="A60" s="19"/>
      <c r="B60" s="19"/>
      <c r="C60" s="87"/>
      <c r="D60" s="19"/>
      <c r="E60" s="19"/>
      <c r="F60" s="19"/>
      <c r="G60" s="19"/>
      <c r="H60" s="19"/>
    </row>
    <row r="61" spans="1:8" ht="13.5">
      <c r="A61" s="19"/>
      <c r="B61" s="19"/>
      <c r="C61" s="87"/>
      <c r="D61" s="19"/>
      <c r="E61" s="19"/>
      <c r="F61" s="19"/>
      <c r="G61" s="19"/>
      <c r="H61" s="19"/>
    </row>
    <row r="62" spans="1:8" ht="13.5">
      <c r="A62" s="19"/>
      <c r="B62" s="19"/>
      <c r="C62" s="87"/>
      <c r="D62" s="19"/>
      <c r="E62" s="19"/>
      <c r="F62" s="19"/>
      <c r="G62" s="19"/>
      <c r="H62" s="19"/>
    </row>
    <row r="63" spans="1:8" ht="13.5">
      <c r="A63" s="19"/>
      <c r="B63" s="19"/>
      <c r="C63" s="87"/>
      <c r="D63" s="19"/>
      <c r="E63" s="19"/>
      <c r="F63" s="19"/>
      <c r="G63" s="19"/>
      <c r="H63" s="19"/>
    </row>
    <row r="64" spans="1:8" ht="13.5">
      <c r="A64" s="19"/>
      <c r="B64" s="19"/>
      <c r="C64" s="87"/>
      <c r="D64" s="19"/>
      <c r="E64" s="19"/>
      <c r="F64" s="19"/>
      <c r="G64" s="19"/>
      <c r="H64" s="19"/>
    </row>
    <row r="65" spans="1:8" ht="13.5">
      <c r="A65" s="19"/>
      <c r="B65" s="19"/>
      <c r="C65" s="87"/>
      <c r="D65" s="19"/>
      <c r="E65" s="19"/>
      <c r="F65" s="19"/>
      <c r="G65" s="19"/>
      <c r="H65" s="19"/>
    </row>
    <row r="66" spans="1:8" ht="13.5">
      <c r="A66" s="19"/>
      <c r="B66" s="19"/>
      <c r="C66" s="87"/>
      <c r="D66" s="19"/>
      <c r="E66" s="19"/>
      <c r="F66" s="19"/>
      <c r="G66" s="19"/>
      <c r="H66" s="19"/>
    </row>
    <row r="67" spans="1:8" ht="13.5">
      <c r="A67" s="19"/>
      <c r="B67" s="19"/>
      <c r="C67" s="87"/>
      <c r="D67" s="19"/>
      <c r="E67" s="19"/>
      <c r="F67" s="19"/>
      <c r="G67" s="19"/>
      <c r="H67" s="19"/>
    </row>
    <row r="68" spans="1:8" ht="13.5">
      <c r="A68" s="19"/>
      <c r="B68" s="19"/>
      <c r="C68" s="87"/>
      <c r="D68" s="19"/>
      <c r="E68" s="19"/>
      <c r="F68" s="19"/>
      <c r="G68" s="19"/>
      <c r="H68" s="19"/>
    </row>
    <row r="69" spans="1:8" ht="13.5">
      <c r="A69" s="19"/>
      <c r="B69" s="19"/>
      <c r="C69" s="87"/>
      <c r="D69" s="19"/>
      <c r="E69" s="19"/>
      <c r="F69" s="19"/>
      <c r="G69" s="19"/>
      <c r="H69" s="19"/>
    </row>
    <row r="70" spans="1:8" ht="13.5">
      <c r="A70" s="19"/>
      <c r="B70" s="19"/>
      <c r="C70" s="87"/>
      <c r="D70" s="19"/>
      <c r="E70" s="19"/>
      <c r="F70" s="19"/>
      <c r="G70" s="19"/>
      <c r="H70" s="19"/>
    </row>
    <row r="71" spans="1:8" ht="13.5">
      <c r="A71" s="19"/>
      <c r="B71" s="19"/>
      <c r="C71" s="87"/>
      <c r="D71" s="19"/>
      <c r="E71" s="19"/>
      <c r="F71" s="19"/>
      <c r="G71" s="19"/>
      <c r="H71" s="19"/>
    </row>
    <row r="72" spans="1:8" ht="13.5">
      <c r="A72" s="19"/>
      <c r="B72" s="19"/>
      <c r="C72" s="87"/>
      <c r="D72" s="19"/>
      <c r="E72" s="19"/>
      <c r="F72" s="19"/>
      <c r="G72" s="19"/>
      <c r="H72" s="19"/>
    </row>
    <row r="73" spans="1:8" ht="13.5">
      <c r="A73" s="19"/>
      <c r="B73" s="19"/>
      <c r="C73" s="87"/>
      <c r="D73" s="19"/>
      <c r="E73" s="19"/>
      <c r="F73" s="19"/>
      <c r="G73" s="19"/>
      <c r="H73" s="19"/>
    </row>
    <row r="74" spans="1:8" ht="13.5">
      <c r="A74" s="19"/>
      <c r="B74" s="19"/>
      <c r="C74" s="87"/>
      <c r="D74" s="19"/>
      <c r="E74" s="19"/>
      <c r="F74" s="19"/>
      <c r="G74" s="19"/>
      <c r="H74" s="19"/>
    </row>
    <row r="75" spans="1:8" ht="13.5">
      <c r="A75" s="19"/>
      <c r="B75" s="19"/>
      <c r="C75" s="87"/>
      <c r="D75" s="19"/>
      <c r="E75" s="19"/>
      <c r="F75" s="19"/>
      <c r="G75" s="19"/>
      <c r="H75" s="19"/>
    </row>
    <row r="76" spans="1:8" ht="13.5">
      <c r="A76" s="19"/>
      <c r="B76" s="19"/>
      <c r="C76" s="87"/>
      <c r="D76" s="19"/>
      <c r="E76" s="19"/>
      <c r="F76" s="19"/>
      <c r="G76" s="19"/>
      <c r="H76" s="19"/>
    </row>
    <row r="77" ht="13.5">
      <c r="A77" s="19"/>
    </row>
    <row r="78" ht="13.5">
      <c r="A78" s="19"/>
    </row>
  </sheetData>
  <sheetProtection/>
  <mergeCells count="3">
    <mergeCell ref="A12:H13"/>
    <mergeCell ref="A43:H43"/>
    <mergeCell ref="A19:B19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9.00390625" style="0" bestFit="1" customWidth="1"/>
    <col min="2" max="2" width="18.7109375" style="75" customWidth="1"/>
    <col min="3" max="3" width="18.7109375" style="75" bestFit="1" customWidth="1"/>
    <col min="4" max="4" width="2.57421875" style="0" customWidth="1"/>
    <col min="5" max="5" width="18.8515625" style="75" customWidth="1"/>
  </cols>
  <sheetData>
    <row r="1" ht="14.25">
      <c r="A1" s="72" t="s">
        <v>32</v>
      </c>
    </row>
    <row r="2" ht="12.75">
      <c r="A2" s="73"/>
    </row>
    <row r="3" spans="1:5" ht="12.75">
      <c r="A3" s="73"/>
      <c r="B3" s="76" t="s">
        <v>24</v>
      </c>
      <c r="C3" s="76" t="s">
        <v>25</v>
      </c>
      <c r="E3" s="76" t="s">
        <v>31</v>
      </c>
    </row>
    <row r="4" spans="1:5" ht="12.75">
      <c r="A4" s="73" t="s">
        <v>28</v>
      </c>
      <c r="B4" s="78">
        <v>5600000</v>
      </c>
      <c r="C4" s="78">
        <v>5600000</v>
      </c>
      <c r="D4" s="79"/>
      <c r="E4" s="80">
        <f>C4+B4</f>
        <v>11200000</v>
      </c>
    </row>
    <row r="5" spans="1:5" ht="12.75">
      <c r="A5" s="74" t="s">
        <v>29</v>
      </c>
      <c r="B5" s="81">
        <v>15</v>
      </c>
      <c r="C5" s="81">
        <v>15</v>
      </c>
      <c r="D5" s="79"/>
      <c r="E5" s="81">
        <v>15</v>
      </c>
    </row>
    <row r="6" spans="1:5" ht="12.75">
      <c r="A6" s="74" t="s">
        <v>30</v>
      </c>
      <c r="B6" s="82">
        <v>0.035</v>
      </c>
      <c r="C6" s="82">
        <v>0.035</v>
      </c>
      <c r="D6" s="79"/>
      <c r="E6" s="83">
        <v>0.035</v>
      </c>
    </row>
    <row r="7" ht="12.75">
      <c r="A7" s="74"/>
    </row>
    <row r="8" ht="12.75">
      <c r="A8" s="74"/>
    </row>
    <row r="9" spans="1:5" ht="12.75">
      <c r="A9" s="74">
        <v>2016</v>
      </c>
      <c r="B9" s="77">
        <f aca="true" t="shared" si="0" ref="B9:C23">-PMT(B$6,B$5,B$4)</f>
        <v>486220.3884497846</v>
      </c>
      <c r="C9" s="77">
        <f t="shared" si="0"/>
        <v>486220.3884497846</v>
      </c>
      <c r="D9" s="77"/>
      <c r="E9" s="77">
        <f aca="true" t="shared" si="1" ref="E9:E23">-PMT(E$6,E$5,E$4)</f>
        <v>972440.7768995692</v>
      </c>
    </row>
    <row r="10" spans="1:5" ht="12.75">
      <c r="A10" s="74">
        <v>2016</v>
      </c>
      <c r="B10" s="77">
        <f t="shared" si="0"/>
        <v>486220.3884497846</v>
      </c>
      <c r="C10" s="77">
        <f t="shared" si="0"/>
        <v>486220.3884497846</v>
      </c>
      <c r="D10" s="77"/>
      <c r="E10" s="77">
        <f t="shared" si="1"/>
        <v>972440.7768995692</v>
      </c>
    </row>
    <row r="11" spans="1:5" ht="12.75">
      <c r="A11" s="74">
        <v>2016</v>
      </c>
      <c r="B11" s="77">
        <f t="shared" si="0"/>
        <v>486220.3884497846</v>
      </c>
      <c r="C11" s="77">
        <f t="shared" si="0"/>
        <v>486220.3884497846</v>
      </c>
      <c r="D11" s="77"/>
      <c r="E11" s="77">
        <f t="shared" si="1"/>
        <v>972440.7768995692</v>
      </c>
    </row>
    <row r="12" spans="1:5" ht="12.75">
      <c r="A12" s="74">
        <v>2016</v>
      </c>
      <c r="B12" s="77">
        <f t="shared" si="0"/>
        <v>486220.3884497846</v>
      </c>
      <c r="C12" s="77">
        <f t="shared" si="0"/>
        <v>486220.3884497846</v>
      </c>
      <c r="D12" s="77"/>
      <c r="E12" s="77">
        <f t="shared" si="1"/>
        <v>972440.7768995692</v>
      </c>
    </row>
    <row r="13" spans="1:5" ht="12.75">
      <c r="A13" s="74">
        <v>2016</v>
      </c>
      <c r="B13" s="77">
        <f t="shared" si="0"/>
        <v>486220.3884497846</v>
      </c>
      <c r="C13" s="77">
        <f t="shared" si="0"/>
        <v>486220.3884497846</v>
      </c>
      <c r="D13" s="77"/>
      <c r="E13" s="77">
        <f t="shared" si="1"/>
        <v>972440.7768995692</v>
      </c>
    </row>
    <row r="14" spans="1:5" ht="12.75">
      <c r="A14" s="74">
        <v>2016</v>
      </c>
      <c r="B14" s="77">
        <f t="shared" si="0"/>
        <v>486220.3884497846</v>
      </c>
      <c r="C14" s="77">
        <f t="shared" si="0"/>
        <v>486220.3884497846</v>
      </c>
      <c r="D14" s="77"/>
      <c r="E14" s="77">
        <f t="shared" si="1"/>
        <v>972440.7768995692</v>
      </c>
    </row>
    <row r="15" spans="1:5" ht="12.75">
      <c r="A15" s="74">
        <v>2016</v>
      </c>
      <c r="B15" s="77">
        <f t="shared" si="0"/>
        <v>486220.3884497846</v>
      </c>
      <c r="C15" s="77">
        <f t="shared" si="0"/>
        <v>486220.3884497846</v>
      </c>
      <c r="D15" s="77"/>
      <c r="E15" s="77">
        <f t="shared" si="1"/>
        <v>972440.7768995692</v>
      </c>
    </row>
    <row r="16" spans="1:5" ht="12.75">
      <c r="A16" s="74">
        <v>2016</v>
      </c>
      <c r="B16" s="77">
        <f t="shared" si="0"/>
        <v>486220.3884497846</v>
      </c>
      <c r="C16" s="77">
        <f t="shared" si="0"/>
        <v>486220.3884497846</v>
      </c>
      <c r="D16" s="77"/>
      <c r="E16" s="77">
        <f t="shared" si="1"/>
        <v>972440.7768995692</v>
      </c>
    </row>
    <row r="17" spans="1:5" ht="12.75">
      <c r="A17" s="74">
        <v>2016</v>
      </c>
      <c r="B17" s="77">
        <f t="shared" si="0"/>
        <v>486220.3884497846</v>
      </c>
      <c r="C17" s="77">
        <f t="shared" si="0"/>
        <v>486220.3884497846</v>
      </c>
      <c r="D17" s="77"/>
      <c r="E17" s="77">
        <f t="shared" si="1"/>
        <v>972440.7768995692</v>
      </c>
    </row>
    <row r="18" spans="1:5" ht="12.75">
      <c r="A18" s="74">
        <v>2016</v>
      </c>
      <c r="B18" s="77">
        <f t="shared" si="0"/>
        <v>486220.3884497846</v>
      </c>
      <c r="C18" s="77">
        <f t="shared" si="0"/>
        <v>486220.3884497846</v>
      </c>
      <c r="D18" s="77"/>
      <c r="E18" s="77">
        <f t="shared" si="1"/>
        <v>972440.7768995692</v>
      </c>
    </row>
    <row r="19" spans="1:5" ht="12.75">
      <c r="A19" s="74">
        <v>2016</v>
      </c>
      <c r="B19" s="77">
        <f t="shared" si="0"/>
        <v>486220.3884497846</v>
      </c>
      <c r="C19" s="77">
        <f t="shared" si="0"/>
        <v>486220.3884497846</v>
      </c>
      <c r="D19" s="77"/>
      <c r="E19" s="77">
        <f t="shared" si="1"/>
        <v>972440.7768995692</v>
      </c>
    </row>
    <row r="20" spans="1:5" ht="12.75">
      <c r="A20" s="74">
        <v>2016</v>
      </c>
      <c r="B20" s="77">
        <f t="shared" si="0"/>
        <v>486220.3884497846</v>
      </c>
      <c r="C20" s="77">
        <f t="shared" si="0"/>
        <v>486220.3884497846</v>
      </c>
      <c r="D20" s="77"/>
      <c r="E20" s="77">
        <f t="shared" si="1"/>
        <v>972440.7768995692</v>
      </c>
    </row>
    <row r="21" spans="1:5" ht="12.75">
      <c r="A21" s="74">
        <v>2016</v>
      </c>
      <c r="B21" s="77">
        <f t="shared" si="0"/>
        <v>486220.3884497846</v>
      </c>
      <c r="C21" s="77">
        <f t="shared" si="0"/>
        <v>486220.3884497846</v>
      </c>
      <c r="D21" s="77"/>
      <c r="E21" s="77">
        <f t="shared" si="1"/>
        <v>972440.7768995692</v>
      </c>
    </row>
    <row r="22" spans="1:5" ht="12.75">
      <c r="A22" s="74">
        <v>2016</v>
      </c>
      <c r="B22" s="77">
        <f t="shared" si="0"/>
        <v>486220.3884497846</v>
      </c>
      <c r="C22" s="77">
        <f t="shared" si="0"/>
        <v>486220.3884497846</v>
      </c>
      <c r="D22" s="77"/>
      <c r="E22" s="77">
        <f t="shared" si="1"/>
        <v>972440.7768995692</v>
      </c>
    </row>
    <row r="23" spans="1:5" ht="12.75">
      <c r="A23" s="74">
        <v>2016</v>
      </c>
      <c r="B23" s="77">
        <f t="shared" si="0"/>
        <v>486220.3884497846</v>
      </c>
      <c r="C23" s="77">
        <f t="shared" si="0"/>
        <v>486220.3884497846</v>
      </c>
      <c r="D23" s="77"/>
      <c r="E23" s="77">
        <f t="shared" si="1"/>
        <v>972440.7768995692</v>
      </c>
    </row>
    <row r="24" spans="1:4" ht="12.75">
      <c r="A24" s="74"/>
      <c r="B24" s="77"/>
      <c r="D24" s="75"/>
    </row>
    <row r="25" spans="1:4" ht="12.75">
      <c r="A25" s="74"/>
      <c r="B25" s="77"/>
      <c r="D25" s="75"/>
    </row>
    <row r="26" spans="1:5" ht="12.75">
      <c r="A26" s="74"/>
      <c r="B26" s="77">
        <f>SUM(B9:B24)</f>
        <v>7293305.826746766</v>
      </c>
      <c r="C26" s="77">
        <f>SUM(C9:C24)</f>
        <v>7293305.826746766</v>
      </c>
      <c r="D26" s="77"/>
      <c r="E26" s="77">
        <f>SUM(E9:E24)</f>
        <v>14586611.653493533</v>
      </c>
    </row>
    <row r="27" ht="12.75">
      <c r="D27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2014-07-28T16:52:13Z</cp:lastPrinted>
  <dcterms:created xsi:type="dcterms:W3CDTF">1999-06-02T23:29:55Z</dcterms:created>
  <dcterms:modified xsi:type="dcterms:W3CDTF">2014-07-28T16:53:41Z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Forms</vt:lpwstr>
  </property>
  <property fmtid="{D5CDD505-2E9C-101B-9397-08002B2CF9AE}" pid="4" name="Main Folder">
    <vt:lpwstr>Legislation with Budget</vt:lpwstr>
  </property>
</Properties>
</file>