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0" windowWidth="14100" windowHeight="8160" tabRatio="793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Plan'!$A$1:$G$40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<sst xmlns="http://schemas.openxmlformats.org/spreadsheetml/2006/main" count="44" uniqueCount="44">
  <si>
    <t>Fund Name:</t>
  </si>
  <si>
    <t>Fund Number:</t>
  </si>
  <si>
    <t xml:space="preserve">Prepared by:  </t>
  </si>
  <si>
    <t>Category</t>
  </si>
  <si>
    <t>Estimated-Adopted Change</t>
  </si>
  <si>
    <t>Explanation of Change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</si>
  <si>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</si>
  <si>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</si>
  <si>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</si>
  <si>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</si>
  <si>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</si>
  <si>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</si>
  <si>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</si>
  <si>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</si>
  <si>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</si>
  <si>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</si>
  <si>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</si>
  <si>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</si>
  <si>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</si>
  <si>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</si>
  <si>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</si>
  <si>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</si>
  <si>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</si>
  <si>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Regional Animal Services of King County</t>
  </si>
  <si>
    <t>Yiling Wong</t>
  </si>
  <si>
    <t>Date Prepared:   3/10/2011</t>
  </si>
  <si>
    <t>Operating Expenditures</t>
  </si>
  <si>
    <t>Donation Funded Expenditures</t>
  </si>
  <si>
    <t>Budgeted Overhead (GF &amp; RALS)</t>
  </si>
  <si>
    <t xml:space="preserve"> Pet Licenses</t>
  </si>
  <si>
    <t xml:space="preserve"> Late Fees and Fines</t>
  </si>
  <si>
    <t xml:space="preserve"> Misc Charges for Services</t>
  </si>
  <si>
    <t xml:space="preserve"> Donations -Transfers from Fund 1432 (2011)</t>
  </si>
  <si>
    <t>Reserve for Donation Funded Expenditures</t>
  </si>
  <si>
    <t>1st Omnibus - Reappropriation</t>
  </si>
  <si>
    <t>Reappropriation Request from RALS 2010 Budget Carryover Appropriation</t>
  </si>
  <si>
    <r>
      <t xml:space="preserve">Beginning Fund Balance </t>
    </r>
    <r>
      <rPr>
        <b/>
        <vertAlign val="superscript"/>
        <sz val="12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</si>
  <si>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The RAS FUND began in 2011.  Beginning Fund balance is based on the estimated 2010 ending fund balance in Animal Bequest Fund 1432.</t>
    </r>
  </si>
  <si>
    <t xml:space="preserve"> City Reimbursement for RASKC Services </t>
  </si>
  <si>
    <r>
      <t xml:space="preserve"> General Fund -Transfers from Fund 0010</t>
    </r>
    <r>
      <rPr>
        <vertAlign val="superscript"/>
        <sz val="11"/>
        <rFont val="Times New Roman"/>
        <family val="1"/>
      </rPr>
      <t xml:space="preserve"> 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</si>
  <si>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Target Fund Balance is based on 5% of operational expenditures.</t>
    </r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</si>
  <si>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</si>
  <si>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r>
      <t xml:space="preserve">2 </t>
    </r>
    <r>
      <rPr>
        <sz val="10"/>
        <rFont val="Times New Roman"/>
        <family val="1"/>
      </rPr>
      <t>Adopted is taken from 2011 Adopted Budget Book</t>
    </r>
  </si>
  <si>
    <r>
      <t xml:space="preserve">1 </t>
    </r>
    <r>
      <rPr>
        <sz val="10"/>
        <rFont val="Times New Roman"/>
        <family val="1"/>
      </rPr>
      <t>The Regional Animal Services Fund did not exist in 2010.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</si>
</sst>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6" applyFont="1" applyBorder="1" applyAlignment="1">
      <alignment horizontal="centerContinuous" wrapText="1"/>
      <protection/>
    </xf>
    <xf numFmtId="37" fontId="3" fillId="0" borderId="0" xfId="56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6" applyFont="1" applyBorder="1" applyAlignment="1">
      <alignment horizontal="centerContinuous" wrapText="1"/>
      <protection/>
    </xf>
    <xf numFmtId="0" fontId="8" fillId="33" borderId="0" xfId="0" applyFont="1" applyFill="1" applyBorder="1" applyAlignment="1">
      <alignment horizontal="left"/>
    </xf>
    <xf numFmtId="37" fontId="7" fillId="0" borderId="0" xfId="56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8" fillId="0" borderId="0" xfId="56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6" fillId="0" borderId="0" xfId="56" applyFont="1" applyBorder="1" applyAlignment="1">
      <alignment horizontal="left"/>
      <protection/>
    </xf>
    <xf numFmtId="37" fontId="5" fillId="0" borderId="10" xfId="56" applyFont="1" applyBorder="1" applyAlignment="1">
      <alignment horizontal="left" wrapText="1"/>
      <protection/>
    </xf>
    <xf numFmtId="37" fontId="9" fillId="0" borderId="0" xfId="56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6" applyFont="1" applyBorder="1" applyAlignment="1">
      <alignment horizontal="centerContinuous" wrapText="1"/>
      <protection/>
    </xf>
    <xf numFmtId="37" fontId="6" fillId="33" borderId="11" xfId="56" applyFont="1" applyFill="1" applyBorder="1" applyAlignment="1" applyProtection="1">
      <alignment horizontal="left" wrapText="1"/>
      <protection/>
    </xf>
    <xf numFmtId="37" fontId="6" fillId="33" borderId="12" xfId="56" applyFont="1" applyFill="1" applyBorder="1" applyAlignment="1">
      <alignment horizontal="center" wrapText="1"/>
      <protection/>
    </xf>
    <xf numFmtId="37" fontId="6" fillId="33" borderId="13" xfId="56" applyFont="1" applyFill="1" applyBorder="1" applyAlignment="1">
      <alignment horizontal="center" wrapText="1"/>
      <protection/>
    </xf>
    <xf numFmtId="37" fontId="6" fillId="33" borderId="14" xfId="56" applyFont="1" applyFill="1" applyBorder="1" applyAlignment="1">
      <alignment horizontal="center" wrapText="1"/>
      <protection/>
    </xf>
    <xf numFmtId="37" fontId="6" fillId="33" borderId="15" xfId="56" applyFont="1" applyFill="1" applyBorder="1" applyAlignment="1">
      <alignment horizontal="center" wrapText="1"/>
      <protection/>
    </xf>
    <xf numFmtId="37" fontId="6" fillId="33" borderId="16" xfId="56" applyFont="1" applyFill="1" applyBorder="1" applyAlignment="1">
      <alignment horizontal="center" wrapText="1"/>
      <protection/>
    </xf>
    <xf numFmtId="37" fontId="6" fillId="33" borderId="11" xfId="56" applyFont="1" applyFill="1" applyBorder="1" applyAlignment="1">
      <alignment horizontal="center" wrapText="1"/>
      <protection/>
    </xf>
    <xf numFmtId="37" fontId="6" fillId="33" borderId="0" xfId="56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6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Border="1" applyAlignment="1">
      <alignment/>
    </xf>
    <xf numFmtId="164" fontId="5" fillId="0" borderId="18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19" xfId="56" applyFont="1" applyFill="1" applyBorder="1" applyAlignment="1">
      <alignment horizontal="left"/>
      <protection/>
    </xf>
    <xf numFmtId="164" fontId="8" fillId="0" borderId="19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8" fillId="0" borderId="21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19" xfId="56" applyFont="1" applyFill="1" applyBorder="1" applyAlignment="1">
      <alignment horizontal="left"/>
      <protection/>
    </xf>
    <xf numFmtId="164" fontId="8" fillId="0" borderId="23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19" xfId="42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164" fontId="11" fillId="0" borderId="19" xfId="42" applyNumberFormat="1" applyFont="1" applyBorder="1" applyAlignment="1">
      <alignment wrapText="1"/>
    </xf>
    <xf numFmtId="164" fontId="8" fillId="0" borderId="20" xfId="42" applyNumberFormat="1" applyFont="1" applyFill="1" applyBorder="1" applyAlignment="1">
      <alignment horizontal="center"/>
    </xf>
    <xf numFmtId="37" fontId="6" fillId="0" borderId="18" xfId="56" applyFont="1" applyFill="1" applyBorder="1" applyAlignment="1">
      <alignment horizontal="left"/>
      <protection/>
    </xf>
    <xf numFmtId="164" fontId="6" fillId="0" borderId="18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11" fillId="0" borderId="18" xfId="42" applyNumberFormat="1" applyFont="1" applyBorder="1" applyAlignment="1">
      <alignment/>
    </xf>
    <xf numFmtId="37" fontId="6" fillId="0" borderId="11" xfId="56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>
      <alignment/>
    </xf>
    <xf numFmtId="164" fontId="8" fillId="34" borderId="13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19" xfId="56" applyFont="1" applyFill="1" applyBorder="1" applyAlignment="1">
      <alignment horizontal="left"/>
      <protection/>
    </xf>
    <xf numFmtId="164" fontId="11" fillId="0" borderId="19" xfId="42" applyNumberFormat="1" applyFont="1" applyFill="1" applyBorder="1" applyAlignment="1" quotePrefix="1">
      <alignment/>
    </xf>
    <xf numFmtId="164" fontId="4" fillId="0" borderId="20" xfId="42" applyNumberFormat="1" applyFont="1" applyBorder="1" applyAlignment="1">
      <alignment/>
    </xf>
    <xf numFmtId="164" fontId="4" fillId="0" borderId="19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2" xfId="42" applyNumberFormat="1" applyFont="1" applyFill="1" applyBorder="1" applyAlignment="1">
      <alignment/>
    </xf>
    <xf numFmtId="164" fontId="4" fillId="0" borderId="19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37" fontId="12" fillId="0" borderId="19" xfId="56" applyFont="1" applyFill="1" applyBorder="1" applyAlignment="1">
      <alignment horizontal="left"/>
      <protection/>
    </xf>
    <xf numFmtId="164" fontId="8" fillId="0" borderId="19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8" xfId="42" applyNumberFormat="1" applyFont="1" applyFill="1" applyBorder="1" applyAlignment="1">
      <alignment/>
    </xf>
    <xf numFmtId="164" fontId="5" fillId="0" borderId="19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19" xfId="42" applyNumberFormat="1" applyFont="1" applyBorder="1" applyAlignment="1">
      <alignment/>
    </xf>
    <xf numFmtId="37" fontId="6" fillId="0" borderId="24" xfId="56" applyFont="1" applyFill="1" applyBorder="1" applyAlignment="1" quotePrefix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 horizontal="right"/>
    </xf>
    <xf numFmtId="164" fontId="4" fillId="0" borderId="18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5" fillId="0" borderId="0" xfId="56" applyFont="1" applyAlignment="1">
      <alignment horizontal="left"/>
      <protection/>
    </xf>
    <xf numFmtId="37" fontId="4" fillId="0" borderId="0" xfId="56" applyFont="1" applyBorder="1">
      <alignment/>
      <protection/>
    </xf>
    <xf numFmtId="37" fontId="5" fillId="0" borderId="0" xfId="56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8" fillId="0" borderId="0" xfId="56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15" fillId="0" borderId="19" xfId="56" applyFont="1" applyFill="1" applyBorder="1" applyAlignment="1">
      <alignment horizontal="left" indent="1"/>
      <protection/>
    </xf>
    <xf numFmtId="0" fontId="4" fillId="0" borderId="0" xfId="55" applyFont="1">
      <alignment/>
      <protection/>
    </xf>
    <xf numFmtId="165" fontId="15" fillId="0" borderId="11" xfId="44" applyNumberFormat="1" applyFont="1" applyBorder="1" applyAlignment="1">
      <alignment/>
    </xf>
    <xf numFmtId="164" fontId="15" fillId="0" borderId="22" xfId="42" applyNumberFormat="1" applyFont="1" applyBorder="1" applyAlignment="1">
      <alignment/>
    </xf>
    <xf numFmtId="164" fontId="15" fillId="0" borderId="20" xfId="42" applyNumberFormat="1" applyFont="1" applyFill="1" applyBorder="1" applyAlignment="1">
      <alignment/>
    </xf>
    <xf numFmtId="164" fontId="15" fillId="0" borderId="19" xfId="42" applyNumberFormat="1" applyFont="1" applyFill="1" applyBorder="1" applyAlignment="1">
      <alignment/>
    </xf>
    <xf numFmtId="38" fontId="15" fillId="0" borderId="19" xfId="42" applyNumberFormat="1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6" applyFont="1" applyBorder="1" applyAlignment="1" quotePrefix="1">
      <alignment horizontal="left"/>
      <protection/>
    </xf>
    <xf numFmtId="37" fontId="4" fillId="0" borderId="0" xfId="56" applyFont="1" applyBorder="1">
      <alignment/>
      <protection/>
    </xf>
    <xf numFmtId="37" fontId="17" fillId="0" borderId="0" xfId="56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7" fillId="0" borderId="0" xfId="56" applyFont="1" applyBorder="1" applyAlignment="1">
      <alignment horizontal="center" wrapText="1"/>
      <protection/>
    </xf>
    <xf numFmtId="0" fontId="7" fillId="0" borderId="0" xfId="42" applyNumberFormat="1" applyFont="1" applyBorder="1" applyAlignment="1">
      <alignment horizontal="center" wrapText="1"/>
    </xf>
    <xf numFmtId="37" fontId="3" fillId="0" borderId="0" xfId="56" applyFont="1" applyBorder="1" applyAlignment="1">
      <alignment horizontal="center" wrapText="1"/>
      <protection/>
    </xf>
    <xf numFmtId="0" fontId="4" fillId="0" borderId="0" xfId="55" applyFont="1" applyAlignment="1">
      <alignment wrapText="1"/>
      <protection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IRPLAN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5"/>
  <sheetViews>
    <sheetView tabSelected="1" zoomScale="70" zoomScaleNormal="70" zoomScalePageLayoutView="0" workbookViewId="0" topLeftCell="A1">
      <selection activeCell="A2" sqref="A2:G2"/>
    </sheetView>
  </sheetViews>
  <sheetFormatPr defaultColWidth="9.140625" defaultRowHeight="12.75"/>
  <cols>
    <col min="1" max="1" width="47.00390625" style="99" customWidth="1"/>
    <col min="2" max="2" width="13.28125" style="4" customWidth="1"/>
    <col min="3" max="3" width="12.7109375" style="18" customWidth="1"/>
    <col min="4" max="4" width="13.28125" style="4" customWidth="1"/>
    <col min="5" max="5" width="14.421875" style="4" customWidth="1"/>
    <col min="6" max="6" width="19.7109375" style="4" customWidth="1"/>
    <col min="7" max="7" width="28.710937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9" t="s">
        <v>18</v>
      </c>
      <c r="B2" s="119"/>
      <c r="C2" s="119"/>
      <c r="D2" s="119"/>
      <c r="E2" s="119"/>
      <c r="F2" s="119"/>
      <c r="G2" s="119"/>
      <c r="H2" s="7"/>
    </row>
    <row r="3" spans="1:8" s="1" customFormat="1" ht="19.5" customHeight="1">
      <c r="A3" s="8" t="s">
        <v>0</v>
      </c>
      <c r="B3" s="117" t="s">
        <v>23</v>
      </c>
      <c r="C3" s="117"/>
      <c r="D3" s="117"/>
      <c r="E3" s="117"/>
      <c r="F3" s="117"/>
      <c r="G3" s="9"/>
      <c r="H3" s="7"/>
    </row>
    <row r="4" spans="1:20" s="14" customFormat="1" ht="20.25">
      <c r="A4" s="8" t="s">
        <v>1</v>
      </c>
      <c r="B4" s="118">
        <v>1431</v>
      </c>
      <c r="C4" s="118"/>
      <c r="D4" s="118"/>
      <c r="E4" s="118"/>
      <c r="F4" s="118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</v>
      </c>
      <c r="B5" s="11" t="s">
        <v>24</v>
      </c>
      <c r="C5" s="10"/>
      <c r="D5" s="11"/>
      <c r="E5" s="10"/>
      <c r="F5" s="15"/>
      <c r="G5" s="11" t="s">
        <v>25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3</v>
      </c>
      <c r="B7" s="21" t="s">
        <v>19</v>
      </c>
      <c r="C7" s="22" t="s">
        <v>20</v>
      </c>
      <c r="D7" s="23" t="s">
        <v>21</v>
      </c>
      <c r="E7" s="24" t="s">
        <v>22</v>
      </c>
      <c r="F7" s="25" t="s">
        <v>4</v>
      </c>
      <c r="G7" s="26" t="s">
        <v>5</v>
      </c>
      <c r="H7" s="27"/>
    </row>
    <row r="8" spans="1:9" s="36" customFormat="1" ht="18.75">
      <c r="A8" s="57" t="s">
        <v>36</v>
      </c>
      <c r="B8" s="30"/>
      <c r="C8" s="106">
        <v>106801</v>
      </c>
      <c r="D8" s="106">
        <v>106801</v>
      </c>
      <c r="E8" s="106">
        <v>106801</v>
      </c>
      <c r="F8" s="32"/>
      <c r="G8" s="33"/>
      <c r="H8" s="34"/>
      <c r="I8" s="35"/>
    </row>
    <row r="9" spans="1:9" s="44" customFormat="1" ht="15.75">
      <c r="A9" s="37" t="s">
        <v>6</v>
      </c>
      <c r="B9" s="38"/>
      <c r="C9" s="107"/>
      <c r="D9" s="107"/>
      <c r="E9" s="107"/>
      <c r="F9" s="40"/>
      <c r="G9" s="41"/>
      <c r="H9" s="42"/>
      <c r="I9" s="43"/>
    </row>
    <row r="10" spans="1:9" s="44" customFormat="1" ht="15.75">
      <c r="A10" s="104" t="s">
        <v>29</v>
      </c>
      <c r="B10" s="38"/>
      <c r="C10" s="108">
        <v>3331187</v>
      </c>
      <c r="D10" s="108">
        <v>3331187</v>
      </c>
      <c r="E10" s="108">
        <v>3331187</v>
      </c>
      <c r="F10" s="46">
        <f>+E10-C10</f>
        <v>0</v>
      </c>
      <c r="G10" s="47"/>
      <c r="H10" s="42"/>
      <c r="I10" s="43"/>
    </row>
    <row r="11" spans="1:9" s="44" customFormat="1" ht="15.75">
      <c r="A11" s="104" t="s">
        <v>30</v>
      </c>
      <c r="B11" s="38"/>
      <c r="C11" s="109">
        <v>256144</v>
      </c>
      <c r="D11" s="109">
        <v>256144</v>
      </c>
      <c r="E11" s="109">
        <v>256144</v>
      </c>
      <c r="F11" s="46">
        <f>+E11-C11</f>
        <v>0</v>
      </c>
      <c r="G11" s="47"/>
      <c r="H11" s="42"/>
      <c r="I11" s="43"/>
    </row>
    <row r="12" spans="1:9" s="44" customFormat="1" ht="15.75">
      <c r="A12" s="104" t="s">
        <v>31</v>
      </c>
      <c r="B12" s="38"/>
      <c r="C12" s="110">
        <v>546190</v>
      </c>
      <c r="D12" s="110">
        <v>546190</v>
      </c>
      <c r="E12" s="110">
        <v>546190</v>
      </c>
      <c r="F12" s="46">
        <f>+E12-C12</f>
        <v>0</v>
      </c>
      <c r="G12" s="47"/>
      <c r="H12" s="42"/>
      <c r="I12" s="43"/>
    </row>
    <row r="13" spans="1:9" s="44" customFormat="1" ht="15.75">
      <c r="A13" s="104" t="s">
        <v>32</v>
      </c>
      <c r="B13" s="38"/>
      <c r="C13" s="108">
        <v>200000</v>
      </c>
      <c r="D13" s="108">
        <v>200000</v>
      </c>
      <c r="E13" s="108">
        <v>200000</v>
      </c>
      <c r="F13" s="46"/>
      <c r="G13" s="47"/>
      <c r="H13" s="42"/>
      <c r="I13" s="43"/>
    </row>
    <row r="14" spans="1:9" s="44" customFormat="1" ht="15.75">
      <c r="A14" s="104" t="s">
        <v>38</v>
      </c>
      <c r="B14" s="38"/>
      <c r="C14" s="108">
        <v>1210658</v>
      </c>
      <c r="D14" s="108">
        <v>1210658</v>
      </c>
      <c r="E14" s="108">
        <v>1210658</v>
      </c>
      <c r="F14" s="46">
        <f>+E14-C14</f>
        <v>0</v>
      </c>
      <c r="G14" s="47"/>
      <c r="H14" s="42"/>
      <c r="I14" s="43"/>
    </row>
    <row r="15" spans="1:9" s="44" customFormat="1" ht="18">
      <c r="A15" s="104" t="s">
        <v>39</v>
      </c>
      <c r="B15" s="38"/>
      <c r="C15" s="108">
        <f>1638923</f>
        <v>1638923</v>
      </c>
      <c r="D15" s="108">
        <f>1638923</f>
        <v>1638923</v>
      </c>
      <c r="E15" s="108">
        <f>1638923</f>
        <v>1638923</v>
      </c>
      <c r="F15" s="46">
        <f>+E15-C15</f>
        <v>0</v>
      </c>
      <c r="G15" s="47"/>
      <c r="H15" s="42"/>
      <c r="I15" s="43"/>
    </row>
    <row r="16" spans="1:9" s="44" customFormat="1" ht="15.75">
      <c r="A16" s="45"/>
      <c r="B16" s="38"/>
      <c r="C16" s="39"/>
      <c r="D16" s="39"/>
      <c r="E16" s="39"/>
      <c r="F16" s="46">
        <f>+E16-C16</f>
        <v>0</v>
      </c>
      <c r="G16" s="47"/>
      <c r="H16" s="42"/>
      <c r="I16" s="43"/>
    </row>
    <row r="17" spans="1:9" s="36" customFormat="1" ht="15.75">
      <c r="A17" s="29" t="s">
        <v>7</v>
      </c>
      <c r="B17" s="30">
        <f>SUM(B10:B16)</f>
        <v>0</v>
      </c>
      <c r="C17" s="30">
        <f>SUM(C10:C16)</f>
        <v>7183102</v>
      </c>
      <c r="D17" s="30">
        <f>SUM(D10:D16)</f>
        <v>7183102</v>
      </c>
      <c r="E17" s="30">
        <f>SUM(E10:E16)</f>
        <v>7183102</v>
      </c>
      <c r="F17" s="30">
        <f>SUM(F10:F16)</f>
        <v>0</v>
      </c>
      <c r="G17" s="48"/>
      <c r="H17" s="34"/>
      <c r="I17" s="35"/>
    </row>
    <row r="18" spans="1:9" s="44" customFormat="1" ht="15.75">
      <c r="A18" s="37" t="s">
        <v>8</v>
      </c>
      <c r="B18" s="38"/>
      <c r="C18" s="39"/>
      <c r="D18" s="39"/>
      <c r="E18" s="49"/>
      <c r="F18" s="46"/>
      <c r="G18" s="50"/>
      <c r="H18" s="42"/>
      <c r="I18" s="43"/>
    </row>
    <row r="19" spans="1:9" s="44" customFormat="1" ht="15.75">
      <c r="A19" s="104" t="s">
        <v>26</v>
      </c>
      <c r="B19" s="38"/>
      <c r="C19" s="110">
        <f>-6983091-C20-C21</f>
        <v>-6313366</v>
      </c>
      <c r="D19" s="110">
        <f>-6983091-D20-D21</f>
        <v>-6313366</v>
      </c>
      <c r="E19" s="110">
        <f>-6983091-E20-E21</f>
        <v>-6313366</v>
      </c>
      <c r="F19" s="46">
        <f>+E19-C19</f>
        <v>0</v>
      </c>
      <c r="G19" s="51"/>
      <c r="H19" s="42"/>
      <c r="I19" s="43"/>
    </row>
    <row r="20" spans="1:9" s="44" customFormat="1" ht="15.75">
      <c r="A20" s="104" t="s">
        <v>27</v>
      </c>
      <c r="B20" s="38"/>
      <c r="C20" s="110">
        <v>-200000</v>
      </c>
      <c r="D20" s="110">
        <v>-200000</v>
      </c>
      <c r="E20" s="110">
        <v>-200000</v>
      </c>
      <c r="F20" s="46"/>
      <c r="G20" s="51"/>
      <c r="H20" s="42"/>
      <c r="I20" s="43"/>
    </row>
    <row r="21" spans="1:9" s="44" customFormat="1" ht="15.75">
      <c r="A21" s="104" t="s">
        <v>28</v>
      </c>
      <c r="B21" s="38"/>
      <c r="C21" s="110">
        <v>-469725</v>
      </c>
      <c r="D21" s="110">
        <v>-469725</v>
      </c>
      <c r="E21" s="110">
        <v>-469725</v>
      </c>
      <c r="F21" s="46"/>
      <c r="G21" s="51"/>
      <c r="H21" s="42"/>
      <c r="I21" s="43"/>
    </row>
    <row r="22" spans="1:9" s="44" customFormat="1" ht="23.25">
      <c r="A22" s="104" t="s">
        <v>34</v>
      </c>
      <c r="B22" s="38"/>
      <c r="C22" s="52"/>
      <c r="D22" s="39"/>
      <c r="E22" s="39">
        <f>-15099+-30000</f>
        <v>-45099</v>
      </c>
      <c r="F22" s="46">
        <f>+E22-C22</f>
        <v>-45099</v>
      </c>
      <c r="G22" s="51" t="s">
        <v>35</v>
      </c>
      <c r="H22" s="42"/>
      <c r="I22" s="43"/>
    </row>
    <row r="23" spans="1:9" s="36" customFormat="1" ht="15.75">
      <c r="A23" s="53" t="s">
        <v>9</v>
      </c>
      <c r="B23" s="54">
        <f>SUM(B19:B22)</f>
        <v>0</v>
      </c>
      <c r="C23" s="54">
        <f>SUM(C19:C22)</f>
        <v>-6983091</v>
      </c>
      <c r="D23" s="54">
        <f>SUM(D19:D22)</f>
        <v>-6983091</v>
      </c>
      <c r="E23" s="54">
        <f>SUM(E19:E22)</f>
        <v>-7028190</v>
      </c>
      <c r="F23" s="55">
        <f>+E23-C23</f>
        <v>-45099</v>
      </c>
      <c r="G23" s="56"/>
      <c r="H23" s="34"/>
      <c r="I23" s="35"/>
    </row>
    <row r="24" spans="1:9" s="44" customFormat="1" ht="15.75">
      <c r="A24" s="57" t="s">
        <v>10</v>
      </c>
      <c r="B24" s="58"/>
      <c r="C24" s="59"/>
      <c r="D24" s="59"/>
      <c r="E24" s="60"/>
      <c r="F24" s="61"/>
      <c r="G24" s="62"/>
      <c r="H24" s="42"/>
      <c r="I24" s="43"/>
    </row>
    <row r="25" spans="1:9" s="44" customFormat="1" ht="15.75">
      <c r="A25" s="63" t="s">
        <v>11</v>
      </c>
      <c r="B25" s="64"/>
      <c r="C25" s="38"/>
      <c r="D25" s="38"/>
      <c r="E25" s="38"/>
      <c r="F25" s="49"/>
      <c r="G25" s="65"/>
      <c r="H25" s="42"/>
      <c r="I25" s="43"/>
    </row>
    <row r="26" spans="1:9" s="44" customFormat="1" ht="15.75">
      <c r="A26" s="63"/>
      <c r="B26" s="64"/>
      <c r="C26" s="38"/>
      <c r="D26" s="38"/>
      <c r="E26" s="38"/>
      <c r="F26" s="49"/>
      <c r="G26" s="65"/>
      <c r="H26" s="42"/>
      <c r="I26" s="43"/>
    </row>
    <row r="27" spans="1:9" s="44" customFormat="1" ht="15.75">
      <c r="A27" s="63"/>
      <c r="B27" s="64"/>
      <c r="C27" s="38"/>
      <c r="D27" s="38"/>
      <c r="E27" s="38"/>
      <c r="F27" s="49"/>
      <c r="G27" s="65"/>
      <c r="H27" s="42"/>
      <c r="I27" s="43"/>
    </row>
    <row r="28" spans="1:9" s="44" customFormat="1" ht="15.75">
      <c r="A28" s="37" t="s">
        <v>12</v>
      </c>
      <c r="B28" s="66">
        <f>SUM(B26:B27)</f>
        <v>0</v>
      </c>
      <c r="C28" s="66">
        <f>SUM(C26:C27)</f>
        <v>0</v>
      </c>
      <c r="D28" s="66">
        <f>SUM(D26:D27)</f>
        <v>0</v>
      </c>
      <c r="E28" s="66">
        <f>SUM(E26:E27)</f>
        <v>0</v>
      </c>
      <c r="F28" s="49"/>
      <c r="G28" s="65"/>
      <c r="H28" s="42"/>
      <c r="I28" s="43"/>
    </row>
    <row r="29" spans="1:102" s="71" customFormat="1" ht="15.75">
      <c r="A29" s="29" t="s">
        <v>13</v>
      </c>
      <c r="B29" s="67">
        <f>+B8+B17+B23+B28</f>
        <v>0</v>
      </c>
      <c r="C29" s="68">
        <f>+C8+C17+C23+C24</f>
        <v>306812</v>
      </c>
      <c r="D29" s="68">
        <f>+D8+D17+D23+D24</f>
        <v>306812</v>
      </c>
      <c r="E29" s="68">
        <f>+E8+E17+E23+E24</f>
        <v>261713</v>
      </c>
      <c r="F29" s="61"/>
      <c r="G29" s="69"/>
      <c r="H29" s="42"/>
      <c r="I29" s="4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</row>
    <row r="30" spans="1:9" s="44" customFormat="1" ht="15.75">
      <c r="A30" s="63" t="s">
        <v>14</v>
      </c>
      <c r="B30" s="38"/>
      <c r="C30" s="39"/>
      <c r="D30" s="39"/>
      <c r="E30" s="72"/>
      <c r="F30" s="73"/>
      <c r="G30" s="74"/>
      <c r="H30" s="75"/>
      <c r="I30" s="43"/>
    </row>
    <row r="31" spans="1:9" s="44" customFormat="1" ht="15.75">
      <c r="A31" s="104" t="s">
        <v>33</v>
      </c>
      <c r="B31" s="38"/>
      <c r="C31" s="110">
        <v>-106801</v>
      </c>
      <c r="D31" s="39">
        <v>-106801</v>
      </c>
      <c r="E31" s="72">
        <v>-106801</v>
      </c>
      <c r="F31" s="77"/>
      <c r="G31" s="74"/>
      <c r="H31" s="75"/>
      <c r="I31" s="43"/>
    </row>
    <row r="32" spans="1:9" s="44" customFormat="1" ht="15.75">
      <c r="A32" s="76"/>
      <c r="B32" s="38"/>
      <c r="C32" s="39"/>
      <c r="D32" s="39"/>
      <c r="E32" s="72"/>
      <c r="F32" s="77"/>
      <c r="G32" s="74"/>
      <c r="H32" s="75"/>
      <c r="I32" s="43"/>
    </row>
    <row r="33" spans="1:9" s="36" customFormat="1" ht="15.75">
      <c r="A33" s="63" t="s">
        <v>15</v>
      </c>
      <c r="B33" s="78">
        <f>SUM(B30:B32)</f>
        <v>0</v>
      </c>
      <c r="C33" s="79">
        <f>SUM(C30:C32)</f>
        <v>-106801</v>
      </c>
      <c r="D33" s="79">
        <f>SUM(D30:D32)</f>
        <v>-106801</v>
      </c>
      <c r="E33" s="80">
        <f>SUM(E30:E32)</f>
        <v>-106801</v>
      </c>
      <c r="F33" s="81"/>
      <c r="G33" s="82"/>
      <c r="H33" s="83"/>
      <c r="I33" s="35"/>
    </row>
    <row r="34" spans="1:9" s="36" customFormat="1" ht="15.75">
      <c r="A34" s="29" t="s">
        <v>16</v>
      </c>
      <c r="B34" s="30">
        <f>+B29+B33</f>
        <v>0</v>
      </c>
      <c r="C34" s="31">
        <f>+C29+C33</f>
        <v>200011</v>
      </c>
      <c r="D34" s="31">
        <f>+D29+D33</f>
        <v>200011</v>
      </c>
      <c r="E34" s="31">
        <f>+E29+E33</f>
        <v>154912</v>
      </c>
      <c r="F34" s="32"/>
      <c r="G34" s="84"/>
      <c r="H34" s="34"/>
      <c r="I34" s="35"/>
    </row>
    <row r="35" spans="1:9" s="44" customFormat="1" ht="19.5" thickBot="1">
      <c r="A35" s="85" t="s">
        <v>41</v>
      </c>
      <c r="B35" s="86">
        <f>-B19*0.026</f>
        <v>0</v>
      </c>
      <c r="C35" s="59">
        <f>-C23*0.05</f>
        <v>349154.55000000005</v>
      </c>
      <c r="D35" s="59">
        <f>-D23*0.05</f>
        <v>349154.55000000005</v>
      </c>
      <c r="E35" s="59">
        <f>-E23*0.05</f>
        <v>351409.5</v>
      </c>
      <c r="F35" s="87"/>
      <c r="G35" s="88"/>
      <c r="H35" s="89"/>
      <c r="I35" s="43"/>
    </row>
    <row r="36" spans="1:8" s="93" customFormat="1" ht="13.5" customHeight="1">
      <c r="A36" s="90" t="s">
        <v>17</v>
      </c>
      <c r="B36" s="91"/>
      <c r="C36" s="92"/>
      <c r="D36" s="91"/>
      <c r="E36" s="91"/>
      <c r="G36" s="91"/>
      <c r="H36" s="91"/>
    </row>
    <row r="37" spans="1:8" s="93" customFormat="1" ht="12.75" customHeight="1">
      <c r="A37" s="111" t="s">
        <v>43</v>
      </c>
      <c r="B37" s="112"/>
      <c r="C37" s="113"/>
      <c r="D37" s="112"/>
      <c r="E37" s="114"/>
      <c r="F37" s="114"/>
      <c r="G37" s="112"/>
      <c r="H37" s="94"/>
    </row>
    <row r="38" spans="1:8" s="93" customFormat="1" ht="15.75">
      <c r="A38" s="115" t="s">
        <v>42</v>
      </c>
      <c r="B38" s="112"/>
      <c r="C38" s="116"/>
      <c r="D38" s="112"/>
      <c r="E38" s="114"/>
      <c r="F38" s="114"/>
      <c r="G38" s="112"/>
      <c r="H38" s="94"/>
    </row>
    <row r="39" spans="1:8" s="44" customFormat="1" ht="15" customHeight="1">
      <c r="A39" s="120" t="s">
        <v>37</v>
      </c>
      <c r="B39" s="121"/>
      <c r="C39" s="121"/>
      <c r="D39" s="121"/>
      <c r="E39" s="121"/>
      <c r="F39" s="121"/>
      <c r="G39" s="121"/>
      <c r="H39" s="95"/>
    </row>
    <row r="40" spans="1:8" s="44" customFormat="1" ht="16.5">
      <c r="A40" s="105" t="s">
        <v>40</v>
      </c>
      <c r="B40" s="105"/>
      <c r="C40" s="105"/>
      <c r="D40" s="105"/>
      <c r="E40" s="105"/>
      <c r="F40" s="105"/>
      <c r="G40" s="105"/>
      <c r="H40" s="70"/>
    </row>
    <row r="41" spans="1:8" s="44" customFormat="1" ht="15.75">
      <c r="A41" s="98"/>
      <c r="B41" s="96"/>
      <c r="C41" s="97"/>
      <c r="D41" s="96"/>
      <c r="E41" s="96"/>
      <c r="F41" s="96"/>
      <c r="G41" s="94"/>
      <c r="H41" s="70"/>
    </row>
    <row r="42" spans="1:8" s="44" customFormat="1" ht="15.75">
      <c r="A42" s="98"/>
      <c r="B42" s="96"/>
      <c r="C42" s="97"/>
      <c r="D42" s="96"/>
      <c r="E42" s="96"/>
      <c r="F42" s="96"/>
      <c r="G42" s="94"/>
      <c r="H42" s="70"/>
    </row>
    <row r="43" spans="2:8" ht="15">
      <c r="B43" s="100"/>
      <c r="C43" s="101"/>
      <c r="D43" s="100"/>
      <c r="E43" s="100"/>
      <c r="F43" s="100"/>
      <c r="G43" s="102"/>
      <c r="H43" s="103"/>
    </row>
    <row r="44" spans="2:8" ht="15">
      <c r="B44" s="100"/>
      <c r="C44" s="101"/>
      <c r="D44" s="100"/>
      <c r="E44" s="100"/>
      <c r="F44" s="100"/>
      <c r="G44" s="102"/>
      <c r="H44" s="103"/>
    </row>
    <row r="45" spans="2:8" ht="15">
      <c r="B45" s="100"/>
      <c r="C45" s="101"/>
      <c r="D45" s="100"/>
      <c r="E45" s="100"/>
      <c r="F45" s="100"/>
      <c r="G45" s="102"/>
      <c r="H45" s="103"/>
    </row>
    <row r="46" spans="2:8" ht="15">
      <c r="B46" s="100"/>
      <c r="C46" s="101"/>
      <c r="D46" s="100"/>
      <c r="E46" s="100"/>
      <c r="F46" s="100"/>
      <c r="G46" s="102"/>
      <c r="H46" s="103"/>
    </row>
    <row r="47" ht="12.75">
      <c r="G47" s="102"/>
    </row>
    <row r="48" ht="12.75">
      <c r="G48" s="102"/>
    </row>
    <row r="49" ht="12.75">
      <c r="G49" s="102"/>
    </row>
    <row r="50" ht="12.75">
      <c r="G50" s="102"/>
    </row>
    <row r="51" ht="12.75">
      <c r="G51" s="102"/>
    </row>
    <row r="52" ht="12.75">
      <c r="G52" s="102"/>
    </row>
    <row r="53" ht="12.75">
      <c r="G53" s="102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</sheetData>
  <sheetProtection/>
  <mergeCells count="4">
    <mergeCell ref="B3:F3"/>
    <mergeCell ref="B4:F4"/>
    <mergeCell ref="A2:G2"/>
    <mergeCell ref="A39:G39"/>
  </mergeCells>
  <printOptions/>
  <pageMargins left="0.75" right="0.75" top="1" bottom="1" header="0.5" footer="0.5"/>
  <pageSetup fitToHeight="2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2011-03-15T17:45:40Z</cp:lastPrinted>
  <dcterms:created xsi:type="dcterms:W3CDTF">2006-04-10T21:55:54Z</dcterms:created>
  <dcterms:modified xsi:type="dcterms:W3CDTF">2011-03-22T16:48:15Z</dcterms:modified>
  <cp:category/>
  <cp:version/>
  <cp:contentType/>
  <cp:contentStatus/>
</cp:coreProperties>
</file>