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ee Ord Note (11-10 update)" sheetId="1" r:id="rId1"/>
  </sheets>
  <definedNames>
    <definedName name="_xlnm.Print_Area" localSheetId="0">'Fee Ord Note (11-10 update)'!$A$1:$H$39</definedName>
  </definedNames>
  <calcPr fullCalcOnLoad="1"/>
</workbook>
</file>

<file path=xl/comments1.xml><?xml version="1.0" encoding="utf-8"?>
<comments xmlns="http://schemas.openxmlformats.org/spreadsheetml/2006/main">
  <authors>
    <author>carnevn</author>
  </authors>
  <commentList>
    <comment ref="F18" authorId="0">
      <text>
        <r>
          <rPr>
            <b/>
            <sz val="8"/>
            <rFont val="Tahoma"/>
            <family val="2"/>
          </rPr>
          <t>carnevn:</t>
        </r>
        <r>
          <rPr>
            <sz val="8"/>
            <rFont val="Tahoma"/>
            <family val="2"/>
          </rPr>
          <t xml:space="preserve">
2011 rate load rate model net of rebate.</t>
        </r>
      </text>
    </comment>
    <comment ref="F22" authorId="0">
      <text>
        <r>
          <rPr>
            <b/>
            <sz val="8"/>
            <rFont val="Tahoma"/>
            <family val="2"/>
          </rPr>
          <t>carnevn:</t>
        </r>
        <r>
          <rPr>
            <sz val="8"/>
            <rFont val="Tahoma"/>
            <family val="2"/>
          </rPr>
          <t xml:space="preserve">
Standard's GH County revenue from 6\9\10 budget plus est Chinook &amp; KCCF plus Standard's 2011 projected net income.</t>
        </r>
      </text>
    </comment>
    <comment ref="G18" authorId="0">
      <text>
        <r>
          <rPr>
            <b/>
            <sz val="8"/>
            <rFont val="Tahoma"/>
            <family val="2"/>
          </rPr>
          <t>carnevn:</t>
        </r>
        <r>
          <rPr>
            <sz val="8"/>
            <rFont val="Tahoma"/>
            <family val="2"/>
          </rPr>
          <t xml:space="preserve">
2011 w\o tenant rebate plus 5% inflation</t>
        </r>
      </text>
    </comment>
    <comment ref="E15" authorId="0">
      <text>
        <r>
          <rPr>
            <b/>
            <sz val="8"/>
            <rFont val="Tahoma"/>
            <family val="2"/>
          </rPr>
          <t>carnevn:</t>
        </r>
        <r>
          <rPr>
            <sz val="8"/>
            <rFont val="Tahoma"/>
            <family val="2"/>
          </rPr>
          <t xml:space="preserve">
New 2010 baseline per Helene in OMB 7-27-10</t>
        </r>
      </text>
    </comment>
    <comment ref="F17" authorId="0">
      <text>
        <r>
          <rPr>
            <b/>
            <sz val="8"/>
            <rFont val="Tahoma"/>
            <family val="2"/>
          </rPr>
          <t>carnevn:</t>
        </r>
        <r>
          <rPr>
            <sz val="8"/>
            <rFont val="Tahoma"/>
            <family val="2"/>
          </rPr>
          <t xml:space="preserve">
Includes an increase of the current 10% Seattle parking tax rate to a 15% rate in 2011.</t>
        </r>
      </text>
    </comment>
    <comment ref="E22" authorId="0">
      <text>
        <r>
          <rPr>
            <b/>
            <sz val="8"/>
            <rFont val="Tahoma"/>
            <family val="2"/>
          </rPr>
          <t>carnevn:</t>
        </r>
        <r>
          <rPr>
            <sz val="8"/>
            <rFont val="Tahoma"/>
            <family val="2"/>
          </rPr>
          <t xml:space="preserve">
Initial projection adjusted for delinquent Q1 &amp; Q2 collections not in June download of actuals</t>
        </r>
      </text>
    </comment>
  </commentList>
</comments>
</file>

<file path=xl/sharedStrings.xml><?xml version="1.0" encoding="utf-8"?>
<sst xmlns="http://schemas.openxmlformats.org/spreadsheetml/2006/main" count="63" uniqueCount="41">
  <si>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</si>
  <si>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</si>
  <si>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</si>
  <si>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</si>
  <si>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</si>
  <si>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</si>
  <si>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</si>
  <si>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</si>
  <si>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</si>
  <si>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</si>
  <si>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</si>
  <si>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</si>
  <si>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</si>
  <si>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</si>
  <si>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</si>
  <si>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</si>
  <si>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Title:  An ordinance relating to county automotive parking</t>
  </si>
  <si>
    <t>Various</t>
  </si>
  <si>
    <t>Children and Family Services</t>
  </si>
  <si>
    <t>0015</t>
  </si>
  <si>
    <t>Parking Fees</t>
  </si>
  <si>
    <t>0010</t>
  </si>
  <si>
    <t>Long Term Lease Fund (Goat Hill Debt)</t>
  </si>
  <si>
    <t>Misc. (Seattle Parking Tax &amp; Refunds)</t>
  </si>
  <si>
    <t>0331</t>
  </si>
  <si>
    <t>Current Year</t>
  </si>
  <si>
    <t>1st Year</t>
  </si>
  <si>
    <t>2nd Year</t>
  </si>
  <si>
    <t>3rd Year</t>
  </si>
  <si>
    <t>Dave Preugschat (FMD) \ Nick Carnevali (FMD)</t>
  </si>
  <si>
    <t>3421</t>
  </si>
  <si>
    <t>Major Maintenance Reserve Fund (Goat Hill)</t>
  </si>
  <si>
    <t>In accordance with proposed regulations, the General Fund will distribute these revenues as follows:  1) Facility rent; 2) FMD for garage operations; and 3) Garage Major Maintenance.</t>
  </si>
  <si>
    <t>General Fund  (Net revs after above uses)</t>
  </si>
  <si>
    <t>Total  Revenue (net of sales tax)</t>
  </si>
  <si>
    <t>FMD - Parking Garage O&amp;M (incl PCI compliance)</t>
  </si>
  <si>
    <t>Total revenues reflect the estimated impact of the proposed parking fee increase in 2011 and projected garage activity assuming that all County agency parking is billed and collected.  2012 assumes a 15% increase in revenue growth to get County agency\employee fees to market rates.  2013 assumes 5% overall revenue growth.  The C&amp;FS contribution is based on the Seattle area CPI, the garage debt is based on the LTLF debt repayment schedule, and the Major Maintenance Fund contribution  is based on the MMRF financial plan.</t>
  </si>
  <si>
    <t>The cost of upgrading the Goat Hill garage collection hardware and software for the new banking industry credit card transaction security requirements (PCI compliance) is estimated to be $140,000, payable out of 2010 parking revenues.</t>
  </si>
  <si>
    <t>2010 estimates are based on actual collections and payments through June.</t>
  </si>
  <si>
    <t>2010-0529 Proposed Fee Ordinance for 2011</t>
  </si>
  <si>
    <t xml:space="preserve">FISCAL NOTE (revised for 11/09/10)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</si>
</sst>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8">
    <font>
      <sz val="10"/>
      <name val="Arial"/>
      <family val="0"/>
    </font>
    <font>
      <sz val="8"/>
      <name val="Arial"/>
      <family val="2"/>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8"/>
      <name val="Tahoma"/>
      <family val="2"/>
    </font>
    <font>
      <b/>
      <sz val="8"/>
      <name val="Tahom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7"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5"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horizontal="center"/>
    </xf>
    <xf numFmtId="164" fontId="5" fillId="0" borderId="27"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28" xfId="0" applyNumberFormat="1" applyFont="1" applyFill="1" applyBorder="1" applyAlignment="1">
      <alignment horizontal="center"/>
    </xf>
    <xf numFmtId="0" fontId="8" fillId="0" borderId="27" xfId="0" applyFont="1" applyFill="1" applyBorder="1" applyAlignment="1">
      <alignment/>
    </xf>
    <xf numFmtId="0" fontId="2" fillId="0" borderId="27" xfId="0" applyFont="1" applyFill="1" applyBorder="1" applyAlignment="1">
      <alignment/>
    </xf>
    <xf numFmtId="165" fontId="7" fillId="0" borderId="23" xfId="0" applyNumberFormat="1" applyFont="1" applyFill="1" applyBorder="1" applyAlignment="1" quotePrefix="1">
      <alignment horizontal="center"/>
    </xf>
    <xf numFmtId="6" fontId="7" fillId="0" borderId="24" xfId="0" applyNumberFormat="1" applyFont="1" applyFill="1" applyBorder="1" applyAlignment="1">
      <alignment horizontal="center"/>
    </xf>
    <xf numFmtId="6" fontId="7" fillId="0" borderId="29"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2" fillId="0" borderId="24" xfId="0" applyFont="1" applyFill="1" applyBorder="1" applyAlignment="1">
      <alignment/>
    </xf>
    <xf numFmtId="0" fontId="2" fillId="0" borderId="28" xfId="0" applyFont="1" applyFill="1" applyBorder="1" applyAlignment="1">
      <alignment/>
    </xf>
    <xf numFmtId="0" fontId="2" fillId="0" borderId="28" xfId="0" applyFont="1" applyFill="1" applyBorder="1" applyAlignment="1">
      <alignment horizontal="center"/>
    </xf>
    <xf numFmtId="38" fontId="7" fillId="0" borderId="23" xfId="0" applyNumberFormat="1" applyFont="1" applyFill="1" applyBorder="1" applyAlignment="1">
      <alignment horizontal="center"/>
    </xf>
    <xf numFmtId="0" fontId="6" fillId="0" borderId="23" xfId="0" applyFont="1" applyFill="1" applyBorder="1" applyAlignment="1">
      <alignment horizontal="center"/>
    </xf>
    <xf numFmtId="49" fontId="7" fillId="0" borderId="23" xfId="0" applyNumberFormat="1" applyFont="1" applyFill="1" applyBorder="1" applyAlignment="1" quotePrefix="1">
      <alignment horizontal="center" wrapText="1"/>
    </xf>
    <xf numFmtId="49" fontId="7" fillId="0" borderId="23" xfId="0" applyNumberFormat="1" applyFont="1" applyFill="1" applyBorder="1" applyAlignment="1">
      <alignment horizontal="center" wrapText="1"/>
    </xf>
    <xf numFmtId="0" fontId="5" fillId="0" borderId="25" xfId="0" applyFont="1" applyFill="1" applyBorder="1" applyAlignment="1">
      <alignment/>
    </xf>
    <xf numFmtId="3" fontId="4" fillId="33" borderId="0" xfId="0" applyNumberFormat="1" applyFont="1" applyFill="1" applyAlignment="1">
      <alignment/>
    </xf>
    <xf numFmtId="38" fontId="2" fillId="0" borderId="23" xfId="0" applyNumberFormat="1" applyFont="1" applyFill="1" applyBorder="1" applyAlignment="1">
      <alignment horizontal="center"/>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
      <selection activeCell="E2" sqref="E2"/>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75">
      <c r="A1" s="1"/>
      <c r="B1" s="2"/>
      <c r="C1" s="2"/>
      <c r="D1" s="3" t="s">
        <v>40</v>
      </c>
      <c r="E1" s="4"/>
      <c r="F1" s="2"/>
      <c r="G1" s="2"/>
      <c r="H1" s="2"/>
    </row>
    <row r="2" spans="1:8" ht="13.5" thickBot="1">
      <c r="A2" s="5"/>
      <c r="B2" s="4"/>
      <c r="C2" s="4"/>
      <c r="D2" s="4"/>
      <c r="E2" s="4"/>
      <c r="F2" s="4"/>
      <c r="G2" s="4"/>
      <c r="H2" s="4"/>
    </row>
    <row r="3" spans="1:8" ht="13.5" thickTop="1">
      <c r="A3" s="6" t="s">
        <v>11</v>
      </c>
      <c r="B3" s="7" t="s">
        <v>39</v>
      </c>
      <c r="C3" s="8"/>
      <c r="D3" s="8"/>
      <c r="E3" s="8"/>
      <c r="F3" s="8"/>
      <c r="G3" s="8"/>
      <c r="H3" s="9"/>
    </row>
    <row r="4" spans="1:8" ht="12.75">
      <c r="A4" s="10" t="s">
        <v>16</v>
      </c>
      <c r="B4" s="11"/>
      <c r="C4" s="12"/>
      <c r="D4" s="12"/>
      <c r="E4" s="12"/>
      <c r="F4" s="12"/>
      <c r="G4" s="12"/>
      <c r="H4" s="13"/>
    </row>
    <row r="5" spans="1:8" ht="12.75">
      <c r="A5" s="14" t="s">
        <v>12</v>
      </c>
      <c r="B5" s="15"/>
      <c r="C5" s="15" t="s">
        <v>17</v>
      </c>
      <c r="D5" s="15"/>
      <c r="E5" s="15"/>
      <c r="F5" s="15"/>
      <c r="G5" s="15"/>
      <c r="H5" s="16"/>
    </row>
    <row r="6" spans="1:8" ht="12.75">
      <c r="A6" s="14" t="s">
        <v>13</v>
      </c>
      <c r="B6" s="15"/>
      <c r="C6" s="15" t="s">
        <v>29</v>
      </c>
      <c r="D6" s="15"/>
      <c r="E6" s="15"/>
      <c r="F6" s="15"/>
      <c r="G6" s="15"/>
      <c r="H6" s="16"/>
    </row>
    <row r="7" spans="1:8" ht="13.5" thickBot="1">
      <c r="A7" s="17" t="s">
        <v>14</v>
      </c>
      <c r="B7" s="18"/>
      <c r="C7" s="18"/>
      <c r="D7" s="18"/>
      <c r="E7" s="18"/>
      <c r="F7" s="18"/>
      <c r="G7" s="18"/>
      <c r="H7" s="19"/>
    </row>
    <row r="8" spans="1:8" ht="13.5" thickTop="1">
      <c r="A8" s="20"/>
      <c r="B8" s="21"/>
      <c r="C8" s="20"/>
      <c r="D8" s="15"/>
      <c r="E8" s="15"/>
      <c r="F8" s="15"/>
      <c r="G8" s="15"/>
      <c r="H8" s="15"/>
    </row>
    <row r="9" spans="1:8" ht="12.75">
      <c r="A9" s="15" t="s">
        <v>0</v>
      </c>
      <c r="B9" s="21"/>
      <c r="C9" s="20"/>
      <c r="D9" s="20"/>
      <c r="E9" s="20"/>
      <c r="F9" s="20"/>
      <c r="G9" s="22"/>
      <c r="H9" s="20"/>
    </row>
    <row r="10" spans="1:8" ht="12.75">
      <c r="A10" s="15"/>
      <c r="B10" s="21"/>
      <c r="C10" s="20"/>
      <c r="D10" s="20"/>
      <c r="E10" s="20"/>
      <c r="F10" s="20"/>
      <c r="G10" s="22"/>
      <c r="H10" s="20"/>
    </row>
    <row r="11" spans="1:8" ht="12.75">
      <c r="A11" s="15"/>
      <c r="B11" s="21"/>
      <c r="C11" s="20"/>
      <c r="D11" s="20"/>
      <c r="E11" s="20"/>
      <c r="F11" s="20"/>
      <c r="G11" s="22"/>
      <c r="H11" s="20"/>
    </row>
    <row r="12" spans="1:8" ht="13.5" thickBot="1">
      <c r="A12" s="23" t="s">
        <v>1</v>
      </c>
      <c r="B12" s="15"/>
      <c r="C12" s="20"/>
      <c r="D12" s="20"/>
      <c r="E12" s="20"/>
      <c r="F12" s="20"/>
      <c r="G12" s="20"/>
      <c r="H12" s="20"/>
    </row>
    <row r="13" spans="1:8" ht="12.75">
      <c r="A13" s="24" t="s">
        <v>2</v>
      </c>
      <c r="B13" s="25"/>
      <c r="C13" s="26" t="s">
        <v>3</v>
      </c>
      <c r="D13" s="26" t="s">
        <v>4</v>
      </c>
      <c r="E13" s="26" t="s">
        <v>25</v>
      </c>
      <c r="F13" s="26" t="s">
        <v>26</v>
      </c>
      <c r="G13" s="26" t="s">
        <v>27</v>
      </c>
      <c r="H13" s="26" t="s">
        <v>28</v>
      </c>
    </row>
    <row r="14" spans="1:8" ht="12.75">
      <c r="A14" s="27"/>
      <c r="B14" s="28"/>
      <c r="C14" s="29" t="s">
        <v>5</v>
      </c>
      <c r="D14" s="29" t="s">
        <v>6</v>
      </c>
      <c r="E14" s="30">
        <v>2010</v>
      </c>
      <c r="F14" s="55">
        <v>2011</v>
      </c>
      <c r="G14" s="55">
        <v>2012</v>
      </c>
      <c r="H14" s="55">
        <v>2013</v>
      </c>
    </row>
    <row r="15" spans="1:8" ht="12.75">
      <c r="A15" s="51" t="s">
        <v>18</v>
      </c>
      <c r="B15" s="52"/>
      <c r="C15" s="56" t="s">
        <v>19</v>
      </c>
      <c r="D15" s="29" t="s">
        <v>20</v>
      </c>
      <c r="E15" s="54">
        <v>611709</v>
      </c>
      <c r="F15" s="54">
        <f>E15*1.0141</f>
        <v>620334.0969</v>
      </c>
      <c r="G15" s="54">
        <f>F15*1.0178</f>
        <v>631376.0438248201</v>
      </c>
      <c r="H15" s="54">
        <f>G15*1.0201</f>
        <v>644066.702305699</v>
      </c>
    </row>
    <row r="16" spans="1:8" ht="12.75">
      <c r="A16" s="51" t="s">
        <v>22</v>
      </c>
      <c r="B16" s="52"/>
      <c r="C16" s="57" t="s">
        <v>24</v>
      </c>
      <c r="D16" s="29" t="s">
        <v>20</v>
      </c>
      <c r="E16" s="54">
        <v>1278857</v>
      </c>
      <c r="F16" s="54">
        <v>1278540</v>
      </c>
      <c r="G16" s="54">
        <v>1278993</v>
      </c>
      <c r="H16" s="54">
        <v>1278313</v>
      </c>
    </row>
    <row r="17" spans="1:8" ht="12.75">
      <c r="A17" s="51" t="s">
        <v>23</v>
      </c>
      <c r="B17" s="52"/>
      <c r="C17" s="56"/>
      <c r="D17" s="29" t="s">
        <v>20</v>
      </c>
      <c r="E17" s="54">
        <v>63809</v>
      </c>
      <c r="F17" s="54">
        <f>E17*(15/10)</f>
        <v>95713.5</v>
      </c>
      <c r="G17" s="54">
        <f>F17*1.05</f>
        <v>100499.175</v>
      </c>
      <c r="H17" s="54">
        <f>G17*1.05</f>
        <v>105524.13375000001</v>
      </c>
    </row>
    <row r="18" spans="1:8" ht="12.75">
      <c r="A18" s="51" t="s">
        <v>35</v>
      </c>
      <c r="B18" s="52"/>
      <c r="C18" s="56">
        <v>5511</v>
      </c>
      <c r="D18" s="29" t="s">
        <v>20</v>
      </c>
      <c r="E18" s="54">
        <f>236871+140000</f>
        <v>376871</v>
      </c>
      <c r="F18" s="54">
        <f>258174</f>
        <v>258174</v>
      </c>
      <c r="G18" s="54">
        <f>(299563*1.05)</f>
        <v>314541.15</v>
      </c>
      <c r="H18" s="54">
        <f>(G18)*1.05</f>
        <v>330268.2075</v>
      </c>
    </row>
    <row r="19" spans="1:8" ht="12.75">
      <c r="A19" s="51" t="s">
        <v>31</v>
      </c>
      <c r="B19" s="52"/>
      <c r="C19" s="57" t="s">
        <v>30</v>
      </c>
      <c r="D19" s="29" t="s">
        <v>20</v>
      </c>
      <c r="E19" s="54">
        <v>121460</v>
      </c>
      <c r="F19" s="54">
        <f>E19*1.03</f>
        <v>125103.8</v>
      </c>
      <c r="G19" s="54">
        <f>F19*1.03</f>
        <v>128856.914</v>
      </c>
      <c r="H19" s="54">
        <f>G19*1.03</f>
        <v>132722.62142</v>
      </c>
    </row>
    <row r="20" spans="1:8" ht="12.75">
      <c r="A20" s="51" t="s">
        <v>33</v>
      </c>
      <c r="B20" s="52"/>
      <c r="C20" s="56" t="s">
        <v>21</v>
      </c>
      <c r="D20" s="29" t="s">
        <v>20</v>
      </c>
      <c r="E20" s="60">
        <f>E22-E15-E16-E17-E18-E19</f>
        <v>218238</v>
      </c>
      <c r="F20" s="60">
        <f>F22-F15-F16-F17-F18-F19</f>
        <v>462665.6030999998</v>
      </c>
      <c r="G20" s="60">
        <f>G22-G15-G16-G17-G18-G19</f>
        <v>812344.3671751795</v>
      </c>
      <c r="H20" s="60">
        <f>H22-H15-H16-H17-H18-H19</f>
        <v>939046.5175243013</v>
      </c>
    </row>
    <row r="21" spans="1:8" ht="13.5" thickBot="1">
      <c r="A21" s="58" t="s">
        <v>34</v>
      </c>
      <c r="B21" s="34"/>
      <c r="C21" s="35"/>
      <c r="D21" s="35"/>
      <c r="E21" s="36">
        <f>SUM(E15:E20)</f>
        <v>2670944</v>
      </c>
      <c r="F21" s="36">
        <f>SUM(F15:F20)</f>
        <v>2840531</v>
      </c>
      <c r="G21" s="36">
        <f>SUM(G15:G20)</f>
        <v>3266610.6499999994</v>
      </c>
      <c r="H21" s="36">
        <f>SUM(H15:H20)</f>
        <v>3429941.182500001</v>
      </c>
    </row>
    <row r="22" spans="1:8" ht="11.25" customHeight="1">
      <c r="A22" s="20"/>
      <c r="B22" s="20"/>
      <c r="C22" s="37"/>
      <c r="D22" s="37"/>
      <c r="E22" s="59">
        <v>2670944</v>
      </c>
      <c r="F22" s="59">
        <f>2071164+((116*300)*12)+351767</f>
        <v>2840531</v>
      </c>
      <c r="G22" s="59">
        <f>F22*1.15</f>
        <v>3266610.65</v>
      </c>
      <c r="H22" s="59">
        <f>G22*1.05</f>
        <v>3429941.1825</v>
      </c>
    </row>
    <row r="23" spans="1:8" ht="12.75">
      <c r="A23" s="20"/>
      <c r="B23" s="20"/>
      <c r="C23" s="37"/>
      <c r="D23" s="37"/>
      <c r="E23" s="38"/>
      <c r="F23" s="39"/>
      <c r="G23" s="39"/>
      <c r="H23" s="39"/>
    </row>
    <row r="24" spans="1:8" ht="13.5" thickBot="1">
      <c r="A24" s="40" t="s">
        <v>7</v>
      </c>
      <c r="B24" s="15"/>
      <c r="C24" s="41"/>
      <c r="D24" s="37"/>
      <c r="E24" s="20"/>
      <c r="F24" s="20"/>
      <c r="G24" s="20"/>
      <c r="H24" s="20"/>
    </row>
    <row r="25" spans="1:8" ht="12.75">
      <c r="A25" s="24" t="s">
        <v>2</v>
      </c>
      <c r="B25" s="25"/>
      <c r="C25" s="26" t="s">
        <v>3</v>
      </c>
      <c r="D25" s="26" t="s">
        <v>8</v>
      </c>
      <c r="E25" s="26" t="s">
        <v>25</v>
      </c>
      <c r="F25" s="26" t="s">
        <v>26</v>
      </c>
      <c r="G25" s="26" t="s">
        <v>27</v>
      </c>
      <c r="H25" s="26" t="s">
        <v>28</v>
      </c>
    </row>
    <row r="26" spans="1:8" ht="12.75">
      <c r="A26" s="27"/>
      <c r="B26" s="28"/>
      <c r="C26" s="29" t="s">
        <v>5</v>
      </c>
      <c r="D26" s="29" t="s">
        <v>6</v>
      </c>
      <c r="E26" s="30">
        <v>2010</v>
      </c>
      <c r="F26" s="55">
        <v>2011</v>
      </c>
      <c r="G26" s="55">
        <v>2012</v>
      </c>
      <c r="H26" s="55">
        <v>2013</v>
      </c>
    </row>
    <row r="27" spans="1:8" ht="13.5">
      <c r="A27" s="51"/>
      <c r="B27" s="28"/>
      <c r="C27" s="31"/>
      <c r="D27" s="53"/>
      <c r="E27" s="32"/>
      <c r="F27" s="32"/>
      <c r="G27" s="32"/>
      <c r="H27" s="54"/>
    </row>
    <row r="28" spans="1:8" ht="14.25" thickBot="1">
      <c r="A28" s="33"/>
      <c r="B28" s="34" t="s">
        <v>9</v>
      </c>
      <c r="C28" s="43"/>
      <c r="D28" s="44"/>
      <c r="E28" s="36">
        <f>SUM(E27:E27)</f>
        <v>0</v>
      </c>
      <c r="F28" s="36">
        <f>SUM(F27:F27)</f>
        <v>0</v>
      </c>
      <c r="G28" s="36">
        <f>SUM(G27:G27)</f>
        <v>0</v>
      </c>
      <c r="H28" s="36">
        <f>SUM(H27:H27)</f>
        <v>0</v>
      </c>
    </row>
    <row r="29" spans="1:8" ht="13.5">
      <c r="A29" s="20"/>
      <c r="B29" s="20"/>
      <c r="C29" s="20"/>
      <c r="D29" s="20"/>
      <c r="E29" s="38"/>
      <c r="F29" s="38"/>
      <c r="G29" s="38"/>
      <c r="H29" s="38"/>
    </row>
    <row r="30" spans="1:8" ht="14.25" thickBot="1">
      <c r="A30" s="40" t="s">
        <v>10</v>
      </c>
      <c r="B30" s="15"/>
      <c r="C30" s="15"/>
      <c r="D30" s="15"/>
      <c r="E30" s="20"/>
      <c r="F30" s="20"/>
      <c r="G30" s="20"/>
      <c r="H30" s="20"/>
    </row>
    <row r="31" spans="1:8" ht="13.5">
      <c r="A31" s="24"/>
      <c r="B31" s="25"/>
      <c r="C31" s="26" t="s">
        <v>3</v>
      </c>
      <c r="D31" s="26" t="s">
        <v>8</v>
      </c>
      <c r="E31" s="26" t="s">
        <v>25</v>
      </c>
      <c r="F31" s="26" t="s">
        <v>26</v>
      </c>
      <c r="G31" s="26" t="s">
        <v>27</v>
      </c>
      <c r="H31" s="26" t="s">
        <v>28</v>
      </c>
    </row>
    <row r="32" spans="1:8" ht="13.5">
      <c r="A32" s="27"/>
      <c r="B32" s="28"/>
      <c r="C32" s="29" t="s">
        <v>5</v>
      </c>
      <c r="D32" s="29" t="s">
        <v>6</v>
      </c>
      <c r="E32" s="30">
        <v>2010</v>
      </c>
      <c r="F32" s="55">
        <v>2011</v>
      </c>
      <c r="G32" s="55">
        <v>2012</v>
      </c>
      <c r="H32" s="55">
        <v>2013</v>
      </c>
    </row>
    <row r="33" spans="1:8" ht="13.5">
      <c r="A33" s="51"/>
      <c r="B33" s="28"/>
      <c r="C33" s="45"/>
      <c r="D33" s="42"/>
      <c r="E33" s="32"/>
      <c r="F33" s="32"/>
      <c r="G33" s="46"/>
      <c r="H33" s="47"/>
    </row>
    <row r="34" spans="1:8" ht="14.25" thickBot="1">
      <c r="A34" s="48"/>
      <c r="B34" s="49" t="s">
        <v>9</v>
      </c>
      <c r="C34" s="43"/>
      <c r="D34" s="44"/>
      <c r="E34" s="36">
        <f>SUM(E33:E33)</f>
        <v>0</v>
      </c>
      <c r="F34" s="36">
        <f>SUM(F33:F33)</f>
        <v>0</v>
      </c>
      <c r="G34" s="36">
        <f>SUM(G33:G33)</f>
        <v>0</v>
      </c>
      <c r="H34" s="36">
        <f>SUM(H33:H33)</f>
        <v>0</v>
      </c>
    </row>
    <row r="35" spans="1:8" ht="13.5">
      <c r="A35" s="50" t="s">
        <v>15</v>
      </c>
      <c r="B35" s="20"/>
      <c r="C35" s="20"/>
      <c r="D35" s="20"/>
      <c r="E35" s="38"/>
      <c r="F35" s="38"/>
      <c r="G35" s="38"/>
      <c r="H35" s="38"/>
    </row>
    <row r="36" spans="1:8" ht="19.5" customHeight="1">
      <c r="A36" s="61" t="s">
        <v>38</v>
      </c>
      <c r="B36" s="61"/>
      <c r="C36" s="61"/>
      <c r="D36" s="61"/>
      <c r="E36" s="61"/>
      <c r="F36" s="61"/>
      <c r="G36" s="61"/>
      <c r="H36" s="61"/>
    </row>
    <row r="37" spans="1:8" ht="57.75" customHeight="1">
      <c r="A37" s="61" t="s">
        <v>36</v>
      </c>
      <c r="B37" s="61"/>
      <c r="C37" s="61"/>
      <c r="D37" s="61"/>
      <c r="E37" s="61"/>
      <c r="F37" s="61"/>
      <c r="G37" s="61"/>
      <c r="H37" s="61"/>
    </row>
    <row r="38" spans="1:8" ht="30.75" customHeight="1">
      <c r="A38" s="61" t="s">
        <v>32</v>
      </c>
      <c r="B38" s="61"/>
      <c r="C38" s="61"/>
      <c r="D38" s="61"/>
      <c r="E38" s="61"/>
      <c r="F38" s="61"/>
      <c r="G38" s="61"/>
      <c r="H38" s="61"/>
    </row>
    <row r="39" spans="1:8" ht="30" customHeight="1">
      <c r="A39" s="61" t="s">
        <v>37</v>
      </c>
      <c r="B39" s="61"/>
      <c r="C39" s="61"/>
      <c r="D39" s="61"/>
      <c r="E39" s="61"/>
      <c r="F39" s="61"/>
      <c r="G39" s="61"/>
      <c r="H39" s="61"/>
    </row>
  </sheetData>
  <sheetProtection/>
  <mergeCells count="4">
    <mergeCell ref="A36:H36"/>
    <mergeCell ref="A37:H37"/>
    <mergeCell ref="A38:H38"/>
    <mergeCell ref="A39:H39"/>
  </mergeCells>
  <printOptions horizontalCentered="1"/>
  <pageMargins left="0.33" right="0.34" top="0.41" bottom="0.58" header="0.24" footer="0.24"/>
  <pageSetup fitToHeight="1" fitToWidth="1" horizontalDpi="600" verticalDpi="600" orientation="landscape"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Moorek</cp:lastModifiedBy>
  <cp:lastPrinted>2010-08-30T19:51:31Z</cp:lastPrinted>
  <dcterms:created xsi:type="dcterms:W3CDTF">2005-07-14T18:19:00Z</dcterms:created>
  <dcterms:modified xsi:type="dcterms:W3CDTF">2010-11-07T17:55:45Z</dcterms:modified>
  <cp:category/>
  <cp:version/>
  <cp:contentType/>
  <cp:contentStatus/>
</cp:coreProperties>
</file>