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3080" windowHeight="11805" activeTab="0"/>
  </bookViews>
  <sheets>
    <sheet name="2009" sheetId="1" r:id="rId1"/>
  </sheets>
  <definedNames>
    <definedName name="_xlnm.Print_Area" localSheetId="0">'2009'!$A$1:$H$43</definedName>
  </definedNames>
  <calcPr fullCalcOnLoad="1"/>
</workbook>
</file>

<file path=xl/sharedStrings.xml><?xml version="1.0" encoding="utf-8"?>
<sst xmlns="http://schemas.openxmlformats.org/spreadsheetml/2006/main" count="47" uniqueCount="40">
  <si>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</si>
  <si>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</si>
  <si>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</si>
  <si>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</si>
  <si>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</si>
  <si>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</si>
  <si>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</si>
  <si>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</si>
  <si>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</si>
  <si>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</si>
  <si>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</si>
  <si>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</si>
  <si>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</si>
  <si>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</si>
  <si>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 xml:space="preserve">Note Reviewed By:  </t>
  </si>
  <si>
    <t>Ordinance/Motion No. 2010-XXXX</t>
  </si>
  <si>
    <t>Open Space Non Bond</t>
  </si>
  <si>
    <t>DOE Grant 33429</t>
  </si>
  <si>
    <t>0365 Open Space Non-Bond</t>
  </si>
  <si>
    <t>Acquisition</t>
  </si>
  <si>
    <t>Title:  Maury Gravel Mine Acquisition</t>
  </si>
  <si>
    <t>Affected Agency and/or Agencies:  Water and Land Resources Division, Department of Natural Resources and Parks</t>
  </si>
  <si>
    <t xml:space="preserve">Conservation Futures </t>
  </si>
  <si>
    <t>Conservation Futures</t>
  </si>
  <si>
    <t>interfund loan</t>
  </si>
  <si>
    <t>Bond Proceeds 39110</t>
  </si>
  <si>
    <t xml:space="preserve">The total acquisition is funded as follows: </t>
  </si>
  <si>
    <t xml:space="preserve">extension of Parks gravel extraction agreement </t>
  </si>
  <si>
    <t>Notes</t>
  </si>
  <si>
    <t xml:space="preserve">1. The Washington State Department of Ecology (WSDOE) has obligated $15 million to the Maury Gravel Mine Acquisition Project.  An existing Interagency Agreement with WSDOE provided $600K for pre-acquisition activities including environmental assessment.  The remaining $14.4 million balance will be used for the acquisition and remediation phase of the project. </t>
  </si>
  <si>
    <t>Note Prepared By: Tesia Forbes</t>
  </si>
  <si>
    <t>interfund loan/CFT backed</t>
  </si>
  <si>
    <t>3.  The interfund loan will be repaid with interest (0.7%) when bonds are issued in 2011.  Bonds will be repaid over 20 years, 4.0% interest.</t>
  </si>
  <si>
    <t>0349 CFT</t>
  </si>
  <si>
    <t>Conservation Futures (repayment of interfund loan with interest)</t>
  </si>
  <si>
    <t>Conservation Futures Bond repayment</t>
  </si>
  <si>
    <t>Debt Service</t>
  </si>
  <si>
    <t xml:space="preserve">2. This fiscal note does not include the $2.4 million attributed by extending Parks gravel and extraction agreement through 2030 and eliminating royalty collections. </t>
  </si>
  <si>
    <t>DOE grant revenue</t>
  </si>
  <si>
    <t>DOE grant revenue (previously appropriated in ordinance #16312 to project 3522GC)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</si>
</sst>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3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8" fontId="0" fillId="0" borderId="30" xfId="42" applyNumberFormat="1" applyFont="1" applyBorder="1" applyAlignment="1">
      <alignment horizontal="right"/>
    </xf>
    <xf numFmtId="38" fontId="0" fillId="0" borderId="31" xfId="0" applyNumberFormat="1" applyFont="1" applyBorder="1" applyAlignment="1">
      <alignment horizontal="right"/>
    </xf>
    <xf numFmtId="38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38" fontId="1" fillId="0" borderId="35" xfId="0" applyNumberFormat="1" applyFont="1" applyBorder="1" applyAlignment="1">
      <alignment/>
    </xf>
    <xf numFmtId="38" fontId="1" fillId="0" borderId="3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57" applyFont="1" applyBorder="1">
      <alignment/>
      <protection/>
    </xf>
    <xf numFmtId="0" fontId="0" fillId="0" borderId="2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0" xfId="42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/>
    </xf>
    <xf numFmtId="167" fontId="0" fillId="0" borderId="0" xfId="42" applyNumberFormat="1" applyFont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8" fontId="0" fillId="0" borderId="10" xfId="0" applyNumberFormat="1" applyFont="1" applyFill="1" applyBorder="1" applyAlignment="1">
      <alignment horizontal="right"/>
    </xf>
    <xf numFmtId="0" fontId="0" fillId="0" borderId="40" xfId="0" applyFont="1" applyBorder="1" applyAlignment="1">
      <alignment/>
    </xf>
    <xf numFmtId="38" fontId="0" fillId="0" borderId="40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4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38" fontId="0" fillId="0" borderId="3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8" fontId="1" fillId="0" borderId="41" xfId="0" applyNumberFormat="1" applyFont="1" applyFill="1" applyBorder="1" applyAlignment="1">
      <alignment horizontal="right"/>
    </xf>
    <xf numFmtId="0" fontId="0" fillId="0" borderId="42" xfId="0" applyFont="1" applyBorder="1" applyAlignment="1">
      <alignment/>
    </xf>
    <xf numFmtId="38" fontId="0" fillId="0" borderId="43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0" fillId="0" borderId="40" xfId="0" applyFont="1" applyBorder="1" applyAlignment="1">
      <alignment horizontal="center"/>
    </xf>
    <xf numFmtId="38" fontId="1" fillId="0" borderId="40" xfId="0" applyNumberFormat="1" applyFont="1" applyBorder="1" applyAlignment="1">
      <alignment/>
    </xf>
    <xf numFmtId="38" fontId="1" fillId="0" borderId="45" xfId="0" applyNumberFormat="1" applyFont="1" applyBorder="1" applyAlignment="1">
      <alignment/>
    </xf>
    <xf numFmtId="169" fontId="0" fillId="0" borderId="0" xfId="44" applyNumberFormat="1" applyFont="1" applyAlignment="1">
      <alignment/>
    </xf>
    <xf numFmtId="169" fontId="0" fillId="0" borderId="40" xfId="44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46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G23" sqref="G23"/>
    </sheetView>
  </sheetViews>
  <sheetFormatPr defaultColWidth="8.8515625" defaultRowHeight="12.75"/>
  <cols>
    <col min="1" max="1" width="22.57421875" style="2" customWidth="1"/>
    <col min="2" max="2" width="12.28125" style="2" customWidth="1"/>
    <col min="3" max="3" width="11.140625" style="11" bestFit="1" customWidth="1"/>
    <col min="4" max="4" width="16.8515625" style="2" customWidth="1"/>
    <col min="5" max="5" width="14.851562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2.75">
      <c r="A1" s="1"/>
      <c r="B1" s="1"/>
      <c r="D1" s="12" t="s">
        <v>0</v>
      </c>
      <c r="E1" s="3"/>
      <c r="F1" s="1"/>
      <c r="G1" s="1"/>
      <c r="H1" s="1"/>
      <c r="I1" s="1"/>
      <c r="J1" s="1"/>
    </row>
    <row r="2" spans="1:9" ht="13.5" thickBot="1">
      <c r="A2" s="13"/>
      <c r="B2" s="3"/>
      <c r="D2" s="3"/>
      <c r="E2" s="3"/>
      <c r="F2" s="3"/>
      <c r="G2" s="3"/>
      <c r="H2" s="3"/>
      <c r="I2" s="3"/>
    </row>
    <row r="3" spans="1:9" ht="13.5" thickTop="1">
      <c r="A3" s="14" t="s">
        <v>15</v>
      </c>
      <c r="B3" s="15"/>
      <c r="C3" s="16"/>
      <c r="D3" s="17"/>
      <c r="E3" s="17"/>
      <c r="F3" s="17"/>
      <c r="G3" s="17"/>
      <c r="H3" s="18"/>
      <c r="I3" s="3"/>
    </row>
    <row r="4" spans="1:9" ht="12.75">
      <c r="A4" s="90" t="s">
        <v>20</v>
      </c>
      <c r="B4" s="91"/>
      <c r="C4" s="91"/>
      <c r="D4" s="91"/>
      <c r="E4" s="91"/>
      <c r="F4" s="91"/>
      <c r="G4" s="91"/>
      <c r="H4" s="92"/>
      <c r="I4" s="3"/>
    </row>
    <row r="5" spans="1:8" ht="12.75">
      <c r="A5" s="19" t="s">
        <v>21</v>
      </c>
      <c r="B5" s="7"/>
      <c r="C5" s="20"/>
      <c r="D5" s="7"/>
      <c r="E5" s="7"/>
      <c r="F5" s="7"/>
      <c r="G5" s="7"/>
      <c r="H5" s="21"/>
    </row>
    <row r="6" spans="1:8" ht="12.75">
      <c r="A6" s="19" t="s">
        <v>30</v>
      </c>
      <c r="B6" s="7"/>
      <c r="C6" s="20"/>
      <c r="D6" s="7"/>
      <c r="E6" s="7"/>
      <c r="F6" s="7"/>
      <c r="G6" s="7"/>
      <c r="H6" s="21"/>
    </row>
    <row r="7" spans="1:8" ht="13.5" thickBot="1">
      <c r="A7" s="22" t="s">
        <v>14</v>
      </c>
      <c r="B7" s="23"/>
      <c r="C7" s="24"/>
      <c r="D7" s="23"/>
      <c r="E7" s="23"/>
      <c r="F7" s="23"/>
      <c r="G7" s="23"/>
      <c r="H7" s="25"/>
    </row>
    <row r="8" spans="4:8" ht="13.5" thickTop="1">
      <c r="D8" s="7"/>
      <c r="E8" s="7"/>
      <c r="F8" s="7"/>
      <c r="G8" s="7"/>
      <c r="H8" s="7"/>
    </row>
    <row r="9" ht="12.75">
      <c r="A9" s="7" t="s">
        <v>1</v>
      </c>
    </row>
    <row r="10" spans="1:2" ht="13.5" thickBot="1">
      <c r="A10" s="26" t="s">
        <v>11</v>
      </c>
      <c r="B10" s="7"/>
    </row>
    <row r="11" spans="1:8" ht="12.75">
      <c r="A11" s="27" t="s">
        <v>2</v>
      </c>
      <c r="B11" s="28"/>
      <c r="C11" s="29" t="s">
        <v>5</v>
      </c>
      <c r="D11" s="30" t="s">
        <v>6</v>
      </c>
      <c r="E11" s="29">
        <v>2010</v>
      </c>
      <c r="F11" s="29">
        <v>2011</v>
      </c>
      <c r="G11" s="31">
        <v>2012</v>
      </c>
      <c r="H11" s="32">
        <v>2013</v>
      </c>
    </row>
    <row r="12" spans="1:8" ht="12.75">
      <c r="A12" s="33" t="s">
        <v>16</v>
      </c>
      <c r="B12" s="34"/>
      <c r="C12" s="35">
        <v>3522</v>
      </c>
      <c r="D12" s="36" t="s">
        <v>17</v>
      </c>
      <c r="E12" s="64">
        <v>14400000</v>
      </c>
      <c r="F12" s="4"/>
      <c r="G12" s="5"/>
      <c r="H12" s="6"/>
    </row>
    <row r="13" spans="1:8" ht="12.75">
      <c r="A13" s="33" t="s">
        <v>22</v>
      </c>
      <c r="B13" s="34"/>
      <c r="C13" s="37">
        <v>3151</v>
      </c>
      <c r="D13" s="36" t="s">
        <v>24</v>
      </c>
      <c r="E13" s="4">
        <v>19100000</v>
      </c>
      <c r="F13" s="4">
        <f>-E13-(E13*0.007)</f>
        <v>-19233700</v>
      </c>
      <c r="G13" s="5"/>
      <c r="H13" s="6"/>
    </row>
    <row r="14" spans="1:11" ht="25.5">
      <c r="A14" s="38" t="s">
        <v>22</v>
      </c>
      <c r="B14" s="39"/>
      <c r="C14" s="40">
        <v>3151</v>
      </c>
      <c r="D14" s="41" t="s">
        <v>25</v>
      </c>
      <c r="E14" s="42"/>
      <c r="F14" s="4">
        <f>19100000</f>
        <v>19100000</v>
      </c>
      <c r="G14" s="43"/>
      <c r="H14" s="44"/>
      <c r="K14" s="64"/>
    </row>
    <row r="15" spans="1:11" ht="13.5" thickBot="1">
      <c r="A15" s="45"/>
      <c r="B15" s="46" t="s">
        <v>3</v>
      </c>
      <c r="C15" s="47"/>
      <c r="D15" s="48"/>
      <c r="E15" s="49">
        <f>SUM(E12:E13)</f>
        <v>33500000</v>
      </c>
      <c r="F15" s="49">
        <f>SUM(F12:F14)</f>
        <v>-133700</v>
      </c>
      <c r="G15" s="49">
        <f>SUM(G12:G13)</f>
        <v>0</v>
      </c>
      <c r="H15" s="50">
        <f>SUM(H12:H13)</f>
        <v>0</v>
      </c>
      <c r="K15" s="64"/>
    </row>
    <row r="16" spans="5:11" ht="12.75">
      <c r="E16" s="10"/>
      <c r="F16" s="10"/>
      <c r="G16" s="10"/>
      <c r="H16" s="10"/>
      <c r="K16" s="64"/>
    </row>
    <row r="17" spans="1:3" ht="13.5" thickBot="1">
      <c r="A17" s="51" t="s">
        <v>12</v>
      </c>
      <c r="B17" s="7"/>
      <c r="C17" s="20"/>
    </row>
    <row r="18" spans="1:8" ht="12.75">
      <c r="A18" s="27" t="s">
        <v>2</v>
      </c>
      <c r="B18" s="28"/>
      <c r="C18" s="29" t="s">
        <v>5</v>
      </c>
      <c r="D18" s="29" t="s">
        <v>10</v>
      </c>
      <c r="E18" s="29">
        <v>2010</v>
      </c>
      <c r="F18" s="29">
        <v>2011</v>
      </c>
      <c r="G18" s="31">
        <v>2012</v>
      </c>
      <c r="H18" s="32">
        <v>2013</v>
      </c>
    </row>
    <row r="19" spans="1:8" ht="25.5">
      <c r="A19" s="33" t="s">
        <v>16</v>
      </c>
      <c r="B19" s="52"/>
      <c r="C19" s="35">
        <v>3522</v>
      </c>
      <c r="D19" s="36" t="s">
        <v>18</v>
      </c>
      <c r="E19" s="4">
        <v>-14400000</v>
      </c>
      <c r="F19" s="4"/>
      <c r="G19" s="5"/>
      <c r="H19" s="6"/>
    </row>
    <row r="20" spans="1:8" ht="12.75">
      <c r="A20" s="67" t="s">
        <v>23</v>
      </c>
      <c r="B20" s="68"/>
      <c r="C20" s="69">
        <v>3151</v>
      </c>
      <c r="D20" s="70" t="s">
        <v>33</v>
      </c>
      <c r="E20" s="71">
        <f>-E13</f>
        <v>-19100000</v>
      </c>
      <c r="F20" s="7"/>
      <c r="G20" s="79"/>
      <c r="H20" s="80"/>
    </row>
    <row r="21" spans="1:8" ht="28.5" customHeight="1">
      <c r="A21" s="95" t="s">
        <v>34</v>
      </c>
      <c r="B21" s="96"/>
      <c r="C21" s="76"/>
      <c r="D21" s="77" t="s">
        <v>33</v>
      </c>
      <c r="E21" s="78"/>
      <c r="F21" s="71">
        <f>F13</f>
        <v>-19233700</v>
      </c>
      <c r="G21" s="79"/>
      <c r="H21" s="82"/>
    </row>
    <row r="22" spans="1:8" ht="12.75">
      <c r="A22" s="74" t="s">
        <v>35</v>
      </c>
      <c r="B22" s="75"/>
      <c r="C22" s="76">
        <v>3151</v>
      </c>
      <c r="D22" s="77" t="s">
        <v>33</v>
      </c>
      <c r="E22" s="78"/>
      <c r="F22" s="71"/>
      <c r="G22" s="71">
        <v>-1405411</v>
      </c>
      <c r="H22" s="83">
        <f>G22</f>
        <v>-1405411</v>
      </c>
    </row>
    <row r="23" spans="1:9" ht="13.5" thickBot="1">
      <c r="A23" s="45"/>
      <c r="B23" s="46" t="s">
        <v>4</v>
      </c>
      <c r="C23" s="47"/>
      <c r="D23" s="48"/>
      <c r="E23" s="49">
        <f>SUM(E19:E20)</f>
        <v>-33500000</v>
      </c>
      <c r="F23" s="49">
        <f>SUM(F19:F21)</f>
        <v>-19233700</v>
      </c>
      <c r="G23" s="81">
        <v>-1415249</v>
      </c>
      <c r="H23" s="50">
        <f>H22</f>
        <v>-1405411</v>
      </c>
      <c r="I23" s="9"/>
    </row>
    <row r="24" spans="5:8" ht="18" customHeight="1">
      <c r="E24" s="10"/>
      <c r="F24" s="10"/>
      <c r="G24" s="10"/>
      <c r="H24" s="10"/>
    </row>
    <row r="25" spans="1:4" ht="18" customHeight="1" thickBot="1">
      <c r="A25" s="51" t="s">
        <v>13</v>
      </c>
      <c r="B25" s="7"/>
      <c r="C25" s="20"/>
      <c r="D25" s="7"/>
    </row>
    <row r="26" spans="1:10" ht="12.75">
      <c r="A26" s="27"/>
      <c r="B26" s="28"/>
      <c r="C26" s="53"/>
      <c r="D26" s="54"/>
      <c r="E26" s="29">
        <v>2010</v>
      </c>
      <c r="F26" s="29">
        <v>2011</v>
      </c>
      <c r="G26" s="31">
        <v>2012</v>
      </c>
      <c r="H26" s="32">
        <v>2013</v>
      </c>
      <c r="I26" s="7"/>
      <c r="J26" s="7"/>
    </row>
    <row r="27" spans="1:10" ht="12.75">
      <c r="A27" s="55" t="s">
        <v>7</v>
      </c>
      <c r="B27" s="34"/>
      <c r="C27" s="56"/>
      <c r="D27" s="57"/>
      <c r="E27" s="4"/>
      <c r="F27" s="4"/>
      <c r="G27" s="5"/>
      <c r="H27" s="8"/>
      <c r="I27" s="7"/>
      <c r="J27" s="7"/>
    </row>
    <row r="28" spans="1:10" ht="12.75">
      <c r="A28" s="55" t="s">
        <v>8</v>
      </c>
      <c r="B28" s="34"/>
      <c r="C28" s="56"/>
      <c r="D28" s="52"/>
      <c r="E28" s="58"/>
      <c r="F28" s="58"/>
      <c r="G28" s="59"/>
      <c r="H28" s="60"/>
      <c r="I28" s="9"/>
      <c r="J28" s="9"/>
    </row>
    <row r="29" spans="1:10" ht="12.75">
      <c r="A29" s="55" t="s">
        <v>9</v>
      </c>
      <c r="B29" s="34"/>
      <c r="C29" s="56"/>
      <c r="D29" s="52"/>
      <c r="E29" s="58"/>
      <c r="F29" s="58"/>
      <c r="G29" s="59"/>
      <c r="H29" s="60"/>
      <c r="I29" s="9"/>
      <c r="J29" s="9"/>
    </row>
    <row r="30" spans="1:10" ht="12.75">
      <c r="A30" s="55" t="s">
        <v>36</v>
      </c>
      <c r="B30" s="34"/>
      <c r="C30" s="56"/>
      <c r="D30" s="52"/>
      <c r="E30" s="58"/>
      <c r="F30" s="58">
        <f>F21</f>
        <v>-19233700</v>
      </c>
      <c r="G30" s="59">
        <f>G22</f>
        <v>-1405411</v>
      </c>
      <c r="H30" s="60">
        <f>H22</f>
        <v>-1405411</v>
      </c>
      <c r="I30" s="9"/>
      <c r="J30" s="9"/>
    </row>
    <row r="31" spans="1:8" ht="12.75">
      <c r="A31" s="55" t="s">
        <v>19</v>
      </c>
      <c r="B31" s="34"/>
      <c r="C31" s="56"/>
      <c r="D31" s="52"/>
      <c r="E31" s="61">
        <f>E23</f>
        <v>-33500000</v>
      </c>
      <c r="F31" s="58"/>
      <c r="G31" s="59"/>
      <c r="H31" s="60"/>
    </row>
    <row r="32" spans="1:10" ht="13.5" thickBot="1">
      <c r="A32" s="45" t="s">
        <v>4</v>
      </c>
      <c r="B32" s="46"/>
      <c r="C32" s="62"/>
      <c r="D32" s="63"/>
      <c r="E32" s="49">
        <f>SUM(E27:E31)</f>
        <v>-33500000</v>
      </c>
      <c r="F32" s="49">
        <f>SUM(F27:F31)</f>
        <v>-19233700</v>
      </c>
      <c r="G32" s="49">
        <f>SUM(G27:G31)</f>
        <v>-1405411</v>
      </c>
      <c r="H32" s="50">
        <f>SUM(H27:H31)</f>
        <v>-1405411</v>
      </c>
      <c r="I32" s="10"/>
      <c r="J32" s="10"/>
    </row>
    <row r="33" spans="1:10" ht="13.5" thickBot="1">
      <c r="A33" s="84" t="s">
        <v>28</v>
      </c>
      <c r="B33" s="65"/>
      <c r="C33" s="85"/>
      <c r="D33" s="65"/>
      <c r="E33" s="86"/>
      <c r="F33" s="86"/>
      <c r="G33" s="86"/>
      <c r="H33" s="87"/>
      <c r="I33" s="10"/>
      <c r="J33" s="10"/>
    </row>
    <row r="34" spans="1:10" ht="42" customHeight="1">
      <c r="A34" s="93" t="s">
        <v>29</v>
      </c>
      <c r="B34" s="93"/>
      <c r="C34" s="93"/>
      <c r="D34" s="93"/>
      <c r="E34" s="93"/>
      <c r="F34" s="93"/>
      <c r="G34" s="93"/>
      <c r="H34" s="93"/>
      <c r="I34" s="10"/>
      <c r="J34" s="10"/>
    </row>
    <row r="35" spans="1:8" ht="27.75" customHeight="1">
      <c r="A35" s="94" t="s">
        <v>37</v>
      </c>
      <c r="B35" s="94"/>
      <c r="C35" s="94"/>
      <c r="D35" s="94"/>
      <c r="E35" s="94"/>
      <c r="F35" s="94"/>
      <c r="G35" s="94"/>
      <c r="H35" s="94"/>
    </row>
    <row r="36" ht="12.75">
      <c r="A36" s="66" t="s">
        <v>32</v>
      </c>
    </row>
    <row r="37" ht="12.75">
      <c r="A37" s="2" t="s">
        <v>26</v>
      </c>
    </row>
    <row r="38" spans="2:3" ht="12.75">
      <c r="B38" s="88">
        <v>14400000</v>
      </c>
      <c r="C38" s="13" t="s">
        <v>38</v>
      </c>
    </row>
    <row r="39" spans="2:3" ht="12.75">
      <c r="B39" s="88">
        <v>100000</v>
      </c>
      <c r="C39" s="13" t="s">
        <v>39</v>
      </c>
    </row>
    <row r="40" spans="2:3" ht="12.75">
      <c r="B40" s="88">
        <v>19100000</v>
      </c>
      <c r="C40" s="13" t="s">
        <v>31</v>
      </c>
    </row>
    <row r="41" spans="1:5" ht="13.5" thickBot="1">
      <c r="A41" s="65"/>
      <c r="B41" s="89">
        <v>2400000</v>
      </c>
      <c r="C41" s="72" t="s">
        <v>27</v>
      </c>
      <c r="D41" s="65"/>
      <c r="E41" s="73"/>
    </row>
    <row r="42" spans="2:3" ht="12.75">
      <c r="B42" s="88">
        <f>SUM(B38:B41)</f>
        <v>36000000</v>
      </c>
      <c r="C42" s="13"/>
    </row>
  </sheetData>
  <sheetProtection/>
  <mergeCells count="4">
    <mergeCell ref="A4:H4"/>
    <mergeCell ref="A34:H34"/>
    <mergeCell ref="A35:H35"/>
    <mergeCell ref="A21:B21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2010-11-10T19:44:54Z</cp:lastPrinted>
  <dcterms:created xsi:type="dcterms:W3CDTF">1999-06-02T23:29:55Z</dcterms:created>
  <dcterms:modified xsi:type="dcterms:W3CDTF">2010-11-12T16:38:27Z</dcterms:modified>
  <cp:category/>
  <cp:version/>
  <cp:contentType/>
  <cp:contentStatus/>
</cp:coreProperties>
</file>