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  <sheet name="Details" sheetId="2" r:id="rId2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Note'!$A$1:$G$41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<sst xmlns="http://schemas.openxmlformats.org/spreadsheetml/2006/main" count="56" uniqueCount="48">
  <si>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</si>
  <si>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</si>
  <si>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</si>
  <si>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</si>
  <si>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</si>
  <si>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</si>
  <si>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</si>
  <si>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</si>
  <si>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</si>
  <si>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</si>
  <si>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</si>
  <si>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</si>
  <si>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</si>
  <si>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</si>
  <si>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</si>
  <si>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</si>
  <si>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</si>
  <si>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</si>
  <si>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Note Reviewed By: Carolyn Mock</t>
  </si>
  <si>
    <t xml:space="preserve">Washington State Dept. of Revenue - $6,244 principal and interest owed under 84.38 RCW deferral program </t>
  </si>
  <si>
    <t>Ordinance/Motion No.:  2010-</t>
  </si>
  <si>
    <t>Title: Radio Communication System leases</t>
  </si>
  <si>
    <t>Note Prepared By:  Bob Thompson</t>
  </si>
  <si>
    <t>Affected Agencies:  Superior Court/Juvenile Court Services</t>
  </si>
  <si>
    <t>JCS Operating Fund</t>
  </si>
  <si>
    <t>JCS rent Renton</t>
  </si>
  <si>
    <t>JCS rent 14th Jefferson</t>
  </si>
  <si>
    <t>JCS rent 14th Yesler</t>
  </si>
  <si>
    <t>JCS</t>
  </si>
  <si>
    <t>Renton</t>
  </si>
  <si>
    <t>1 Oct 2010 - 30 Sep 2012</t>
  </si>
  <si>
    <t>3 months @ 5,355.75</t>
  </si>
  <si>
    <t>12 months @ 5,355.75</t>
  </si>
  <si>
    <t>9 months @ 5,355.75
3 months @ 5,500.50</t>
  </si>
  <si>
    <t>9 months @ 5,500.50
3 months @ 5,645.25</t>
  </si>
  <si>
    <t>14th &amp; Jefferson</t>
  </si>
  <si>
    <t>1 May - 31 Jun 2015</t>
  </si>
  <si>
    <t>3 months @ 0.00
5 months @ 11,140.58</t>
  </si>
  <si>
    <t>12 months @ 11,140.58</t>
  </si>
  <si>
    <t>7 months @ 11,140.58
5 months @ 11,658.75</t>
  </si>
  <si>
    <t>12 months @ 11,658.75</t>
  </si>
  <si>
    <t>14th &amp; Yesler*</t>
  </si>
  <si>
    <t>1 Jun 2010 - 31 May 2017</t>
  </si>
  <si>
    <t>7 months @ 3,358.70</t>
  </si>
  <si>
    <t>5 months @ 3,358.71
7 months @ 3,459.43</t>
  </si>
  <si>
    <t>5 months @ 3,459.43
7 months @ 3,563.18</t>
  </si>
  <si>
    <t>5 months @ 3,563.18
7 months @ 3,670.04</t>
  </si>
  <si>
    <t>Note: * uses 1.02999 as CIP forcast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</si>
</sst>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9" xfId="57" applyFont="1" applyBorder="1" applyAlignment="1">
      <alignment horizontal="center" vertical="top" wrapText="1"/>
      <protection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1" xfId="57" applyFont="1" applyBorder="1" applyAlignment="1">
      <alignment horizontal="center" vertical="top"/>
      <protection/>
    </xf>
    <xf numFmtId="0" fontId="6" fillId="0" borderId="22" xfId="57" applyFont="1" applyBorder="1" applyAlignment="1">
      <alignment wrapText="1"/>
      <protection/>
    </xf>
    <xf numFmtId="175" fontId="6" fillId="0" borderId="23" xfId="57" applyNumberFormat="1" applyFont="1" applyBorder="1" applyAlignment="1" quotePrefix="1">
      <alignment horizontal="right" wrapText="1"/>
      <protection/>
    </xf>
    <xf numFmtId="0" fontId="6" fillId="0" borderId="23" xfId="57" applyFont="1" applyBorder="1" applyAlignment="1">
      <alignment horizontal="center" wrapText="1"/>
      <protection/>
    </xf>
    <xf numFmtId="3" fontId="6" fillId="0" borderId="24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5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23" xfId="57" applyNumberFormat="1" applyFont="1" applyBorder="1" applyAlignment="1">
      <alignment horizontal="right"/>
      <protection/>
    </xf>
    <xf numFmtId="3" fontId="6" fillId="0" borderId="24" xfId="57" applyNumberFormat="1" applyFont="1" applyBorder="1" applyAlignment="1">
      <alignment horizontal="right"/>
      <protection/>
    </xf>
    <xf numFmtId="3" fontId="6" fillId="0" borderId="25" xfId="57" applyNumberFormat="1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3" fontId="9" fillId="0" borderId="2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23" xfId="57" applyNumberFormat="1" applyFont="1" applyBorder="1" applyAlignment="1">
      <alignment horizontal="center" wrapText="1"/>
      <protection/>
    </xf>
    <xf numFmtId="0" fontId="6" fillId="0" borderId="22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/>
      <protection/>
    </xf>
    <xf numFmtId="175" fontId="6" fillId="0" borderId="23" xfId="57" applyNumberFormat="1" applyFont="1" applyBorder="1" applyAlignment="1">
      <alignment horizontal="center"/>
      <protection/>
    </xf>
    <xf numFmtId="165" fontId="0" fillId="0" borderId="23" xfId="42" applyNumberFormat="1" applyBorder="1" applyAlignment="1">
      <alignment/>
    </xf>
    <xf numFmtId="165" fontId="0" fillId="0" borderId="25" xfId="42" applyNumberFormat="1" applyBorder="1" applyAlignment="1">
      <alignment/>
    </xf>
    <xf numFmtId="175" fontId="6" fillId="0" borderId="23" xfId="57" applyNumberFormat="1" applyFont="1" applyBorder="1" applyAlignment="1" quotePrefix="1">
      <alignment horizontal="right"/>
      <protection/>
    </xf>
    <xf numFmtId="3" fontId="6" fillId="0" borderId="29" xfId="57" applyNumberFormat="1" applyFont="1" applyBorder="1">
      <alignment/>
      <protection/>
    </xf>
    <xf numFmtId="38" fontId="9" fillId="0" borderId="30" xfId="57" applyNumberFormat="1" applyFont="1" applyBorder="1">
      <alignment/>
      <protection/>
    </xf>
    <xf numFmtId="38" fontId="9" fillId="0" borderId="28" xfId="57" applyNumberFormat="1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 horizontal="center"/>
      <protection/>
    </xf>
    <xf numFmtId="0" fontId="6" fillId="33" borderId="22" xfId="57" applyFont="1" applyFill="1" applyBorder="1">
      <alignment/>
      <protection/>
    </xf>
    <xf numFmtId="0" fontId="6" fillId="33" borderId="33" xfId="57" applyFont="1" applyFill="1" applyBorder="1" applyAlignment="1">
      <alignment horizontal="center"/>
      <protection/>
    </xf>
    <xf numFmtId="0" fontId="6" fillId="33" borderId="34" xfId="57" applyFont="1" applyFill="1" applyBorder="1" applyAlignment="1">
      <alignment horizontal="center"/>
      <protection/>
    </xf>
    <xf numFmtId="165" fontId="0" fillId="33" borderId="0" xfId="42" applyNumberFormat="1" applyFont="1" applyFill="1" applyBorder="1" applyAlignment="1">
      <alignment/>
    </xf>
    <xf numFmtId="165" fontId="0" fillId="33" borderId="35" xfId="42" applyNumberFormat="1" applyFont="1" applyFill="1" applyBorder="1" applyAlignment="1">
      <alignment/>
    </xf>
    <xf numFmtId="165" fontId="0" fillId="33" borderId="36" xfId="42" applyNumberFormat="1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ont="1" applyFill="1">
      <alignment/>
      <protection/>
    </xf>
    <xf numFmtId="175" fontId="6" fillId="33" borderId="37" xfId="57" applyNumberFormat="1" applyFont="1" applyFill="1" applyBorder="1" applyAlignment="1" quotePrefix="1">
      <alignment horizontal="center"/>
      <protection/>
    </xf>
    <xf numFmtId="3" fontId="6" fillId="33" borderId="23" xfId="57" applyNumberFormat="1" applyFont="1" applyFill="1" applyBorder="1">
      <alignment/>
      <protection/>
    </xf>
    <xf numFmtId="3" fontId="6" fillId="33" borderId="25" xfId="57" applyNumberFormat="1" applyFont="1" applyFill="1" applyBorder="1">
      <alignment/>
      <protection/>
    </xf>
    <xf numFmtId="175" fontId="6" fillId="33" borderId="33" xfId="57" applyNumberFormat="1" applyFont="1" applyFill="1" applyBorder="1" applyAlignment="1" quotePrefix="1">
      <alignment horizontal="center"/>
      <protection/>
    </xf>
    <xf numFmtId="3" fontId="6" fillId="33" borderId="24" xfId="57" applyNumberFormat="1" applyFont="1" applyFill="1" applyBorder="1">
      <alignment/>
      <protection/>
    </xf>
    <xf numFmtId="3" fontId="6" fillId="0" borderId="38" xfId="57" applyNumberFormat="1" applyFont="1" applyBorder="1">
      <alignment/>
      <protection/>
    </xf>
    <xf numFmtId="3" fontId="6" fillId="0" borderId="39" xfId="57" applyNumberFormat="1" applyFont="1" applyBorder="1">
      <alignment/>
      <protection/>
    </xf>
    <xf numFmtId="175" fontId="6" fillId="0" borderId="40" xfId="57" applyNumberFormat="1" applyFont="1" applyBorder="1" applyAlignment="1" quotePrefix="1">
      <alignment horizontal="center"/>
      <protection/>
    </xf>
    <xf numFmtId="0" fontId="6" fillId="0" borderId="41" xfId="57" applyFont="1" applyBorder="1" applyAlignment="1">
      <alignment horizontal="center"/>
      <protection/>
    </xf>
    <xf numFmtId="0" fontId="6" fillId="0" borderId="42" xfId="57" applyFont="1" applyBorder="1">
      <alignment/>
      <protection/>
    </xf>
    <xf numFmtId="0" fontId="6" fillId="0" borderId="43" xfId="57" applyFont="1" applyBorder="1">
      <alignment/>
      <protection/>
    </xf>
    <xf numFmtId="38" fontId="9" fillId="0" borderId="27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>
      <alignment/>
      <protection/>
    </xf>
    <xf numFmtId="3" fontId="6" fillId="0" borderId="23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6" fillId="0" borderId="44" xfId="57" applyFont="1" applyBorder="1" applyAlignment="1">
      <alignment wrapText="1"/>
      <protection/>
    </xf>
    <xf numFmtId="165" fontId="1" fillId="0" borderId="27" xfId="42" applyNumberFormat="1" applyFont="1" applyBorder="1" applyAlignment="1">
      <alignment/>
    </xf>
    <xf numFmtId="175" fontId="6" fillId="0" borderId="23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0" fontId="0" fillId="0" borderId="0" xfId="57" applyFont="1" applyFill="1" applyBorder="1">
      <alignment/>
      <protection/>
    </xf>
    <xf numFmtId="175" fontId="6" fillId="0" borderId="23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6" fillId="0" borderId="45" xfId="57" applyFont="1" applyBorder="1" applyAlignment="1">
      <alignment vertical="top"/>
      <protection/>
    </xf>
    <xf numFmtId="0" fontId="6" fillId="0" borderId="46" xfId="57" applyFont="1" applyBorder="1" applyAlignment="1">
      <alignment horizontal="center" vertical="top" wrapText="1"/>
      <protection/>
    </xf>
    <xf numFmtId="0" fontId="6" fillId="0" borderId="46" xfId="57" applyFont="1" applyBorder="1" applyAlignment="1">
      <alignment horizontal="center" vertical="top"/>
      <protection/>
    </xf>
    <xf numFmtId="0" fontId="6" fillId="0" borderId="47" xfId="57" applyFont="1" applyBorder="1" applyAlignment="1">
      <alignment horizontal="center" vertical="top"/>
      <protection/>
    </xf>
    <xf numFmtId="0" fontId="6" fillId="0" borderId="48" xfId="57" applyFont="1" applyBorder="1" applyAlignment="1">
      <alignment horizontal="center" vertical="top"/>
      <protection/>
    </xf>
    <xf numFmtId="0" fontId="10" fillId="0" borderId="0" xfId="57" applyFont="1">
      <alignment/>
      <protection/>
    </xf>
    <xf numFmtId="165" fontId="0" fillId="0" borderId="29" xfId="42" applyNumberFormat="1" applyBorder="1" applyAlignment="1">
      <alignment/>
    </xf>
    <xf numFmtId="0" fontId="1" fillId="34" borderId="49" xfId="0" applyFon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36" xfId="0" applyBorder="1" applyAlignment="1">
      <alignment/>
    </xf>
    <xf numFmtId="0" fontId="0" fillId="0" borderId="54" xfId="0" applyBorder="1" applyAlignment="1">
      <alignment horizontal="right" wrapText="1"/>
    </xf>
    <xf numFmtId="176" fontId="1" fillId="0" borderId="55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14" xfId="57" applyFont="1" applyBorder="1" applyAlignme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56" xfId="57" applyFont="1" applyBorder="1" applyAlignment="1">
      <alignment/>
      <protection/>
    </xf>
    <xf numFmtId="0" fontId="0" fillId="0" borderId="56" xfId="0" applyBorder="1" applyAlignment="1">
      <alignment/>
    </xf>
    <xf numFmtId="0" fontId="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38" fontId="0" fillId="0" borderId="0" xfId="57" applyNumberFormat="1" applyFont="1" applyAlignment="1">
      <alignment/>
      <protection/>
    </xf>
    <xf numFmtId="0" fontId="0" fillId="0" borderId="0" xfId="0" applyAlignment="1">
      <alignment/>
    </xf>
    <xf numFmtId="0" fontId="11" fillId="0" borderId="49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9">
      <selection activeCell="C2" sqref="C2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20</v>
      </c>
      <c r="B3" s="9"/>
      <c r="C3" s="9"/>
      <c r="D3" s="9"/>
      <c r="E3" s="9"/>
      <c r="F3" s="10"/>
    </row>
    <row r="4" spans="1:6" ht="18" customHeight="1">
      <c r="A4" s="93" t="s">
        <v>21</v>
      </c>
      <c r="B4" s="94"/>
      <c r="C4" s="94"/>
      <c r="D4" s="94"/>
      <c r="E4" s="11"/>
      <c r="F4" s="12"/>
    </row>
    <row r="5" spans="1:6" ht="18" customHeight="1">
      <c r="A5" s="112" t="s">
        <v>23</v>
      </c>
      <c r="B5" s="113"/>
      <c r="C5" s="113"/>
      <c r="D5" s="113"/>
      <c r="E5" s="113"/>
      <c r="F5" s="114"/>
    </row>
    <row r="6" spans="1:6" ht="18" customHeight="1">
      <c r="A6" s="13" t="s">
        <v>22</v>
      </c>
      <c r="B6" s="14"/>
      <c r="C6" s="14"/>
      <c r="D6" s="14"/>
      <c r="E6" s="14"/>
      <c r="F6" s="12"/>
    </row>
    <row r="7" spans="1:6" ht="18" customHeight="1" thickBot="1">
      <c r="A7" s="16" t="s">
        <v>18</v>
      </c>
      <c r="B7" s="17"/>
      <c r="C7" s="17"/>
      <c r="D7" s="17"/>
      <c r="E7" s="17"/>
      <c r="F7" s="18"/>
    </row>
    <row r="8" spans="1:6" ht="18" customHeight="1" thickTop="1">
      <c r="A8" s="19"/>
      <c r="B8" s="19"/>
      <c r="C8" s="14"/>
      <c r="D8" s="14"/>
      <c r="E8" s="14"/>
      <c r="F8" s="14"/>
    </row>
    <row r="9" spans="1:6" ht="18" customHeight="1">
      <c r="A9" s="14" t="s">
        <v>1</v>
      </c>
      <c r="B9" s="19"/>
      <c r="C9" s="19"/>
      <c r="D9" s="19"/>
      <c r="E9" s="19"/>
      <c r="F9" s="20"/>
    </row>
    <row r="10" spans="1:6" ht="18" customHeight="1" thickBot="1">
      <c r="A10" s="21" t="s">
        <v>2</v>
      </c>
      <c r="B10" s="19"/>
      <c r="C10" s="19"/>
      <c r="D10" s="19"/>
      <c r="E10" s="19"/>
      <c r="F10" s="19"/>
    </row>
    <row r="11" spans="1:7" ht="16.5" customHeight="1">
      <c r="A11" s="22" t="s">
        <v>3</v>
      </c>
      <c r="B11" s="23" t="s">
        <v>4</v>
      </c>
      <c r="C11" s="23" t="s">
        <v>5</v>
      </c>
      <c r="D11" s="24">
        <v>2010</v>
      </c>
      <c r="E11" s="25">
        <v>2011</v>
      </c>
      <c r="F11" s="24">
        <v>2012</v>
      </c>
      <c r="G11" s="26">
        <v>2013</v>
      </c>
    </row>
    <row r="12" spans="1:9" ht="19.5" customHeight="1">
      <c r="A12" s="27"/>
      <c r="B12" s="28"/>
      <c r="C12" s="79"/>
      <c r="D12" s="48"/>
      <c r="E12" s="30"/>
      <c r="F12" s="31"/>
      <c r="G12" s="32"/>
      <c r="I12" s="33" t="s">
        <v>6</v>
      </c>
    </row>
    <row r="13" spans="1:9" ht="20.25" customHeight="1">
      <c r="A13" s="27"/>
      <c r="B13" s="90"/>
      <c r="C13" s="79"/>
      <c r="D13" s="48"/>
      <c r="E13" s="30"/>
      <c r="F13" s="31"/>
      <c r="G13" s="32"/>
      <c r="I13" s="33"/>
    </row>
    <row r="14" spans="1:7" ht="13.5">
      <c r="A14" s="27"/>
      <c r="B14" s="84"/>
      <c r="C14" s="29"/>
      <c r="D14" s="48"/>
      <c r="E14" s="35"/>
      <c r="F14" s="34"/>
      <c r="G14" s="36"/>
    </row>
    <row r="15" spans="1:7" ht="18" customHeight="1" thickBot="1">
      <c r="A15" s="37" t="s">
        <v>7</v>
      </c>
      <c r="B15" s="38"/>
      <c r="C15" s="38"/>
      <c r="D15" s="83"/>
      <c r="E15" s="39"/>
      <c r="F15" s="39"/>
      <c r="G15" s="40"/>
    </row>
    <row r="16" spans="1:7" ht="18" customHeight="1">
      <c r="A16" s="19"/>
      <c r="B16" s="19"/>
      <c r="C16" s="19"/>
      <c r="D16" s="41"/>
      <c r="E16" s="41"/>
      <c r="F16" s="42"/>
      <c r="G16" s="41"/>
    </row>
    <row r="17" spans="1:7" ht="18" customHeight="1" thickBot="1">
      <c r="A17" s="43" t="s">
        <v>8</v>
      </c>
      <c r="B17" s="115"/>
      <c r="C17" s="116"/>
      <c r="D17" s="41"/>
      <c r="E17" s="19"/>
      <c r="F17" s="14"/>
      <c r="G17" s="19"/>
    </row>
    <row r="18" spans="1:12" ht="27">
      <c r="A18" s="22" t="s">
        <v>3</v>
      </c>
      <c r="B18" s="23" t="s">
        <v>4</v>
      </c>
      <c r="C18" s="23" t="s">
        <v>9</v>
      </c>
      <c r="D18" s="24">
        <v>2010</v>
      </c>
      <c r="E18" s="25">
        <v>2011</v>
      </c>
      <c r="F18" s="24">
        <v>2012</v>
      </c>
      <c r="G18" s="26">
        <v>2013</v>
      </c>
      <c r="I18" s="118"/>
      <c r="J18" s="113"/>
      <c r="K18" s="113"/>
      <c r="L18" s="113"/>
    </row>
    <row r="19" spans="1:12" ht="13.5">
      <c r="A19" s="95" t="s">
        <v>24</v>
      </c>
      <c r="B19" s="96"/>
      <c r="C19" s="96"/>
      <c r="D19" s="97"/>
      <c r="E19" s="98"/>
      <c r="F19" s="97"/>
      <c r="G19" s="99"/>
      <c r="I19" s="85"/>
      <c r="J19" s="86"/>
      <c r="K19" s="86"/>
      <c r="L19" s="86"/>
    </row>
    <row r="20" spans="1:14" ht="21" customHeight="1">
      <c r="A20" s="45"/>
      <c r="B20" s="46"/>
      <c r="C20" s="44"/>
      <c r="D20" s="48"/>
      <c r="E20" s="48"/>
      <c r="F20" s="48"/>
      <c r="G20" s="49"/>
      <c r="I20" s="118"/>
      <c r="J20" s="113"/>
      <c r="K20" s="113"/>
      <c r="L20" s="113"/>
      <c r="M20" s="113"/>
      <c r="N20" s="113"/>
    </row>
    <row r="21" spans="1:7" ht="18" customHeight="1">
      <c r="A21" s="45"/>
      <c r="B21" s="50"/>
      <c r="C21" s="47"/>
      <c r="D21" s="30"/>
      <c r="E21" s="48"/>
      <c r="F21" s="48"/>
      <c r="G21" s="49"/>
    </row>
    <row r="22" spans="1:15" ht="18" customHeight="1" thickBot="1">
      <c r="A22" s="37" t="s">
        <v>7</v>
      </c>
      <c r="B22" s="38"/>
      <c r="C22" s="38"/>
      <c r="D22" s="83"/>
      <c r="E22" s="52"/>
      <c r="F22" s="52"/>
      <c r="G22" s="53"/>
      <c r="I22" s="119"/>
      <c r="J22" s="120"/>
      <c r="K22" s="120"/>
      <c r="L22" s="120"/>
      <c r="M22" s="120"/>
      <c r="N22" s="120"/>
      <c r="O22" s="120"/>
    </row>
    <row r="23" spans="1:7" ht="18" customHeight="1">
      <c r="A23" s="19"/>
      <c r="B23" s="19"/>
      <c r="C23" s="19"/>
      <c r="D23" s="41"/>
      <c r="E23" s="41"/>
      <c r="F23" s="42"/>
      <c r="G23" s="41"/>
    </row>
    <row r="24" spans="1:7" ht="18" customHeight="1" thickBot="1">
      <c r="A24" s="43" t="s">
        <v>11</v>
      </c>
      <c r="B24" s="14"/>
      <c r="C24" s="14"/>
      <c r="D24" s="19"/>
      <c r="E24" s="19"/>
      <c r="F24" s="14"/>
      <c r="G24" s="19"/>
    </row>
    <row r="25" spans="1:7" ht="18" customHeight="1">
      <c r="A25" s="54"/>
      <c r="B25" s="55"/>
      <c r="C25" s="56"/>
      <c r="D25" s="24">
        <v>2010</v>
      </c>
      <c r="E25" s="25">
        <v>2011</v>
      </c>
      <c r="F25" s="24">
        <v>2012</v>
      </c>
      <c r="G25" s="26">
        <v>2013</v>
      </c>
    </row>
    <row r="26" spans="1:9" s="63" customFormat="1" ht="18" customHeight="1" hidden="1">
      <c r="A26" s="57" t="s">
        <v>12</v>
      </c>
      <c r="B26" s="58">
        <v>3641</v>
      </c>
      <c r="C26" s="59" t="s">
        <v>10</v>
      </c>
      <c r="D26" s="60">
        <v>0</v>
      </c>
      <c r="E26" s="60">
        <v>0</v>
      </c>
      <c r="F26" s="61">
        <v>0</v>
      </c>
      <c r="G26" s="62">
        <v>0</v>
      </c>
      <c r="I26" s="64" t="s">
        <v>13</v>
      </c>
    </row>
    <row r="27" spans="1:9" s="63" customFormat="1" ht="18" customHeight="1" hidden="1">
      <c r="A27" s="57" t="s">
        <v>14</v>
      </c>
      <c r="B27" s="65">
        <v>3641</v>
      </c>
      <c r="C27" s="59" t="s">
        <v>10</v>
      </c>
      <c r="D27" s="66">
        <v>0</v>
      </c>
      <c r="E27" s="66">
        <v>0</v>
      </c>
      <c r="F27" s="66">
        <v>0</v>
      </c>
      <c r="G27" s="67">
        <v>0</v>
      </c>
      <c r="I27" s="64" t="s">
        <v>15</v>
      </c>
    </row>
    <row r="28" spans="1:9" s="63" customFormat="1" ht="18" customHeight="1" hidden="1">
      <c r="A28" s="57" t="s">
        <v>16</v>
      </c>
      <c r="B28" s="68">
        <v>464</v>
      </c>
      <c r="C28" s="59" t="s">
        <v>10</v>
      </c>
      <c r="D28" s="69">
        <v>0</v>
      </c>
      <c r="E28" s="69">
        <v>0</v>
      </c>
      <c r="F28" s="66">
        <v>0</v>
      </c>
      <c r="G28" s="67">
        <v>0</v>
      </c>
      <c r="I28" s="64" t="s">
        <v>17</v>
      </c>
    </row>
    <row r="29" spans="1:7" ht="13.5">
      <c r="A29" s="82" t="s">
        <v>25</v>
      </c>
      <c r="B29" s="72"/>
      <c r="C29" s="73" t="s">
        <v>28</v>
      </c>
      <c r="D29" s="48">
        <v>16067</v>
      </c>
      <c r="E29" s="51">
        <v>64269</v>
      </c>
      <c r="F29" s="70">
        <v>64703</v>
      </c>
      <c r="G29" s="71">
        <v>66440</v>
      </c>
    </row>
    <row r="30" spans="1:7" ht="13.5">
      <c r="A30" s="82" t="s">
        <v>26</v>
      </c>
      <c r="B30" s="72"/>
      <c r="C30" s="73" t="s">
        <v>28</v>
      </c>
      <c r="D30" s="101">
        <v>55703</v>
      </c>
      <c r="E30" s="51">
        <v>133687</v>
      </c>
      <c r="F30" s="70">
        <v>136278</v>
      </c>
      <c r="G30" s="71">
        <v>139905</v>
      </c>
    </row>
    <row r="31" spans="1:7" ht="18" customHeight="1">
      <c r="A31" s="82" t="s">
        <v>27</v>
      </c>
      <c r="B31" s="72"/>
      <c r="C31" s="73" t="s">
        <v>28</v>
      </c>
      <c r="D31" s="51">
        <v>23511</v>
      </c>
      <c r="E31" s="51">
        <v>41010</v>
      </c>
      <c r="F31" s="70">
        <v>42239</v>
      </c>
      <c r="G31" s="71">
        <v>42987</v>
      </c>
    </row>
    <row r="32" spans="1:7" ht="18" customHeight="1" thickBot="1">
      <c r="A32" s="37" t="s">
        <v>7</v>
      </c>
      <c r="B32" s="74"/>
      <c r="C32" s="75"/>
      <c r="D32" s="83">
        <f>SUM(D29:D31)</f>
        <v>95281</v>
      </c>
      <c r="E32" s="76">
        <f>SUM(E29:E31)</f>
        <v>238966</v>
      </c>
      <c r="F32" s="76">
        <f>SUM(F29:F31)</f>
        <v>243220</v>
      </c>
      <c r="G32" s="53">
        <f>SUM(G29:G31)</f>
        <v>249332</v>
      </c>
    </row>
    <row r="33" spans="1:7" ht="18" customHeight="1">
      <c r="A33" s="77"/>
      <c r="B33" s="19"/>
      <c r="C33" s="19"/>
      <c r="D33" s="41"/>
      <c r="E33" s="41"/>
      <c r="F33" s="41"/>
      <c r="G33" s="78"/>
    </row>
    <row r="34" spans="1:6" ht="13.5" customHeight="1">
      <c r="A34" s="89"/>
      <c r="B34"/>
      <c r="C34"/>
      <c r="D34"/>
      <c r="E34"/>
      <c r="F34"/>
    </row>
    <row r="35" spans="1:6" ht="12.75" customHeight="1">
      <c r="A35"/>
      <c r="B35"/>
      <c r="C35"/>
      <c r="D35"/>
      <c r="E35"/>
      <c r="F35"/>
    </row>
    <row r="36" spans="1:7" ht="12.75" customHeight="1">
      <c r="A36" s="100"/>
      <c r="B36" s="81"/>
      <c r="C36" s="81"/>
      <c r="D36" s="81"/>
      <c r="E36" s="80"/>
      <c r="F36" s="80"/>
      <c r="G36" s="4"/>
    </row>
    <row r="37" spans="1:4" ht="12.75" customHeight="1">
      <c r="A37" s="85"/>
      <c r="B37" s="86"/>
      <c r="C37" s="86"/>
      <c r="D37" s="86"/>
    </row>
    <row r="38" spans="1:5" ht="12.75">
      <c r="A38" s="85"/>
      <c r="B38" s="86"/>
      <c r="C38" s="86"/>
      <c r="D38" s="86"/>
      <c r="E38" s="86"/>
    </row>
    <row r="39" spans="1:6" ht="12.75" customHeight="1" hidden="1">
      <c r="A39" s="117" t="s">
        <v>19</v>
      </c>
      <c r="B39" s="113"/>
      <c r="C39" s="113"/>
      <c r="D39" s="113"/>
      <c r="E39" s="113"/>
      <c r="F39" s="113"/>
    </row>
    <row r="40" spans="1:6" ht="12.75">
      <c r="A40" s="85"/>
      <c r="B40" s="86"/>
      <c r="C40" s="86"/>
      <c r="D40" s="86"/>
      <c r="E40" s="86"/>
      <c r="F40" s="86"/>
    </row>
    <row r="41" spans="1:7" ht="12.75">
      <c r="A41" s="91"/>
      <c r="B41" s="92"/>
      <c r="C41" s="92"/>
      <c r="D41" s="92"/>
      <c r="E41" s="92"/>
      <c r="F41" s="92"/>
      <c r="G41" s="92"/>
    </row>
    <row r="42" spans="1:7" s="15" customFormat="1" ht="12.75">
      <c r="A42" s="5"/>
      <c r="B42" s="5"/>
      <c r="C42" s="5"/>
      <c r="D42" s="5"/>
      <c r="E42" s="5"/>
      <c r="F42" s="5"/>
      <c r="G42" s="5"/>
    </row>
    <row r="43" spans="1:2" ht="12.75">
      <c r="A43" s="87"/>
      <c r="B43" s="88"/>
    </row>
  </sheetData>
  <sheetProtection/>
  <mergeCells count="6">
    <mergeCell ref="A5:F5"/>
    <mergeCell ref="B17:C17"/>
    <mergeCell ref="A39:F39"/>
    <mergeCell ref="I18:L18"/>
    <mergeCell ref="I20:N20"/>
    <mergeCell ref="I22:O22"/>
  </mergeCells>
  <printOptions/>
  <pageMargins left="0.43" right="0.54" top="0.7" bottom="0.62" header="0.39" footer="0.2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2" width="11.421875" style="0" customWidth="1"/>
    <col min="3" max="3" width="11.00390625" style="0" customWidth="1"/>
    <col min="4" max="4" width="11.57421875" style="0" customWidth="1"/>
    <col min="5" max="5" width="12.8515625" style="0" customWidth="1"/>
    <col min="7" max="7" width="12.28125" style="0" customWidth="1"/>
  </cols>
  <sheetData>
    <row r="5" ht="13.5" thickBot="1"/>
    <row r="6" spans="1:8" ht="12.75">
      <c r="A6" s="102" t="s">
        <v>29</v>
      </c>
      <c r="B6" s="103"/>
      <c r="C6" s="104"/>
      <c r="D6" s="103"/>
      <c r="E6" s="104"/>
      <c r="F6" s="103"/>
      <c r="G6" s="104"/>
      <c r="H6" s="105"/>
    </row>
    <row r="7" spans="1:8" ht="13.5" thickBot="1">
      <c r="A7" s="106" t="s">
        <v>30</v>
      </c>
      <c r="B7" s="106"/>
      <c r="C7" s="107"/>
      <c r="E7" s="107"/>
      <c r="F7" s="106"/>
      <c r="G7" s="107"/>
      <c r="H7" s="108"/>
    </row>
    <row r="8" spans="1:8" ht="12.75">
      <c r="A8" s="121">
        <v>2010</v>
      </c>
      <c r="B8" s="122"/>
      <c r="C8" s="121">
        <v>2011</v>
      </c>
      <c r="D8" s="122"/>
      <c r="E8" s="121">
        <v>2012</v>
      </c>
      <c r="F8" s="122"/>
      <c r="G8" s="121">
        <v>2013</v>
      </c>
      <c r="H8" s="122"/>
    </row>
    <row r="9" spans="1:8" ht="51.75" thickBot="1">
      <c r="A9" s="109" t="s">
        <v>31</v>
      </c>
      <c r="B9" s="110">
        <f>SUM(5355.75*3)</f>
        <v>16067.25</v>
      </c>
      <c r="C9" s="109" t="s">
        <v>32</v>
      </c>
      <c r="D9" s="110">
        <f>SUM(5355.75*12)</f>
        <v>64269</v>
      </c>
      <c r="E9" s="109" t="s">
        <v>33</v>
      </c>
      <c r="F9" s="110">
        <f>SUM(5355.75*9)+(5500.5*3)</f>
        <v>64703.25</v>
      </c>
      <c r="G9" s="109" t="s">
        <v>34</v>
      </c>
      <c r="H9" s="110">
        <f>SUM(5500.5*9)+(5645.25*3)</f>
        <v>66440.25</v>
      </c>
    </row>
    <row r="10" spans="1:8" ht="13.5" thickBot="1">
      <c r="A10" s="111"/>
      <c r="B10" s="111"/>
      <c r="C10" s="111"/>
      <c r="D10" s="111"/>
      <c r="E10" s="111"/>
      <c r="F10" s="111"/>
      <c r="G10" s="111"/>
      <c r="H10" s="111"/>
    </row>
    <row r="11" spans="1:8" ht="12.75">
      <c r="A11" s="102" t="s">
        <v>35</v>
      </c>
      <c r="B11" s="103"/>
      <c r="C11" s="104"/>
      <c r="D11" s="103"/>
      <c r="E11" s="104"/>
      <c r="F11" s="103"/>
      <c r="G11" s="104"/>
      <c r="H11" s="105"/>
    </row>
    <row r="12" spans="1:8" ht="13.5" thickBot="1">
      <c r="A12" s="106" t="s">
        <v>36</v>
      </c>
      <c r="B12" s="106"/>
      <c r="C12" s="107"/>
      <c r="E12" s="107"/>
      <c r="F12" s="106"/>
      <c r="G12" s="107"/>
      <c r="H12" s="108"/>
    </row>
    <row r="13" spans="1:8" ht="12.75">
      <c r="A13" s="121">
        <v>2010</v>
      </c>
      <c r="B13" s="122"/>
      <c r="C13" s="121">
        <v>2011</v>
      </c>
      <c r="D13" s="122"/>
      <c r="E13" s="121">
        <v>2012</v>
      </c>
      <c r="F13" s="122"/>
      <c r="G13" s="121">
        <v>2013</v>
      </c>
      <c r="H13" s="122"/>
    </row>
    <row r="14" spans="1:8" ht="51.75" thickBot="1">
      <c r="A14" s="109" t="s">
        <v>37</v>
      </c>
      <c r="B14" s="110">
        <f>SUM(11140.58*5)</f>
        <v>55702.9</v>
      </c>
      <c r="C14" s="109" t="s">
        <v>38</v>
      </c>
      <c r="D14" s="110">
        <f>SUM(11140.58*12)</f>
        <v>133686.96</v>
      </c>
      <c r="E14" s="109" t="s">
        <v>39</v>
      </c>
      <c r="F14" s="110">
        <f>SUM(11140.58*7)+(11658.75*5)</f>
        <v>136277.81</v>
      </c>
      <c r="G14" s="109" t="s">
        <v>40</v>
      </c>
      <c r="H14" s="110">
        <f>SUM(11658.75*12)</f>
        <v>139905</v>
      </c>
    </row>
    <row r="15" spans="1:8" ht="13.5" thickBot="1">
      <c r="A15" s="111"/>
      <c r="B15" s="111"/>
      <c r="C15" s="111"/>
      <c r="D15" s="111"/>
      <c r="E15" s="111"/>
      <c r="F15" s="111"/>
      <c r="G15" s="111"/>
      <c r="H15" s="111"/>
    </row>
    <row r="16" spans="1:8" ht="12.75">
      <c r="A16" s="102" t="s">
        <v>41</v>
      </c>
      <c r="B16" s="103"/>
      <c r="C16" s="104"/>
      <c r="D16" s="103"/>
      <c r="E16" s="104"/>
      <c r="F16" s="103"/>
      <c r="G16" s="104"/>
      <c r="H16" s="105"/>
    </row>
    <row r="17" spans="1:8" ht="13.5" thickBot="1">
      <c r="A17" s="106" t="s">
        <v>42</v>
      </c>
      <c r="B17" s="106"/>
      <c r="C17" s="107"/>
      <c r="E17" s="107"/>
      <c r="F17" s="106"/>
      <c r="G17" s="107"/>
      <c r="H17" s="108"/>
    </row>
    <row r="18" spans="1:8" ht="12.75">
      <c r="A18" s="121">
        <v>2010</v>
      </c>
      <c r="B18" s="122"/>
      <c r="C18" s="121">
        <v>2011</v>
      </c>
      <c r="D18" s="122"/>
      <c r="E18" s="121">
        <v>2012</v>
      </c>
      <c r="F18" s="122"/>
      <c r="G18" s="121">
        <v>2013</v>
      </c>
      <c r="H18" s="122"/>
    </row>
    <row r="19" spans="1:8" ht="51.75" thickBot="1">
      <c r="A19" s="109" t="s">
        <v>43</v>
      </c>
      <c r="B19" s="110">
        <f>SUM(3358.7*7)</f>
        <v>23510.899999999998</v>
      </c>
      <c r="C19" s="109" t="s">
        <v>44</v>
      </c>
      <c r="D19" s="110">
        <f>SUM(3358.71*5)+(3459.43*7)</f>
        <v>41009.56</v>
      </c>
      <c r="E19" s="109" t="s">
        <v>45</v>
      </c>
      <c r="F19" s="110">
        <f>SUM(3459.43*5)+(3563.18*7)</f>
        <v>42239.409999999996</v>
      </c>
      <c r="G19" s="109" t="s">
        <v>46</v>
      </c>
      <c r="H19" s="110">
        <f>SUM(3459.43*5)+(3670.04*7)</f>
        <v>42987.42999999999</v>
      </c>
    </row>
    <row r="20" spans="1:8" ht="12.75">
      <c r="A20" s="111"/>
      <c r="B20" s="111"/>
      <c r="C20" s="111"/>
      <c r="D20" s="111"/>
      <c r="E20" s="111"/>
      <c r="F20" s="111"/>
      <c r="G20" s="111"/>
      <c r="H20" s="111"/>
    </row>
    <row r="21" spans="1:8" ht="12.75">
      <c r="A21" s="123" t="s">
        <v>47</v>
      </c>
      <c r="B21" s="123"/>
      <c r="C21" s="123"/>
      <c r="D21" s="111"/>
      <c r="E21" s="111"/>
      <c r="F21" s="111"/>
      <c r="G21" s="111"/>
      <c r="H21" s="111"/>
    </row>
    <row r="22" spans="1:8" ht="12.75">
      <c r="A22" s="111"/>
      <c r="B22" s="111"/>
      <c r="C22" s="111"/>
      <c r="D22" s="111"/>
      <c r="E22" s="111"/>
      <c r="F22" s="111"/>
      <c r="G22" s="111"/>
      <c r="H22" s="111"/>
    </row>
  </sheetData>
  <sheetProtection/>
  <mergeCells count="13">
    <mergeCell ref="A21:C21"/>
    <mergeCell ref="A18:B18"/>
    <mergeCell ref="C18:D18"/>
    <mergeCell ref="E18:F18"/>
    <mergeCell ref="A8:B8"/>
    <mergeCell ref="C8:D8"/>
    <mergeCell ref="E8:F8"/>
    <mergeCell ref="G8:H8"/>
    <mergeCell ref="G18:H18"/>
    <mergeCell ref="A13:B13"/>
    <mergeCell ref="C13:D13"/>
    <mergeCell ref="E13:F13"/>
    <mergeCell ref="G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Masuo, Janet</cp:lastModifiedBy>
  <cp:lastPrinted>2010-05-24T23:35:22Z</cp:lastPrinted>
  <dcterms:created xsi:type="dcterms:W3CDTF">2008-04-15T15:59:06Z</dcterms:created>
  <dcterms:modified xsi:type="dcterms:W3CDTF">2010-09-09T15:21:03Z</dcterms:modified>
  <cp:category/>
  <cp:version/>
  <cp:contentType/>
  <cp:contentStatus/>
</cp:coreProperties>
</file>