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340" activeTab="0"/>
  </bookViews>
  <sheets>
    <sheet name="Omni 1 spreadsheet" sheetId="1" r:id="rId1"/>
  </sheets>
  <definedNames>
    <definedName name="_xlnm.Print_Area" localSheetId="0">'Omni 1 spreadsheet'!$A$1:$M$24</definedName>
  </definedNames>
  <calcPr fullCalcOnLoad="1"/>
</workbook>
</file>

<file path=xl/sharedStrings.xml><?xml version="1.0" encoding="utf-8"?>
<sst xmlns="http://schemas.openxmlformats.org/spreadsheetml/2006/main" count="108" uniqueCount="69">
  <si>
    <t>Fund</t>
  </si>
  <si>
    <t>Fundname</t>
  </si>
  <si>
    <t>Appro</t>
  </si>
  <si>
    <t>Appro Name</t>
  </si>
  <si>
    <t>Change Item Code</t>
  </si>
  <si>
    <t>Change Item Title</t>
  </si>
  <si>
    <t>Proposed Expenditures</t>
  </si>
  <si>
    <t>Proposed Revenues</t>
  </si>
  <si>
    <t>Proposed FTEs</t>
  </si>
  <si>
    <t>Comment</t>
  </si>
  <si>
    <t>0010</t>
  </si>
  <si>
    <t>Current Expense</t>
  </si>
  <si>
    <t>0020</t>
  </si>
  <si>
    <t>Council Administration</t>
  </si>
  <si>
    <t>S101</t>
  </si>
  <si>
    <t>Council Administration Total</t>
  </si>
  <si>
    <t>0180</t>
  </si>
  <si>
    <t>Office of Regional Policy &amp; Planning</t>
  </si>
  <si>
    <t>Office of Regional Policy &amp; Planning Total</t>
  </si>
  <si>
    <t>0200</t>
  </si>
  <si>
    <t>Sheriff</t>
  </si>
  <si>
    <t>S102</t>
  </si>
  <si>
    <t>S103</t>
  </si>
  <si>
    <t>COPS MORE Grant</t>
  </si>
  <si>
    <t>S104</t>
  </si>
  <si>
    <t>S105</t>
  </si>
  <si>
    <t>Sheriff Total</t>
  </si>
  <si>
    <t>0530</t>
  </si>
  <si>
    <t>District Court</t>
  </si>
  <si>
    <t>District Court Total</t>
  </si>
  <si>
    <t>Current Expense Total</t>
  </si>
  <si>
    <t>4040</t>
  </si>
  <si>
    <t>Solid Waste</t>
  </si>
  <si>
    <t>0381</t>
  </si>
  <si>
    <t>Natural Resources Administration</t>
  </si>
  <si>
    <t>Natural Resources Administration Total</t>
  </si>
  <si>
    <t>4640</t>
  </si>
  <si>
    <t>Public Transportation</t>
  </si>
  <si>
    <t>5010M</t>
  </si>
  <si>
    <t>DOT Director's Office</t>
  </si>
  <si>
    <t>New Item</t>
  </si>
  <si>
    <t>DOT Director's Office Total</t>
  </si>
  <si>
    <t>Public Transportation Total</t>
  </si>
  <si>
    <t>Grand Total</t>
  </si>
  <si>
    <t>Proposed TLTs</t>
  </si>
  <si>
    <t>Solid Waste Fund Total</t>
  </si>
  <si>
    <t>WLRD fund</t>
  </si>
  <si>
    <t>Water &amp; Land Resources (WLRD)</t>
  </si>
  <si>
    <t>Water &amp; Land Resources (WLRD) Total</t>
  </si>
  <si>
    <t>unanticipated increase in Title III Forestry Funds grant dollars</t>
  </si>
  <si>
    <t>Proposed Amendment Changes</t>
  </si>
  <si>
    <t>2 revenue backed dedicated deputies - amendment would correct transposed numbers</t>
  </si>
  <si>
    <t>1 revenue backed dedicated deputies - Reactive Patrol.</t>
  </si>
  <si>
    <t>Reimburseable Federal Grant for computer hardware to repalcef laptops and to upgrade computers</t>
  </si>
  <si>
    <t>Restores Sheriff's deputies for security to District Court</t>
  </si>
  <si>
    <t>Staff transfer</t>
  </si>
  <si>
    <t>($142,664) disappropriation to restore CX fund balance used for 2001 over expenditure</t>
  </si>
  <si>
    <t>Salary and benefits for two new positions in the Director's Office - 1.00 FTE position as Energy Manager and 1.00 TLT working on emergent environmental projects</t>
  </si>
  <si>
    <t>technical - double budgeted for transfer to WLRD positions</t>
  </si>
  <si>
    <t>District Court Security</t>
  </si>
  <si>
    <t>City of Burien</t>
  </si>
  <si>
    <t>City of Covington</t>
  </si>
  <si>
    <t>Special Support Enforcement Unit</t>
  </si>
  <si>
    <t xml:space="preserve">2001 overexpenditure </t>
  </si>
  <si>
    <t>Courthouse Security</t>
  </si>
  <si>
    <t>2 new Director's Office positions</t>
  </si>
  <si>
    <t>Federal pass through from WA State DSHS to fully fund the Special Support Enforcement Unit (SSEU)</t>
  </si>
  <si>
    <t>To partially fund Sheriff 's deputies for Courthouse security (remainder from CX fund balance)</t>
  </si>
  <si>
    <t>Striking Amendment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</si>
</sst>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#.00;[Red]\(#,###.00\);0.00"/>
    <numFmt numFmtId="167" formatCode="_(* #,##0.0_);_(* \(#,##0.0\);_(* &quot;-&quot;??_);_(@_)"/>
    <numFmt numFmtId="168" formatCode="_(* #,##0_);_(* \(#,##0\);_(* &quot;-&quot;??_);_(@_)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/>
      <right style="medium"/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/>
    </border>
    <border>
      <left style="thin">
        <color indexed="48"/>
      </left>
      <right>
        <color indexed="63"/>
      </right>
      <top style="thin">
        <color indexed="48"/>
      </top>
      <bottom style="thick"/>
    </border>
    <border>
      <left style="medium"/>
      <right style="medium"/>
      <top style="thin">
        <color indexed="48"/>
      </top>
      <bottom style="thick"/>
    </border>
    <border>
      <left>
        <color indexed="63"/>
      </left>
      <right style="thin">
        <color indexed="48"/>
      </right>
      <top style="thin">
        <color indexed="4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medium"/>
      <right style="thin">
        <color indexed="48"/>
      </right>
      <top style="medium"/>
      <bottom style="medium"/>
    </border>
    <border>
      <left style="thin">
        <color indexed="48"/>
      </left>
      <right style="thin">
        <color indexed="48"/>
      </right>
      <top style="medium"/>
      <bottom style="medium"/>
    </border>
    <border>
      <left style="thin">
        <color indexed="4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medium"/>
      <right style="medium"/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8" fontId="1" fillId="0" borderId="1" xfId="15" applyNumberFormat="1" applyFont="1" applyFill="1" applyBorder="1" applyAlignment="1">
      <alignment horizontal="right" wrapText="1"/>
    </xf>
    <xf numFmtId="43" fontId="1" fillId="0" borderId="1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8" fontId="1" fillId="0" borderId="0" xfId="15" applyNumberFormat="1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168" fontId="0" fillId="0" borderId="0" xfId="15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3" fillId="2" borderId="0" xfId="0" applyFont="1" applyFill="1" applyAlignment="1">
      <alignment/>
    </xf>
    <xf numFmtId="0" fontId="2" fillId="3" borderId="2" xfId="0" applyFont="1" applyFill="1" applyBorder="1" applyAlignment="1">
      <alignment horizontal="center" wrapText="1"/>
    </xf>
    <xf numFmtId="168" fontId="2" fillId="3" borderId="2" xfId="15" applyNumberFormat="1" applyFont="1" applyFill="1" applyBorder="1" applyAlignment="1">
      <alignment horizontal="center" wrapText="1"/>
    </xf>
    <xf numFmtId="43" fontId="2" fillId="3" borderId="2" xfId="15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68" fontId="1" fillId="4" borderId="0" xfId="15" applyNumberFormat="1" applyFont="1" applyFill="1" applyBorder="1" applyAlignment="1">
      <alignment horizontal="right" wrapText="1"/>
    </xf>
    <xf numFmtId="168" fontId="0" fillId="5" borderId="0" xfId="15" applyNumberFormat="1" applyFill="1" applyAlignment="1">
      <alignment/>
    </xf>
    <xf numFmtId="43" fontId="2" fillId="3" borderId="3" xfId="15" applyFont="1" applyFill="1" applyBorder="1" applyAlignment="1">
      <alignment horizontal="center" wrapText="1"/>
    </xf>
    <xf numFmtId="43" fontId="1" fillId="0" borderId="4" xfId="15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168" fontId="2" fillId="5" borderId="7" xfId="15" applyNumberFormat="1" applyFont="1" applyFill="1" applyBorder="1" applyAlignment="1">
      <alignment horizontal="center" wrapText="1"/>
    </xf>
    <xf numFmtId="168" fontId="1" fillId="4" borderId="8" xfId="15" applyNumberFormat="1" applyFont="1" applyFill="1" applyBorder="1" applyAlignment="1">
      <alignment horizontal="right" wrapText="1"/>
    </xf>
    <xf numFmtId="168" fontId="4" fillId="4" borderId="8" xfId="15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168" fontId="1" fillId="0" borderId="9" xfId="15" applyNumberFormat="1" applyFont="1" applyFill="1" applyBorder="1" applyAlignment="1">
      <alignment horizontal="right" wrapText="1"/>
    </xf>
    <xf numFmtId="43" fontId="1" fillId="0" borderId="9" xfId="15" applyFont="1" applyFill="1" applyBorder="1" applyAlignment="1">
      <alignment horizontal="right" wrapText="1"/>
    </xf>
    <xf numFmtId="43" fontId="1" fillId="0" borderId="10" xfId="15" applyFont="1" applyFill="1" applyBorder="1" applyAlignment="1">
      <alignment horizontal="right" wrapText="1"/>
    </xf>
    <xf numFmtId="168" fontId="1" fillId="4" borderId="11" xfId="15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right" wrapText="1"/>
    </xf>
    <xf numFmtId="168" fontId="2" fillId="0" borderId="13" xfId="15" applyNumberFormat="1" applyFont="1" applyFill="1" applyBorder="1" applyAlignment="1">
      <alignment horizontal="right" wrapText="1"/>
    </xf>
    <xf numFmtId="43" fontId="2" fillId="0" borderId="13" xfId="15" applyFont="1" applyFill="1" applyBorder="1" applyAlignment="1">
      <alignment horizontal="right" wrapText="1"/>
    </xf>
    <xf numFmtId="43" fontId="2" fillId="0" borderId="14" xfId="15" applyFont="1" applyFill="1" applyBorder="1" applyAlignment="1">
      <alignment horizontal="right" wrapText="1"/>
    </xf>
    <xf numFmtId="168" fontId="2" fillId="4" borderId="15" xfId="15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168" fontId="4" fillId="4" borderId="11" xfId="15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6" borderId="9" xfId="0" applyFont="1" applyFill="1" applyBorder="1" applyAlignment="1">
      <alignment horizontal="left" wrapText="1"/>
    </xf>
    <xf numFmtId="168" fontId="2" fillId="6" borderId="9" xfId="15" applyNumberFormat="1" applyFont="1" applyFill="1" applyBorder="1" applyAlignment="1">
      <alignment horizontal="right" wrapText="1"/>
    </xf>
    <xf numFmtId="43" fontId="2" fillId="6" borderId="9" xfId="15" applyFont="1" applyFill="1" applyBorder="1" applyAlignment="1">
      <alignment horizontal="right" wrapText="1"/>
    </xf>
    <xf numFmtId="43" fontId="2" fillId="6" borderId="10" xfId="15" applyFont="1" applyFill="1" applyBorder="1" applyAlignment="1">
      <alignment horizontal="right" wrapText="1"/>
    </xf>
    <xf numFmtId="168" fontId="2" fillId="4" borderId="11" xfId="15" applyNumberFormat="1" applyFont="1" applyFill="1" applyBorder="1" applyAlignment="1">
      <alignment horizontal="right" wrapText="1"/>
    </xf>
    <xf numFmtId="0" fontId="2" fillId="6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168" fontId="2" fillId="4" borderId="15" xfId="15" applyNumberFormat="1" applyFont="1" applyFill="1" applyBorder="1" applyAlignment="1">
      <alignment horizontal="right" wrapText="1"/>
    </xf>
    <xf numFmtId="0" fontId="2" fillId="6" borderId="18" xfId="0" applyFont="1" applyFill="1" applyBorder="1" applyAlignment="1">
      <alignment horizontal="left" wrapText="1"/>
    </xf>
    <xf numFmtId="168" fontId="2" fillId="6" borderId="18" xfId="15" applyNumberFormat="1" applyFont="1" applyFill="1" applyBorder="1" applyAlignment="1">
      <alignment horizontal="right" wrapText="1"/>
    </xf>
    <xf numFmtId="43" fontId="2" fillId="6" borderId="18" xfId="15" applyFont="1" applyFill="1" applyBorder="1" applyAlignment="1">
      <alignment horizontal="right" wrapText="1"/>
    </xf>
    <xf numFmtId="43" fontId="2" fillId="6" borderId="19" xfId="15" applyFont="1" applyFill="1" applyBorder="1" applyAlignment="1">
      <alignment horizontal="right" wrapText="1"/>
    </xf>
    <xf numFmtId="168" fontId="2" fillId="4" borderId="20" xfId="15" applyNumberFormat="1" applyFont="1" applyFill="1" applyBorder="1" applyAlignment="1">
      <alignment horizontal="right" wrapText="1"/>
    </xf>
    <xf numFmtId="0" fontId="2" fillId="6" borderId="21" xfId="0" applyFont="1" applyFill="1" applyBorder="1" applyAlignment="1">
      <alignment horizontal="left" wrapText="1"/>
    </xf>
    <xf numFmtId="0" fontId="2" fillId="7" borderId="22" xfId="0" applyFont="1" applyFill="1" applyBorder="1" applyAlignment="1">
      <alignment horizontal="left" wrapText="1"/>
    </xf>
    <xf numFmtId="0" fontId="2" fillId="7" borderId="23" xfId="0" applyFont="1" applyFill="1" applyBorder="1" applyAlignment="1">
      <alignment horizontal="left" wrapText="1"/>
    </xf>
    <xf numFmtId="168" fontId="2" fillId="7" borderId="23" xfId="15" applyNumberFormat="1" applyFont="1" applyFill="1" applyBorder="1" applyAlignment="1">
      <alignment horizontal="right" wrapText="1"/>
    </xf>
    <xf numFmtId="43" fontId="2" fillId="7" borderId="23" xfId="15" applyFont="1" applyFill="1" applyBorder="1" applyAlignment="1">
      <alignment horizontal="right" wrapText="1"/>
    </xf>
    <xf numFmtId="43" fontId="2" fillId="7" borderId="24" xfId="15" applyFont="1" applyFill="1" applyBorder="1" applyAlignment="1">
      <alignment horizontal="right" wrapText="1"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right" wrapText="1"/>
    </xf>
    <xf numFmtId="168" fontId="2" fillId="0" borderId="26" xfId="15" applyNumberFormat="1" applyFont="1" applyFill="1" applyBorder="1" applyAlignment="1">
      <alignment horizontal="right" wrapText="1"/>
    </xf>
    <xf numFmtId="43" fontId="2" fillId="0" borderId="26" xfId="15" applyFont="1" applyFill="1" applyBorder="1" applyAlignment="1">
      <alignment horizontal="right" wrapText="1"/>
    </xf>
    <xf numFmtId="43" fontId="2" fillId="0" borderId="27" xfId="15" applyFont="1" applyFill="1" applyBorder="1" applyAlignment="1">
      <alignment horizontal="right" wrapText="1"/>
    </xf>
    <xf numFmtId="168" fontId="2" fillId="4" borderId="28" xfId="15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2" fillId="6" borderId="22" xfId="0" applyFont="1" applyFill="1" applyBorder="1" applyAlignment="1">
      <alignment horizontal="left" wrapText="1"/>
    </xf>
    <xf numFmtId="0" fontId="2" fillId="6" borderId="23" xfId="0" applyNumberFormat="1" applyFont="1" applyFill="1" applyBorder="1" applyAlignment="1">
      <alignment horizontal="left" wrapText="1"/>
    </xf>
    <xf numFmtId="0" fontId="2" fillId="6" borderId="23" xfId="0" applyFont="1" applyFill="1" applyBorder="1" applyAlignment="1">
      <alignment horizontal="left" wrapText="1"/>
    </xf>
    <xf numFmtId="168" fontId="2" fillId="6" borderId="23" xfId="15" applyNumberFormat="1" applyFont="1" applyFill="1" applyBorder="1" applyAlignment="1">
      <alignment horizontal="right" wrapText="1"/>
    </xf>
    <xf numFmtId="43" fontId="2" fillId="6" borderId="23" xfId="15" applyFont="1" applyFill="1" applyBorder="1" applyAlignment="1">
      <alignment horizontal="right" wrapText="1"/>
    </xf>
    <xf numFmtId="43" fontId="2" fillId="6" borderId="24" xfId="15" applyFont="1" applyFill="1" applyBorder="1" applyAlignment="1">
      <alignment horizontal="right" wrapText="1"/>
    </xf>
    <xf numFmtId="0" fontId="2" fillId="6" borderId="3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/>
    </xf>
    <xf numFmtId="168" fontId="1" fillId="4" borderId="31" xfId="15" applyNumberFormat="1" applyFont="1" applyFill="1" applyBorder="1" applyAlignment="1">
      <alignment horizontal="right" wrapText="1"/>
    </xf>
    <xf numFmtId="168" fontId="0" fillId="5" borderId="31" xfId="15" applyNumberFormat="1" applyFill="1" applyBorder="1" applyAlignment="1">
      <alignment/>
    </xf>
    <xf numFmtId="168" fontId="6" fillId="4" borderId="15" xfId="15" applyNumberFormat="1" applyFont="1" applyFill="1" applyBorder="1" applyAlignment="1">
      <alignment horizontal="right" wrapText="1"/>
    </xf>
    <xf numFmtId="168" fontId="6" fillId="7" borderId="32" xfId="15" applyNumberFormat="1" applyFont="1" applyFill="1" applyBorder="1" applyAlignment="1">
      <alignment horizontal="right" wrapText="1"/>
    </xf>
    <xf numFmtId="168" fontId="6" fillId="6" borderId="32" xfId="15" applyNumberFormat="1" applyFont="1" applyFill="1" applyBorder="1" applyAlignment="1">
      <alignment horizontal="right" wrapText="1"/>
    </xf>
    <xf numFmtId="168" fontId="5" fillId="4" borderId="11" xfId="15" applyNumberFormat="1" applyFont="1" applyFill="1" applyBorder="1" applyAlignment="1">
      <alignment horizontal="right" wrapText="1"/>
    </xf>
    <xf numFmtId="168" fontId="6" fillId="4" borderId="28" xfId="15" applyNumberFormat="1" applyFont="1" applyFill="1" applyBorder="1" applyAlignment="1">
      <alignment horizontal="right" wrapText="1"/>
    </xf>
    <xf numFmtId="168" fontId="2" fillId="6" borderId="32" xfId="15" applyNumberFormat="1" applyFont="1" applyFill="1" applyBorder="1" applyAlignment="1">
      <alignment horizontal="right" wrapText="1"/>
    </xf>
    <xf numFmtId="168" fontId="2" fillId="7" borderId="32" xfId="15" applyNumberFormat="1" applyFont="1" applyFill="1" applyBorder="1" applyAlignment="1">
      <alignment horizontal="right" wrapText="1"/>
    </xf>
    <xf numFmtId="0" fontId="2" fillId="7" borderId="33" xfId="0" applyFont="1" applyFill="1" applyBorder="1" applyAlignment="1">
      <alignment horizontal="left" wrapText="1"/>
    </xf>
    <xf numFmtId="0" fontId="2" fillId="7" borderId="3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H15">
      <selection activeCell="M29" sqref="M29"/>
    </sheetView>
  </sheetViews>
  <sheetFormatPr defaultColWidth="9.140625" defaultRowHeight="12.75" outlineLevelRow="3"/>
  <cols>
    <col min="1" max="1" width="6.140625" style="0" hidden="1" customWidth="1"/>
    <col min="2" max="2" width="20.8515625" style="0" customWidth="1"/>
    <col min="3" max="3" width="7.00390625" style="0" hidden="1" customWidth="1"/>
    <col min="4" max="4" width="37.421875" style="0" customWidth="1"/>
    <col min="5" max="5" width="13.7109375" style="0" hidden="1" customWidth="1"/>
    <col min="6" max="6" width="28.7109375" style="0" customWidth="1"/>
    <col min="7" max="7" width="12.57421875" style="8" customWidth="1"/>
    <col min="8" max="8" width="11.140625" style="8" customWidth="1"/>
    <col min="9" max="9" width="10.140625" style="9" customWidth="1"/>
    <col min="10" max="10" width="12.8515625" style="9" customWidth="1"/>
    <col min="11" max="11" width="12.8515625" style="17" customWidth="1"/>
    <col min="12" max="12" width="12.8515625" style="78" customWidth="1"/>
    <col min="13" max="13" width="50.7109375" style="10" customWidth="1"/>
  </cols>
  <sheetData>
    <row r="1" spans="1:13" s="15" customFormat="1" ht="39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8" t="s">
        <v>44</v>
      </c>
      <c r="K1" s="22" t="s">
        <v>50</v>
      </c>
      <c r="L1" s="22" t="s">
        <v>68</v>
      </c>
      <c r="M1" s="20" t="s">
        <v>9</v>
      </c>
    </row>
    <row r="2" spans="1:13" ht="12.75" outlineLevel="3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55</v>
      </c>
      <c r="G2" s="2">
        <v>-22000</v>
      </c>
      <c r="H2" s="2">
        <v>0</v>
      </c>
      <c r="I2" s="3">
        <v>0</v>
      </c>
      <c r="J2" s="19">
        <v>0</v>
      </c>
      <c r="K2" s="23">
        <v>0</v>
      </c>
      <c r="L2" s="24">
        <v>-22000</v>
      </c>
      <c r="M2" s="21" t="s">
        <v>55</v>
      </c>
    </row>
    <row r="3" spans="1:13" s="38" customFormat="1" ht="25.5" customHeight="1" outlineLevel="2" thickBot="1">
      <c r="A3" s="31"/>
      <c r="B3" s="31"/>
      <c r="C3" s="31"/>
      <c r="D3" s="32" t="s">
        <v>15</v>
      </c>
      <c r="E3" s="31"/>
      <c r="F3" s="31"/>
      <c r="G3" s="33">
        <f>SUBTOTAL(9,G2:G2)</f>
        <v>-22000</v>
      </c>
      <c r="H3" s="33">
        <f>SUBTOTAL(9,H2:H2)</f>
        <v>0</v>
      </c>
      <c r="I3" s="34">
        <f>SUBTOTAL(9,I2:I2)</f>
        <v>0</v>
      </c>
      <c r="J3" s="35">
        <f>SUBTOTAL(9,J2:J2)</f>
        <v>0</v>
      </c>
      <c r="K3" s="36">
        <v>0</v>
      </c>
      <c r="L3" s="79">
        <v>-22000</v>
      </c>
      <c r="M3" s="37"/>
    </row>
    <row r="4" spans="1:13" ht="13.5" outlineLevel="3" thickTop="1">
      <c r="A4" s="25" t="s">
        <v>10</v>
      </c>
      <c r="B4" s="25" t="s">
        <v>11</v>
      </c>
      <c r="C4" s="25" t="s">
        <v>16</v>
      </c>
      <c r="D4" s="25" t="s">
        <v>17</v>
      </c>
      <c r="E4" s="25" t="s">
        <v>14</v>
      </c>
      <c r="F4" s="25" t="s">
        <v>55</v>
      </c>
      <c r="G4" s="26">
        <v>22000</v>
      </c>
      <c r="H4" s="26">
        <v>0</v>
      </c>
      <c r="I4" s="27">
        <v>0</v>
      </c>
      <c r="J4" s="28">
        <v>0</v>
      </c>
      <c r="K4" s="29">
        <v>0</v>
      </c>
      <c r="L4" s="29">
        <v>22000</v>
      </c>
      <c r="M4" s="30" t="s">
        <v>55</v>
      </c>
    </row>
    <row r="5" spans="1:13" s="38" customFormat="1" ht="26.25" outlineLevel="2" thickBot="1">
      <c r="A5" s="31"/>
      <c r="B5" s="31"/>
      <c r="C5" s="31"/>
      <c r="D5" s="40" t="s">
        <v>18</v>
      </c>
      <c r="E5" s="31"/>
      <c r="F5" s="31"/>
      <c r="G5" s="33">
        <f>SUBTOTAL(9,G4:G4)</f>
        <v>22000</v>
      </c>
      <c r="H5" s="33">
        <f>SUBTOTAL(9,H4:H4)</f>
        <v>0</v>
      </c>
      <c r="I5" s="34">
        <f>SUBTOTAL(9,I4:I4)</f>
        <v>0</v>
      </c>
      <c r="J5" s="35">
        <f>SUBTOTAL(9,J4:J4)</f>
        <v>0</v>
      </c>
      <c r="K5" s="36">
        <v>0</v>
      </c>
      <c r="L5" s="36">
        <v>22000</v>
      </c>
      <c r="M5" s="37"/>
    </row>
    <row r="6" spans="1:13" ht="26.25" outlineLevel="3" thickTop="1">
      <c r="A6" s="25" t="s">
        <v>10</v>
      </c>
      <c r="B6" s="25" t="s">
        <v>11</v>
      </c>
      <c r="C6" s="25" t="s">
        <v>19</v>
      </c>
      <c r="D6" s="25" t="s">
        <v>20</v>
      </c>
      <c r="E6" s="25" t="s">
        <v>14</v>
      </c>
      <c r="F6" s="25" t="s">
        <v>60</v>
      </c>
      <c r="G6" s="26">
        <v>232372</v>
      </c>
      <c r="H6" s="26">
        <v>232372</v>
      </c>
      <c r="I6" s="27">
        <v>2</v>
      </c>
      <c r="J6" s="28">
        <v>0</v>
      </c>
      <c r="K6" s="39">
        <v>-9000</v>
      </c>
      <c r="L6" s="82">
        <f>SUM(G6+K6)</f>
        <v>223372</v>
      </c>
      <c r="M6" s="30" t="s">
        <v>51</v>
      </c>
    </row>
    <row r="7" spans="1:13" ht="12.75" outlineLevel="3">
      <c r="A7" s="1" t="s">
        <v>10</v>
      </c>
      <c r="B7" s="1" t="s">
        <v>11</v>
      </c>
      <c r="C7" s="1" t="s">
        <v>19</v>
      </c>
      <c r="D7" s="1" t="s">
        <v>20</v>
      </c>
      <c r="E7" s="1" t="s">
        <v>21</v>
      </c>
      <c r="F7" s="1" t="s">
        <v>61</v>
      </c>
      <c r="G7" s="2">
        <v>111686</v>
      </c>
      <c r="H7" s="2">
        <v>111686</v>
      </c>
      <c r="I7" s="3">
        <v>1</v>
      </c>
      <c r="J7" s="19">
        <v>0</v>
      </c>
      <c r="K7" s="23">
        <v>0</v>
      </c>
      <c r="L7" s="23">
        <v>111686</v>
      </c>
      <c r="M7" s="21" t="s">
        <v>52</v>
      </c>
    </row>
    <row r="8" spans="1:13" ht="25.5" outlineLevel="3">
      <c r="A8" s="1" t="s">
        <v>10</v>
      </c>
      <c r="B8" s="1" t="s">
        <v>11</v>
      </c>
      <c r="C8" s="1" t="s">
        <v>19</v>
      </c>
      <c r="D8" s="1" t="s">
        <v>20</v>
      </c>
      <c r="E8" s="1" t="s">
        <v>22</v>
      </c>
      <c r="F8" s="1" t="s">
        <v>23</v>
      </c>
      <c r="G8" s="2">
        <v>395601</v>
      </c>
      <c r="H8" s="2">
        <v>395601</v>
      </c>
      <c r="I8" s="3">
        <v>0</v>
      </c>
      <c r="J8" s="19">
        <v>0</v>
      </c>
      <c r="K8" s="23">
        <v>0</v>
      </c>
      <c r="L8" s="23">
        <v>395601</v>
      </c>
      <c r="M8" s="21" t="s">
        <v>53</v>
      </c>
    </row>
    <row r="9" spans="1:13" ht="25.5" outlineLevel="3">
      <c r="A9" s="1" t="s">
        <v>10</v>
      </c>
      <c r="B9" s="1" t="s">
        <v>11</v>
      </c>
      <c r="C9" s="1" t="s">
        <v>19</v>
      </c>
      <c r="D9" s="1" t="s">
        <v>20</v>
      </c>
      <c r="E9" s="1" t="s">
        <v>24</v>
      </c>
      <c r="F9" s="1" t="s">
        <v>62</v>
      </c>
      <c r="G9" s="2">
        <v>114274</v>
      </c>
      <c r="H9" s="2">
        <v>114274</v>
      </c>
      <c r="I9" s="3">
        <v>0</v>
      </c>
      <c r="J9" s="19">
        <v>0</v>
      </c>
      <c r="K9" s="23">
        <v>0</v>
      </c>
      <c r="L9" s="23">
        <v>114274</v>
      </c>
      <c r="M9" s="21" t="s">
        <v>66</v>
      </c>
    </row>
    <row r="10" spans="1:13" ht="12.75" outlineLevel="3">
      <c r="A10" s="1" t="s">
        <v>10</v>
      </c>
      <c r="B10" s="1" t="s">
        <v>11</v>
      </c>
      <c r="C10" s="1" t="s">
        <v>19</v>
      </c>
      <c r="D10" s="1" t="s">
        <v>20</v>
      </c>
      <c r="E10" s="1" t="s">
        <v>25</v>
      </c>
      <c r="F10" s="1" t="s">
        <v>59</v>
      </c>
      <c r="G10" s="2">
        <v>646420</v>
      </c>
      <c r="H10" s="2">
        <v>0</v>
      </c>
      <c r="I10" s="3">
        <v>8</v>
      </c>
      <c r="J10" s="19">
        <v>0</v>
      </c>
      <c r="K10" s="23">
        <v>0</v>
      </c>
      <c r="L10" s="23">
        <v>646420</v>
      </c>
      <c r="M10" s="21" t="s">
        <v>54</v>
      </c>
    </row>
    <row r="11" spans="1:13" s="38" customFormat="1" ht="25.5" customHeight="1" outlineLevel="2" thickBot="1">
      <c r="A11" s="31"/>
      <c r="B11" s="31"/>
      <c r="C11" s="31"/>
      <c r="D11" s="40" t="s">
        <v>26</v>
      </c>
      <c r="E11" s="31"/>
      <c r="F11" s="31"/>
      <c r="G11" s="33">
        <f>SUBTOTAL(9,G6:G10)</f>
        <v>1500353</v>
      </c>
      <c r="H11" s="33">
        <f>SUBTOTAL(9,H6:H10)</f>
        <v>853933</v>
      </c>
      <c r="I11" s="34">
        <f>SUBTOTAL(9,I6:I10)</f>
        <v>11</v>
      </c>
      <c r="J11" s="35">
        <f>SUBTOTAL(9,J6:J10)</f>
        <v>0</v>
      </c>
      <c r="K11" s="79">
        <f>SUM(K6:K10)</f>
        <v>-9000</v>
      </c>
      <c r="L11" s="36">
        <f>SUM(L6:L10)</f>
        <v>1491353</v>
      </c>
      <c r="M11" s="37"/>
    </row>
    <row r="12" spans="1:13" ht="26.25" outlineLevel="3" thickTop="1">
      <c r="A12" s="25" t="s">
        <v>10</v>
      </c>
      <c r="B12" s="25" t="s">
        <v>11</v>
      </c>
      <c r="C12" s="25" t="s">
        <v>27</v>
      </c>
      <c r="D12" s="25" t="s">
        <v>28</v>
      </c>
      <c r="E12" s="25" t="s">
        <v>14</v>
      </c>
      <c r="F12" s="25" t="s">
        <v>63</v>
      </c>
      <c r="G12" s="26">
        <v>-101564</v>
      </c>
      <c r="H12" s="26">
        <v>0</v>
      </c>
      <c r="I12" s="27">
        <v>0</v>
      </c>
      <c r="J12" s="28">
        <v>0</v>
      </c>
      <c r="K12" s="39">
        <v>-41100</v>
      </c>
      <c r="L12" s="39">
        <f>SUM(G12:K12)</f>
        <v>-142664</v>
      </c>
      <c r="M12" s="30" t="s">
        <v>56</v>
      </c>
    </row>
    <row r="13" spans="1:13" ht="25.5" outlineLevel="3">
      <c r="A13" s="1" t="s">
        <v>10</v>
      </c>
      <c r="B13" s="1" t="s">
        <v>11</v>
      </c>
      <c r="C13" s="1" t="s">
        <v>27</v>
      </c>
      <c r="D13" s="1" t="s">
        <v>28</v>
      </c>
      <c r="E13" s="1" t="s">
        <v>21</v>
      </c>
      <c r="F13" s="1" t="s">
        <v>64</v>
      </c>
      <c r="G13" s="2">
        <v>-220420</v>
      </c>
      <c r="H13" s="2">
        <v>0</v>
      </c>
      <c r="I13" s="3">
        <v>0</v>
      </c>
      <c r="J13" s="19">
        <v>0</v>
      </c>
      <c r="K13" s="23">
        <v>0</v>
      </c>
      <c r="L13" s="39">
        <f>SUM(G13:K13)</f>
        <v>-220420</v>
      </c>
      <c r="M13" s="21" t="s">
        <v>67</v>
      </c>
    </row>
    <row r="14" spans="1:13" s="68" customFormat="1" ht="25.5" customHeight="1" outlineLevel="2" thickBot="1">
      <c r="A14" s="61"/>
      <c r="B14" s="61"/>
      <c r="C14" s="61"/>
      <c r="D14" s="62" t="s">
        <v>29</v>
      </c>
      <c r="E14" s="61"/>
      <c r="F14" s="61"/>
      <c r="G14" s="63">
        <f>SUBTOTAL(9,G12:G13)</f>
        <v>-321984</v>
      </c>
      <c r="H14" s="63">
        <f>SUBTOTAL(9,H12:H13)</f>
        <v>0</v>
      </c>
      <c r="I14" s="64">
        <f>SUBTOTAL(9,I12:I13)</f>
        <v>0</v>
      </c>
      <c r="J14" s="65">
        <f>SUBTOTAL(9,J12:J13)</f>
        <v>0</v>
      </c>
      <c r="K14" s="66">
        <v>0</v>
      </c>
      <c r="L14" s="83">
        <f>SUM(L12:L13)</f>
        <v>-363084</v>
      </c>
      <c r="M14" s="67"/>
    </row>
    <row r="15" spans="1:13" s="76" customFormat="1" ht="20.25" customHeight="1" outlineLevel="1" thickBot="1">
      <c r="A15" s="69"/>
      <c r="B15" s="70" t="s">
        <v>30</v>
      </c>
      <c r="C15" s="71"/>
      <c r="D15" s="71"/>
      <c r="E15" s="71"/>
      <c r="F15" s="71"/>
      <c r="G15" s="72">
        <f>SUBTOTAL(9,G2:G13)</f>
        <v>1178369</v>
      </c>
      <c r="H15" s="72">
        <f>SUBTOTAL(9,H2:H13)</f>
        <v>853933</v>
      </c>
      <c r="I15" s="73">
        <f>SUBTOTAL(9,I2:I13)</f>
        <v>11</v>
      </c>
      <c r="J15" s="74">
        <f>SUBTOTAL(9,J2:J13)</f>
        <v>0</v>
      </c>
      <c r="K15" s="81">
        <f>K6+K12</f>
        <v>-50100</v>
      </c>
      <c r="L15" s="84">
        <f>L11+L14</f>
        <v>1128269</v>
      </c>
      <c r="M15" s="75"/>
    </row>
    <row r="16" spans="1:13" ht="25.5" outlineLevel="3">
      <c r="A16" s="25">
        <v>1210</v>
      </c>
      <c r="B16" s="25" t="s">
        <v>46</v>
      </c>
      <c r="C16" s="25" t="s">
        <v>38</v>
      </c>
      <c r="D16" s="25" t="s">
        <v>47</v>
      </c>
      <c r="E16" s="25" t="s">
        <v>14</v>
      </c>
      <c r="F16" s="25" t="s">
        <v>40</v>
      </c>
      <c r="G16" s="26"/>
      <c r="H16" s="26"/>
      <c r="I16" s="27">
        <v>0</v>
      </c>
      <c r="J16" s="28">
        <v>0</v>
      </c>
      <c r="K16" s="29">
        <v>30000</v>
      </c>
      <c r="L16" s="29">
        <v>30000</v>
      </c>
      <c r="M16" s="30" t="s">
        <v>49</v>
      </c>
    </row>
    <row r="17" spans="1:13" s="38" customFormat="1" ht="13.5" outlineLevel="2" thickBot="1">
      <c r="A17" s="31"/>
      <c r="B17" s="31"/>
      <c r="C17" s="31"/>
      <c r="D17" s="47" t="s">
        <v>48</v>
      </c>
      <c r="E17" s="31"/>
      <c r="F17" s="31"/>
      <c r="G17" s="33"/>
      <c r="H17" s="33"/>
      <c r="I17" s="34">
        <f>SUBTOTAL(9,I16:I16)</f>
        <v>0</v>
      </c>
      <c r="J17" s="35">
        <f>SUBTOTAL(9,J16:J16)</f>
        <v>0</v>
      </c>
      <c r="K17" s="48">
        <v>30000</v>
      </c>
      <c r="L17" s="48">
        <v>30000</v>
      </c>
      <c r="M17" s="37"/>
    </row>
    <row r="18" spans="1:13" ht="39.75" customHeight="1" outlineLevel="3" thickTop="1">
      <c r="A18" s="25" t="s">
        <v>31</v>
      </c>
      <c r="B18" s="25" t="s">
        <v>32</v>
      </c>
      <c r="C18" s="25" t="s">
        <v>33</v>
      </c>
      <c r="D18" s="25" t="s">
        <v>34</v>
      </c>
      <c r="E18" s="25" t="s">
        <v>14</v>
      </c>
      <c r="F18" s="25" t="s">
        <v>65</v>
      </c>
      <c r="G18" s="26">
        <v>258755</v>
      </c>
      <c r="H18" s="26">
        <v>258755</v>
      </c>
      <c r="I18" s="27">
        <v>1</v>
      </c>
      <c r="J18" s="28">
        <v>1</v>
      </c>
      <c r="K18" s="29">
        <v>0</v>
      </c>
      <c r="L18" s="29">
        <v>258755</v>
      </c>
      <c r="M18" s="30" t="s">
        <v>57</v>
      </c>
    </row>
    <row r="19" spans="1:13" s="38" customFormat="1" ht="13.5" outlineLevel="2" thickBot="1">
      <c r="A19" s="31"/>
      <c r="B19" s="31"/>
      <c r="C19" s="31"/>
      <c r="D19" s="40" t="s">
        <v>35</v>
      </c>
      <c r="E19" s="31"/>
      <c r="F19" s="31"/>
      <c r="G19" s="33">
        <f>SUBTOTAL(9,G18:G18)</f>
        <v>258755</v>
      </c>
      <c r="H19" s="33">
        <f>SUBTOTAL(9,H18:H18)</f>
        <v>258755</v>
      </c>
      <c r="I19" s="34">
        <f>SUBTOTAL(9,I18:I18)</f>
        <v>1</v>
      </c>
      <c r="J19" s="35">
        <f>SUBTOTAL(9,J18:J18)</f>
        <v>1</v>
      </c>
      <c r="K19" s="36">
        <v>0</v>
      </c>
      <c r="L19" s="36">
        <v>258755</v>
      </c>
      <c r="M19" s="37"/>
    </row>
    <row r="20" spans="1:13" s="11" customFormat="1" ht="26.25" hidden="1" outlineLevel="1" thickTop="1">
      <c r="A20" s="41"/>
      <c r="B20" s="41" t="s">
        <v>45</v>
      </c>
      <c r="C20" s="41"/>
      <c r="D20" s="41"/>
      <c r="E20" s="41"/>
      <c r="F20" s="41"/>
      <c r="G20" s="42">
        <f>SUBTOTAL(9,G18:G18)</f>
        <v>258755</v>
      </c>
      <c r="H20" s="42">
        <f>SUBTOTAL(9,H18:H18)</f>
        <v>258755</v>
      </c>
      <c r="I20" s="43">
        <f>SUBTOTAL(9,I18:I18)</f>
        <v>1</v>
      </c>
      <c r="J20" s="44">
        <f>SUBTOTAL(9,J18:J18)</f>
        <v>1</v>
      </c>
      <c r="K20" s="45"/>
      <c r="L20" s="45"/>
      <c r="M20" s="46"/>
    </row>
    <row r="21" spans="1:13" ht="13.5" outlineLevel="3" thickTop="1">
      <c r="A21" s="1" t="s">
        <v>36</v>
      </c>
      <c r="B21" s="1" t="s">
        <v>37</v>
      </c>
      <c r="C21" s="1" t="s">
        <v>38</v>
      </c>
      <c r="D21" s="1" t="s">
        <v>39</v>
      </c>
      <c r="E21" s="1" t="s">
        <v>14</v>
      </c>
      <c r="F21" s="1" t="s">
        <v>40</v>
      </c>
      <c r="G21" s="2">
        <v>51640</v>
      </c>
      <c r="H21" s="2">
        <v>51640</v>
      </c>
      <c r="I21" s="3">
        <v>0</v>
      </c>
      <c r="J21" s="19">
        <v>0</v>
      </c>
      <c r="K21" s="23">
        <v>0</v>
      </c>
      <c r="L21" s="23">
        <v>51640</v>
      </c>
      <c r="M21" s="21" t="s">
        <v>58</v>
      </c>
    </row>
    <row r="22" spans="1:13" s="38" customFormat="1" ht="13.5" outlineLevel="2" thickBot="1">
      <c r="A22" s="31"/>
      <c r="B22" s="31"/>
      <c r="C22" s="31"/>
      <c r="D22" s="40" t="s">
        <v>41</v>
      </c>
      <c r="E22" s="31"/>
      <c r="F22" s="31"/>
      <c r="G22" s="33">
        <f>SUBTOTAL(9,G21:G21)</f>
        <v>51640</v>
      </c>
      <c r="H22" s="33">
        <f>SUBTOTAL(9,H21:H21)</f>
        <v>51640</v>
      </c>
      <c r="I22" s="34">
        <f>SUBTOTAL(9,I21:I21)</f>
        <v>0</v>
      </c>
      <c r="J22" s="35">
        <f>SUBTOTAL(9,J21:J21)</f>
        <v>0</v>
      </c>
      <c r="K22" s="36">
        <v>0</v>
      </c>
      <c r="L22" s="36">
        <v>51640</v>
      </c>
      <c r="M22" s="37"/>
    </row>
    <row r="23" spans="1:13" s="11" customFormat="1" ht="12.75" customHeight="1" hidden="1" outlineLevel="1">
      <c r="A23" s="49"/>
      <c r="B23" s="49" t="s">
        <v>42</v>
      </c>
      <c r="C23" s="49"/>
      <c r="D23" s="49"/>
      <c r="E23" s="49"/>
      <c r="F23" s="49"/>
      <c r="G23" s="50">
        <f>SUBTOTAL(9,G21:G21)</f>
        <v>51640</v>
      </c>
      <c r="H23" s="50">
        <f>SUBTOTAL(9,H21:H21)</f>
        <v>51640</v>
      </c>
      <c r="I23" s="51">
        <f>SUBTOTAL(9,I21:I21)</f>
        <v>0</v>
      </c>
      <c r="J23" s="52">
        <f>SUBTOTAL(9,J21:J21)</f>
        <v>0</v>
      </c>
      <c r="K23" s="53"/>
      <c r="L23" s="53"/>
      <c r="M23" s="54"/>
    </row>
    <row r="24" spans="1:13" s="60" customFormat="1" ht="21" customHeight="1" collapsed="1" thickBot="1" thickTop="1">
      <c r="A24" s="86"/>
      <c r="B24" s="55"/>
      <c r="C24" s="56"/>
      <c r="D24" s="56" t="s">
        <v>43</v>
      </c>
      <c r="E24" s="56"/>
      <c r="F24" s="56"/>
      <c r="G24" s="57">
        <f>SUBTOTAL(9,G2:G23)</f>
        <v>1488764</v>
      </c>
      <c r="H24" s="57">
        <f>SUBTOTAL(9,H2:H23)</f>
        <v>1164328</v>
      </c>
      <c r="I24" s="58">
        <f>SUBTOTAL(9,I2:I23)</f>
        <v>12</v>
      </c>
      <c r="J24" s="59">
        <f>SUBTOTAL(9,J2:J23)</f>
        <v>1</v>
      </c>
      <c r="K24" s="80">
        <f>K15+K17</f>
        <v>-20100</v>
      </c>
      <c r="L24" s="85">
        <f>L15+L17+L19+L22</f>
        <v>1468664</v>
      </c>
      <c r="M24" s="87"/>
    </row>
    <row r="25" spans="1:13" ht="12.75" hidden="1">
      <c r="A25" s="4"/>
      <c r="B25" s="5" t="s">
        <v>43</v>
      </c>
      <c r="C25" s="4"/>
      <c r="D25" s="4"/>
      <c r="E25" s="4"/>
      <c r="F25" s="4"/>
      <c r="G25" s="6">
        <f>SUBTOTAL(9,G2:G23)</f>
        <v>1488764</v>
      </c>
      <c r="H25" s="6">
        <f>SUBTOTAL(9,H2:H23)</f>
        <v>1164328</v>
      </c>
      <c r="I25" s="7">
        <f>SUBTOTAL(9,I2:I23)</f>
        <v>12</v>
      </c>
      <c r="J25" s="7">
        <f>SUBTOTAL(9,J2:J23)</f>
        <v>1</v>
      </c>
      <c r="K25" s="16"/>
      <c r="L25" s="77"/>
      <c r="M25" s="4"/>
    </row>
  </sheetData>
  <printOptions/>
  <pageMargins left="0.31" right="0.31" top="1" bottom="1" header="0.5" footer="0.5"/>
  <pageSetup blackAndWhite="1" fitToHeight="1" fitToWidth="1" horizontalDpi="600" verticalDpi="600" orientation="landscape" scale="64" r:id="rId1"/>
  <headerFooter alignWithMargins="0">
    <oddHeader>&amp;C&amp;"MS Sans Serif,Bold"&amp;18Detail Spreadsheet for 2002-0109
&amp;14(First Quarter Omnibus)</oddHeader>
    <oddFooter>&amp;L&amp;[1:34 PM &amp;[2/8/02&amp;C&amp;P of &amp;N&amp;R&amp;A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2002-03-26T21:06:15Z</cp:lastPrinted>
  <dcterms:created xsi:type="dcterms:W3CDTF">2002-03-21T18:52:43Z</dcterms:created>
  <dcterms:modified xsi:type="dcterms:W3CDTF">2002-03-28T17:19:29Z</dcterms:modified>
  <cp:category/>
  <cp:version/>
  <cp:contentType/>
  <cp:contentStatus/>
</cp:coreProperties>
</file>