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2011 Updated FinPlan-HSL jt5-4" sheetId="1" r:id="rId1"/>
  </sheets>
  <externalReferences>
    <externalReference r:id="rId4"/>
  </externalReferences>
  <definedNames>
    <definedName name="Cell">#REF!</definedName>
    <definedName name="drop_down">'[1]Replacement Analysis'!$B$8:$B$27</definedName>
    <definedName name="Expenditures">#REF!</definedName>
    <definedName name="Form3BB" localSheetId="0" hidden="1">{"cxtransfer",#N/A,FALSE,"ReorgRevisted"}</definedName>
    <definedName name="Form3BB" hidden="1">{"cxtransfer",#N/A,FALSE,"ReorgRevisted"}</definedName>
    <definedName name="_xlnm.Print_Area" localSheetId="0">'2011 Updated FinPlan-HSL jt5-4'!$A$1:$G$40</definedName>
    <definedName name="PSQExp">#REF!</definedName>
    <definedName name="PSQFTEs">#REF!</definedName>
    <definedName name="PSQRev">#REF!</definedName>
    <definedName name="PSQTLTs">#REF!</definedName>
    <definedName name="Qry01_02_03Exp">#REF!</definedName>
    <definedName name="RefAdopted">#REF!</definedName>
    <definedName name="RefAppro">#REF!</definedName>
    <definedName name="RefFundExp">#REF!</definedName>
    <definedName name="RefFundRev">#REF!</definedName>
    <definedName name="Revenues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<sst xmlns="http://schemas.openxmlformats.org/spreadsheetml/2006/main" count="36" uniqueCount="36">
  <si>
    <t>Form 5</t>
  </si>
  <si>
    <t>2011 Updated Financial Plan</t>
  </si>
  <si>
    <t>Human Services Levy/1142</t>
  </si>
  <si>
    <t>Department of Community and Human Services/Community Services Division</t>
  </si>
  <si>
    <r>
      <t xml:space="preserve">     2009 Actual </t>
    </r>
    <r>
      <rPr>
        <b/>
        <vertAlign val="superscript"/>
        <sz val="10"/>
        <rFont val="Arial"/>
        <family val="2"/>
      </rPr>
      <t>1</t>
    </r>
  </si>
  <si>
    <t>2010 Adopted</t>
  </si>
  <si>
    <r>
      <t>2010 Actual</t>
    </r>
    <r>
      <rPr>
        <b/>
        <vertAlign val="superscript"/>
        <sz val="10"/>
        <rFont val="Arial"/>
        <family val="2"/>
      </rPr>
      <t xml:space="preserve"> 2</t>
    </r>
  </si>
  <si>
    <r>
      <t>2011 Updated</t>
    </r>
    <r>
      <rPr>
        <b/>
        <vertAlign val="superscript"/>
        <sz val="10"/>
        <rFont val="Arial"/>
        <family val="2"/>
      </rPr>
      <t>3</t>
    </r>
  </si>
  <si>
    <r>
      <t xml:space="preserve">2012 Projected </t>
    </r>
    <r>
      <rPr>
        <b/>
        <vertAlign val="superscript"/>
        <sz val="10"/>
        <rFont val="Arial"/>
        <family val="2"/>
      </rPr>
      <t>3</t>
    </r>
  </si>
  <si>
    <r>
      <t xml:space="preserve">2013 Projected </t>
    </r>
    <r>
      <rPr>
        <b/>
        <sz val="10"/>
        <rFont val="Arial"/>
        <family val="2"/>
      </rPr>
      <t xml:space="preserve"> </t>
    </r>
  </si>
  <si>
    <t>Beginning Fund Balance</t>
  </si>
  <si>
    <t>Revenues</t>
  </si>
  <si>
    <t>* Human Services Levy Millage</t>
  </si>
  <si>
    <t>* Interest Earnings</t>
  </si>
  <si>
    <t>Total Revenues</t>
  </si>
  <si>
    <t>Expenditures</t>
  </si>
  <si>
    <t>* Administration and Board Support</t>
  </si>
  <si>
    <t>* Services and Capital</t>
  </si>
  <si>
    <t>Total Expenditures</t>
  </si>
  <si>
    <t>Estimated Underexpenditures</t>
  </si>
  <si>
    <t>Other Fund Transactions</t>
  </si>
  <si>
    <t>Total Other Fund Transations</t>
  </si>
  <si>
    <t>Ending Fund Balance</t>
  </si>
  <si>
    <t>Reserves &amp; Designations</t>
  </si>
  <si>
    <t>* Encumbrances for Contracted Providers</t>
  </si>
  <si>
    <t>* Capital Projects Commitments</t>
  </si>
  <si>
    <t>* Service Program Commitments</t>
  </si>
  <si>
    <t>Total Reserves &amp; Designations</t>
  </si>
  <si>
    <r>
      <t>Ending Undesignated Fund Balance</t>
    </r>
    <r>
      <rPr>
        <vertAlign val="superscript"/>
        <sz val="10"/>
        <rFont val="Arial"/>
        <family val="2"/>
      </rPr>
      <t>4</t>
    </r>
  </si>
  <si>
    <r>
      <t>Target Fund Balance</t>
    </r>
    <r>
      <rPr>
        <vertAlign val="superscript"/>
        <sz val="10"/>
        <rFont val="Arial"/>
        <family val="2"/>
      </rPr>
      <t>5</t>
    </r>
  </si>
  <si>
    <t>Financial Plan Notes:</t>
  </si>
  <si>
    <r>
      <t>1</t>
    </r>
    <r>
      <rPr>
        <sz val="8"/>
        <rFont val="Arial"/>
        <family val="2"/>
      </rPr>
      <t xml:space="preserve"> 2009 Actuals are from the 2009 Comprehensive Annual Financial Report (CAFR).</t>
    </r>
  </si>
  <si>
    <r>
      <t>2</t>
    </r>
    <r>
      <rPr>
        <sz val="8"/>
        <rFont val="Arial"/>
        <family val="2"/>
      </rPr>
      <t xml:space="preserve"> 2010 Actuals are based on Accounting Resrouce Management System (ARMS) 14th Month.</t>
    </r>
  </si>
  <si>
    <r>
      <t xml:space="preserve">3 </t>
    </r>
    <r>
      <rPr>
        <sz val="8"/>
        <rFont val="Arial"/>
        <family val="2"/>
      </rPr>
      <t xml:space="preserve">2011 and 2012 revenue are based on Performance, Strategy and Budget (PSB) projections for property tax and interest. </t>
    </r>
  </si>
  <si>
    <r>
      <t>4</t>
    </r>
    <r>
      <rPr>
        <sz val="8"/>
        <rFont val="Arial"/>
        <family val="2"/>
      </rPr>
      <t xml:space="preserve"> Ending undesignated fund balance estimated for 2011 is intended to support levy closeout and related direct service expenses in 2012.</t>
    </r>
  </si>
  <si>
    <r>
      <t>5</t>
    </r>
    <r>
      <rPr>
        <sz val="8"/>
        <rFont val="Arial"/>
        <family val="2"/>
      </rPr>
      <t xml:space="preserve"> Target fund balance is based on agreement with PSB.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</si>
</sst>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ill="1">
      <alignment/>
      <protection/>
    </xf>
    <xf numFmtId="0" fontId="5" fillId="0" borderId="0" xfId="55" applyFont="1" applyFill="1" applyAlignment="1">
      <alignment horizontal="center"/>
      <protection/>
    </xf>
    <xf numFmtId="0" fontId="2" fillId="0" borderId="10" xfId="55" applyBorder="1">
      <alignment/>
      <protection/>
    </xf>
    <xf numFmtId="0" fontId="5" fillId="0" borderId="10" xfId="55" applyFont="1" applyBorder="1" applyAlignment="1">
      <alignment horizontal="center" wrapText="1"/>
      <protection/>
    </xf>
    <xf numFmtId="0" fontId="2" fillId="0" borderId="11" xfId="55" applyBorder="1">
      <alignment/>
      <protection/>
    </xf>
    <xf numFmtId="164" fontId="0" fillId="0" borderId="10" xfId="44" applyNumberFormat="1" applyFont="1" applyBorder="1" applyAlignment="1">
      <alignment/>
    </xf>
    <xf numFmtId="0" fontId="5" fillId="0" borderId="12" xfId="55" applyFont="1" applyBorder="1">
      <alignment/>
      <protection/>
    </xf>
    <xf numFmtId="165" fontId="0" fillId="0" borderId="13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2" fillId="0" borderId="15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0" fontId="5" fillId="0" borderId="11" xfId="55" applyFont="1" applyBorder="1">
      <alignment/>
      <protection/>
    </xf>
    <xf numFmtId="165" fontId="5" fillId="0" borderId="16" xfId="42" applyNumberFormat="1" applyFont="1" applyBorder="1" applyAlignment="1">
      <alignment/>
    </xf>
    <xf numFmtId="165" fontId="5" fillId="0" borderId="16" xfId="42" applyNumberFormat="1" applyFont="1" applyFill="1" applyBorder="1" applyAlignment="1">
      <alignment/>
    </xf>
    <xf numFmtId="165" fontId="5" fillId="0" borderId="15" xfId="42" applyNumberFormat="1" applyFont="1" applyBorder="1" applyAlignment="1">
      <alignment/>
    </xf>
    <xf numFmtId="0" fontId="2" fillId="0" borderId="17" xfId="55" applyBorder="1">
      <alignment/>
      <protection/>
    </xf>
    <xf numFmtId="165" fontId="2" fillId="33" borderId="17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18" xfId="42" applyNumberFormat="1" applyFont="1" applyFill="1" applyBorder="1" applyAlignment="1">
      <alignment/>
    </xf>
    <xf numFmtId="0" fontId="2" fillId="0" borderId="12" xfId="55" applyBorder="1">
      <alignment/>
      <protection/>
    </xf>
    <xf numFmtId="165" fontId="0" fillId="0" borderId="16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2" fillId="0" borderId="17" xfId="55" applyFont="1" applyBorder="1">
      <alignment/>
      <protection/>
    </xf>
    <xf numFmtId="0" fontId="2" fillId="0" borderId="0" xfId="55" applyBorder="1">
      <alignment/>
      <protection/>
    </xf>
    <xf numFmtId="0" fontId="2" fillId="0" borderId="14" xfId="55" applyBorder="1">
      <alignment/>
      <protection/>
    </xf>
    <xf numFmtId="0" fontId="2" fillId="0" borderId="10" xfId="55" applyFont="1" applyBorder="1">
      <alignment/>
      <protection/>
    </xf>
    <xf numFmtId="0" fontId="5" fillId="0" borderId="0" xfId="55" applyFont="1">
      <alignment/>
      <protection/>
    </xf>
    <xf numFmtId="0" fontId="8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0"/>
  <sheetViews>
    <sheetView tabSelected="1" view="pageLayout" workbookViewId="0" topLeftCell="A1">
      <selection activeCell="E31" sqref="E31"/>
    </sheetView>
  </sheetViews>
  <sheetFormatPr defaultColWidth="9.140625" defaultRowHeight="15"/>
  <cols>
    <col min="1" max="1" width="37.8515625" style="1" customWidth="1"/>
    <col min="2" max="2" width="16.421875" style="1" bestFit="1" customWidth="1"/>
    <col min="3" max="3" width="17.7109375" style="1" bestFit="1" customWidth="1"/>
    <col min="4" max="4" width="16.57421875" style="1" bestFit="1" customWidth="1"/>
    <col min="5" max="5" width="18.28125" style="1" bestFit="1" customWidth="1"/>
    <col min="6" max="6" width="20.57421875" style="1" bestFit="1" customWidth="1"/>
    <col min="7" max="7" width="13.28125" style="1" customWidth="1"/>
    <col min="8" max="16384" width="9.140625" style="1" customWidth="1"/>
  </cols>
  <sheetData>
    <row r="1" spans="1:7" ht="26.25">
      <c r="A1" s="31" t="s">
        <v>0</v>
      </c>
      <c r="B1" s="31"/>
      <c r="C1" s="31"/>
      <c r="D1" s="31"/>
      <c r="E1" s="31"/>
      <c r="F1" s="31"/>
      <c r="G1" s="31"/>
    </row>
    <row r="2" spans="1:7" ht="15.75">
      <c r="A2" s="32" t="s">
        <v>1</v>
      </c>
      <c r="B2" s="32"/>
      <c r="C2" s="32"/>
      <c r="D2" s="32"/>
      <c r="E2" s="32"/>
      <c r="F2" s="32"/>
      <c r="G2" s="32"/>
    </row>
    <row r="3" spans="1:7" s="2" customFormat="1" ht="12.75">
      <c r="A3" s="33" t="s">
        <v>2</v>
      </c>
      <c r="B3" s="33"/>
      <c r="C3" s="33"/>
      <c r="D3" s="33"/>
      <c r="E3" s="33"/>
      <c r="F3" s="33"/>
      <c r="G3" s="33"/>
    </row>
    <row r="4" spans="1:7" s="2" customFormat="1" ht="12.75">
      <c r="A4" s="33" t="s">
        <v>3</v>
      </c>
      <c r="B4" s="33"/>
      <c r="C4" s="33"/>
      <c r="D4" s="33"/>
      <c r="E4" s="33"/>
      <c r="F4" s="33"/>
      <c r="G4" s="33"/>
    </row>
    <row r="5" spans="1:7" s="2" customFormat="1" ht="12.75">
      <c r="A5" s="3"/>
      <c r="B5" s="3"/>
      <c r="C5" s="3"/>
      <c r="D5" s="3"/>
      <c r="E5" s="3"/>
      <c r="F5" s="3"/>
      <c r="G5" s="3"/>
    </row>
    <row r="7" spans="1:7" ht="25.5">
      <c r="A7" s="4"/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</row>
    <row r="8" spans="1:7" ht="15">
      <c r="A8" s="6" t="s">
        <v>10</v>
      </c>
      <c r="B8" s="7">
        <v>11944510.15</v>
      </c>
      <c r="C8" s="7">
        <v>9096639.780000001</v>
      </c>
      <c r="D8" s="7">
        <f>B24</f>
        <v>11183297.7</v>
      </c>
      <c r="E8" s="7">
        <f>D24</f>
        <v>6757982.699999999</v>
      </c>
      <c r="F8" s="7">
        <f>E24</f>
        <v>2179154.6999999993</v>
      </c>
      <c r="G8" s="7">
        <f>F24</f>
        <v>0</v>
      </c>
    </row>
    <row r="9" spans="1:7" ht="15">
      <c r="A9" s="8" t="s">
        <v>11</v>
      </c>
      <c r="B9" s="9"/>
      <c r="C9" s="9"/>
      <c r="D9" s="9"/>
      <c r="E9" s="9"/>
      <c r="F9" s="9"/>
      <c r="G9" s="10"/>
    </row>
    <row r="10" spans="1:7" ht="15">
      <c r="A10" s="11" t="s">
        <v>12</v>
      </c>
      <c r="B10" s="11">
        <v>7402788</v>
      </c>
      <c r="C10" s="11">
        <v>7545629</v>
      </c>
      <c r="D10" s="11">
        <v>7586633</v>
      </c>
      <c r="E10" s="12">
        <v>7657495</v>
      </c>
      <c r="F10" s="12">
        <v>0</v>
      </c>
      <c r="G10" s="13">
        <v>0</v>
      </c>
    </row>
    <row r="11" spans="1:7" ht="15">
      <c r="A11" s="11" t="s">
        <v>13</v>
      </c>
      <c r="B11" s="11">
        <v>265695</v>
      </c>
      <c r="C11" s="11">
        <v>79000</v>
      </c>
      <c r="D11" s="11">
        <v>142917</v>
      </c>
      <c r="E11" s="12">
        <v>22407</v>
      </c>
      <c r="F11" s="12">
        <v>12553</v>
      </c>
      <c r="G11" s="13">
        <v>0</v>
      </c>
    </row>
    <row r="12" spans="1:7" ht="15">
      <c r="A12" s="11"/>
      <c r="B12" s="11"/>
      <c r="C12" s="11"/>
      <c r="D12" s="11"/>
      <c r="E12" s="12"/>
      <c r="F12" s="12"/>
      <c r="G12" s="13"/>
    </row>
    <row r="13" spans="1:7" ht="12.75">
      <c r="A13" s="14" t="s">
        <v>14</v>
      </c>
      <c r="B13" s="15">
        <f aca="true" t="shared" si="0" ref="B13:G13">SUM(B9:B12)</f>
        <v>7668483</v>
      </c>
      <c r="C13" s="15">
        <f t="shared" si="0"/>
        <v>7624629</v>
      </c>
      <c r="D13" s="15">
        <f t="shared" si="0"/>
        <v>7729550</v>
      </c>
      <c r="E13" s="16">
        <f t="shared" si="0"/>
        <v>7679902</v>
      </c>
      <c r="F13" s="16">
        <f t="shared" si="0"/>
        <v>12553</v>
      </c>
      <c r="G13" s="16">
        <f t="shared" si="0"/>
        <v>0</v>
      </c>
    </row>
    <row r="14" spans="1:7" ht="15">
      <c r="A14" s="8" t="s">
        <v>15</v>
      </c>
      <c r="B14" s="9"/>
      <c r="C14" s="9"/>
      <c r="D14" s="9"/>
      <c r="E14" s="9"/>
      <c r="F14" s="9"/>
      <c r="G14" s="10"/>
    </row>
    <row r="15" spans="1:7" ht="15">
      <c r="A15" s="11" t="s">
        <v>16</v>
      </c>
      <c r="B15" s="11">
        <v>-473664</v>
      </c>
      <c r="C15" s="11">
        <v>-544353</v>
      </c>
      <c r="D15" s="11">
        <v>-539689</v>
      </c>
      <c r="E15" s="11">
        <v>-537036</v>
      </c>
      <c r="F15" s="11">
        <v>-446330</v>
      </c>
      <c r="G15" s="10"/>
    </row>
    <row r="16" spans="1:7" ht="15">
      <c r="A16" s="11" t="s">
        <v>17</v>
      </c>
      <c r="B16" s="11">
        <v>-7956031.45</v>
      </c>
      <c r="C16" s="11">
        <v>-13629826</v>
      </c>
      <c r="D16" s="11">
        <v>-11615176</v>
      </c>
      <c r="E16" s="11">
        <f>-10172115-1549579</f>
        <v>-11721694</v>
      </c>
      <c r="F16" s="11">
        <f>-F8-F13-F15</f>
        <v>-1745377.6999999993</v>
      </c>
      <c r="G16" s="10"/>
    </row>
    <row r="17" spans="1:7" ht="15">
      <c r="A17" s="11"/>
      <c r="B17" s="11"/>
      <c r="C17" s="11"/>
      <c r="D17" s="11"/>
      <c r="E17" s="11"/>
      <c r="F17" s="11"/>
      <c r="G17" s="10"/>
    </row>
    <row r="18" spans="1:7" ht="12.75">
      <c r="A18" s="14" t="s">
        <v>18</v>
      </c>
      <c r="B18" s="17">
        <f>SUM(B15:B17)</f>
        <v>-8429695.45</v>
      </c>
      <c r="C18" s="15">
        <f>SUM(C14:C17)</f>
        <v>-14174179</v>
      </c>
      <c r="D18" s="15">
        <f>SUM(D14:D17)</f>
        <v>-12154865</v>
      </c>
      <c r="E18" s="15">
        <f>SUM(E14:E17)</f>
        <v>-12258730</v>
      </c>
      <c r="F18" s="15">
        <f>SUM(F14:F17)</f>
        <v>-2191707.6999999993</v>
      </c>
      <c r="G18" s="15">
        <f>SUM(G14:G17)</f>
        <v>0</v>
      </c>
    </row>
    <row r="19" spans="1:7" ht="15">
      <c r="A19" s="18" t="s">
        <v>19</v>
      </c>
      <c r="B19" s="19"/>
      <c r="C19" s="20"/>
      <c r="D19" s="20"/>
      <c r="E19" s="20"/>
      <c r="F19" s="20"/>
      <c r="G19" s="21"/>
    </row>
    <row r="20" spans="1:7" ht="15">
      <c r="A20" s="22" t="s">
        <v>20</v>
      </c>
      <c r="B20" s="9"/>
      <c r="C20" s="9"/>
      <c r="D20" s="9"/>
      <c r="E20" s="9"/>
      <c r="F20" s="9"/>
      <c r="G20" s="10"/>
    </row>
    <row r="21" spans="1:7" ht="15">
      <c r="A21" s="22"/>
      <c r="B21" s="11"/>
      <c r="C21" s="11"/>
      <c r="D21" s="11"/>
      <c r="E21" s="11"/>
      <c r="F21" s="11"/>
      <c r="G21" s="10"/>
    </row>
    <row r="22" spans="1:7" ht="15">
      <c r="A22" s="22"/>
      <c r="B22" s="11"/>
      <c r="C22" s="11"/>
      <c r="D22" s="11"/>
      <c r="E22" s="11"/>
      <c r="F22" s="11"/>
      <c r="G22" s="10"/>
    </row>
    <row r="23" spans="1:7" ht="15">
      <c r="A23" s="6" t="s">
        <v>21</v>
      </c>
      <c r="B23" s="23">
        <f aca="true" t="shared" si="1" ref="B23:G23">SUM(B20:B22)</f>
        <v>0</v>
      </c>
      <c r="C23" s="23">
        <f t="shared" si="1"/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</row>
    <row r="24" spans="1:7" ht="15">
      <c r="A24" s="18" t="s">
        <v>22</v>
      </c>
      <c r="B24" s="24">
        <f aca="true" t="shared" si="2" ref="B24:G24">B8+B13+B18+B19+B23</f>
        <v>11183297.7</v>
      </c>
      <c r="C24" s="24">
        <f t="shared" si="2"/>
        <v>2547089.780000001</v>
      </c>
      <c r="D24" s="24">
        <f t="shared" si="2"/>
        <v>6757982.699999999</v>
      </c>
      <c r="E24" s="24">
        <f t="shared" si="2"/>
        <v>2179154.6999999993</v>
      </c>
      <c r="F24" s="24">
        <f t="shared" si="2"/>
        <v>0</v>
      </c>
      <c r="G24" s="24">
        <f t="shared" si="2"/>
        <v>0</v>
      </c>
    </row>
    <row r="25" spans="1:7" ht="15">
      <c r="A25" s="22" t="s">
        <v>23</v>
      </c>
      <c r="B25" s="9"/>
      <c r="C25" s="9"/>
      <c r="D25" s="9"/>
      <c r="E25" s="9"/>
      <c r="F25" s="9"/>
      <c r="G25" s="10"/>
    </row>
    <row r="26" spans="1:7" ht="15">
      <c r="A26" s="22" t="s">
        <v>24</v>
      </c>
      <c r="B26" s="11">
        <v>-621902</v>
      </c>
      <c r="C26" s="11"/>
      <c r="D26" s="11">
        <v>-1549579</v>
      </c>
      <c r="E26" s="11"/>
      <c r="F26" s="11"/>
      <c r="G26" s="10"/>
    </row>
    <row r="27" spans="1:7" ht="15">
      <c r="A27" s="22" t="s">
        <v>25</v>
      </c>
      <c r="B27" s="11">
        <v>-1862465</v>
      </c>
      <c r="C27" s="11"/>
      <c r="D27" s="12">
        <v>-550000</v>
      </c>
      <c r="E27" s="12">
        <v>-550000</v>
      </c>
      <c r="F27" s="11"/>
      <c r="G27" s="10"/>
    </row>
    <row r="28" spans="1:7" ht="15">
      <c r="A28" s="22" t="s">
        <v>26</v>
      </c>
      <c r="B28" s="11">
        <v>-6246178</v>
      </c>
      <c r="C28" s="11">
        <v>-1460432</v>
      </c>
      <c r="D28" s="12">
        <f>-(13629826-11615176-1549579)-2851391</f>
        <v>-3316462</v>
      </c>
      <c r="E28" s="12">
        <f>-803449+200000</f>
        <v>-603449</v>
      </c>
      <c r="F28" s="11"/>
      <c r="G28" s="10"/>
    </row>
    <row r="29" spans="1:7" ht="15">
      <c r="A29" s="22"/>
      <c r="B29" s="11"/>
      <c r="C29" s="11"/>
      <c r="D29" s="11"/>
      <c r="E29" s="11"/>
      <c r="F29" s="11"/>
      <c r="G29" s="10"/>
    </row>
    <row r="30" spans="1:7" ht="15">
      <c r="A30" s="6" t="s">
        <v>27</v>
      </c>
      <c r="B30" s="23">
        <f aca="true" t="shared" si="3" ref="B30:G30">SUM(B25:B29)</f>
        <v>-8730545</v>
      </c>
      <c r="C30" s="23">
        <f t="shared" si="3"/>
        <v>-1460432</v>
      </c>
      <c r="D30" s="23">
        <f t="shared" si="3"/>
        <v>-5416041</v>
      </c>
      <c r="E30" s="23">
        <f t="shared" si="3"/>
        <v>-1153449</v>
      </c>
      <c r="F30" s="23">
        <f t="shared" si="3"/>
        <v>0</v>
      </c>
      <c r="G30" s="23">
        <f t="shared" si="3"/>
        <v>0</v>
      </c>
    </row>
    <row r="31" spans="1:7" ht="15">
      <c r="A31" s="25" t="s">
        <v>28</v>
      </c>
      <c r="B31" s="7">
        <f aca="true" t="shared" si="4" ref="B31:G31">B24+B30</f>
        <v>2452752.6999999993</v>
      </c>
      <c r="C31" s="7">
        <f t="shared" si="4"/>
        <v>1086657.7800000012</v>
      </c>
      <c r="D31" s="7">
        <f t="shared" si="4"/>
        <v>1341941.6999999993</v>
      </c>
      <c r="E31" s="7">
        <f t="shared" si="4"/>
        <v>1025705.6999999993</v>
      </c>
      <c r="F31" s="7">
        <f t="shared" si="4"/>
        <v>0</v>
      </c>
      <c r="G31" s="7">
        <f t="shared" si="4"/>
        <v>0</v>
      </c>
    </row>
    <row r="32" spans="1:7" ht="12.75">
      <c r="A32" s="22"/>
      <c r="B32" s="26"/>
      <c r="C32" s="26"/>
      <c r="D32" s="26"/>
      <c r="E32" s="26"/>
      <c r="F32" s="26"/>
      <c r="G32" s="27"/>
    </row>
    <row r="33" spans="1:7" ht="15">
      <c r="A33" s="28" t="s">
        <v>29</v>
      </c>
      <c r="B33" s="7">
        <v>1000000</v>
      </c>
      <c r="C33" s="7">
        <v>1000000</v>
      </c>
      <c r="D33" s="7">
        <v>1000000</v>
      </c>
      <c r="E33" s="7">
        <v>1000000</v>
      </c>
      <c r="F33" s="7">
        <v>0</v>
      </c>
      <c r="G33" s="7">
        <v>0</v>
      </c>
    </row>
    <row r="35" ht="12.75">
      <c r="A35" s="29" t="s">
        <v>30</v>
      </c>
    </row>
    <row r="36" ht="12.75">
      <c r="A36" s="30" t="s">
        <v>31</v>
      </c>
    </row>
    <row r="37" ht="12.75">
      <c r="A37" s="30" t="s">
        <v>32</v>
      </c>
    </row>
    <row r="38" ht="12.75">
      <c r="A38" s="30" t="s">
        <v>33</v>
      </c>
    </row>
    <row r="39" ht="12.75">
      <c r="A39" s="30" t="s">
        <v>34</v>
      </c>
    </row>
    <row r="40" ht="12.75">
      <c r="A40" s="30" t="s">
        <v>35</v>
      </c>
    </row>
  </sheetData>
  <sheetProtection/>
  <mergeCells count="4">
    <mergeCell ref="A1:G1"/>
    <mergeCell ref="A2:G2"/>
    <mergeCell ref="A3:G3"/>
    <mergeCell ref="A4:G4"/>
  </mergeCells>
  <printOptions horizontalCentered="1" verticalCentered="1"/>
  <pageMargins left="0.75" right="0.74" top="0.75" bottom="1.01" header="0.45" footer="0.65"/>
  <pageSetup horizontalDpi="600" verticalDpi="600" orientation="landscape" scale="83" r:id="rId1"/>
  <headerFooter alignWithMargins="0">
    <oddHeader>&amp;C13532&amp;R&amp;"Arial,Bold"&amp;12Attachment C</oddHeader>
    <oddFooter>&amp;L&amp;12Prepared by the Department of Community and Human Services&amp;R&amp;12Page 1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entrekt</dc:creator>
  <cp:keywords/>
  <dc:description/>
  <cp:lastModifiedBy>Blossey, Linda</cp:lastModifiedBy>
  <cp:lastPrinted>2011-08-16T17:24:24Z</cp:lastPrinted>
  <dcterms:created xsi:type="dcterms:W3CDTF">2011-05-26T20:07:32Z</dcterms:created>
  <dcterms:modified xsi:type="dcterms:W3CDTF">2011-08-16T17:24:37Z</dcterms:modified>
  <cp:category/>
  <cp:version/>
  <cp:contentType/>
  <cp:contentStatus/>
</cp:coreProperties>
</file>