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75" windowWidth="12120" windowHeight="7005" tabRatio="357" activeTab="0"/>
  </bookViews>
  <sheets>
    <sheet name="Roads Final" sheetId="1" r:id="rId1"/>
  </sheets>
  <definedNames>
    <definedName name="_xlnm.Print_Area" localSheetId="0">'Roads Final'!$A$2:$L$122</definedName>
    <definedName name="_xlnm.Print_Titles" localSheetId="0">'Roads Final'!$1:$5</definedName>
  </definedNames>
  <calcPr fullCalcOnLoad="1"/>
</workbook>
</file>

<file path=xl/sharedStrings.xml><?xml version="1.0" encoding="utf-8"?>
<sst xmlns="http://schemas.openxmlformats.org/spreadsheetml/2006/main" count="235" uniqueCount="217">
  <si>
    <t xml:space="preserve">Attachment 3 </t>
  </si>
  <si>
    <t>Avondale Road Phase II</t>
  </si>
  <si>
    <t>Emergency Generators</t>
  </si>
  <si>
    <t>Fund</t>
  </si>
  <si>
    <t>Project</t>
  </si>
  <si>
    <t>2004</t>
  </si>
  <si>
    <t>2005</t>
  </si>
  <si>
    <t>2006</t>
  </si>
  <si>
    <t>2007</t>
  </si>
  <si>
    <t>2008</t>
  </si>
  <si>
    <t>Proposed Ordinance 2002 - 829, Section 117:Roads Capital Improvement Program</t>
  </si>
  <si>
    <t>Description</t>
  </si>
  <si>
    <t xml:space="preserve"> </t>
  </si>
  <si>
    <t>2003 - 2008</t>
  </si>
  <si>
    <t xml:space="preserve">Total </t>
  </si>
  <si>
    <t>RENTON MAINTENANCE FACIL</t>
  </si>
  <si>
    <t>400199</t>
  </si>
  <si>
    <t>Renton Buildings - Paint</t>
  </si>
  <si>
    <t>800101</t>
  </si>
  <si>
    <t>Renton Bldg Bond Debt Retirement</t>
  </si>
  <si>
    <t>Total - Fund 3850 - 2003 Proposed</t>
  </si>
  <si>
    <t>COUNTY ROAD CONSTRUCTION</t>
  </si>
  <si>
    <t>000590</t>
  </si>
  <si>
    <t>Transport Need/Priority Array</t>
  </si>
  <si>
    <t>000593</t>
  </si>
  <si>
    <t>Bridge Study Timber</t>
  </si>
  <si>
    <t>100103</t>
  </si>
  <si>
    <t>NE 124th St Road Raising</t>
  </si>
  <si>
    <t>100298</t>
  </si>
  <si>
    <t>York Br #225C</t>
  </si>
  <si>
    <t>100389</t>
  </si>
  <si>
    <t>NE 124th St Ph. II</t>
  </si>
  <si>
    <t>100395</t>
  </si>
  <si>
    <t>Lakepointe Drive</t>
  </si>
  <si>
    <t>100397</t>
  </si>
  <si>
    <t>Woodinville-Duvall Rd</t>
  </si>
  <si>
    <t>100498</t>
  </si>
  <si>
    <t>Juanita-Woodinville Way Ph II</t>
  </si>
  <si>
    <t>100701</t>
  </si>
  <si>
    <t>NE 133rd St</t>
  </si>
  <si>
    <t>100799</t>
  </si>
  <si>
    <t>Woodinville-Duvall Rd @ Avondale Rd NE</t>
  </si>
  <si>
    <t>100901</t>
  </si>
  <si>
    <t>Novelty Hill Rd - Redmond</t>
  </si>
  <si>
    <t>100992</t>
  </si>
  <si>
    <t>Novelty Hill Rd</t>
  </si>
  <si>
    <t>101088</t>
  </si>
  <si>
    <t>NE 132nd St / NE 128th St</t>
  </si>
  <si>
    <t>101101</t>
  </si>
  <si>
    <t>238th Ave NE @ NE Union Hill Rd</t>
  </si>
  <si>
    <t>101289</t>
  </si>
  <si>
    <t>SPAR - North Link</t>
  </si>
  <si>
    <t>101296</t>
  </si>
  <si>
    <t>124th Ave NE</t>
  </si>
  <si>
    <t>101496</t>
  </si>
  <si>
    <t>NE 124th St Signal Interconnect</t>
  </si>
  <si>
    <t>200103</t>
  </si>
  <si>
    <t>Stossell Creek Way</t>
  </si>
  <si>
    <t>200108</t>
  </si>
  <si>
    <t>Patterson Creek Br #180L</t>
  </si>
  <si>
    <t>200200</t>
  </si>
  <si>
    <t>Harris Creek Br #5003</t>
  </si>
  <si>
    <t>200208</t>
  </si>
  <si>
    <t>Bandaret Br #493B</t>
  </si>
  <si>
    <t>200294</t>
  </si>
  <si>
    <t>Meadowbrook Br #1726A</t>
  </si>
  <si>
    <t>200308</t>
  </si>
  <si>
    <t>May Creek Br #5005</t>
  </si>
  <si>
    <t>200394</t>
  </si>
  <si>
    <t>Tolt Br #1834A</t>
  </si>
  <si>
    <t>200397</t>
  </si>
  <si>
    <t>Preston Br #682A</t>
  </si>
  <si>
    <t>200498</t>
  </si>
  <si>
    <t>Edgewick Br #617B</t>
  </si>
  <si>
    <t>200599</t>
  </si>
  <si>
    <t>Woodinville-Duvall Rd @ W. Snoqualmie Valley Rd</t>
  </si>
  <si>
    <t>200600</t>
  </si>
  <si>
    <t>Kelly Rd-Cherry Creek Br #5008</t>
  </si>
  <si>
    <t>200698</t>
  </si>
  <si>
    <t>Preston-Fall City Rd</t>
  </si>
  <si>
    <t>200804</t>
  </si>
  <si>
    <t>Newport Way Sidewalks</t>
  </si>
  <si>
    <t>200891</t>
  </si>
  <si>
    <t>Coal Creek Parkway</t>
  </si>
  <si>
    <t>200994</t>
  </si>
  <si>
    <t>Mount Si Br. #2550-A</t>
  </si>
  <si>
    <t>201101</t>
  </si>
  <si>
    <t>NE 124th St @ W. Snoqualmie Valley</t>
  </si>
  <si>
    <t>201197</t>
  </si>
  <si>
    <t>E. Lk Sammamish Pkwy Safety St 1</t>
  </si>
  <si>
    <t>201597</t>
  </si>
  <si>
    <t>Issaquah-Fall City Rd Ph III</t>
  </si>
  <si>
    <t>201896</t>
  </si>
  <si>
    <t>150th Ave SE</t>
  </si>
  <si>
    <t>300101</t>
  </si>
  <si>
    <t>Quartermaster Harbor Seawall</t>
  </si>
  <si>
    <t>300103</t>
  </si>
  <si>
    <t>North Highline Quick Response Projects</t>
  </si>
  <si>
    <t>300197</t>
  </si>
  <si>
    <t>South Park Br #3179</t>
  </si>
  <si>
    <t>300202</t>
  </si>
  <si>
    <t>SE 312th St</t>
  </si>
  <si>
    <t>300298</t>
  </si>
  <si>
    <t>Dockton Rd SW Seawall</t>
  </si>
  <si>
    <t>300301</t>
  </si>
  <si>
    <t>1st Ave S. Urban Retrofit</t>
  </si>
  <si>
    <t>300504</t>
  </si>
  <si>
    <t>Park Lake Homes Roadway Improvements</t>
  </si>
  <si>
    <t>300599</t>
  </si>
  <si>
    <t>Des Moines Memorial Dr</t>
  </si>
  <si>
    <t>300604</t>
  </si>
  <si>
    <t>Military Rd S. @ S. 272nd St</t>
  </si>
  <si>
    <t>300800</t>
  </si>
  <si>
    <t>42nd Ave S. @ S. 272nd St</t>
  </si>
  <si>
    <t>300988</t>
  </si>
  <si>
    <t>South Park Br #3179 Maintenance</t>
  </si>
  <si>
    <t>301200</t>
  </si>
  <si>
    <t>Peasley Canyon Rd @ S. 321st St</t>
  </si>
  <si>
    <t>400102</t>
  </si>
  <si>
    <t>Wynaco Br #3194</t>
  </si>
  <si>
    <t>400197</t>
  </si>
  <si>
    <t>140th Ave SE @ Petrovitsky Rd</t>
  </si>
  <si>
    <t>400301</t>
  </si>
  <si>
    <t>SE 208th St @ 105th Pl SE</t>
  </si>
  <si>
    <t>400600</t>
  </si>
  <si>
    <t>Berrydale Overcrossing 3086OX</t>
  </si>
  <si>
    <t>400698</t>
  </si>
  <si>
    <t>Benson Rd SE (SR-515) @ Carr Rd</t>
  </si>
  <si>
    <t>400898</t>
  </si>
  <si>
    <t>Carr Road</t>
  </si>
  <si>
    <t>401195</t>
  </si>
  <si>
    <t>140th Ave SE</t>
  </si>
  <si>
    <t>401288</t>
  </si>
  <si>
    <t>Elliott Br #3166 w/approaches</t>
  </si>
  <si>
    <t>401498</t>
  </si>
  <si>
    <t>Taylor Creek Relocation</t>
  </si>
  <si>
    <t>401595</t>
  </si>
  <si>
    <t>SE 192nd St</t>
  </si>
  <si>
    <t>500298</t>
  </si>
  <si>
    <t>SE 277th St</t>
  </si>
  <si>
    <t>500399</t>
  </si>
  <si>
    <t>Soos Creek Br #3106</t>
  </si>
  <si>
    <t>709595</t>
  </si>
  <si>
    <t>C/W Bridge Painting</t>
  </si>
  <si>
    <t>800198</t>
  </si>
  <si>
    <t>W. Galer Bond Debt Retirement</t>
  </si>
  <si>
    <t>800201</t>
  </si>
  <si>
    <t>CIP Bond Debt Payment</t>
  </si>
  <si>
    <t>999386</t>
  </si>
  <si>
    <t>Cost Model Contingency- 386</t>
  </si>
  <si>
    <t>999995</t>
  </si>
  <si>
    <t>Environmental Mitigation</t>
  </si>
  <si>
    <t>RDCW01</t>
  </si>
  <si>
    <t>ESA/SAO Mitigation - Maintenance</t>
  </si>
  <si>
    <t>RDCW02</t>
  </si>
  <si>
    <t>C/W Railroad Xing</t>
  </si>
  <si>
    <t>RDCW03</t>
  </si>
  <si>
    <t>Corridor Studies</t>
  </si>
  <si>
    <t>RDCW04</t>
  </si>
  <si>
    <t>C/W Guardrail Program</t>
  </si>
  <si>
    <t>RDCW06</t>
  </si>
  <si>
    <t>C/W Pedestrian Safety &amp; Mobility</t>
  </si>
  <si>
    <t>RDCW07</t>
  </si>
  <si>
    <t>Intelligent Traffic Management Systems (ITMS)</t>
  </si>
  <si>
    <t>RDCW09</t>
  </si>
  <si>
    <t>Fish and Habitat Restoration Program</t>
  </si>
  <si>
    <t>RDCW10</t>
  </si>
  <si>
    <t>C/W Bridge Seismic Retrofit</t>
  </si>
  <si>
    <t>RDCW11</t>
  </si>
  <si>
    <t>Bridge Priority Maintenance</t>
  </si>
  <si>
    <t>RDCW12</t>
  </si>
  <si>
    <t>County Wide 3R</t>
  </si>
  <si>
    <t>RDCW13</t>
  </si>
  <si>
    <t>School Pathways</t>
  </si>
  <si>
    <t>RDCW14</t>
  </si>
  <si>
    <t>Project Formulation</t>
  </si>
  <si>
    <t>RDCW15</t>
  </si>
  <si>
    <t>RID/LID Participation</t>
  </si>
  <si>
    <t>RDCW16</t>
  </si>
  <si>
    <t>Permit Monitoring &amp; Remed.</t>
  </si>
  <si>
    <t>RDCW17</t>
  </si>
  <si>
    <t>Agreement with Other Agencies</t>
  </si>
  <si>
    <t>RDCW18</t>
  </si>
  <si>
    <t>C/W Drainage Project</t>
  </si>
  <si>
    <t>RDCW19</t>
  </si>
  <si>
    <t>C/W Signals</t>
  </si>
  <si>
    <t>RDCW21</t>
  </si>
  <si>
    <t>Stormwater Retrofit Program</t>
  </si>
  <si>
    <t>RDCW22</t>
  </si>
  <si>
    <t>TEA-21 Funding Small Cities</t>
  </si>
  <si>
    <t>RDCW24</t>
  </si>
  <si>
    <t>Neighborhood Road Enhancement Prog.</t>
  </si>
  <si>
    <t>RDCW25</t>
  </si>
  <si>
    <t>Regional Matching Projects</t>
  </si>
  <si>
    <t>RDCW26</t>
  </si>
  <si>
    <t>C/W Overlay</t>
  </si>
  <si>
    <t>Total - Fund 3860 - 2003 Proposed</t>
  </si>
  <si>
    <t>Request</t>
  </si>
  <si>
    <t>CIP REC</t>
  </si>
  <si>
    <t>2003 PROPOSED</t>
  </si>
  <si>
    <t>400498</t>
  </si>
  <si>
    <t>Renton HVAC Replacement</t>
  </si>
  <si>
    <t>401000</t>
  </si>
  <si>
    <t>3850 Total CIP Reconciliation</t>
  </si>
  <si>
    <t>3850 Grand Total</t>
  </si>
  <si>
    <t>Total 2003</t>
  </si>
  <si>
    <t>Renton Maintenance Facility - CIP REC</t>
  </si>
  <si>
    <t>COUNTY ROAD CONSTRUCTION - CIP REC</t>
  </si>
  <si>
    <t>Novelty Bridge Bank Stabilization</t>
  </si>
  <si>
    <t>80th Ave S.</t>
  </si>
  <si>
    <t>116 Ave SE(Petro-Renton)</t>
  </si>
  <si>
    <t>Auburn- Black Diamond</t>
  </si>
  <si>
    <t>Cost Model Contingency  -386</t>
  </si>
  <si>
    <t>RDS CIP Grant Contingency</t>
  </si>
  <si>
    <t>3860 Total CIP Reconciliation</t>
  </si>
  <si>
    <t>3860 Grand Total</t>
  </si>
  <si>
    <t>Grand Total Roads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</si>
</sst>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\(#,##0\);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.0"/>
  </numFmts>
  <fonts count="13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MS Sans Serif"/>
      <family val="2"/>
    </font>
    <font>
      <sz val="10"/>
      <name val="Arial"/>
      <family val="0"/>
    </font>
    <font>
      <b/>
      <u val="single"/>
      <sz val="10"/>
      <color indexed="8"/>
      <name val="Arial"/>
      <family val="2"/>
    </font>
    <font>
      <b/>
      <sz val="10"/>
      <name val="MS Sans Serif"/>
      <family val="2"/>
    </font>
    <font>
      <sz val="9"/>
      <name val="Arial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0"/>
    </font>
    <font>
      <sz val="12"/>
      <color indexed="8"/>
      <name val="MS Sans Serif"/>
      <family val="0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165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2" fillId="0" borderId="1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/>
    </xf>
    <xf numFmtId="165" fontId="1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37" fontId="6" fillId="0" borderId="3" xfId="0" applyNumberFormat="1" applyFont="1" applyFill="1" applyBorder="1" applyAlignment="1" applyProtection="1">
      <alignment horizontal="right" wrapText="1"/>
      <protection locked="0"/>
    </xf>
    <xf numFmtId="37" fontId="6" fillId="0" borderId="4" xfId="0" applyNumberFormat="1" applyFont="1" applyFill="1" applyBorder="1" applyAlignment="1" applyProtection="1">
      <alignment horizontal="right" wrapText="1"/>
      <protection locked="0"/>
    </xf>
    <xf numFmtId="37" fontId="6" fillId="0" borderId="5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2" xfId="0" applyFont="1" applyFill="1" applyBorder="1" applyAlignment="1">
      <alignment horizontal="left"/>
    </xf>
    <xf numFmtId="165" fontId="2" fillId="0" borderId="6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wrapText="1"/>
    </xf>
    <xf numFmtId="165" fontId="2" fillId="0" borderId="3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 wrapText="1"/>
    </xf>
    <xf numFmtId="165" fontId="3" fillId="0" borderId="3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7" fontId="3" fillId="0" borderId="0" xfId="15" applyNumberFormat="1" applyFont="1" applyBorder="1" applyAlignment="1">
      <alignment/>
    </xf>
    <xf numFmtId="165" fontId="1" fillId="0" borderId="7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165" fontId="10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2" borderId="0" xfId="0" applyFont="1" applyFill="1" applyBorder="1" applyAlignment="1">
      <alignment horizontal="left" wrapText="1"/>
    </xf>
    <xf numFmtId="165" fontId="1" fillId="0" borderId="7" xfId="0" applyNumberFormat="1" applyFont="1" applyFill="1" applyBorder="1" applyAlignment="1">
      <alignment horizontal="right" wrapText="1"/>
    </xf>
    <xf numFmtId="165" fontId="1" fillId="0" borderId="8" xfId="0" applyNumberFormat="1" applyFont="1" applyFill="1" applyBorder="1" applyAlignment="1">
      <alignment horizontal="right" wrapText="1"/>
    </xf>
    <xf numFmtId="165" fontId="1" fillId="0" borderId="8" xfId="0" applyNumberFormat="1" applyFont="1" applyFill="1" applyBorder="1" applyAlignment="1">
      <alignment horizontal="right" wrapText="1"/>
    </xf>
    <xf numFmtId="49" fontId="8" fillId="0" borderId="9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view="pageBreakPreview" zoomScale="75" zoomScaleNormal="75" zoomScaleSheetLayoutView="75" workbookViewId="0" topLeftCell="A2">
      <pane ySplit="4" topLeftCell="BM6" activePane="bottomLeft" state="frozen"/>
      <selection pane="topLeft" activeCell="B2" sqref="B2"/>
      <selection pane="bottomLeft" activeCell="D103" sqref="D103"/>
    </sheetView>
  </sheetViews>
  <sheetFormatPr defaultColWidth="9.140625" defaultRowHeight="12.75"/>
  <cols>
    <col min="1" max="1" width="5.57421875" style="5" customWidth="1"/>
    <col min="2" max="2" width="8.7109375" style="5" customWidth="1"/>
    <col min="3" max="3" width="42.8515625" style="5" customWidth="1"/>
    <col min="4" max="4" width="14.140625" style="5" customWidth="1"/>
    <col min="5" max="5" width="13.140625" style="5" customWidth="1"/>
    <col min="6" max="11" width="13.00390625" style="5" customWidth="1"/>
    <col min="12" max="12" width="14.140625" style="5" customWidth="1"/>
    <col min="13" max="13" width="15.57421875" style="5" customWidth="1"/>
    <col min="14" max="16384" width="9.140625" style="5" customWidth="1"/>
  </cols>
  <sheetData>
    <row r="1" spans="1:12" s="36" customFormat="1" ht="18.75" customHeight="1">
      <c r="A1" s="33" t="s">
        <v>0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</row>
    <row r="2" spans="1:12" s="36" customFormat="1" ht="18.75" customHeight="1">
      <c r="A2" s="33" t="s">
        <v>10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</row>
    <row r="3" spans="1:12" ht="13.5" customHeight="1">
      <c r="A3" s="24"/>
      <c r="B3" s="3"/>
      <c r="C3" s="3"/>
      <c r="D3" s="4"/>
      <c r="F3" s="10" t="s">
        <v>12</v>
      </c>
      <c r="G3" s="4"/>
      <c r="H3" s="4"/>
      <c r="I3" s="4"/>
      <c r="J3" s="4"/>
      <c r="K3" s="4"/>
      <c r="L3" s="4"/>
    </row>
    <row r="4" spans="1:12" ht="13.5" customHeight="1" thickBot="1">
      <c r="A4" s="2"/>
      <c r="B4" s="3"/>
      <c r="C4" s="3"/>
      <c r="D4" s="41" t="s">
        <v>199</v>
      </c>
      <c r="E4" s="41"/>
      <c r="F4" s="41"/>
      <c r="G4" s="6"/>
      <c r="H4" s="6"/>
      <c r="I4" s="6"/>
      <c r="J4" s="6"/>
      <c r="K4" s="6"/>
      <c r="L4" s="7" t="s">
        <v>14</v>
      </c>
    </row>
    <row r="5" spans="1:12" ht="13.5" customHeight="1">
      <c r="A5" s="15" t="s">
        <v>3</v>
      </c>
      <c r="B5" s="15" t="s">
        <v>4</v>
      </c>
      <c r="C5" s="15" t="s">
        <v>11</v>
      </c>
      <c r="D5" s="25" t="s">
        <v>197</v>
      </c>
      <c r="E5" s="25" t="s">
        <v>198</v>
      </c>
      <c r="F5" s="25" t="s">
        <v>205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13</v>
      </c>
    </row>
    <row r="6" spans="1:12" ht="13.5" customHeight="1">
      <c r="A6" s="8">
        <v>3850</v>
      </c>
      <c r="B6" s="3"/>
      <c r="C6" s="9" t="s">
        <v>15</v>
      </c>
      <c r="D6" s="1"/>
      <c r="E6" s="1"/>
      <c r="F6" s="1"/>
      <c r="G6" s="1"/>
      <c r="H6" s="1"/>
      <c r="I6" s="1"/>
      <c r="J6" s="1"/>
      <c r="K6" s="1"/>
      <c r="L6" s="1"/>
    </row>
    <row r="7" spans="1:12" ht="13.5" customHeight="1">
      <c r="A7" s="3"/>
      <c r="B7" s="3" t="s">
        <v>16</v>
      </c>
      <c r="C7" s="3" t="s">
        <v>17</v>
      </c>
      <c r="D7" s="14">
        <v>89000</v>
      </c>
      <c r="E7" s="14"/>
      <c r="F7" s="14">
        <f>SUM(D7:E7)</f>
        <v>89000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89000</v>
      </c>
    </row>
    <row r="8" spans="1:12" ht="13.5" customHeight="1" thickBot="1">
      <c r="A8" s="3"/>
      <c r="B8" s="3" t="s">
        <v>18</v>
      </c>
      <c r="C8" s="3" t="s">
        <v>19</v>
      </c>
      <c r="D8" s="26">
        <v>190000</v>
      </c>
      <c r="E8" s="26"/>
      <c r="F8" s="14">
        <f>SUM(D8:E8)</f>
        <v>190000</v>
      </c>
      <c r="G8" s="26">
        <v>210000</v>
      </c>
      <c r="H8" s="26">
        <v>212000</v>
      </c>
      <c r="I8" s="26">
        <v>213000</v>
      </c>
      <c r="J8" s="26">
        <v>209000</v>
      </c>
      <c r="K8" s="26">
        <v>210000</v>
      </c>
      <c r="L8" s="26">
        <v>1244000</v>
      </c>
    </row>
    <row r="9" spans="1:12" ht="13.5" customHeight="1" thickBot="1">
      <c r="A9" s="3"/>
      <c r="B9" s="3"/>
      <c r="C9" s="22" t="s">
        <v>20</v>
      </c>
      <c r="D9" s="23">
        <f>SUM(D7:D8)</f>
        <v>279000</v>
      </c>
      <c r="E9" s="23"/>
      <c r="F9" s="23">
        <f>SUM(D9:E9)</f>
        <v>279000</v>
      </c>
      <c r="G9" s="23">
        <f aca="true" t="shared" si="0" ref="G9:L9">SUM(G7:G8)</f>
        <v>210000</v>
      </c>
      <c r="H9" s="23">
        <f t="shared" si="0"/>
        <v>212000</v>
      </c>
      <c r="I9" s="23">
        <f t="shared" si="0"/>
        <v>213000</v>
      </c>
      <c r="J9" s="23">
        <f t="shared" si="0"/>
        <v>209000</v>
      </c>
      <c r="K9" s="23">
        <f t="shared" si="0"/>
        <v>210000</v>
      </c>
      <c r="L9" s="21">
        <f t="shared" si="0"/>
        <v>1333000</v>
      </c>
    </row>
    <row r="10" spans="1:12" ht="13.5" customHeight="1">
      <c r="A10" s="3"/>
      <c r="B10" s="3"/>
      <c r="C10" s="3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3.5" customHeight="1">
      <c r="A11" s="9">
        <v>3850</v>
      </c>
      <c r="B11" s="3"/>
      <c r="C11" s="9" t="s">
        <v>206</v>
      </c>
      <c r="D11" s="14"/>
      <c r="E11" s="14"/>
      <c r="F11" s="14"/>
      <c r="G11" s="14"/>
      <c r="H11" s="14"/>
      <c r="I11" s="14"/>
      <c r="J11" s="14"/>
      <c r="K11" s="14"/>
      <c r="L11" s="14">
        <f>SUM(D11:K11)</f>
        <v>0</v>
      </c>
    </row>
    <row r="12" spans="1:12" ht="13.5" customHeight="1">
      <c r="A12" s="3"/>
      <c r="B12" s="3" t="s">
        <v>200</v>
      </c>
      <c r="C12" s="3" t="s">
        <v>201</v>
      </c>
      <c r="D12" s="14"/>
      <c r="E12" s="14">
        <v>-3445</v>
      </c>
      <c r="F12" s="14">
        <f>SUM(D12:E12)</f>
        <v>-3445</v>
      </c>
      <c r="G12" s="14"/>
      <c r="H12" s="14"/>
      <c r="I12" s="14"/>
      <c r="J12" s="14"/>
      <c r="K12" s="14"/>
      <c r="L12" s="14">
        <f>SUM(D12:K12)</f>
        <v>-6890</v>
      </c>
    </row>
    <row r="13" spans="1:12" ht="13.5" customHeight="1" thickBot="1">
      <c r="A13" s="3"/>
      <c r="B13" s="3" t="s">
        <v>202</v>
      </c>
      <c r="C13" s="3" t="s">
        <v>2</v>
      </c>
      <c r="D13" s="30"/>
      <c r="E13" s="30">
        <v>-3912</v>
      </c>
      <c r="F13" s="39">
        <f>SUM(D13:E13)</f>
        <v>-3912</v>
      </c>
      <c r="G13" s="30"/>
      <c r="H13" s="30"/>
      <c r="I13" s="30"/>
      <c r="J13" s="30"/>
      <c r="K13" s="30"/>
      <c r="L13" s="30">
        <f>SUM(D13:K13)</f>
        <v>-7824</v>
      </c>
    </row>
    <row r="14" spans="1:12" ht="13.5" customHeight="1">
      <c r="A14" s="3"/>
      <c r="B14" s="3"/>
      <c r="C14" s="9" t="s">
        <v>203</v>
      </c>
      <c r="D14" s="12"/>
      <c r="E14" s="12">
        <f>SUM(E12:E13)</f>
        <v>-7357</v>
      </c>
      <c r="F14" s="14">
        <f>SUM(D14:E14)</f>
        <v>-7357</v>
      </c>
      <c r="G14" s="12"/>
      <c r="H14" s="12"/>
      <c r="I14" s="12"/>
      <c r="J14" s="12"/>
      <c r="K14" s="12"/>
      <c r="L14" s="12">
        <f>SUM(D14:K14)</f>
        <v>-14714</v>
      </c>
    </row>
    <row r="15" spans="1:12" ht="13.5" customHeight="1" thickBot="1">
      <c r="A15" s="3"/>
      <c r="B15" s="3"/>
      <c r="C15" s="3"/>
      <c r="D15" s="14"/>
      <c r="E15" s="14"/>
      <c r="F15" s="14"/>
      <c r="G15" s="14"/>
      <c r="H15" s="14"/>
      <c r="I15" s="14"/>
      <c r="J15" s="14"/>
      <c r="K15" s="14"/>
      <c r="L15" s="14"/>
    </row>
    <row r="16" spans="1:13" s="19" customFormat="1" ht="13.5" thickBot="1">
      <c r="A16" s="3"/>
      <c r="B16" s="3"/>
      <c r="C16" s="20" t="s">
        <v>204</v>
      </c>
      <c r="D16" s="16" t="s">
        <v>12</v>
      </c>
      <c r="E16" s="16"/>
      <c r="F16" s="16">
        <f>F14+F9</f>
        <v>271643</v>
      </c>
      <c r="G16" s="17" t="s">
        <v>12</v>
      </c>
      <c r="H16" s="17" t="s">
        <v>12</v>
      </c>
      <c r="I16" s="17" t="s">
        <v>12</v>
      </c>
      <c r="J16" s="17" t="s">
        <v>12</v>
      </c>
      <c r="K16" s="17" t="s">
        <v>12</v>
      </c>
      <c r="L16" s="18" t="s">
        <v>12</v>
      </c>
      <c r="M16" s="31" t="s">
        <v>12</v>
      </c>
    </row>
    <row r="17" spans="1:12" ht="13.5" customHeight="1">
      <c r="A17" s="3"/>
      <c r="B17" s="3"/>
      <c r="C17" s="3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3.5" customHeight="1">
      <c r="A18" s="3"/>
      <c r="B18" s="3"/>
      <c r="C18" s="3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3.5" customHeight="1">
      <c r="A19" s="3"/>
      <c r="B19" s="3"/>
      <c r="C19" s="3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3.5" customHeight="1">
      <c r="A20" s="8">
        <v>3860</v>
      </c>
      <c r="B20" s="3"/>
      <c r="C20" s="9" t="s">
        <v>21</v>
      </c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3.5" customHeight="1">
      <c r="A21" s="3"/>
      <c r="B21" s="3" t="s">
        <v>22</v>
      </c>
      <c r="C21" s="3" t="s">
        <v>23</v>
      </c>
      <c r="D21" s="14">
        <v>161000</v>
      </c>
      <c r="E21" s="14"/>
      <c r="F21" s="14">
        <v>161000</v>
      </c>
      <c r="G21" s="14">
        <v>166000</v>
      </c>
      <c r="H21" s="14">
        <v>172000</v>
      </c>
      <c r="I21" s="14">
        <v>178000</v>
      </c>
      <c r="J21" s="14">
        <v>184000</v>
      </c>
      <c r="K21" s="14">
        <v>191000</v>
      </c>
      <c r="L21" s="14">
        <v>1052000</v>
      </c>
    </row>
    <row r="22" spans="1:12" ht="13.5" customHeight="1">
      <c r="A22" s="3"/>
      <c r="B22" s="3" t="s">
        <v>24</v>
      </c>
      <c r="C22" s="3" t="s">
        <v>25</v>
      </c>
      <c r="D22" s="14">
        <v>329000</v>
      </c>
      <c r="E22" s="14"/>
      <c r="F22" s="14">
        <v>329000</v>
      </c>
      <c r="G22" s="14">
        <v>0</v>
      </c>
      <c r="H22" s="14">
        <v>0</v>
      </c>
      <c r="I22" s="14">
        <v>0</v>
      </c>
      <c r="J22" s="14">
        <v>452000</v>
      </c>
      <c r="K22" s="14">
        <v>467000</v>
      </c>
      <c r="L22" s="14">
        <v>1248000</v>
      </c>
    </row>
    <row r="23" spans="1:12" ht="13.5" customHeight="1">
      <c r="A23" s="3"/>
      <c r="B23" s="3" t="s">
        <v>26</v>
      </c>
      <c r="C23" s="3" t="s">
        <v>27</v>
      </c>
      <c r="D23" s="14">
        <v>250000</v>
      </c>
      <c r="E23" s="14"/>
      <c r="F23" s="14">
        <v>250000</v>
      </c>
      <c r="G23" s="14">
        <v>450000</v>
      </c>
      <c r="H23" s="14">
        <v>0</v>
      </c>
      <c r="I23" s="14">
        <v>0</v>
      </c>
      <c r="J23" s="14">
        <v>0</v>
      </c>
      <c r="K23" s="14">
        <v>0</v>
      </c>
      <c r="L23" s="14">
        <v>700000</v>
      </c>
    </row>
    <row r="24" spans="1:12" ht="13.5" customHeight="1">
      <c r="A24" s="3"/>
      <c r="B24" s="3" t="s">
        <v>28</v>
      </c>
      <c r="C24" s="3" t="s">
        <v>29</v>
      </c>
      <c r="D24" s="14">
        <v>878000</v>
      </c>
      <c r="E24" s="14"/>
      <c r="F24" s="14">
        <v>878000</v>
      </c>
      <c r="G24" s="14">
        <v>8045000</v>
      </c>
      <c r="H24" s="14">
        <v>78000</v>
      </c>
      <c r="I24" s="14">
        <v>0</v>
      </c>
      <c r="J24" s="14">
        <v>0</v>
      </c>
      <c r="K24" s="14">
        <v>0</v>
      </c>
      <c r="L24" s="14">
        <v>9001000</v>
      </c>
    </row>
    <row r="25" spans="1:12" ht="13.5" customHeight="1">
      <c r="A25" s="3"/>
      <c r="B25" s="3" t="s">
        <v>30</v>
      </c>
      <c r="C25" s="3" t="s">
        <v>31</v>
      </c>
      <c r="D25" s="14">
        <v>5497000</v>
      </c>
      <c r="E25" s="14"/>
      <c r="F25" s="14">
        <v>5497000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5497000</v>
      </c>
    </row>
    <row r="26" spans="1:12" ht="13.5" customHeight="1">
      <c r="A26" s="3"/>
      <c r="B26" s="3" t="s">
        <v>32</v>
      </c>
      <c r="C26" s="3" t="s">
        <v>33</v>
      </c>
      <c r="D26" s="14">
        <v>0</v>
      </c>
      <c r="E26" s="14"/>
      <c r="F26" s="14">
        <v>0</v>
      </c>
      <c r="G26" s="14">
        <v>0</v>
      </c>
      <c r="H26" s="14">
        <v>0</v>
      </c>
      <c r="I26" s="14">
        <v>0</v>
      </c>
      <c r="J26" s="14">
        <v>1000000</v>
      </c>
      <c r="K26" s="14">
        <v>0</v>
      </c>
      <c r="L26" s="14">
        <v>1000000</v>
      </c>
    </row>
    <row r="27" spans="1:12" ht="13.5" customHeight="1">
      <c r="A27" s="3"/>
      <c r="B27" s="3" t="s">
        <v>34</v>
      </c>
      <c r="C27" s="3" t="s">
        <v>35</v>
      </c>
      <c r="D27" s="14">
        <v>0</v>
      </c>
      <c r="E27" s="14"/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2834000</v>
      </c>
      <c r="L27" s="14">
        <v>2834000</v>
      </c>
    </row>
    <row r="28" spans="1:12" ht="13.5" customHeight="1">
      <c r="A28" s="3"/>
      <c r="B28" s="3" t="s">
        <v>36</v>
      </c>
      <c r="C28" s="3" t="s">
        <v>37</v>
      </c>
      <c r="D28" s="14">
        <v>0</v>
      </c>
      <c r="E28" s="14"/>
      <c r="F28" s="14">
        <v>0</v>
      </c>
      <c r="G28" s="14">
        <v>0</v>
      </c>
      <c r="H28" s="14">
        <v>377000</v>
      </c>
      <c r="I28" s="14">
        <v>0</v>
      </c>
      <c r="J28" s="14">
        <v>0</v>
      </c>
      <c r="K28" s="14">
        <v>0</v>
      </c>
      <c r="L28" s="14">
        <v>377000</v>
      </c>
    </row>
    <row r="29" spans="1:12" ht="13.5" customHeight="1">
      <c r="A29" s="3"/>
      <c r="B29" s="3" t="s">
        <v>38</v>
      </c>
      <c r="C29" s="3" t="s">
        <v>39</v>
      </c>
      <c r="D29" s="14">
        <v>471000</v>
      </c>
      <c r="E29" s="14"/>
      <c r="F29" s="14">
        <v>471000</v>
      </c>
      <c r="G29" s="14">
        <v>1121000</v>
      </c>
      <c r="H29" s="14">
        <v>2596000</v>
      </c>
      <c r="I29" s="14">
        <v>0</v>
      </c>
      <c r="J29" s="14">
        <v>0</v>
      </c>
      <c r="K29" s="14">
        <v>0</v>
      </c>
      <c r="L29" s="14">
        <v>4188000</v>
      </c>
    </row>
    <row r="30" spans="1:12" ht="13.5" customHeight="1">
      <c r="A30" s="3"/>
      <c r="B30" s="3" t="s">
        <v>40</v>
      </c>
      <c r="C30" s="3" t="s">
        <v>41</v>
      </c>
      <c r="D30" s="14">
        <v>1169000</v>
      </c>
      <c r="E30" s="14"/>
      <c r="F30" s="14">
        <v>1169000</v>
      </c>
      <c r="G30" s="14">
        <v>492000</v>
      </c>
      <c r="H30" s="14">
        <v>5277000</v>
      </c>
      <c r="I30" s="14">
        <v>0</v>
      </c>
      <c r="J30" s="14">
        <v>0</v>
      </c>
      <c r="K30" s="14">
        <v>0</v>
      </c>
      <c r="L30" s="14">
        <v>6938000</v>
      </c>
    </row>
    <row r="31" spans="1:12" ht="13.5" customHeight="1">
      <c r="A31" s="3"/>
      <c r="B31" s="3" t="s">
        <v>42</v>
      </c>
      <c r="C31" s="3" t="s">
        <v>43</v>
      </c>
      <c r="D31" s="14">
        <v>850000</v>
      </c>
      <c r="E31" s="14"/>
      <c r="F31" s="14">
        <v>850000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850000</v>
      </c>
    </row>
    <row r="32" spans="1:12" ht="13.5" customHeight="1">
      <c r="A32" s="3"/>
      <c r="B32" s="3" t="s">
        <v>44</v>
      </c>
      <c r="C32" s="3" t="s">
        <v>45</v>
      </c>
      <c r="D32" s="14">
        <v>605000</v>
      </c>
      <c r="E32" s="14"/>
      <c r="F32" s="14">
        <v>605000</v>
      </c>
      <c r="G32" s="14">
        <v>5477000</v>
      </c>
      <c r="H32" s="14">
        <v>4711000</v>
      </c>
      <c r="I32" s="14">
        <v>5374000</v>
      </c>
      <c r="J32" s="14">
        <v>26230000</v>
      </c>
      <c r="K32" s="14">
        <v>0</v>
      </c>
      <c r="L32" s="14">
        <v>42397000</v>
      </c>
    </row>
    <row r="33" spans="1:12" ht="13.5" customHeight="1">
      <c r="A33" s="3"/>
      <c r="B33" s="3" t="s">
        <v>46</v>
      </c>
      <c r="C33" s="3" t="s">
        <v>47</v>
      </c>
      <c r="D33" s="14">
        <v>972000</v>
      </c>
      <c r="E33" s="14"/>
      <c r="F33" s="14">
        <v>972000</v>
      </c>
      <c r="G33" s="14">
        <v>5958000</v>
      </c>
      <c r="H33" s="14">
        <v>0</v>
      </c>
      <c r="I33" s="14">
        <v>0</v>
      </c>
      <c r="J33" s="14">
        <v>0</v>
      </c>
      <c r="K33" s="14">
        <v>0</v>
      </c>
      <c r="L33" s="14">
        <v>6930000</v>
      </c>
    </row>
    <row r="34" spans="1:12" ht="13.5" customHeight="1">
      <c r="A34" s="3"/>
      <c r="B34" s="3" t="s">
        <v>48</v>
      </c>
      <c r="C34" s="3" t="s">
        <v>49</v>
      </c>
      <c r="D34" s="14">
        <v>207000</v>
      </c>
      <c r="E34" s="14"/>
      <c r="F34" s="14">
        <v>207000</v>
      </c>
      <c r="G34" s="14">
        <v>1142000</v>
      </c>
      <c r="H34" s="14">
        <v>0</v>
      </c>
      <c r="I34" s="14">
        <v>0</v>
      </c>
      <c r="J34" s="14">
        <v>0</v>
      </c>
      <c r="K34" s="14">
        <v>0</v>
      </c>
      <c r="L34" s="14">
        <v>1349000</v>
      </c>
    </row>
    <row r="35" spans="1:12" ht="13.5" customHeight="1">
      <c r="A35" s="3"/>
      <c r="B35" s="3" t="s">
        <v>50</v>
      </c>
      <c r="C35" s="3" t="s">
        <v>51</v>
      </c>
      <c r="D35" s="14">
        <v>6118000</v>
      </c>
      <c r="E35" s="14"/>
      <c r="F35" s="14">
        <v>6118000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6118000</v>
      </c>
    </row>
    <row r="36" spans="1:12" ht="13.5" customHeight="1">
      <c r="A36" s="3"/>
      <c r="B36" s="3" t="s">
        <v>52</v>
      </c>
      <c r="C36" s="3" t="s">
        <v>53</v>
      </c>
      <c r="D36" s="14">
        <v>4400000</v>
      </c>
      <c r="E36" s="14"/>
      <c r="F36" s="14">
        <v>4400000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4400000</v>
      </c>
    </row>
    <row r="37" spans="1:12" ht="13.5" customHeight="1">
      <c r="A37" s="3"/>
      <c r="B37" s="3" t="s">
        <v>54</v>
      </c>
      <c r="C37" s="3" t="s">
        <v>55</v>
      </c>
      <c r="D37" s="14">
        <v>517000</v>
      </c>
      <c r="E37" s="14"/>
      <c r="F37" s="14">
        <v>517000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517000</v>
      </c>
    </row>
    <row r="38" spans="1:12" ht="13.5" customHeight="1">
      <c r="A38" s="3"/>
      <c r="B38" s="3">
        <v>101591</v>
      </c>
      <c r="C38" s="3" t="s">
        <v>1</v>
      </c>
      <c r="D38" s="14">
        <v>-1952000</v>
      </c>
      <c r="E38" s="14"/>
      <c r="F38" s="14">
        <v>-1952000</v>
      </c>
      <c r="G38" s="14"/>
      <c r="H38" s="14">
        <v>1952000</v>
      </c>
      <c r="I38" s="14"/>
      <c r="J38" s="14"/>
      <c r="K38" s="14"/>
      <c r="L38" s="14">
        <f>SUM(D38:K38)</f>
        <v>-1952000</v>
      </c>
    </row>
    <row r="39" spans="1:12" ht="13.5" customHeight="1">
      <c r="A39" s="3"/>
      <c r="B39" s="3" t="s">
        <v>56</v>
      </c>
      <c r="C39" s="3" t="s">
        <v>57</v>
      </c>
      <c r="D39" s="14">
        <v>400000</v>
      </c>
      <c r="E39" s="14"/>
      <c r="F39" s="14">
        <v>400000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400000</v>
      </c>
    </row>
    <row r="40" spans="1:12" ht="13.5" customHeight="1">
      <c r="A40" s="3"/>
      <c r="B40" s="3" t="s">
        <v>58</v>
      </c>
      <c r="C40" s="3" t="s">
        <v>59</v>
      </c>
      <c r="D40" s="14">
        <v>0</v>
      </c>
      <c r="E40" s="14"/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246000</v>
      </c>
      <c r="L40" s="14">
        <v>246000</v>
      </c>
    </row>
    <row r="41" spans="1:12" ht="13.5" customHeight="1">
      <c r="A41" s="3"/>
      <c r="B41" s="3" t="s">
        <v>60</v>
      </c>
      <c r="C41" s="3" t="s">
        <v>61</v>
      </c>
      <c r="D41" s="14">
        <v>622000</v>
      </c>
      <c r="E41" s="14"/>
      <c r="F41" s="14">
        <v>622000</v>
      </c>
      <c r="G41" s="14">
        <v>291000</v>
      </c>
      <c r="H41" s="14">
        <v>2124000</v>
      </c>
      <c r="I41" s="14">
        <v>63000</v>
      </c>
      <c r="J41" s="14">
        <v>0</v>
      </c>
      <c r="K41" s="14">
        <v>0</v>
      </c>
      <c r="L41" s="14">
        <v>3100000</v>
      </c>
    </row>
    <row r="42" spans="1:12" ht="13.5" customHeight="1">
      <c r="A42" s="3"/>
      <c r="B42" s="3" t="s">
        <v>62</v>
      </c>
      <c r="C42" s="3" t="s">
        <v>63</v>
      </c>
      <c r="D42" s="14">
        <v>0</v>
      </c>
      <c r="E42" s="14"/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246000</v>
      </c>
      <c r="L42" s="14">
        <v>246000</v>
      </c>
    </row>
    <row r="43" spans="1:12" ht="13.5" customHeight="1">
      <c r="A43" s="3"/>
      <c r="B43" s="3" t="s">
        <v>64</v>
      </c>
      <c r="C43" s="3" t="s">
        <v>65</v>
      </c>
      <c r="D43" s="14">
        <v>0</v>
      </c>
      <c r="E43" s="14"/>
      <c r="F43" s="14">
        <v>0</v>
      </c>
      <c r="G43" s="14">
        <v>0</v>
      </c>
      <c r="H43" s="14">
        <v>3351000</v>
      </c>
      <c r="I43" s="14">
        <v>0</v>
      </c>
      <c r="J43" s="14">
        <v>0</v>
      </c>
      <c r="K43" s="14">
        <v>0</v>
      </c>
      <c r="L43" s="14">
        <v>3351000</v>
      </c>
    </row>
    <row r="44" spans="1:12" ht="13.5" customHeight="1">
      <c r="A44" s="3"/>
      <c r="B44" s="3" t="s">
        <v>66</v>
      </c>
      <c r="C44" s="3" t="s">
        <v>67</v>
      </c>
      <c r="D44" s="14">
        <v>0</v>
      </c>
      <c r="E44" s="14"/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246000</v>
      </c>
      <c r="L44" s="14">
        <v>246000</v>
      </c>
    </row>
    <row r="45" spans="1:12" ht="13.5" customHeight="1">
      <c r="A45" s="3"/>
      <c r="B45" s="3" t="s">
        <v>68</v>
      </c>
      <c r="C45" s="3" t="s">
        <v>69</v>
      </c>
      <c r="D45" s="14">
        <v>374000</v>
      </c>
      <c r="E45" s="14"/>
      <c r="F45" s="14">
        <v>374000</v>
      </c>
      <c r="G45" s="14">
        <v>10229000</v>
      </c>
      <c r="H45" s="14">
        <v>0</v>
      </c>
      <c r="I45" s="14">
        <v>0</v>
      </c>
      <c r="J45" s="14">
        <v>0</v>
      </c>
      <c r="K45" s="14">
        <v>0</v>
      </c>
      <c r="L45" s="14">
        <v>10603000</v>
      </c>
    </row>
    <row r="46" spans="1:12" ht="13.5" customHeight="1">
      <c r="A46" s="3"/>
      <c r="B46" s="3" t="s">
        <v>70</v>
      </c>
      <c r="C46" s="3" t="s">
        <v>71</v>
      </c>
      <c r="D46" s="14">
        <v>1994000</v>
      </c>
      <c r="E46" s="14"/>
      <c r="F46" s="14">
        <v>1994000</v>
      </c>
      <c r="G46" s="14">
        <v>37000</v>
      </c>
      <c r="H46" s="14">
        <v>0</v>
      </c>
      <c r="I46" s="14">
        <v>0</v>
      </c>
      <c r="J46" s="14">
        <v>0</v>
      </c>
      <c r="K46" s="14">
        <v>0</v>
      </c>
      <c r="L46" s="14">
        <v>2031000</v>
      </c>
    </row>
    <row r="47" spans="1:12" ht="13.5" customHeight="1">
      <c r="A47" s="3"/>
      <c r="B47" s="3" t="s">
        <v>72</v>
      </c>
      <c r="C47" s="3" t="s">
        <v>73</v>
      </c>
      <c r="D47" s="14">
        <v>259000</v>
      </c>
      <c r="E47" s="14"/>
      <c r="F47" s="14">
        <v>259000</v>
      </c>
      <c r="G47" s="14">
        <v>4906000</v>
      </c>
      <c r="H47" s="14">
        <v>0</v>
      </c>
      <c r="I47" s="14">
        <v>0</v>
      </c>
      <c r="J47" s="14">
        <v>0</v>
      </c>
      <c r="K47" s="14">
        <v>0</v>
      </c>
      <c r="L47" s="14">
        <v>5165000</v>
      </c>
    </row>
    <row r="48" spans="1:12" ht="13.5" customHeight="1">
      <c r="A48" s="3"/>
      <c r="B48" s="3" t="s">
        <v>74</v>
      </c>
      <c r="C48" s="3" t="s">
        <v>75</v>
      </c>
      <c r="D48" s="14">
        <v>0</v>
      </c>
      <c r="E48" s="14"/>
      <c r="F48" s="14">
        <v>0</v>
      </c>
      <c r="G48" s="14">
        <v>0</v>
      </c>
      <c r="H48" s="14">
        <v>0</v>
      </c>
      <c r="I48" s="14">
        <v>0</v>
      </c>
      <c r="J48" s="14">
        <v>356000</v>
      </c>
      <c r="K48" s="14">
        <v>430000</v>
      </c>
      <c r="L48" s="14">
        <v>786000</v>
      </c>
    </row>
    <row r="49" spans="1:12" ht="13.5" customHeight="1">
      <c r="A49" s="3"/>
      <c r="B49" s="3" t="s">
        <v>76</v>
      </c>
      <c r="C49" s="3" t="s">
        <v>77</v>
      </c>
      <c r="D49" s="14">
        <v>0</v>
      </c>
      <c r="E49" s="14"/>
      <c r="F49" s="14">
        <v>0</v>
      </c>
      <c r="G49" s="14">
        <v>460000</v>
      </c>
      <c r="H49" s="14">
        <v>0</v>
      </c>
      <c r="I49" s="14">
        <v>0</v>
      </c>
      <c r="J49" s="14">
        <v>0</v>
      </c>
      <c r="K49" s="14">
        <v>0</v>
      </c>
      <c r="L49" s="14">
        <v>460000</v>
      </c>
    </row>
    <row r="50" spans="1:12" ht="13.5" customHeight="1">
      <c r="A50" s="3"/>
      <c r="B50" s="3" t="s">
        <v>78</v>
      </c>
      <c r="C50" s="3" t="s">
        <v>79</v>
      </c>
      <c r="D50" s="14">
        <v>0</v>
      </c>
      <c r="E50" s="14"/>
      <c r="F50" s="14">
        <v>0</v>
      </c>
      <c r="G50" s="14">
        <v>0</v>
      </c>
      <c r="H50" s="14">
        <v>59000</v>
      </c>
      <c r="I50" s="14">
        <v>37000</v>
      </c>
      <c r="J50" s="14">
        <v>0</v>
      </c>
      <c r="K50" s="14">
        <v>0</v>
      </c>
      <c r="L50" s="14">
        <v>96000</v>
      </c>
    </row>
    <row r="51" spans="1:12" ht="13.5" customHeight="1">
      <c r="A51" s="3"/>
      <c r="B51" s="3" t="s">
        <v>80</v>
      </c>
      <c r="C51" s="3" t="s">
        <v>81</v>
      </c>
      <c r="D51" s="14">
        <v>0</v>
      </c>
      <c r="E51" s="14"/>
      <c r="F51" s="14">
        <v>0</v>
      </c>
      <c r="G51" s="14">
        <v>1080000</v>
      </c>
      <c r="H51" s="14">
        <v>0</v>
      </c>
      <c r="I51" s="14">
        <v>0</v>
      </c>
      <c r="J51" s="14">
        <v>0</v>
      </c>
      <c r="K51" s="14">
        <v>0</v>
      </c>
      <c r="L51" s="14">
        <v>1080000</v>
      </c>
    </row>
    <row r="52" spans="1:12" ht="13.5" customHeight="1">
      <c r="A52" s="3"/>
      <c r="B52" s="3" t="s">
        <v>82</v>
      </c>
      <c r="C52" s="3" t="s">
        <v>83</v>
      </c>
      <c r="D52" s="14">
        <v>0</v>
      </c>
      <c r="E52" s="14"/>
      <c r="F52" s="14">
        <v>0</v>
      </c>
      <c r="G52" s="14">
        <v>643000</v>
      </c>
      <c r="H52" s="14">
        <v>3316000</v>
      </c>
      <c r="I52" s="14">
        <v>0</v>
      </c>
      <c r="J52" s="14">
        <v>0</v>
      </c>
      <c r="K52" s="14">
        <v>0</v>
      </c>
      <c r="L52" s="14">
        <v>3959000</v>
      </c>
    </row>
    <row r="53" spans="1:12" ht="13.5" customHeight="1">
      <c r="A53" s="3"/>
      <c r="B53" s="3" t="s">
        <v>84</v>
      </c>
      <c r="C53" s="3" t="s">
        <v>85</v>
      </c>
      <c r="D53" s="14">
        <v>0</v>
      </c>
      <c r="E53" s="14"/>
      <c r="F53" s="14">
        <v>0</v>
      </c>
      <c r="G53" s="14">
        <v>918000</v>
      </c>
      <c r="H53" s="14">
        <v>125000</v>
      </c>
      <c r="I53" s="14">
        <v>0</v>
      </c>
      <c r="J53" s="14">
        <v>11668000</v>
      </c>
      <c r="K53" s="14">
        <v>0</v>
      </c>
      <c r="L53" s="14">
        <v>12711000</v>
      </c>
    </row>
    <row r="54" spans="1:12" ht="13.5" customHeight="1">
      <c r="A54" s="3"/>
      <c r="B54" s="3" t="s">
        <v>86</v>
      </c>
      <c r="C54" s="3" t="s">
        <v>87</v>
      </c>
      <c r="D54" s="14">
        <v>350000</v>
      </c>
      <c r="E54" s="14"/>
      <c r="F54" s="14">
        <v>350000</v>
      </c>
      <c r="G54" s="14">
        <v>0</v>
      </c>
      <c r="H54" s="14">
        <v>1378000</v>
      </c>
      <c r="I54" s="14">
        <v>0</v>
      </c>
      <c r="J54" s="14">
        <v>0</v>
      </c>
      <c r="K54" s="14">
        <v>0</v>
      </c>
      <c r="L54" s="14">
        <v>1728000</v>
      </c>
    </row>
    <row r="55" spans="1:12" ht="13.5" customHeight="1">
      <c r="A55" s="3"/>
      <c r="B55" s="3" t="s">
        <v>88</v>
      </c>
      <c r="C55" s="3" t="s">
        <v>89</v>
      </c>
      <c r="D55" s="14">
        <v>336000</v>
      </c>
      <c r="E55" s="14"/>
      <c r="F55" s="14">
        <v>336000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336000</v>
      </c>
    </row>
    <row r="56" spans="1:12" ht="13.5" customHeight="1">
      <c r="A56" s="3"/>
      <c r="B56" s="3" t="s">
        <v>90</v>
      </c>
      <c r="C56" s="3" t="s">
        <v>91</v>
      </c>
      <c r="D56" s="14">
        <v>1169000</v>
      </c>
      <c r="E56" s="14"/>
      <c r="F56" s="14">
        <v>1169000</v>
      </c>
      <c r="G56" s="14">
        <v>2634000</v>
      </c>
      <c r="H56" s="14">
        <v>6707000</v>
      </c>
      <c r="I56" s="14">
        <v>0</v>
      </c>
      <c r="J56" s="14">
        <v>0</v>
      </c>
      <c r="K56" s="14">
        <v>0</v>
      </c>
      <c r="L56" s="14">
        <v>10510000</v>
      </c>
    </row>
    <row r="57" spans="1:12" ht="13.5" customHeight="1">
      <c r="A57" s="3"/>
      <c r="B57" s="3" t="s">
        <v>92</v>
      </c>
      <c r="C57" s="3" t="s">
        <v>93</v>
      </c>
      <c r="D57" s="14">
        <v>0</v>
      </c>
      <c r="E57" s="14"/>
      <c r="F57" s="14">
        <v>0</v>
      </c>
      <c r="G57" s="14">
        <v>1520000</v>
      </c>
      <c r="H57" s="14">
        <v>0</v>
      </c>
      <c r="I57" s="14">
        <v>0</v>
      </c>
      <c r="J57" s="14">
        <v>0</v>
      </c>
      <c r="K57" s="14">
        <v>0</v>
      </c>
      <c r="L57" s="14">
        <v>1520000</v>
      </c>
    </row>
    <row r="58" spans="1:12" ht="13.5" customHeight="1">
      <c r="A58" s="3"/>
      <c r="B58" s="3" t="s">
        <v>94</v>
      </c>
      <c r="C58" s="3" t="s">
        <v>95</v>
      </c>
      <c r="D58" s="14">
        <v>-600000</v>
      </c>
      <c r="E58" s="14"/>
      <c r="F58" s="14">
        <v>-600000</v>
      </c>
      <c r="G58" s="14">
        <v>0</v>
      </c>
      <c r="H58" s="14">
        <v>237000</v>
      </c>
      <c r="I58" s="14">
        <v>0</v>
      </c>
      <c r="J58" s="14">
        <v>0</v>
      </c>
      <c r="K58" s="14">
        <v>0</v>
      </c>
      <c r="L58" s="14">
        <v>-363000</v>
      </c>
    </row>
    <row r="59" spans="1:12" ht="13.5" customHeight="1">
      <c r="A59" s="3"/>
      <c r="B59" s="3" t="s">
        <v>96</v>
      </c>
      <c r="C59" s="3" t="s">
        <v>97</v>
      </c>
      <c r="D59" s="14">
        <v>300000</v>
      </c>
      <c r="E59" s="14"/>
      <c r="F59" s="14">
        <v>300000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300000</v>
      </c>
    </row>
    <row r="60" spans="1:12" ht="13.5" customHeight="1">
      <c r="A60" s="3"/>
      <c r="B60" s="3" t="s">
        <v>98</v>
      </c>
      <c r="C60" s="3" t="s">
        <v>99</v>
      </c>
      <c r="D60" s="14">
        <v>8745000</v>
      </c>
      <c r="E60" s="14"/>
      <c r="F60" s="14">
        <v>8745000</v>
      </c>
      <c r="G60" s="14">
        <v>588000</v>
      </c>
      <c r="H60" s="14">
        <v>1500000</v>
      </c>
      <c r="I60" s="14">
        <v>21172000</v>
      </c>
      <c r="J60" s="14">
        <v>1948000</v>
      </c>
      <c r="K60" s="14">
        <v>0</v>
      </c>
      <c r="L60" s="14">
        <v>33953000</v>
      </c>
    </row>
    <row r="61" spans="1:12" ht="13.5" customHeight="1">
      <c r="A61" s="3"/>
      <c r="B61" s="3" t="s">
        <v>100</v>
      </c>
      <c r="C61" s="3" t="s">
        <v>101</v>
      </c>
      <c r="D61" s="14">
        <v>0</v>
      </c>
      <c r="E61" s="14"/>
      <c r="F61" s="14">
        <v>0</v>
      </c>
      <c r="G61" s="14">
        <v>0</v>
      </c>
      <c r="H61" s="14">
        <v>0</v>
      </c>
      <c r="I61" s="14">
        <v>0</v>
      </c>
      <c r="J61" s="14">
        <v>529000</v>
      </c>
      <c r="K61" s="14">
        <v>603000</v>
      </c>
      <c r="L61" s="14">
        <v>1132000</v>
      </c>
    </row>
    <row r="62" spans="1:12" ht="13.5" customHeight="1">
      <c r="A62" s="3"/>
      <c r="B62" s="3" t="s">
        <v>102</v>
      </c>
      <c r="C62" s="3" t="s">
        <v>103</v>
      </c>
      <c r="D62" s="14">
        <v>1195000</v>
      </c>
      <c r="E62" s="14"/>
      <c r="F62" s="14">
        <v>1195000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1195000</v>
      </c>
    </row>
    <row r="63" spans="1:12" ht="13.5" customHeight="1">
      <c r="A63" s="3"/>
      <c r="B63" s="3" t="s">
        <v>104</v>
      </c>
      <c r="C63" s="3" t="s">
        <v>105</v>
      </c>
      <c r="D63" s="14">
        <v>3500000</v>
      </c>
      <c r="E63" s="14"/>
      <c r="F63" s="14">
        <v>3500000</v>
      </c>
      <c r="G63" s="14">
        <v>1500000</v>
      </c>
      <c r="H63" s="14">
        <v>0</v>
      </c>
      <c r="I63" s="14">
        <v>0</v>
      </c>
      <c r="J63" s="14">
        <v>0</v>
      </c>
      <c r="K63" s="14">
        <v>0</v>
      </c>
      <c r="L63" s="14">
        <v>5000000</v>
      </c>
    </row>
    <row r="64" spans="1:12" ht="13.5" customHeight="1">
      <c r="A64" s="3"/>
      <c r="B64" s="3" t="s">
        <v>106</v>
      </c>
      <c r="C64" s="3" t="s">
        <v>107</v>
      </c>
      <c r="D64" s="14">
        <v>0</v>
      </c>
      <c r="E64" s="14"/>
      <c r="F64" s="14">
        <v>0</v>
      </c>
      <c r="G64" s="14">
        <v>1500000</v>
      </c>
      <c r="H64" s="14">
        <v>1500000</v>
      </c>
      <c r="I64" s="14">
        <v>0</v>
      </c>
      <c r="J64" s="14">
        <v>0</v>
      </c>
      <c r="K64" s="14">
        <v>0</v>
      </c>
      <c r="L64" s="14">
        <v>3000000</v>
      </c>
    </row>
    <row r="65" spans="1:12" ht="13.5" customHeight="1">
      <c r="A65" s="3"/>
      <c r="B65" s="3" t="s">
        <v>108</v>
      </c>
      <c r="C65" s="3" t="s">
        <v>109</v>
      </c>
      <c r="D65" s="14">
        <v>52000</v>
      </c>
      <c r="E65" s="14"/>
      <c r="F65" s="14">
        <v>52000</v>
      </c>
      <c r="G65" s="14">
        <v>1828000</v>
      </c>
      <c r="H65" s="14">
        <v>0</v>
      </c>
      <c r="I65" s="14">
        <v>0</v>
      </c>
      <c r="J65" s="14">
        <v>0</v>
      </c>
      <c r="K65" s="14">
        <v>0</v>
      </c>
      <c r="L65" s="14">
        <v>1880000</v>
      </c>
    </row>
    <row r="66" spans="1:12" ht="13.5" customHeight="1">
      <c r="A66" s="3"/>
      <c r="B66" s="3" t="s">
        <v>110</v>
      </c>
      <c r="C66" s="3" t="s">
        <v>111</v>
      </c>
      <c r="D66" s="14">
        <v>0</v>
      </c>
      <c r="E66" s="14"/>
      <c r="F66" s="14">
        <v>0</v>
      </c>
      <c r="G66" s="14">
        <v>642000</v>
      </c>
      <c r="H66" s="14">
        <v>590000</v>
      </c>
      <c r="I66" s="14">
        <v>0</v>
      </c>
      <c r="J66" s="14">
        <v>0</v>
      </c>
      <c r="K66" s="14">
        <v>0</v>
      </c>
      <c r="L66" s="14">
        <v>1232000</v>
      </c>
    </row>
    <row r="67" spans="1:12" ht="13.5" customHeight="1">
      <c r="A67" s="3"/>
      <c r="B67" s="3" t="s">
        <v>112</v>
      </c>
      <c r="C67" s="3" t="s">
        <v>113</v>
      </c>
      <c r="D67" s="14">
        <v>0</v>
      </c>
      <c r="E67" s="14"/>
      <c r="F67" s="14">
        <v>0</v>
      </c>
      <c r="G67" s="14">
        <v>713000</v>
      </c>
      <c r="H67" s="14">
        <v>0</v>
      </c>
      <c r="I67" s="14">
        <v>0</v>
      </c>
      <c r="J67" s="14">
        <v>0</v>
      </c>
      <c r="K67" s="14">
        <v>0</v>
      </c>
      <c r="L67" s="14">
        <v>713000</v>
      </c>
    </row>
    <row r="68" spans="1:12" ht="13.5" customHeight="1">
      <c r="A68" s="3"/>
      <c r="B68" s="3" t="s">
        <v>114</v>
      </c>
      <c r="C68" s="3" t="s">
        <v>115</v>
      </c>
      <c r="D68" s="14">
        <v>111000</v>
      </c>
      <c r="E68" s="14"/>
      <c r="F68" s="14">
        <v>111000</v>
      </c>
      <c r="G68" s="14">
        <v>114000</v>
      </c>
      <c r="H68" s="14">
        <v>119000</v>
      </c>
      <c r="I68" s="14">
        <v>122000</v>
      </c>
      <c r="J68" s="14">
        <v>0</v>
      </c>
      <c r="K68" s="14">
        <v>0</v>
      </c>
      <c r="L68" s="14">
        <v>466000</v>
      </c>
    </row>
    <row r="69" spans="1:12" ht="13.5" customHeight="1">
      <c r="A69" s="3"/>
      <c r="B69" s="3" t="s">
        <v>116</v>
      </c>
      <c r="C69" s="3" t="s">
        <v>117</v>
      </c>
      <c r="D69" s="14">
        <v>-350000</v>
      </c>
      <c r="E69" s="14"/>
      <c r="F69" s="14">
        <v>-350000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-350000</v>
      </c>
    </row>
    <row r="70" spans="1:12" ht="13.5" customHeight="1">
      <c r="A70" s="3"/>
      <c r="B70" s="3" t="s">
        <v>118</v>
      </c>
      <c r="C70" s="3" t="s">
        <v>119</v>
      </c>
      <c r="D70" s="14">
        <v>155000</v>
      </c>
      <c r="E70" s="14"/>
      <c r="F70" s="14">
        <v>155000</v>
      </c>
      <c r="G70" s="14">
        <v>1129000</v>
      </c>
      <c r="H70" s="14">
        <v>0</v>
      </c>
      <c r="I70" s="14">
        <v>0</v>
      </c>
      <c r="J70" s="14">
        <v>0</v>
      </c>
      <c r="K70" s="14">
        <v>0</v>
      </c>
      <c r="L70" s="14">
        <v>1284000</v>
      </c>
    </row>
    <row r="71" spans="1:12" ht="13.5" customHeight="1">
      <c r="A71" s="3"/>
      <c r="B71" s="3" t="s">
        <v>120</v>
      </c>
      <c r="C71" s="3" t="s">
        <v>121</v>
      </c>
      <c r="D71" s="14">
        <v>905000</v>
      </c>
      <c r="E71" s="14"/>
      <c r="F71" s="14">
        <v>905000</v>
      </c>
      <c r="G71" s="14">
        <v>157000</v>
      </c>
      <c r="H71" s="14">
        <v>6269000</v>
      </c>
      <c r="I71" s="14">
        <v>257000</v>
      </c>
      <c r="J71" s="14">
        <v>0</v>
      </c>
      <c r="K71" s="14">
        <v>0</v>
      </c>
      <c r="L71" s="14">
        <v>7588000</v>
      </c>
    </row>
    <row r="72" spans="1:12" ht="13.5" customHeight="1">
      <c r="A72" s="3"/>
      <c r="B72" s="3" t="s">
        <v>122</v>
      </c>
      <c r="C72" s="3" t="s">
        <v>123</v>
      </c>
      <c r="D72" s="14">
        <v>264000</v>
      </c>
      <c r="E72" s="14"/>
      <c r="F72" s="14">
        <v>264000</v>
      </c>
      <c r="G72" s="14">
        <v>1146000</v>
      </c>
      <c r="H72" s="14">
        <v>0</v>
      </c>
      <c r="I72" s="14">
        <v>0</v>
      </c>
      <c r="J72" s="14">
        <v>0</v>
      </c>
      <c r="K72" s="14">
        <v>0</v>
      </c>
      <c r="L72" s="14">
        <v>1410000</v>
      </c>
    </row>
    <row r="73" spans="1:12" ht="13.5" customHeight="1">
      <c r="A73" s="3"/>
      <c r="B73" s="3" t="s">
        <v>124</v>
      </c>
      <c r="C73" s="3" t="s">
        <v>125</v>
      </c>
      <c r="D73" s="14">
        <v>517000</v>
      </c>
      <c r="E73" s="14"/>
      <c r="F73" s="14">
        <v>517000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517000</v>
      </c>
    </row>
    <row r="74" spans="1:12" ht="13.5" customHeight="1">
      <c r="A74" s="3"/>
      <c r="B74" s="3" t="s">
        <v>126</v>
      </c>
      <c r="C74" s="3" t="s">
        <v>127</v>
      </c>
      <c r="D74" s="14">
        <v>0</v>
      </c>
      <c r="E74" s="14"/>
      <c r="F74" s="14">
        <v>0</v>
      </c>
      <c r="G74" s="14">
        <v>3888000</v>
      </c>
      <c r="H74" s="14">
        <v>5419000</v>
      </c>
      <c r="I74" s="14">
        <v>0</v>
      </c>
      <c r="J74" s="14">
        <v>0</v>
      </c>
      <c r="K74" s="14">
        <v>0</v>
      </c>
      <c r="L74" s="14">
        <v>9307000</v>
      </c>
    </row>
    <row r="75" spans="1:12" ht="13.5" customHeight="1">
      <c r="A75" s="3"/>
      <c r="B75" s="3" t="s">
        <v>128</v>
      </c>
      <c r="C75" s="3" t="s">
        <v>129</v>
      </c>
      <c r="D75" s="14">
        <v>270000</v>
      </c>
      <c r="E75" s="14"/>
      <c r="F75" s="14">
        <v>270000</v>
      </c>
      <c r="G75" s="14">
        <v>2525000</v>
      </c>
      <c r="H75" s="14">
        <v>9539000</v>
      </c>
      <c r="I75" s="14">
        <v>0</v>
      </c>
      <c r="J75" s="14">
        <v>0</v>
      </c>
      <c r="K75" s="14">
        <v>0</v>
      </c>
      <c r="L75" s="14">
        <v>12334000</v>
      </c>
    </row>
    <row r="76" spans="1:12" ht="13.5" customHeight="1">
      <c r="A76" s="3"/>
      <c r="B76" s="3" t="s">
        <v>130</v>
      </c>
      <c r="C76" s="3" t="s">
        <v>131</v>
      </c>
      <c r="D76" s="14">
        <v>2972000</v>
      </c>
      <c r="E76" s="14"/>
      <c r="F76" s="14">
        <v>2972000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2972000</v>
      </c>
    </row>
    <row r="77" spans="1:12" ht="13.5" customHeight="1">
      <c r="A77" s="3"/>
      <c r="B77" s="3" t="s">
        <v>132</v>
      </c>
      <c r="C77" s="3" t="s">
        <v>133</v>
      </c>
      <c r="D77" s="14">
        <v>9195000</v>
      </c>
      <c r="E77" s="14"/>
      <c r="F77" s="14">
        <v>9195000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9195000</v>
      </c>
    </row>
    <row r="78" spans="1:12" ht="13.5" customHeight="1">
      <c r="A78" s="3"/>
      <c r="B78" s="3" t="s">
        <v>134</v>
      </c>
      <c r="C78" s="3" t="s">
        <v>135</v>
      </c>
      <c r="D78" s="14">
        <v>0</v>
      </c>
      <c r="E78" s="14"/>
      <c r="F78" s="14">
        <v>0</v>
      </c>
      <c r="G78" s="14">
        <v>200000</v>
      </c>
      <c r="H78" s="14">
        <v>0</v>
      </c>
      <c r="I78" s="14">
        <v>0</v>
      </c>
      <c r="J78" s="14">
        <v>0</v>
      </c>
      <c r="K78" s="14">
        <v>0</v>
      </c>
      <c r="L78" s="14">
        <v>200000</v>
      </c>
    </row>
    <row r="79" spans="1:12" ht="13.5" customHeight="1">
      <c r="A79" s="3"/>
      <c r="B79" s="3" t="s">
        <v>136</v>
      </c>
      <c r="C79" s="3" t="s">
        <v>137</v>
      </c>
      <c r="D79" s="14">
        <v>1780000</v>
      </c>
      <c r="E79" s="14"/>
      <c r="F79" s="14">
        <v>1780000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1780000</v>
      </c>
    </row>
    <row r="80" spans="1:12" ht="13.5" customHeight="1">
      <c r="A80" s="3"/>
      <c r="B80" s="3" t="s">
        <v>138</v>
      </c>
      <c r="C80" s="3" t="s">
        <v>139</v>
      </c>
      <c r="D80" s="14">
        <v>5695000</v>
      </c>
      <c r="E80" s="14"/>
      <c r="F80" s="14">
        <v>5695000</v>
      </c>
      <c r="G80" s="14">
        <v>5822000</v>
      </c>
      <c r="H80" s="14">
        <v>0</v>
      </c>
      <c r="I80" s="14">
        <v>0</v>
      </c>
      <c r="J80" s="14">
        <v>0</v>
      </c>
      <c r="K80" s="14">
        <v>0</v>
      </c>
      <c r="L80" s="14">
        <v>11517000</v>
      </c>
    </row>
    <row r="81" spans="1:12" ht="13.5" customHeight="1">
      <c r="A81" s="3"/>
      <c r="B81" s="3" t="s">
        <v>140</v>
      </c>
      <c r="C81" s="3" t="s">
        <v>141</v>
      </c>
      <c r="D81" s="14">
        <v>0</v>
      </c>
      <c r="E81" s="14"/>
      <c r="F81" s="14">
        <v>0</v>
      </c>
      <c r="G81" s="14">
        <v>0</v>
      </c>
      <c r="H81" s="14">
        <v>0</v>
      </c>
      <c r="I81" s="14">
        <v>0</v>
      </c>
      <c r="J81" s="14">
        <v>249000</v>
      </c>
      <c r="K81" s="14">
        <v>196000</v>
      </c>
      <c r="L81" s="14">
        <v>445000</v>
      </c>
    </row>
    <row r="82" spans="1:12" ht="13.5" customHeight="1">
      <c r="A82" s="3"/>
      <c r="B82" s="3" t="s">
        <v>142</v>
      </c>
      <c r="C82" s="3" t="s">
        <v>143</v>
      </c>
      <c r="D82" s="14">
        <v>0</v>
      </c>
      <c r="E82" s="14"/>
      <c r="F82" s="14">
        <v>0</v>
      </c>
      <c r="G82" s="14">
        <v>17000</v>
      </c>
      <c r="H82" s="14">
        <v>89000</v>
      </c>
      <c r="I82" s="14">
        <v>0</v>
      </c>
      <c r="J82" s="14">
        <v>0</v>
      </c>
      <c r="K82" s="14">
        <v>0</v>
      </c>
      <c r="L82" s="14">
        <v>106000</v>
      </c>
    </row>
    <row r="83" spans="1:12" ht="13.5" customHeight="1">
      <c r="A83" s="3"/>
      <c r="B83" s="3" t="s">
        <v>144</v>
      </c>
      <c r="C83" s="3" t="s">
        <v>145</v>
      </c>
      <c r="D83" s="14">
        <v>258000</v>
      </c>
      <c r="E83" s="14"/>
      <c r="F83" s="14">
        <v>258000</v>
      </c>
      <c r="G83" s="14">
        <v>257000</v>
      </c>
      <c r="H83" s="14">
        <v>255000</v>
      </c>
      <c r="I83" s="14">
        <v>258000</v>
      </c>
      <c r="J83" s="14">
        <v>256000</v>
      </c>
      <c r="K83" s="14">
        <v>254000</v>
      </c>
      <c r="L83" s="14">
        <v>1538000</v>
      </c>
    </row>
    <row r="84" spans="1:12" ht="13.5" customHeight="1">
      <c r="A84" s="3"/>
      <c r="B84" s="3" t="s">
        <v>146</v>
      </c>
      <c r="C84" s="3" t="s">
        <v>147</v>
      </c>
      <c r="D84" s="14">
        <v>4011000</v>
      </c>
      <c r="E84" s="14"/>
      <c r="F84" s="14">
        <v>4011000</v>
      </c>
      <c r="G84" s="14">
        <v>4011000</v>
      </c>
      <c r="H84" s="14">
        <v>8524000</v>
      </c>
      <c r="I84" s="14">
        <v>8524000</v>
      </c>
      <c r="J84" s="14">
        <v>13575000</v>
      </c>
      <c r="K84" s="14">
        <v>13575000</v>
      </c>
      <c r="L84" s="14">
        <v>52220000</v>
      </c>
    </row>
    <row r="85" spans="1:12" ht="13.5" customHeight="1">
      <c r="A85" s="3"/>
      <c r="B85" s="3" t="s">
        <v>148</v>
      </c>
      <c r="C85" s="3" t="s">
        <v>149</v>
      </c>
      <c r="D85" s="14">
        <v>3400000</v>
      </c>
      <c r="E85" s="14"/>
      <c r="F85" s="14">
        <v>3400000</v>
      </c>
      <c r="G85" s="14">
        <v>3317000</v>
      </c>
      <c r="H85" s="14">
        <v>3818000</v>
      </c>
      <c r="I85" s="14">
        <v>2427000</v>
      </c>
      <c r="J85" s="14">
        <v>3549000</v>
      </c>
      <c r="K85" s="14">
        <v>1285000</v>
      </c>
      <c r="L85" s="14">
        <v>17796000</v>
      </c>
    </row>
    <row r="86" spans="1:12" ht="13.5" customHeight="1">
      <c r="A86" s="3"/>
      <c r="B86" s="3" t="s">
        <v>150</v>
      </c>
      <c r="C86" s="3" t="s">
        <v>151</v>
      </c>
      <c r="D86" s="14">
        <v>-2070000</v>
      </c>
      <c r="E86" s="14"/>
      <c r="F86" s="14">
        <v>-2070000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-2070000</v>
      </c>
    </row>
    <row r="87" spans="1:12" ht="13.5" customHeight="1">
      <c r="A87" s="3"/>
      <c r="B87" s="3" t="s">
        <v>152</v>
      </c>
      <c r="C87" s="3" t="s">
        <v>153</v>
      </c>
      <c r="D87" s="14">
        <v>0</v>
      </c>
      <c r="E87" s="14"/>
      <c r="F87" s="14">
        <v>0</v>
      </c>
      <c r="G87" s="14">
        <v>322000</v>
      </c>
      <c r="H87" s="14">
        <v>332000</v>
      </c>
      <c r="I87" s="14">
        <v>344000</v>
      </c>
      <c r="J87" s="14">
        <v>356000</v>
      </c>
      <c r="K87" s="14">
        <v>368000</v>
      </c>
      <c r="L87" s="14">
        <v>1722000</v>
      </c>
    </row>
    <row r="88" spans="1:12" ht="13.5" customHeight="1">
      <c r="A88" s="3"/>
      <c r="B88" s="3" t="s">
        <v>154</v>
      </c>
      <c r="C88" s="3" t="s">
        <v>155</v>
      </c>
      <c r="D88" s="14">
        <v>41000</v>
      </c>
      <c r="E88" s="14"/>
      <c r="F88" s="14">
        <v>41000</v>
      </c>
      <c r="G88" s="14">
        <v>43000</v>
      </c>
      <c r="H88" s="14">
        <v>44000</v>
      </c>
      <c r="I88" s="14">
        <v>46000</v>
      </c>
      <c r="J88" s="14">
        <v>47000</v>
      </c>
      <c r="K88" s="14">
        <v>49000</v>
      </c>
      <c r="L88" s="14">
        <v>270000</v>
      </c>
    </row>
    <row r="89" spans="1:12" ht="13.5" customHeight="1">
      <c r="A89" s="3"/>
      <c r="B89" s="3" t="s">
        <v>156</v>
      </c>
      <c r="C89" s="3" t="s">
        <v>157</v>
      </c>
      <c r="D89" s="14">
        <v>0</v>
      </c>
      <c r="E89" s="14"/>
      <c r="F89" s="14">
        <v>0</v>
      </c>
      <c r="G89" s="14">
        <v>286000</v>
      </c>
      <c r="H89" s="14">
        <v>296000</v>
      </c>
      <c r="I89" s="14">
        <v>306000</v>
      </c>
      <c r="J89" s="14">
        <v>317000</v>
      </c>
      <c r="K89" s="14">
        <v>328000</v>
      </c>
      <c r="L89" s="14">
        <v>1533000</v>
      </c>
    </row>
    <row r="90" spans="1:12" ht="13.5" customHeight="1">
      <c r="A90" s="3"/>
      <c r="B90" s="3" t="s">
        <v>158</v>
      </c>
      <c r="C90" s="3" t="s">
        <v>159</v>
      </c>
      <c r="D90" s="14">
        <v>932000</v>
      </c>
      <c r="E90" s="14"/>
      <c r="F90" s="14">
        <v>932000</v>
      </c>
      <c r="G90" s="14">
        <v>964000</v>
      </c>
      <c r="H90" s="14">
        <v>1249000</v>
      </c>
      <c r="I90" s="14">
        <v>1393000</v>
      </c>
      <c r="J90" s="14">
        <v>1970000</v>
      </c>
      <c r="K90" s="14">
        <v>2038000</v>
      </c>
      <c r="L90" s="14">
        <v>8546000</v>
      </c>
    </row>
    <row r="91" spans="1:12" ht="13.5" customHeight="1">
      <c r="A91" s="3"/>
      <c r="B91" s="3" t="s">
        <v>160</v>
      </c>
      <c r="C91" s="3" t="s">
        <v>161</v>
      </c>
      <c r="D91" s="14">
        <v>657000</v>
      </c>
      <c r="E91" s="14"/>
      <c r="F91" s="14">
        <v>657000</v>
      </c>
      <c r="G91" s="14">
        <v>680000</v>
      </c>
      <c r="H91" s="14">
        <v>1156000</v>
      </c>
      <c r="I91" s="14">
        <v>1205000</v>
      </c>
      <c r="J91" s="14">
        <v>1247000</v>
      </c>
      <c r="K91" s="14">
        <v>1291000</v>
      </c>
      <c r="L91" s="14">
        <v>6236000</v>
      </c>
    </row>
    <row r="92" spans="1:12" ht="13.5" customHeight="1">
      <c r="A92" s="3"/>
      <c r="B92" s="3" t="s">
        <v>162</v>
      </c>
      <c r="C92" s="3" t="s">
        <v>163</v>
      </c>
      <c r="D92" s="14">
        <v>277000</v>
      </c>
      <c r="E92" s="14"/>
      <c r="F92" s="14">
        <v>277000</v>
      </c>
      <c r="G92" s="14">
        <v>1109000</v>
      </c>
      <c r="H92" s="14">
        <v>1148000</v>
      </c>
      <c r="I92" s="14">
        <v>1188000</v>
      </c>
      <c r="J92" s="14">
        <v>1229000</v>
      </c>
      <c r="K92" s="14">
        <v>0</v>
      </c>
      <c r="L92" s="14">
        <v>4951000</v>
      </c>
    </row>
    <row r="93" spans="1:12" ht="13.5" customHeight="1">
      <c r="A93" s="3"/>
      <c r="B93" s="3" t="s">
        <v>164</v>
      </c>
      <c r="C93" s="3" t="s">
        <v>165</v>
      </c>
      <c r="D93" s="14">
        <v>1091000</v>
      </c>
      <c r="E93" s="14"/>
      <c r="F93" s="14">
        <v>1091000</v>
      </c>
      <c r="G93" s="14">
        <v>1129000</v>
      </c>
      <c r="H93" s="14">
        <v>1169000</v>
      </c>
      <c r="I93" s="14">
        <v>1210000</v>
      </c>
      <c r="J93" s="14">
        <v>1252000</v>
      </c>
      <c r="K93" s="14">
        <v>1297000</v>
      </c>
      <c r="L93" s="14">
        <v>7148000</v>
      </c>
    </row>
    <row r="94" spans="1:12" ht="13.5" customHeight="1">
      <c r="A94" s="3"/>
      <c r="B94" s="3" t="s">
        <v>166</v>
      </c>
      <c r="C94" s="3" t="s">
        <v>167</v>
      </c>
      <c r="D94" s="14">
        <v>2672000</v>
      </c>
      <c r="E94" s="14"/>
      <c r="F94" s="14">
        <v>2672000</v>
      </c>
      <c r="G94" s="14">
        <v>2182000</v>
      </c>
      <c r="H94" s="14">
        <v>875000</v>
      </c>
      <c r="I94" s="14">
        <v>1074000</v>
      </c>
      <c r="J94" s="14">
        <v>143000</v>
      </c>
      <c r="K94" s="14">
        <v>142000</v>
      </c>
      <c r="L94" s="14">
        <v>7088000</v>
      </c>
    </row>
    <row r="95" spans="1:12" ht="13.5" customHeight="1">
      <c r="A95" s="3"/>
      <c r="B95" s="3" t="s">
        <v>168</v>
      </c>
      <c r="C95" s="3" t="s">
        <v>169</v>
      </c>
      <c r="D95" s="14">
        <v>291000</v>
      </c>
      <c r="E95" s="14"/>
      <c r="F95" s="14">
        <v>291000</v>
      </c>
      <c r="G95" s="14">
        <v>301000</v>
      </c>
      <c r="H95" s="14">
        <v>312000</v>
      </c>
      <c r="I95" s="14">
        <v>323000</v>
      </c>
      <c r="J95" s="14">
        <v>335000</v>
      </c>
      <c r="K95" s="14">
        <v>346000</v>
      </c>
      <c r="L95" s="14">
        <v>1908000</v>
      </c>
    </row>
    <row r="96" spans="1:12" ht="13.5" customHeight="1">
      <c r="A96" s="3"/>
      <c r="B96" s="3" t="s">
        <v>170</v>
      </c>
      <c r="C96" s="3" t="s">
        <v>171</v>
      </c>
      <c r="D96" s="14">
        <v>0</v>
      </c>
      <c r="E96" s="14"/>
      <c r="F96" s="14">
        <v>0</v>
      </c>
      <c r="G96" s="14">
        <v>761000</v>
      </c>
      <c r="H96" s="14">
        <v>903000</v>
      </c>
      <c r="I96" s="14">
        <v>1170000</v>
      </c>
      <c r="J96" s="14">
        <v>1188000</v>
      </c>
      <c r="K96" s="14">
        <v>1230000</v>
      </c>
      <c r="L96" s="14">
        <v>5252000</v>
      </c>
    </row>
    <row r="97" spans="1:12" ht="13.5" customHeight="1">
      <c r="A97" s="3"/>
      <c r="B97" s="3" t="s">
        <v>172</v>
      </c>
      <c r="C97" s="3" t="s">
        <v>173</v>
      </c>
      <c r="D97" s="14">
        <v>1040000</v>
      </c>
      <c r="E97" s="14"/>
      <c r="F97" s="14">
        <v>1040000</v>
      </c>
      <c r="G97" s="14">
        <v>1077000</v>
      </c>
      <c r="H97" s="14">
        <v>1114000</v>
      </c>
      <c r="I97" s="14">
        <v>1153000</v>
      </c>
      <c r="J97" s="14">
        <v>1194000</v>
      </c>
      <c r="K97" s="14">
        <v>1235000</v>
      </c>
      <c r="L97" s="14">
        <v>6813000</v>
      </c>
    </row>
    <row r="98" spans="1:12" ht="13.5" customHeight="1">
      <c r="A98" s="3"/>
      <c r="B98" s="3" t="s">
        <v>174</v>
      </c>
      <c r="C98" s="3" t="s">
        <v>175</v>
      </c>
      <c r="D98" s="14">
        <v>684000</v>
      </c>
      <c r="E98" s="14"/>
      <c r="F98" s="14">
        <v>684000</v>
      </c>
      <c r="G98" s="14">
        <v>626000</v>
      </c>
      <c r="H98" s="14">
        <v>580000</v>
      </c>
      <c r="I98" s="14">
        <v>643000</v>
      </c>
      <c r="J98" s="14">
        <v>622000</v>
      </c>
      <c r="K98" s="14">
        <v>636000</v>
      </c>
      <c r="L98" s="14">
        <v>3791000</v>
      </c>
    </row>
    <row r="99" spans="1:12" ht="13.5" customHeight="1">
      <c r="A99" s="3"/>
      <c r="B99" s="3" t="s">
        <v>176</v>
      </c>
      <c r="C99" s="3" t="s">
        <v>177</v>
      </c>
      <c r="D99" s="14">
        <v>73000</v>
      </c>
      <c r="E99" s="14"/>
      <c r="F99" s="14">
        <v>73000</v>
      </c>
      <c r="G99" s="14">
        <v>75000</v>
      </c>
      <c r="H99" s="14">
        <v>78000</v>
      </c>
      <c r="I99" s="14">
        <v>81000</v>
      </c>
      <c r="J99" s="14">
        <v>84000</v>
      </c>
      <c r="K99" s="14">
        <v>87000</v>
      </c>
      <c r="L99" s="14">
        <v>478000</v>
      </c>
    </row>
    <row r="100" spans="1:12" ht="13.5" customHeight="1">
      <c r="A100" s="3"/>
      <c r="B100" s="3" t="s">
        <v>178</v>
      </c>
      <c r="C100" s="3" t="s">
        <v>179</v>
      </c>
      <c r="D100" s="14">
        <v>389000</v>
      </c>
      <c r="E100" s="14"/>
      <c r="F100" s="14">
        <v>389000</v>
      </c>
      <c r="G100" s="14">
        <v>284000</v>
      </c>
      <c r="H100" s="14">
        <v>313000</v>
      </c>
      <c r="I100" s="14">
        <v>327000</v>
      </c>
      <c r="J100" s="14">
        <v>289000</v>
      </c>
      <c r="K100" s="14">
        <v>299000</v>
      </c>
      <c r="L100" s="14">
        <v>1901000</v>
      </c>
    </row>
    <row r="101" spans="1:12" ht="13.5" customHeight="1">
      <c r="A101" s="3"/>
      <c r="B101" s="3" t="s">
        <v>180</v>
      </c>
      <c r="C101" s="3" t="s">
        <v>181</v>
      </c>
      <c r="D101" s="14">
        <v>328000</v>
      </c>
      <c r="E101" s="14"/>
      <c r="F101" s="14">
        <v>328000</v>
      </c>
      <c r="G101" s="14">
        <v>340000</v>
      </c>
      <c r="H101" s="14">
        <v>352000</v>
      </c>
      <c r="I101" s="14">
        <v>364000</v>
      </c>
      <c r="J101" s="14">
        <v>377000</v>
      </c>
      <c r="K101" s="14">
        <v>390000</v>
      </c>
      <c r="L101" s="14">
        <v>2151000</v>
      </c>
    </row>
    <row r="102" spans="1:12" ht="13.5" customHeight="1">
      <c r="A102" s="3"/>
      <c r="B102" s="3" t="s">
        <v>182</v>
      </c>
      <c r="C102" s="3" t="s">
        <v>183</v>
      </c>
      <c r="D102" s="14">
        <v>844000</v>
      </c>
      <c r="E102" s="14"/>
      <c r="F102" s="14">
        <v>844000</v>
      </c>
      <c r="G102" s="14">
        <v>873000</v>
      </c>
      <c r="H102" s="14">
        <v>905000</v>
      </c>
      <c r="I102" s="14">
        <v>936000</v>
      </c>
      <c r="J102" s="14">
        <v>968000</v>
      </c>
      <c r="K102" s="14">
        <v>1002000</v>
      </c>
      <c r="L102" s="14">
        <v>5528000</v>
      </c>
    </row>
    <row r="103" spans="1:12" ht="13.5" customHeight="1">
      <c r="A103" s="3"/>
      <c r="B103" s="3" t="s">
        <v>184</v>
      </c>
      <c r="C103" s="3" t="s">
        <v>185</v>
      </c>
      <c r="D103" s="14">
        <v>1056000</v>
      </c>
      <c r="E103" s="14"/>
      <c r="F103" s="14">
        <v>1056000</v>
      </c>
      <c r="G103" s="14">
        <v>1858000</v>
      </c>
      <c r="H103" s="14">
        <v>1965000</v>
      </c>
      <c r="I103" s="14">
        <v>3238000</v>
      </c>
      <c r="J103" s="14">
        <v>3294000</v>
      </c>
      <c r="K103" s="14">
        <v>3409000</v>
      </c>
      <c r="L103" s="14">
        <v>14820000</v>
      </c>
    </row>
    <row r="104" spans="1:12" ht="13.5" customHeight="1">
      <c r="A104" s="3"/>
      <c r="B104" s="3" t="s">
        <v>186</v>
      </c>
      <c r="C104" s="3" t="s">
        <v>187</v>
      </c>
      <c r="D104" s="14">
        <v>0</v>
      </c>
      <c r="E104" s="14"/>
      <c r="F104" s="14">
        <v>0</v>
      </c>
      <c r="G104" s="14">
        <v>172000</v>
      </c>
      <c r="H104" s="14">
        <v>178000</v>
      </c>
      <c r="I104" s="14">
        <v>184000</v>
      </c>
      <c r="J104" s="14">
        <v>191000</v>
      </c>
      <c r="K104" s="14">
        <v>198000</v>
      </c>
      <c r="L104" s="14">
        <v>923000</v>
      </c>
    </row>
    <row r="105" spans="1:12" ht="13.5" customHeight="1">
      <c r="A105" s="3"/>
      <c r="B105" s="3" t="s">
        <v>188</v>
      </c>
      <c r="C105" s="3" t="s">
        <v>189</v>
      </c>
      <c r="D105" s="14">
        <v>0</v>
      </c>
      <c r="E105" s="14"/>
      <c r="F105" s="14">
        <v>0</v>
      </c>
      <c r="G105" s="14">
        <v>662000</v>
      </c>
      <c r="H105" s="14">
        <v>0</v>
      </c>
      <c r="I105" s="14">
        <v>0</v>
      </c>
      <c r="J105" s="14">
        <v>0</v>
      </c>
      <c r="K105" s="14">
        <v>0</v>
      </c>
      <c r="L105" s="14">
        <v>662000</v>
      </c>
    </row>
    <row r="106" spans="1:12" ht="13.5" customHeight="1">
      <c r="A106" s="3"/>
      <c r="B106" s="3" t="s">
        <v>190</v>
      </c>
      <c r="C106" s="3" t="s">
        <v>191</v>
      </c>
      <c r="D106" s="14">
        <v>528000</v>
      </c>
      <c r="E106" s="14"/>
      <c r="F106" s="14">
        <v>528000</v>
      </c>
      <c r="G106" s="14">
        <v>546000</v>
      </c>
      <c r="H106" s="14">
        <v>566000</v>
      </c>
      <c r="I106" s="14">
        <v>586000</v>
      </c>
      <c r="J106" s="14">
        <v>605000</v>
      </c>
      <c r="K106" s="14">
        <v>633000</v>
      </c>
      <c r="L106" s="14">
        <v>3464000</v>
      </c>
    </row>
    <row r="107" spans="1:12" ht="13.5" customHeight="1">
      <c r="A107" s="3"/>
      <c r="B107" s="3" t="s">
        <v>192</v>
      </c>
      <c r="C107" s="3" t="s">
        <v>193</v>
      </c>
      <c r="D107" s="14">
        <v>0</v>
      </c>
      <c r="E107" s="14"/>
      <c r="F107" s="14">
        <v>0</v>
      </c>
      <c r="G107" s="14">
        <v>0</v>
      </c>
      <c r="H107" s="14">
        <v>333000</v>
      </c>
      <c r="I107" s="14">
        <v>344000</v>
      </c>
      <c r="J107" s="14">
        <v>356000</v>
      </c>
      <c r="K107" s="14">
        <v>369000</v>
      </c>
      <c r="L107" s="14">
        <v>1402000</v>
      </c>
    </row>
    <row r="108" spans="1:12" ht="13.5" customHeight="1" thickBot="1">
      <c r="A108" s="3"/>
      <c r="B108" s="3" t="s">
        <v>194</v>
      </c>
      <c r="C108" s="3" t="s">
        <v>195</v>
      </c>
      <c r="D108" s="26">
        <v>4658000</v>
      </c>
      <c r="E108" s="26"/>
      <c r="F108" s="26">
        <v>4658000</v>
      </c>
      <c r="G108" s="26">
        <v>5477000</v>
      </c>
      <c r="H108" s="26">
        <v>6119000</v>
      </c>
      <c r="I108" s="26">
        <v>6607000</v>
      </c>
      <c r="J108" s="26">
        <v>7599000</v>
      </c>
      <c r="K108" s="26">
        <v>7864000</v>
      </c>
      <c r="L108" s="26">
        <v>38324000</v>
      </c>
    </row>
    <row r="109" spans="3:12" ht="13.5" thickBot="1">
      <c r="C109" s="13" t="s">
        <v>196</v>
      </c>
      <c r="D109" s="27">
        <f>SUM(D21:D108)</f>
        <v>81842000</v>
      </c>
      <c r="E109" s="27"/>
      <c r="F109" s="27">
        <f>SUM(F21:F108)</f>
        <v>81842000</v>
      </c>
      <c r="G109" s="27">
        <f aca="true" t="shared" si="1" ref="G109:L109">SUM(G21:G108)</f>
        <v>94690000</v>
      </c>
      <c r="H109" s="27">
        <f t="shared" si="1"/>
        <v>90069000</v>
      </c>
      <c r="I109" s="27">
        <f t="shared" si="1"/>
        <v>61134000</v>
      </c>
      <c r="J109" s="27">
        <f t="shared" si="1"/>
        <v>83659000</v>
      </c>
      <c r="K109" s="27">
        <f t="shared" si="1"/>
        <v>43784000</v>
      </c>
      <c r="L109" s="28">
        <f t="shared" si="1"/>
        <v>453226000</v>
      </c>
    </row>
    <row r="110" spans="4:12" ht="12.75"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 ht="12.75">
      <c r="A111" s="9">
        <v>3860</v>
      </c>
      <c r="B111" s="3"/>
      <c r="C111" s="9" t="s">
        <v>207</v>
      </c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ht="12.75">
      <c r="A112" s="3"/>
      <c r="B112" s="3">
        <v>200101</v>
      </c>
      <c r="C112" s="37" t="s">
        <v>208</v>
      </c>
      <c r="D112" s="26"/>
      <c r="E112" s="26">
        <v>-258254</v>
      </c>
      <c r="F112" s="26"/>
      <c r="G112" s="26"/>
      <c r="H112" s="26"/>
      <c r="I112" s="26"/>
      <c r="J112" s="26"/>
      <c r="K112" s="26"/>
      <c r="L112" s="26">
        <f aca="true" t="shared" si="2" ref="L112:L118">E112</f>
        <v>-258254</v>
      </c>
    </row>
    <row r="113" spans="1:12" ht="12.75">
      <c r="A113" s="3"/>
      <c r="B113" s="3">
        <v>300199</v>
      </c>
      <c r="C113" s="3" t="s">
        <v>209</v>
      </c>
      <c r="D113" s="26"/>
      <c r="E113" s="26">
        <v>-205857</v>
      </c>
      <c r="F113" s="26"/>
      <c r="G113" s="26"/>
      <c r="H113" s="26"/>
      <c r="I113" s="26"/>
      <c r="J113" s="26"/>
      <c r="K113" s="26"/>
      <c r="L113" s="26">
        <f t="shared" si="2"/>
        <v>-205857</v>
      </c>
    </row>
    <row r="114" spans="1:12" ht="12.75">
      <c r="A114" s="3"/>
      <c r="B114" s="3">
        <v>400593</v>
      </c>
      <c r="C114" s="37" t="s">
        <v>210</v>
      </c>
      <c r="D114" s="26"/>
      <c r="E114" s="26">
        <v>-325000</v>
      </c>
      <c r="F114" s="26"/>
      <c r="G114" s="26"/>
      <c r="H114" s="26"/>
      <c r="I114" s="26"/>
      <c r="J114" s="26"/>
      <c r="K114" s="26"/>
      <c r="L114" s="26">
        <f t="shared" si="2"/>
        <v>-325000</v>
      </c>
    </row>
    <row r="115" spans="1:12" ht="12.75">
      <c r="A115" s="3"/>
      <c r="B115" s="3">
        <v>401896</v>
      </c>
      <c r="C115" s="3" t="s">
        <v>211</v>
      </c>
      <c r="D115" s="26"/>
      <c r="E115" s="26">
        <v>-411167</v>
      </c>
      <c r="F115" s="26"/>
      <c r="G115" s="26"/>
      <c r="H115" s="26"/>
      <c r="I115" s="26"/>
      <c r="J115" s="26"/>
      <c r="K115" s="26"/>
      <c r="L115" s="26">
        <f t="shared" si="2"/>
        <v>-411167</v>
      </c>
    </row>
    <row r="116" spans="1:12" ht="12.75">
      <c r="A116" s="3"/>
      <c r="B116" s="3">
        <v>999386</v>
      </c>
      <c r="C116" s="37" t="s">
        <v>212</v>
      </c>
      <c r="D116" s="26"/>
      <c r="E116" s="26">
        <v>-306058</v>
      </c>
      <c r="F116" s="26"/>
      <c r="G116" s="26"/>
      <c r="H116" s="26"/>
      <c r="I116" s="26"/>
      <c r="J116" s="26"/>
      <c r="K116" s="26"/>
      <c r="L116" s="26">
        <f t="shared" si="2"/>
        <v>-306058</v>
      </c>
    </row>
    <row r="117" spans="1:12" ht="13.5" thickBot="1">
      <c r="A117" s="3"/>
      <c r="B117" s="3">
        <v>999998</v>
      </c>
      <c r="C117" s="37" t="s">
        <v>213</v>
      </c>
      <c r="D117" s="38"/>
      <c r="E117" s="38">
        <v>411166</v>
      </c>
      <c r="F117" s="38"/>
      <c r="G117" s="38"/>
      <c r="H117" s="38"/>
      <c r="I117" s="38"/>
      <c r="J117" s="38"/>
      <c r="K117" s="38"/>
      <c r="L117" s="40">
        <f t="shared" si="2"/>
        <v>411166</v>
      </c>
    </row>
    <row r="118" spans="1:12" ht="12.75">
      <c r="A118" s="3"/>
      <c r="B118" s="3"/>
      <c r="C118" s="9" t="s">
        <v>214</v>
      </c>
      <c r="D118" s="26"/>
      <c r="E118" s="26">
        <f>SUM(E112:E117)</f>
        <v>-1095170</v>
      </c>
      <c r="F118" s="26"/>
      <c r="G118" s="26"/>
      <c r="H118" s="26"/>
      <c r="I118" s="26"/>
      <c r="J118" s="26"/>
      <c r="K118" s="26"/>
      <c r="L118" s="26">
        <f t="shared" si="2"/>
        <v>-1095170</v>
      </c>
    </row>
    <row r="119" spans="1:12" ht="13.5" thickBot="1">
      <c r="A119" s="3"/>
      <c r="B119" s="3"/>
      <c r="C119" s="9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3" s="19" customFormat="1" ht="13.5" thickBot="1">
      <c r="A120" s="3"/>
      <c r="B120" s="3"/>
      <c r="C120" s="20" t="s">
        <v>215</v>
      </c>
      <c r="D120" s="16" t="s">
        <v>12</v>
      </c>
      <c r="E120" s="16"/>
      <c r="F120" s="16">
        <f>E118+D109</f>
        <v>80746830</v>
      </c>
      <c r="G120" s="17" t="s">
        <v>12</v>
      </c>
      <c r="H120" s="17" t="s">
        <v>12</v>
      </c>
      <c r="I120" s="17" t="s">
        <v>12</v>
      </c>
      <c r="J120" s="17" t="s">
        <v>12</v>
      </c>
      <c r="K120" s="17" t="s">
        <v>12</v>
      </c>
      <c r="L120" s="18" t="s">
        <v>12</v>
      </c>
      <c r="M120" s="31" t="s">
        <v>12</v>
      </c>
    </row>
    <row r="122" spans="3:13" ht="12.75">
      <c r="C122" s="10" t="s">
        <v>216</v>
      </c>
      <c r="D122" s="29">
        <f>SUM(D5:D120)/2</f>
        <v>82121000</v>
      </c>
      <c r="E122" s="29">
        <f>SUM(E5:E120)/2</f>
        <v>-1102527</v>
      </c>
      <c r="F122" s="29">
        <f>E122+D122</f>
        <v>81018473</v>
      </c>
      <c r="G122" s="29">
        <f>SUM(G5:G109)/2</f>
        <v>94900000</v>
      </c>
      <c r="H122" s="29">
        <f>SUM(H5:H109)/2</f>
        <v>90281000</v>
      </c>
      <c r="I122" s="29">
        <f>SUM(I5:I109)/2</f>
        <v>61347000</v>
      </c>
      <c r="J122" s="29">
        <f>SUM(J5:J109)/2</f>
        <v>83868000</v>
      </c>
      <c r="K122" s="29">
        <f>SUM(K5:K109)/2</f>
        <v>43994000</v>
      </c>
      <c r="L122" s="29">
        <f>L118+L109+L14+L9</f>
        <v>453449116</v>
      </c>
      <c r="M122" s="32">
        <f>SUM(D122:L122)/2</f>
        <v>494938031</v>
      </c>
    </row>
    <row r="123" ht="12.75">
      <c r="F123" s="32"/>
    </row>
    <row r="126" ht="12.75">
      <c r="D126" s="5" t="s">
        <v>12</v>
      </c>
    </row>
    <row r="127" spans="4:6" ht="12.75">
      <c r="D127" s="11" t="s">
        <v>12</v>
      </c>
      <c r="E127" s="11"/>
      <c r="F127" s="11"/>
    </row>
  </sheetData>
  <mergeCells count="1">
    <mergeCell ref="D4:F4"/>
  </mergeCells>
  <printOptions/>
  <pageMargins left="0.23" right="0.23" top="1" bottom="1" header="0.5" footer="0.5"/>
  <pageSetup horizontalDpi="600" verticalDpi="600" orientation="landscape" scale="75" r:id="rId1"/>
  <headerFooter alignWithMargins="0">
    <oddFooter>&amp;R&amp;P</oddFooter>
  </headerFooter>
  <rowBreaks count="3" manualBreakCount="3">
    <brk id="42" max="11" man="1"/>
    <brk id="79" max="11" man="1"/>
    <brk id="1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Network Manager</cp:lastModifiedBy>
  <cp:lastPrinted>2002-10-15T22:34:22Z</cp:lastPrinted>
  <dcterms:created xsi:type="dcterms:W3CDTF">2002-10-04T14:53:00Z</dcterms:created>
  <dcterms:modified xsi:type="dcterms:W3CDTF">2002-10-15T22:38:10Z</dcterms:modified>
  <cp:category/>
  <cp:version/>
  <cp:contentType/>
  <cp:contentStatus/>
</cp:coreProperties>
</file>