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" yWindow="108" windowWidth="9372" windowHeight="4308" activeTab="0"/>
  </bookViews>
  <sheets>
    <sheet name="SR520" sheetId="1" r:id="rId1"/>
  </sheets>
  <definedNames>
    <definedName name="_xlnm.Print_Area" localSheetId="0">'SR520'!$A$1:$H$40</definedName>
  </definedNames>
  <calcPr calcId="145621"/>
</workbook>
</file>

<file path=xl/sharedStrings.xml><?xml version="1.0" encoding="utf-8"?>
<sst xmlns="http://schemas.openxmlformats.org/spreadsheetml/2006/main" count="38" uniqueCount="35">
  <si>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</si>
  <si>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</si>
  <si>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</si>
  <si>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</si>
  <si>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TOTAL </t>
  </si>
  <si>
    <t>Expenditures from:</t>
  </si>
  <si>
    <t>Department</t>
  </si>
  <si>
    <t>TOTAL</t>
  </si>
  <si>
    <t>Assumptions:</t>
  </si>
  <si>
    <t>Note Prepared By:  Ralph McQuillan</t>
  </si>
  <si>
    <t>Fund Code</t>
  </si>
  <si>
    <t>Revenue  Source</t>
  </si>
  <si>
    <t>Fund  Code</t>
  </si>
  <si>
    <t>Public Transportation</t>
  </si>
  <si>
    <t>Salaries &amp; Benefits</t>
  </si>
  <si>
    <t>The location of these stops is unique and different from other bus stops in that they are on a major highway with</t>
  </si>
  <si>
    <t>Title:   SR 520 In-Line Stations</t>
  </si>
  <si>
    <t>Affected Agency and/or Agencies:   Department of Transportation</t>
  </si>
  <si>
    <r>
      <rPr>
        <sz val="8"/>
        <rFont val="Univers"/>
        <family val="2"/>
      </rPr>
      <t>1</t>
    </r>
    <r>
      <rPr>
        <sz val="10.5"/>
        <rFont val="Univers"/>
        <family val="2"/>
      </rPr>
      <t xml:space="preserve">  In-Line Stations opening July 1, 2014, assumes hiring and training of staff for full year 2015.</t>
    </r>
  </si>
  <si>
    <r>
      <t xml:space="preserve">Expenditures by Categories </t>
    </r>
    <r>
      <rPr>
        <b/>
        <sz val="8"/>
        <rFont val="Univers"/>
        <family val="2"/>
      </rPr>
      <t>1</t>
    </r>
  </si>
  <si>
    <r>
      <t xml:space="preserve">Supplies and Services </t>
    </r>
    <r>
      <rPr>
        <sz val="8"/>
        <rFont val="Univers"/>
        <family val="2"/>
      </rPr>
      <t>2</t>
    </r>
  </si>
  <si>
    <r>
      <rPr>
        <sz val="8"/>
        <rFont val="Univers"/>
        <family val="2"/>
      </rPr>
      <t>2</t>
    </r>
    <r>
      <rPr>
        <sz val="10.5"/>
        <rFont val="Univers"/>
        <family val="2"/>
      </rPr>
      <t xml:space="preserve"> Some supplies and services are interchangeable in certain instances. Subcontracted services include:  Sweeping ($7,426),  </t>
    </r>
  </si>
  <si>
    <t>Elevator ($17,280), and Canopy Cleaning ($20,000). These services are up for bid in the near term and costs may change.</t>
  </si>
  <si>
    <t>glass canopies and outdoor elevators, and Transit has no real world experience with this particular environment.</t>
  </si>
  <si>
    <t>Note Reviewed By: Doug Hodson</t>
  </si>
  <si>
    <t xml:space="preserve">The above expenditures include an offset of $1,800 per year associated with the maintenance of the prior bus stops, </t>
  </si>
  <si>
    <t>which were much smaller and less expensive to maintain.</t>
  </si>
  <si>
    <t>Transit</t>
  </si>
  <si>
    <t>Assumes wage growth of 2%; supplies and Services growth of 3.5%.</t>
  </si>
  <si>
    <t xml:space="preserve">The stations will be operated 7 days per week and require the addition of 0.25 electrician FTE. </t>
  </si>
  <si>
    <t>Other Maintenance staff is included in the costs, but no additional FTEs will be added.</t>
  </si>
  <si>
    <t>Ordinance/Motion No.   2014-00XX</t>
  </si>
  <si>
    <r>
      <t>Property Tax</t>
    </r>
    <r>
      <rPr>
        <vertAlign val="superscript"/>
        <sz val="10.5"/>
        <rFont val="Univers"/>
        <family val="2"/>
      </rPr>
      <t>3</t>
    </r>
  </si>
  <si>
    <r>
      <rPr>
        <vertAlign val="superscript"/>
        <sz val="10.5"/>
        <rFont val="Univers"/>
        <family val="2"/>
      </rPr>
      <t xml:space="preserve">3 </t>
    </r>
    <r>
      <rPr>
        <sz val="10.5"/>
        <rFont val="Univers"/>
        <family val="2"/>
      </rPr>
      <t>Property tax is identified as the source of the funding as per Washington State Law; one cent of the property tax collected to</t>
    </r>
  </si>
  <si>
    <t xml:space="preserve">support King County Metro is to be spent on the SR520 corridor. Note: this source does not represent net new revenue.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</si>
</sst>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i/>
      <sz val="10"/>
      <name val="Univers"/>
      <family val="2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0" xfId="0" applyNumberFormat="1" applyFont="1" applyBorder="1"/>
    <xf numFmtId="3" fontId="3" fillId="0" borderId="22" xfId="0" applyNumberFormat="1" applyFont="1" applyBorder="1"/>
    <xf numFmtId="3" fontId="3" fillId="0" borderId="31" xfId="0" applyNumberFormat="1" applyFont="1" applyBorder="1"/>
    <xf numFmtId="0" fontId="1" fillId="0" borderId="0" xfId="0" applyFont="1" quotePrefix="1"/>
    <xf numFmtId="0" fontId="1" fillId="0" borderId="0" xfId="0" applyFont="1"/>
    <xf numFmtId="0" fontId="1" fillId="0" borderId="0" xfId="0" applyFont="1" quotePrefix="1"/>
    <xf numFmtId="3" fontId="6" fillId="0" borderId="1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 topLeftCell="A10">
      <selection activeCell="A41" sqref="A4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6.8515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6">
      <c r="A1" s="1"/>
      <c r="B1" s="2"/>
      <c r="C1" s="2"/>
      <c r="D1" s="48" t="s">
        <v>0</v>
      </c>
      <c r="E1" s="3"/>
      <c r="F1" s="2"/>
      <c r="G1" s="2"/>
      <c r="H1" s="2"/>
      <c r="I1" s="1"/>
      <c r="J1" s="1"/>
    </row>
    <row r="2" spans="1:9" ht="14.4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31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16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17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47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3" t="s">
        <v>3</v>
      </c>
      <c r="B11" s="34"/>
      <c r="C11" s="35" t="s">
        <v>10</v>
      </c>
      <c r="D11" s="35" t="s">
        <v>11</v>
      </c>
      <c r="E11" s="35">
        <v>2014</v>
      </c>
      <c r="F11" s="35">
        <v>2015</v>
      </c>
      <c r="G11" s="36">
        <v>2016</v>
      </c>
      <c r="H11" s="37">
        <v>2017</v>
      </c>
    </row>
    <row r="12" spans="1:8" ht="18" customHeight="1">
      <c r="A12" s="38" t="s">
        <v>13</v>
      </c>
      <c r="B12" s="20"/>
      <c r="C12" s="21">
        <v>4640</v>
      </c>
      <c r="D12" s="21" t="s">
        <v>32</v>
      </c>
      <c r="E12" s="61">
        <f>E18</f>
        <v>59731.43</v>
      </c>
      <c r="F12" s="61">
        <f>+F18</f>
        <v>122743.28820000001</v>
      </c>
      <c r="G12" s="62">
        <f>+G18</f>
        <v>126121</v>
      </c>
      <c r="H12" s="63">
        <f>+H18</f>
        <v>129599</v>
      </c>
    </row>
    <row r="13" spans="1:8" ht="18" customHeight="1">
      <c r="A13" s="38"/>
      <c r="B13" s="20"/>
      <c r="C13" s="23"/>
      <c r="D13" s="21"/>
      <c r="E13" s="22"/>
      <c r="F13" s="22"/>
      <c r="G13" s="32"/>
      <c r="H13" s="39"/>
    </row>
    <row r="14" spans="1:8" ht="18" customHeight="1" thickBot="1">
      <c r="A14" s="40"/>
      <c r="B14" s="41" t="s">
        <v>4</v>
      </c>
      <c r="C14" s="42"/>
      <c r="D14" s="42"/>
      <c r="E14" s="56">
        <f>E12</f>
        <v>59731.43</v>
      </c>
      <c r="F14" s="56">
        <f>F12</f>
        <v>122743.28820000001</v>
      </c>
      <c r="G14" s="56">
        <f>G12</f>
        <v>126121</v>
      </c>
      <c r="H14" s="56">
        <f>H12</f>
        <v>129599</v>
      </c>
    </row>
    <row r="15" spans="1:8" ht="18" customHeight="1">
      <c r="A15" s="19"/>
      <c r="B15" s="19"/>
      <c r="C15" s="19"/>
      <c r="D15" s="19"/>
      <c r="E15" s="24"/>
      <c r="F15" s="24"/>
      <c r="G15" s="24"/>
      <c r="H15" s="24"/>
    </row>
    <row r="16" spans="1:8" ht="18" customHeight="1" thickBot="1">
      <c r="A16" s="46" t="s">
        <v>5</v>
      </c>
      <c r="B16" s="14"/>
      <c r="C16" s="14"/>
      <c r="D16" s="19"/>
      <c r="E16" s="19"/>
      <c r="F16" s="19"/>
      <c r="G16" s="19"/>
      <c r="H16" s="19"/>
    </row>
    <row r="17" spans="1:8" ht="18" customHeight="1">
      <c r="A17" s="33" t="s">
        <v>3</v>
      </c>
      <c r="B17" s="34"/>
      <c r="C17" s="35" t="s">
        <v>12</v>
      </c>
      <c r="D17" s="35" t="s">
        <v>6</v>
      </c>
      <c r="E17" s="35">
        <v>2014</v>
      </c>
      <c r="F17" s="35">
        <v>2015</v>
      </c>
      <c r="G17" s="36">
        <v>2016</v>
      </c>
      <c r="H17" s="37">
        <v>2017</v>
      </c>
    </row>
    <row r="18" spans="1:8" ht="18" customHeight="1">
      <c r="A18" s="38" t="s">
        <v>13</v>
      </c>
      <c r="B18" s="25"/>
      <c r="C18" s="21">
        <v>4640</v>
      </c>
      <c r="D18" s="21" t="s">
        <v>27</v>
      </c>
      <c r="E18" s="61">
        <f>+E24+E25</f>
        <v>59731.43</v>
      </c>
      <c r="F18" s="61">
        <f>+F24+F25</f>
        <v>122743.28820000001</v>
      </c>
      <c r="G18" s="62">
        <f aca="true" t="shared" si="0" ref="G18:H18">+G24+G25</f>
        <v>126121</v>
      </c>
      <c r="H18" s="63">
        <f t="shared" si="0"/>
        <v>129599</v>
      </c>
    </row>
    <row r="19" spans="1:8" ht="18" customHeight="1">
      <c r="A19" s="38"/>
      <c r="B19" s="25"/>
      <c r="C19" s="23"/>
      <c r="D19" s="21"/>
      <c r="E19" s="22"/>
      <c r="F19" s="22"/>
      <c r="G19" s="32"/>
      <c r="H19" s="39"/>
    </row>
    <row r="20" spans="1:9" ht="18" customHeight="1" thickBot="1">
      <c r="A20" s="40"/>
      <c r="B20" s="41" t="s">
        <v>7</v>
      </c>
      <c r="C20" s="42"/>
      <c r="D20" s="42"/>
      <c r="E20" s="56">
        <f>E18</f>
        <v>59731.43</v>
      </c>
      <c r="F20" s="56">
        <f>F18</f>
        <v>122743.28820000001</v>
      </c>
      <c r="G20" s="56">
        <f>G18</f>
        <v>126121</v>
      </c>
      <c r="H20" s="57">
        <f>H18</f>
        <v>129599</v>
      </c>
      <c r="I20" s="55"/>
    </row>
    <row r="21" spans="1:8" ht="18" customHeight="1">
      <c r="A21" s="19"/>
      <c r="B21" s="19"/>
      <c r="C21" s="19"/>
      <c r="D21" s="19"/>
      <c r="E21" s="24"/>
      <c r="F21" s="24"/>
      <c r="G21" s="24"/>
      <c r="H21" s="24"/>
    </row>
    <row r="22" spans="1:8" ht="18" customHeight="1" thickBot="1">
      <c r="A22" s="46" t="s">
        <v>19</v>
      </c>
      <c r="B22" s="14"/>
      <c r="C22" s="14"/>
      <c r="D22" s="14"/>
      <c r="E22" s="19"/>
      <c r="F22" s="19"/>
      <c r="G22" s="19"/>
      <c r="H22" s="19"/>
    </row>
    <row r="23" spans="1:10" ht="18" customHeight="1">
      <c r="A23" s="33"/>
      <c r="B23" s="34"/>
      <c r="C23" s="43"/>
      <c r="D23" s="44"/>
      <c r="E23" s="35">
        <f>+E17</f>
        <v>2014</v>
      </c>
      <c r="F23" s="35">
        <f aca="true" t="shared" si="1" ref="F23:H23">+F17</f>
        <v>2015</v>
      </c>
      <c r="G23" s="36">
        <f t="shared" si="1"/>
        <v>2016</v>
      </c>
      <c r="H23" s="37">
        <f t="shared" si="1"/>
        <v>2017</v>
      </c>
      <c r="I23" s="28"/>
      <c r="J23" s="28"/>
    </row>
    <row r="24" spans="1:10" ht="18" customHeight="1">
      <c r="A24" s="38" t="s">
        <v>14</v>
      </c>
      <c r="B24" s="20"/>
      <c r="C24" s="26"/>
      <c r="D24" s="27"/>
      <c r="E24" s="22">
        <f>+F24/1.02/2</f>
        <v>30025.73</v>
      </c>
      <c r="F24" s="22">
        <f>60051.46*1.02</f>
        <v>61252.4892</v>
      </c>
      <c r="G24" s="22">
        <f>ROUND(+F24*1.02,0)</f>
        <v>62478</v>
      </c>
      <c r="H24" s="39">
        <f>ROUND(+G24*1.02,0)</f>
        <v>63728</v>
      </c>
      <c r="I24" s="28"/>
      <c r="J24" s="28"/>
    </row>
    <row r="25" spans="1:10" ht="18" customHeight="1">
      <c r="A25" s="38" t="s">
        <v>20</v>
      </c>
      <c r="B25" s="20"/>
      <c r="C25" s="20"/>
      <c r="D25" s="25"/>
      <c r="E25" s="22">
        <f>+F25/1.035/2</f>
        <v>29705.7</v>
      </c>
      <c r="F25" s="22">
        <f>59411.4*1.035</f>
        <v>61490.799</v>
      </c>
      <c r="G25" s="22">
        <f>ROUND(+F25*1.035,0)</f>
        <v>63643</v>
      </c>
      <c r="H25" s="39">
        <f>ROUND(+G25*1.035,0)</f>
        <v>65871</v>
      </c>
      <c r="I25" s="29"/>
      <c r="J25" s="29"/>
    </row>
    <row r="26" spans="1:8" ht="18" customHeight="1">
      <c r="A26" s="49"/>
      <c r="B26" s="50"/>
      <c r="C26" s="50"/>
      <c r="D26" s="51"/>
      <c r="E26" s="52"/>
      <c r="F26" s="52"/>
      <c r="G26" s="53"/>
      <c r="H26" s="54"/>
    </row>
    <row r="27" spans="1:10" ht="18" customHeight="1" thickBot="1">
      <c r="A27" s="40" t="s">
        <v>7</v>
      </c>
      <c r="B27" s="41"/>
      <c r="C27" s="41"/>
      <c r="D27" s="45"/>
      <c r="E27" s="56">
        <f>SUM(E24:E26)</f>
        <v>59731.43</v>
      </c>
      <c r="F27" s="56">
        <f>SUM(F24:F26)</f>
        <v>122743.28820000001</v>
      </c>
      <c r="G27" s="56">
        <f>SUM(G24:G26)</f>
        <v>126121</v>
      </c>
      <c r="H27" s="57">
        <f>SUM(H24:H26)</f>
        <v>129599</v>
      </c>
      <c r="I27" s="30"/>
      <c r="J27" s="30"/>
    </row>
    <row r="28" spans="1:10" ht="18" customHeight="1">
      <c r="A28" s="19" t="s">
        <v>8</v>
      </c>
      <c r="B28" s="19"/>
      <c r="C28" s="19"/>
      <c r="D28" s="19"/>
      <c r="E28" s="24"/>
      <c r="F28" s="24"/>
      <c r="G28" s="24"/>
      <c r="H28" s="24"/>
      <c r="I28" s="30"/>
      <c r="J28" s="30"/>
    </row>
    <row r="29" spans="1:10" ht="13.8">
      <c r="A29" s="59" t="s">
        <v>18</v>
      </c>
      <c r="C29" s="19"/>
      <c r="D29" s="19"/>
      <c r="E29" s="24"/>
      <c r="F29" s="24"/>
      <c r="G29" s="24"/>
      <c r="H29" s="24"/>
      <c r="I29" s="30"/>
      <c r="J29" s="30"/>
    </row>
    <row r="30" spans="1:10" ht="13.8">
      <c r="A30" s="19" t="s">
        <v>28</v>
      </c>
      <c r="C30" s="19"/>
      <c r="D30" s="19"/>
      <c r="E30" s="24"/>
      <c r="F30" s="24"/>
      <c r="G30" s="24"/>
      <c r="H30" s="24"/>
      <c r="I30" s="30"/>
      <c r="J30" s="30"/>
    </row>
    <row r="31" spans="1:8" ht="13.8">
      <c r="A31" s="19" t="s">
        <v>15</v>
      </c>
      <c r="C31" s="19"/>
      <c r="D31" s="19"/>
      <c r="E31" s="19"/>
      <c r="F31" s="19"/>
      <c r="G31" s="19"/>
      <c r="H31" s="19"/>
    </row>
    <row r="32" spans="1:8" ht="13.8">
      <c r="A32" s="58" t="s">
        <v>23</v>
      </c>
      <c r="B32" s="19"/>
      <c r="C32" s="19"/>
      <c r="D32" s="19"/>
      <c r="E32" s="24"/>
      <c r="F32" s="24"/>
      <c r="G32" s="24"/>
      <c r="H32" s="24"/>
    </row>
    <row r="33" ht="13.8">
      <c r="A33" s="58" t="s">
        <v>29</v>
      </c>
    </row>
    <row r="34" ht="13.8">
      <c r="A34" s="58" t="s">
        <v>30</v>
      </c>
    </row>
    <row r="35" ht="13.8">
      <c r="A35" s="58" t="s">
        <v>25</v>
      </c>
    </row>
    <row r="36" ht="13.8">
      <c r="A36" s="58" t="s">
        <v>26</v>
      </c>
    </row>
    <row r="37" ht="13.8">
      <c r="A37" s="60" t="s">
        <v>21</v>
      </c>
    </row>
    <row r="38" ht="13.8">
      <c r="A38" s="58" t="s">
        <v>22</v>
      </c>
    </row>
    <row r="39" ht="16.2">
      <c r="A39" s="59" t="s">
        <v>33</v>
      </c>
    </row>
    <row r="40" ht="13.8">
      <c r="A40" s="19" t="s">
        <v>34</v>
      </c>
    </row>
  </sheetData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Header>&amp;C&amp;A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1DFEC18-7613-4C52-B9F7-05F08D49D647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Henry, Kristie</cp:lastModifiedBy>
  <cp:lastPrinted>2014-06-05T22:38:44Z</cp:lastPrinted>
  <dcterms:created xsi:type="dcterms:W3CDTF">1999-06-02T23:29:55Z</dcterms:created>
  <dcterms:modified xsi:type="dcterms:W3CDTF">2014-06-25T16:29:15Z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</Properties>
</file>