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55" windowHeight="5130" activeTab="0"/>
  </bookViews>
  <sheets>
    <sheet name="2003~Qtr1~Revised" sheetId="1" r:id="rId1"/>
  </sheets>
  <definedNames>
    <definedName name="_xlnm.Print_Area" localSheetId="0">'2003~Qtr1~Revised'!$A$1:$K$47</definedName>
  </definedNames>
  <calcPr fullCalcOnLoad="1"/>
</workbook>
</file>

<file path=xl/sharedStrings.xml><?xml version="1.0" encoding="utf-8"?>
<sst xmlns="http://schemas.openxmlformats.org/spreadsheetml/2006/main" count="56" uniqueCount="54">
  <si>
    <t>FORM C</t>
  </si>
  <si>
    <t>Non-CX Financial Plan</t>
  </si>
  <si>
    <t>Quarterly Report/2003</t>
  </si>
  <si>
    <t>Date Prepared:  4/16/03</t>
  </si>
  <si>
    <t>14th Mo     3/21/03</t>
  </si>
  <si>
    <t>Revised 5/12/03</t>
  </si>
  <si>
    <t>2003  1st</t>
  </si>
  <si>
    <t>Change:</t>
  </si>
  <si>
    <t>Actual</t>
  </si>
  <si>
    <t>2003 Adopted</t>
  </si>
  <si>
    <t>Quarter</t>
  </si>
  <si>
    <t>2003 Estimate</t>
  </si>
  <si>
    <t>Estimate/</t>
  </si>
  <si>
    <t>Explanation</t>
  </si>
  <si>
    <t>Adopted</t>
  </si>
  <si>
    <t>Beginning Fund Balance</t>
  </si>
  <si>
    <t>14th Mo data for 2002 Actual</t>
  </si>
  <si>
    <t>REVENUE:</t>
  </si>
  <si>
    <t>Interest</t>
  </si>
  <si>
    <t>Sales Tax</t>
  </si>
  <si>
    <t>DUI/Oth CJ Assistance</t>
  </si>
  <si>
    <t xml:space="preserve"> County Cr Justice Assistance Acct</t>
  </si>
  <si>
    <t xml:space="preserve"> </t>
  </si>
  <si>
    <t>Traffic Revenue</t>
  </si>
  <si>
    <t>Misc Other Receipts</t>
  </si>
  <si>
    <t xml:space="preserve">   Total Revenue</t>
  </si>
  <si>
    <t>EXPENDITURES:</t>
  </si>
  <si>
    <t xml:space="preserve">Ongoing  </t>
  </si>
  <si>
    <t>Parks &amp; Recreation (1-time/2003)</t>
  </si>
  <si>
    <t>Carryover - Operating &amp; CIP</t>
  </si>
  <si>
    <t>CarryOver~CIP and Operating</t>
  </si>
  <si>
    <t>Omnibus</t>
  </si>
  <si>
    <t xml:space="preserve">Omnibus </t>
  </si>
  <si>
    <t>Omnibus #2 Rebate(1-time) fr Fac Mgmnt</t>
  </si>
  <si>
    <t xml:space="preserve">   Total Expenditures</t>
  </si>
  <si>
    <t xml:space="preserve">     Operating Transfers In/Out</t>
  </si>
  <si>
    <t>Ending Fund Balance</t>
  </si>
  <si>
    <t>Reserves/Other Transactions:</t>
  </si>
  <si>
    <t xml:space="preserve"> Addl. ADO Underexpenditure~AJOMP</t>
  </si>
  <si>
    <t xml:space="preserve">CarryOver-Operating &amp; CIP </t>
  </si>
  <si>
    <t>Other Reserves &amp; Designations</t>
  </si>
  <si>
    <t>Ending Undesignated Fund Balance</t>
  </si>
  <si>
    <t>Footnotes:</t>
  </si>
  <si>
    <t>2003 Ado Expenditures agree with ESSBASE data.</t>
  </si>
  <si>
    <r>
      <t xml:space="preserve">Fund/Number:  </t>
    </r>
    <r>
      <rPr>
        <u val="single"/>
        <sz val="10"/>
        <rFont val="Arial"/>
        <family val="2"/>
      </rPr>
      <t>Criminal Justice Fund - 1020</t>
    </r>
  </si>
  <si>
    <r>
      <t xml:space="preserve">Prepared By:  </t>
    </r>
    <r>
      <rPr>
        <u val="single"/>
        <sz val="10"/>
        <rFont val="Arial"/>
        <family val="2"/>
      </rPr>
      <t>Jos Mapranath</t>
    </r>
  </si>
  <si>
    <t>2nd Quarter Omnibus 2003</t>
  </si>
  <si>
    <t>Estimate unchanged from 03 Adopted</t>
  </si>
  <si>
    <t>Omnibus #2 Fac Mgmt. Rebate(1-time)</t>
  </si>
  <si>
    <t>Contribution from CX</t>
  </si>
  <si>
    <r>
      <t>1</t>
    </r>
    <r>
      <rPr>
        <sz val="9"/>
        <rFont val="Arial"/>
        <family val="2"/>
      </rPr>
      <t>ongoing expenditures include items marked #1. Listed separately for display only.</t>
    </r>
  </si>
  <si>
    <r>
      <t>1</t>
    </r>
    <r>
      <rPr>
        <sz val="10"/>
        <rFont val="Arial"/>
        <family val="2"/>
      </rPr>
      <t xml:space="preserve">Transfer to Other Funds-CJ(0693)  </t>
    </r>
  </si>
  <si>
    <r>
      <t>1</t>
    </r>
    <r>
      <rPr>
        <sz val="10"/>
        <rFont val="Arial"/>
        <family val="2"/>
      </rPr>
      <t xml:space="preserve">Salary &amp; Wage Contingency   </t>
    </r>
  </si>
  <si>
    <r>
      <t>1</t>
    </r>
    <r>
      <rPr>
        <sz val="10"/>
        <rFont val="Arial"/>
        <family val="2"/>
      </rPr>
      <t xml:space="preserve">Estimated Underexpenditure 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</si>
</sst>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000"/>
    <numFmt numFmtId="169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6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 MT"/>
      <family val="0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6" fontId="1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37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19" applyNumberFormat="1" applyBorder="1" applyAlignment="1">
      <alignment/>
    </xf>
    <xf numFmtId="0" fontId="7" fillId="0" borderId="6" xfId="0" applyFont="1" applyBorder="1" applyAlignment="1">
      <alignment/>
    </xf>
    <xf numFmtId="166" fontId="0" fillId="0" borderId="11" xfId="15" applyNumberFormat="1" applyFont="1" applyBorder="1" applyAlignment="1">
      <alignment/>
    </xf>
    <xf numFmtId="166" fontId="0" fillId="0" borderId="12" xfId="15" applyNumberFormat="1" applyFont="1" applyBorder="1" applyAlignment="1">
      <alignment/>
    </xf>
    <xf numFmtId="166" fontId="0" fillId="0" borderId="13" xfId="15" applyNumberFormat="1" applyFont="1" applyBorder="1" applyAlignment="1">
      <alignment/>
    </xf>
    <xf numFmtId="0" fontId="2" fillId="0" borderId="9" xfId="0" applyFont="1" applyBorder="1" applyAlignment="1">
      <alignment/>
    </xf>
    <xf numFmtId="0" fontId="0" fillId="0" borderId="6" xfId="0" applyBorder="1" applyAlignment="1">
      <alignment/>
    </xf>
    <xf numFmtId="166" fontId="0" fillId="0" borderId="7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8" xfId="15" applyNumberFormat="1" applyFont="1" applyBorder="1" applyAlignment="1">
      <alignment/>
    </xf>
    <xf numFmtId="0" fontId="8" fillId="0" borderId="6" xfId="0" applyFont="1" applyBorder="1" applyAlignment="1">
      <alignment/>
    </xf>
    <xf numFmtId="166" fontId="0" fillId="0" borderId="7" xfId="15" applyNumberFormat="1" applyFont="1" applyBorder="1" applyAlignment="1">
      <alignment/>
    </xf>
    <xf numFmtId="0" fontId="0" fillId="0" borderId="6" xfId="0" applyFont="1" applyBorder="1" applyAlignment="1">
      <alignment/>
    </xf>
    <xf numFmtId="37" fontId="0" fillId="0" borderId="8" xfId="0" applyNumberFormat="1" applyBorder="1" applyAlignment="1">
      <alignment/>
    </xf>
    <xf numFmtId="0" fontId="11" fillId="0" borderId="0" xfId="0" applyFont="1" applyAlignment="1">
      <alignment/>
    </xf>
    <xf numFmtId="37" fontId="0" fillId="0" borderId="8" xfId="0" applyNumberFormat="1" applyBorder="1" applyAlignment="1" applyProtection="1" quotePrefix="1">
      <alignment/>
      <protection/>
    </xf>
    <xf numFmtId="0" fontId="1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6" fontId="0" fillId="0" borderId="17" xfId="15" applyNumberFormat="1" applyFont="1" applyBorder="1" applyAlignment="1">
      <alignment/>
    </xf>
    <xf numFmtId="0" fontId="0" fillId="0" borderId="18" xfId="0" applyBorder="1" applyAlignment="1">
      <alignment/>
    </xf>
    <xf numFmtId="37" fontId="0" fillId="0" borderId="18" xfId="0" applyNumberFormat="1" applyBorder="1" applyAlignment="1">
      <alignment/>
    </xf>
    <xf numFmtId="166" fontId="0" fillId="0" borderId="18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6" xfId="0" applyFont="1" applyBorder="1" applyAlignment="1">
      <alignment/>
    </xf>
    <xf numFmtId="37" fontId="15" fillId="0" borderId="8" xfId="0" applyNumberFormat="1" applyFont="1" applyBorder="1" applyAlignment="1" applyProtection="1" quotePrefix="1">
      <alignment/>
      <protection/>
    </xf>
    <xf numFmtId="0" fontId="13" fillId="0" borderId="0" xfId="0" applyFont="1" applyBorder="1" applyAlignment="1" quotePrefix="1">
      <alignment/>
    </xf>
    <xf numFmtId="166" fontId="0" fillId="0" borderId="8" xfId="15" applyNumberFormat="1" applyBorder="1" applyAlignment="1">
      <alignment/>
    </xf>
    <xf numFmtId="166" fontId="9" fillId="0" borderId="8" xfId="15" applyNumberFormat="1" applyFont="1" applyBorder="1" applyAlignment="1">
      <alignment/>
    </xf>
    <xf numFmtId="166" fontId="0" fillId="0" borderId="16" xfId="15" applyNumberFormat="1" applyBorder="1" applyAlignment="1">
      <alignment/>
    </xf>
    <xf numFmtId="166" fontId="1" fillId="0" borderId="19" xfId="15" applyNumberFormat="1" applyFont="1" applyBorder="1" applyAlignment="1">
      <alignment/>
    </xf>
    <xf numFmtId="166" fontId="0" fillId="0" borderId="20" xfId="15" applyNumberFormat="1" applyFont="1" applyBorder="1" applyAlignment="1">
      <alignment/>
    </xf>
    <xf numFmtId="166" fontId="1" fillId="0" borderId="21" xfId="15" applyNumberFormat="1" applyFont="1" applyBorder="1" applyAlignment="1">
      <alignment/>
    </xf>
    <xf numFmtId="6" fontId="13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166" fontId="1" fillId="0" borderId="23" xfId="15" applyNumberFormat="1" applyFont="1" applyBorder="1" applyAlignment="1">
      <alignment/>
    </xf>
    <xf numFmtId="166" fontId="0" fillId="0" borderId="24" xfId="15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>
      <alignment/>
    </xf>
    <xf numFmtId="37" fontId="11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37" fontId="0" fillId="0" borderId="13" xfId="0" applyNumberFormat="1" applyFont="1" applyFill="1" applyBorder="1" applyAlignment="1">
      <alignment/>
    </xf>
    <xf numFmtId="37" fontId="16" fillId="0" borderId="0" xfId="0" applyNumberFormat="1" applyFont="1" applyAlignment="1">
      <alignment horizontal="left"/>
    </xf>
    <xf numFmtId="0" fontId="1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tabSelected="1" workbookViewId="0" topLeftCell="A1">
      <selection activeCell="B2" sqref="B2:K2"/>
    </sheetView>
  </sheetViews>
  <sheetFormatPr defaultColWidth="9.140625" defaultRowHeight="12.75"/>
  <cols>
    <col min="1" max="1" width="0.85546875" style="0" customWidth="1"/>
    <col min="2" max="2" width="35.28125" style="0" customWidth="1"/>
    <col min="3" max="3" width="15.140625" style="0" customWidth="1"/>
    <col min="4" max="4" width="0.5625" style="0" customWidth="1"/>
    <col min="5" max="5" width="13.7109375" style="0" customWidth="1"/>
    <col min="6" max="7" width="14.7109375" style="0" customWidth="1"/>
    <col min="8" max="8" width="0.42578125" style="0" customWidth="1"/>
    <col min="9" max="9" width="12.8515625" style="0" customWidth="1"/>
    <col min="10" max="10" width="0.71875" style="0" hidden="1" customWidth="1"/>
    <col min="11" max="11" width="33.57421875" style="0" customWidth="1"/>
  </cols>
  <sheetData>
    <row r="1" ht="12" customHeight="1">
      <c r="A1" s="1"/>
    </row>
    <row r="2" spans="1:11" ht="15.75">
      <c r="A2" s="2">
        <v>36279</v>
      </c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</row>
    <row r="4" spans="2:11" ht="15">
      <c r="B4" s="86" t="s">
        <v>2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12.75">
      <c r="B5" s="3"/>
      <c r="C5" s="4"/>
      <c r="D5" s="4"/>
      <c r="E5" s="4"/>
      <c r="F5" s="4"/>
      <c r="G5" s="4"/>
      <c r="H5" s="4"/>
      <c r="I5" s="4"/>
      <c r="J5" s="4"/>
      <c r="K5" s="4"/>
    </row>
    <row r="6" spans="2:11" ht="12.75">
      <c r="B6" s="4" t="s">
        <v>44</v>
      </c>
      <c r="C6" s="4"/>
      <c r="D6" s="5"/>
      <c r="E6" s="6"/>
      <c r="F6" s="4"/>
      <c r="G6" s="4"/>
      <c r="H6" s="4"/>
      <c r="I6" s="4"/>
      <c r="J6" s="4"/>
      <c r="K6" s="4" t="s">
        <v>46</v>
      </c>
    </row>
    <row r="7" spans="5:11" ht="12.75">
      <c r="E7" s="4"/>
      <c r="F7" s="4"/>
      <c r="G7" s="4"/>
      <c r="H7" s="4"/>
      <c r="I7" s="4"/>
      <c r="J7" s="4"/>
      <c r="K7" s="4"/>
    </row>
    <row r="8" spans="2:11" ht="12.75">
      <c r="B8" s="4" t="s">
        <v>45</v>
      </c>
      <c r="C8" s="4"/>
      <c r="D8" s="4"/>
      <c r="E8" s="4"/>
      <c r="F8" s="4"/>
      <c r="G8" s="4"/>
      <c r="H8" s="4"/>
      <c r="I8" s="4"/>
      <c r="J8" s="4"/>
      <c r="K8" s="4" t="s">
        <v>3</v>
      </c>
    </row>
    <row r="9" spans="2:11" ht="13.5" thickBot="1">
      <c r="B9" s="4"/>
      <c r="C9" s="7" t="s">
        <v>4</v>
      </c>
      <c r="D9" s="4"/>
      <c r="E9" s="4"/>
      <c r="F9" s="4"/>
      <c r="G9" s="8" t="s">
        <v>5</v>
      </c>
      <c r="H9" s="4"/>
      <c r="I9" s="4"/>
      <c r="J9" s="4"/>
      <c r="K9" s="4"/>
    </row>
    <row r="10" spans="2:19" s="9" customFormat="1" ht="12.75">
      <c r="B10" s="10"/>
      <c r="C10" s="11">
        <v>2002</v>
      </c>
      <c r="D10" s="12"/>
      <c r="E10" s="13"/>
      <c r="F10" s="14" t="s">
        <v>6</v>
      </c>
      <c r="G10" s="11"/>
      <c r="H10" s="12"/>
      <c r="I10" s="14" t="s">
        <v>7</v>
      </c>
      <c r="J10" s="12"/>
      <c r="K10" s="15"/>
      <c r="M10" s="16"/>
      <c r="N10" s="16"/>
      <c r="O10" s="16"/>
      <c r="P10" s="16"/>
      <c r="Q10" s="16"/>
      <c r="R10" s="16"/>
      <c r="S10" s="16"/>
    </row>
    <row r="11" spans="2:19" s="9" customFormat="1" ht="12.75">
      <c r="B11" s="17"/>
      <c r="C11" s="18" t="s">
        <v>8</v>
      </c>
      <c r="D11" s="16"/>
      <c r="E11" s="19" t="s">
        <v>9</v>
      </c>
      <c r="F11" s="20" t="s">
        <v>10</v>
      </c>
      <c r="G11" s="18" t="s">
        <v>11</v>
      </c>
      <c r="H11" s="16"/>
      <c r="I11" s="20" t="s">
        <v>12</v>
      </c>
      <c r="J11" s="16"/>
      <c r="K11" s="21" t="s">
        <v>13</v>
      </c>
      <c r="M11" s="16"/>
      <c r="N11" s="16"/>
      <c r="O11" s="16"/>
      <c r="P11" s="16"/>
      <c r="Q11" s="16"/>
      <c r="R11" s="16"/>
      <c r="S11" s="16"/>
    </row>
    <row r="12" spans="2:19" s="9" customFormat="1" ht="12.75">
      <c r="B12" s="22"/>
      <c r="C12" s="23"/>
      <c r="D12" s="24"/>
      <c r="E12" s="25"/>
      <c r="F12" s="26"/>
      <c r="G12" s="27"/>
      <c r="H12" s="24"/>
      <c r="I12" s="26" t="s">
        <v>14</v>
      </c>
      <c r="J12" s="24"/>
      <c r="K12" s="28"/>
      <c r="M12" s="16"/>
      <c r="N12" s="16"/>
      <c r="O12" s="16"/>
      <c r="P12" s="16"/>
      <c r="Q12" s="16"/>
      <c r="R12" s="16"/>
      <c r="S12" s="29"/>
    </row>
    <row r="13" spans="2:19" ht="12.75">
      <c r="B13" s="30"/>
      <c r="C13" s="31"/>
      <c r="D13" s="3"/>
      <c r="E13" s="32"/>
      <c r="F13" s="33"/>
      <c r="G13" s="34"/>
      <c r="H13" s="3"/>
      <c r="I13" s="33"/>
      <c r="J13" s="3"/>
      <c r="K13" s="35"/>
      <c r="M13" s="36"/>
      <c r="N13" s="36"/>
      <c r="O13" s="36"/>
      <c r="P13" s="36"/>
      <c r="Q13" s="36"/>
      <c r="R13" s="36"/>
      <c r="S13" s="37"/>
    </row>
    <row r="14" spans="2:19" ht="15">
      <c r="B14" s="38" t="s">
        <v>15</v>
      </c>
      <c r="C14" s="39">
        <v>4559292</v>
      </c>
      <c r="D14" s="40"/>
      <c r="E14" s="82">
        <v>708884</v>
      </c>
      <c r="F14" s="39">
        <f>C38</f>
        <v>3336674</v>
      </c>
      <c r="G14" s="39">
        <f>C38</f>
        <v>3336674</v>
      </c>
      <c r="H14" s="40"/>
      <c r="I14" s="41">
        <f>G14-E14</f>
        <v>2627790</v>
      </c>
      <c r="J14" s="3"/>
      <c r="K14" s="42" t="s">
        <v>16</v>
      </c>
      <c r="M14" s="36"/>
      <c r="N14" s="36"/>
      <c r="O14" s="36"/>
      <c r="P14" s="36"/>
      <c r="Q14" s="36"/>
      <c r="R14" s="36"/>
      <c r="S14" s="37"/>
    </row>
    <row r="15" spans="2:19" ht="12.75">
      <c r="B15" s="43"/>
      <c r="C15" s="44"/>
      <c r="D15" s="45"/>
      <c r="E15" s="46"/>
      <c r="F15" s="46"/>
      <c r="G15" s="46"/>
      <c r="H15" s="45"/>
      <c r="I15" s="46"/>
      <c r="J15" s="3"/>
      <c r="K15" s="42"/>
      <c r="M15" s="36"/>
      <c r="N15" s="36"/>
      <c r="O15" s="36"/>
      <c r="P15" s="36"/>
      <c r="Q15" s="36"/>
      <c r="R15" s="36"/>
      <c r="S15" s="36"/>
    </row>
    <row r="16" spans="2:11" ht="12.75">
      <c r="B16" s="47" t="s">
        <v>17</v>
      </c>
      <c r="C16" s="48"/>
      <c r="D16" s="45"/>
      <c r="E16" s="46"/>
      <c r="F16" s="46"/>
      <c r="G16" s="46"/>
      <c r="H16" s="45"/>
      <c r="I16" s="46"/>
      <c r="J16" s="3"/>
      <c r="K16" s="42"/>
    </row>
    <row r="17" spans="2:11" ht="12.75">
      <c r="B17" s="49" t="s">
        <v>18</v>
      </c>
      <c r="C17" s="48">
        <v>306138</v>
      </c>
      <c r="D17" s="45"/>
      <c r="E17" s="46">
        <v>9651</v>
      </c>
      <c r="F17" s="46">
        <v>9651</v>
      </c>
      <c r="G17" s="46">
        <v>9651</v>
      </c>
      <c r="H17" s="45"/>
      <c r="I17" s="46">
        <f>G17-E17</f>
        <v>0</v>
      </c>
      <c r="J17" s="3"/>
      <c r="K17" s="42" t="s">
        <v>47</v>
      </c>
    </row>
    <row r="18" spans="2:12" ht="12.75">
      <c r="B18" s="49" t="s">
        <v>19</v>
      </c>
      <c r="C18" s="48">
        <v>10485286</v>
      </c>
      <c r="D18" s="45"/>
      <c r="E18" s="50">
        <v>10331066</v>
      </c>
      <c r="F18" s="50">
        <v>10331066</v>
      </c>
      <c r="G18" s="50">
        <v>10331066</v>
      </c>
      <c r="H18" s="45"/>
      <c r="I18" s="46">
        <f>G18-E18</f>
        <v>0</v>
      </c>
      <c r="J18" s="3"/>
      <c r="K18" s="42" t="s">
        <v>47</v>
      </c>
      <c r="L18" s="51"/>
    </row>
    <row r="19" spans="2:12" ht="12.75">
      <c r="B19" s="49" t="s">
        <v>20</v>
      </c>
      <c r="C19" s="48">
        <v>187982</v>
      </c>
      <c r="D19" s="45"/>
      <c r="E19" s="50"/>
      <c r="F19" s="50"/>
      <c r="G19" s="50"/>
      <c r="H19" s="45"/>
      <c r="I19" s="46"/>
      <c r="J19" s="3"/>
      <c r="K19" s="42"/>
      <c r="L19" s="51"/>
    </row>
    <row r="20" spans="2:12" ht="12.75">
      <c r="B20" s="49" t="s">
        <v>21</v>
      </c>
      <c r="C20" s="48">
        <v>4849073</v>
      </c>
      <c r="D20" s="45"/>
      <c r="E20" s="50">
        <v>4927026</v>
      </c>
      <c r="F20" s="50">
        <v>4927026</v>
      </c>
      <c r="G20" s="50">
        <v>4927026</v>
      </c>
      <c r="H20" s="45"/>
      <c r="I20" s="46">
        <f>G20-E20</f>
        <v>0</v>
      </c>
      <c r="J20" s="3"/>
      <c r="K20" s="42" t="s">
        <v>47</v>
      </c>
      <c r="L20" s="51"/>
    </row>
    <row r="21" spans="1:12" ht="12.75">
      <c r="A21" t="s">
        <v>22</v>
      </c>
      <c r="B21" s="49" t="s">
        <v>23</v>
      </c>
      <c r="C21" s="48">
        <v>377144</v>
      </c>
      <c r="D21" s="45"/>
      <c r="E21" s="52">
        <v>0</v>
      </c>
      <c r="F21" s="52">
        <v>0</v>
      </c>
      <c r="G21" s="52">
        <v>0</v>
      </c>
      <c r="H21" s="45"/>
      <c r="I21" s="46">
        <f>G21-E21</f>
        <v>0</v>
      </c>
      <c r="J21" s="3"/>
      <c r="K21" s="35"/>
      <c r="L21" s="53"/>
    </row>
    <row r="22" spans="2:11" ht="12.75">
      <c r="B22" s="49" t="s">
        <v>49</v>
      </c>
      <c r="C22" s="44">
        <v>400000</v>
      </c>
      <c r="D22" s="45"/>
      <c r="E22" s="54"/>
      <c r="F22" s="54"/>
      <c r="G22" s="54"/>
      <c r="H22" s="45"/>
      <c r="I22" s="46"/>
      <c r="J22" s="3"/>
      <c r="K22" s="35"/>
    </row>
    <row r="23" spans="2:11" ht="12.75">
      <c r="B23" s="49" t="s">
        <v>24</v>
      </c>
      <c r="C23" s="48">
        <f>272+367451</f>
        <v>367723</v>
      </c>
      <c r="D23" s="45"/>
      <c r="E23" s="52">
        <v>193889</v>
      </c>
      <c r="F23" s="52">
        <v>193889</v>
      </c>
      <c r="G23" s="52">
        <v>193889</v>
      </c>
      <c r="H23" s="45"/>
      <c r="I23" s="46">
        <f>G23-E23</f>
        <v>0</v>
      </c>
      <c r="J23" s="3"/>
      <c r="K23" s="35"/>
    </row>
    <row r="24" spans="2:11" ht="6" customHeight="1" thickBot="1">
      <c r="B24" s="43"/>
      <c r="C24" s="55"/>
      <c r="D24" s="56"/>
      <c r="E24" s="57"/>
      <c r="F24" s="57"/>
      <c r="G24" s="58"/>
      <c r="H24" s="56"/>
      <c r="I24" s="59"/>
      <c r="J24" s="60"/>
      <c r="K24" s="35"/>
    </row>
    <row r="25" spans="2:11" ht="15" thickTop="1">
      <c r="B25" s="61" t="s">
        <v>25</v>
      </c>
      <c r="C25" s="48">
        <f>SUM(C17:C23)</f>
        <v>16973346</v>
      </c>
      <c r="D25" s="45"/>
      <c r="E25" s="46">
        <f>SUM(E17:E23)</f>
        <v>15461632</v>
      </c>
      <c r="F25" s="46">
        <f>SUM(F17:F23)</f>
        <v>15461632</v>
      </c>
      <c r="G25" s="46">
        <f>SUM(G17:G23)</f>
        <v>15461632</v>
      </c>
      <c r="H25" s="45"/>
      <c r="I25" s="46">
        <f>SUM(I17:I23)</f>
        <v>0</v>
      </c>
      <c r="J25" s="3"/>
      <c r="K25" s="35"/>
    </row>
    <row r="26" spans="2:11" ht="12.75">
      <c r="B26" s="49"/>
      <c r="C26" s="31"/>
      <c r="D26" s="45"/>
      <c r="E26" s="46"/>
      <c r="F26" s="46"/>
      <c r="G26" s="46"/>
      <c r="H26" s="45"/>
      <c r="I26" s="46"/>
      <c r="J26" s="3"/>
      <c r="K26" s="35"/>
    </row>
    <row r="27" spans="2:11" ht="12.75">
      <c r="B27" s="47" t="s">
        <v>26</v>
      </c>
      <c r="C27" s="48"/>
      <c r="D27" s="45"/>
      <c r="E27" s="46"/>
      <c r="F27" s="46"/>
      <c r="G27" s="46"/>
      <c r="H27" s="45"/>
      <c r="I27" s="46"/>
      <c r="J27" s="3"/>
      <c r="K27" s="35"/>
    </row>
    <row r="28" spans="2:12" ht="12.75">
      <c r="B28" s="49" t="s">
        <v>27</v>
      </c>
      <c r="C28" s="48">
        <v>-18195964</v>
      </c>
      <c r="D28" s="45"/>
      <c r="E28" s="62">
        <v>-15859539</v>
      </c>
      <c r="F28" s="62">
        <v>-15859539</v>
      </c>
      <c r="G28" s="62">
        <v>-15859539</v>
      </c>
      <c r="H28" s="45"/>
      <c r="I28" s="46">
        <f>G28-E28</f>
        <v>0</v>
      </c>
      <c r="J28" s="63"/>
      <c r="K28" s="35"/>
      <c r="L28" s="53"/>
    </row>
    <row r="29" spans="2:12" ht="12.75">
      <c r="B29" s="49" t="s">
        <v>28</v>
      </c>
      <c r="C29" s="48"/>
      <c r="D29" s="45"/>
      <c r="E29" s="62">
        <v>-434547</v>
      </c>
      <c r="F29" s="62">
        <v>-434547</v>
      </c>
      <c r="G29" s="62">
        <v>-434547</v>
      </c>
      <c r="H29" s="45"/>
      <c r="I29" s="46"/>
      <c r="J29" s="63"/>
      <c r="K29" s="35"/>
      <c r="L29" s="53"/>
    </row>
    <row r="30" spans="2:12" ht="12.75">
      <c r="B30" s="49" t="s">
        <v>29</v>
      </c>
      <c r="C30" s="44"/>
      <c r="D30" s="45"/>
      <c r="E30" s="64"/>
      <c r="F30" s="64">
        <v>-520951</v>
      </c>
      <c r="G30" s="64">
        <f>F30</f>
        <v>-520951</v>
      </c>
      <c r="H30" s="45"/>
      <c r="I30" s="46">
        <f>G30-E30</f>
        <v>-520951</v>
      </c>
      <c r="J30" s="3"/>
      <c r="K30" s="42" t="s">
        <v>30</v>
      </c>
      <c r="L30" s="53"/>
    </row>
    <row r="31" spans="2:12" ht="12.75">
      <c r="B31" s="49" t="s">
        <v>31</v>
      </c>
      <c r="C31" s="44"/>
      <c r="D31" s="45"/>
      <c r="E31" s="64"/>
      <c r="F31" s="64">
        <v>-36499</v>
      </c>
      <c r="G31" s="64">
        <v>-36499</v>
      </c>
      <c r="H31" s="45"/>
      <c r="I31" s="46">
        <f>G31-E31</f>
        <v>-36499</v>
      </c>
      <c r="J31" s="3"/>
      <c r="K31" s="42" t="s">
        <v>32</v>
      </c>
      <c r="L31" s="53"/>
    </row>
    <row r="32" spans="2:12" ht="12.75">
      <c r="B32" s="49" t="s">
        <v>33</v>
      </c>
      <c r="C32" s="44"/>
      <c r="D32" s="45"/>
      <c r="E32" s="64"/>
      <c r="F32" s="64"/>
      <c r="G32" s="65">
        <v>366803</v>
      </c>
      <c r="H32" s="45"/>
      <c r="I32" s="46">
        <f>G32-E32</f>
        <v>366803</v>
      </c>
      <c r="J32" s="3"/>
      <c r="K32" s="42" t="s">
        <v>48</v>
      </c>
      <c r="L32" s="53"/>
    </row>
    <row r="33" spans="2:12" ht="14.25">
      <c r="B33" s="84" t="s">
        <v>51</v>
      </c>
      <c r="C33" s="44"/>
      <c r="D33" s="45"/>
      <c r="E33" s="64">
        <v>-258808</v>
      </c>
      <c r="F33" s="64">
        <v>-258808</v>
      </c>
      <c r="G33" s="64">
        <v>-258808</v>
      </c>
      <c r="H33" s="45"/>
      <c r="I33" s="46">
        <v>0</v>
      </c>
      <c r="J33" s="3"/>
      <c r="K33" s="35"/>
      <c r="L33" s="53"/>
    </row>
    <row r="34" spans="2:12" ht="14.25">
      <c r="B34" s="84" t="s">
        <v>52</v>
      </c>
      <c r="C34" s="44"/>
      <c r="D34" s="45"/>
      <c r="E34" s="46">
        <v>-476216</v>
      </c>
      <c r="F34" s="46">
        <v>-476216</v>
      </c>
      <c r="G34" s="46">
        <v>-476216</v>
      </c>
      <c r="H34" s="45"/>
      <c r="I34" s="46">
        <v>0</v>
      </c>
      <c r="J34" s="3"/>
      <c r="K34" s="35"/>
      <c r="L34" s="53"/>
    </row>
    <row r="35" spans="2:11" ht="15" thickBot="1">
      <c r="B35" s="84" t="s">
        <v>53</v>
      </c>
      <c r="C35" s="66"/>
      <c r="D35" s="56"/>
      <c r="E35" s="59">
        <f>126157</f>
        <v>126157</v>
      </c>
      <c r="F35" s="59">
        <v>126157</v>
      </c>
      <c r="G35" s="59">
        <v>126157</v>
      </c>
      <c r="H35" s="56"/>
      <c r="I35" s="59">
        <f>G35-E35</f>
        <v>0</v>
      </c>
      <c r="J35" s="60"/>
      <c r="K35" s="35"/>
    </row>
    <row r="36" spans="2:12" ht="15" thickTop="1">
      <c r="B36" s="61" t="s">
        <v>34</v>
      </c>
      <c r="C36" s="48">
        <f>C28</f>
        <v>-18195964</v>
      </c>
      <c r="D36" s="45"/>
      <c r="E36" s="46">
        <f>E28+E29</f>
        <v>-16294086</v>
      </c>
      <c r="F36" s="46">
        <f>F28+F29+F30+F31</f>
        <v>-16851536</v>
      </c>
      <c r="G36" s="46">
        <f>G28+G29+G30+G31+G32</f>
        <v>-16484733</v>
      </c>
      <c r="H36" s="45"/>
      <c r="I36" s="46">
        <f>SUM(I28:I35)</f>
        <v>-190647</v>
      </c>
      <c r="J36" s="3"/>
      <c r="K36" s="42"/>
      <c r="L36" s="51"/>
    </row>
    <row r="37" spans="2:12" ht="12.75">
      <c r="B37" s="49" t="s">
        <v>35</v>
      </c>
      <c r="C37" s="48"/>
      <c r="D37" s="45"/>
      <c r="E37" s="46"/>
      <c r="F37" s="46"/>
      <c r="G37" s="46"/>
      <c r="H37" s="45"/>
      <c r="I37" s="46"/>
      <c r="J37" s="3"/>
      <c r="K37" s="35"/>
      <c r="L37" s="51"/>
    </row>
    <row r="38" spans="2:11" ht="15">
      <c r="B38" s="38" t="s">
        <v>36</v>
      </c>
      <c r="C38" s="67">
        <f>C14+C25+C36+C37</f>
        <v>3336674</v>
      </c>
      <c r="D38" s="68"/>
      <c r="E38" s="69">
        <f>E14+E25+E36</f>
        <v>-123570</v>
      </c>
      <c r="F38" s="69">
        <f>F14+F25+F36</f>
        <v>1946770</v>
      </c>
      <c r="G38" s="69">
        <f>G14+G25+G36</f>
        <v>2313573</v>
      </c>
      <c r="H38" s="68"/>
      <c r="I38" s="69">
        <f>I14+I25+I36</f>
        <v>2437143</v>
      </c>
      <c r="J38" s="3"/>
      <c r="K38" s="35"/>
    </row>
    <row r="39" spans="2:11" ht="12.75">
      <c r="B39" s="49" t="s">
        <v>37</v>
      </c>
      <c r="C39" s="48"/>
      <c r="D39" s="45"/>
      <c r="E39" s="46"/>
      <c r="F39" s="46"/>
      <c r="G39" s="46"/>
      <c r="H39" s="45"/>
      <c r="I39" s="46"/>
      <c r="J39" s="3"/>
      <c r="K39" s="35"/>
    </row>
    <row r="40" spans="2:11" ht="12.75">
      <c r="B40" s="49" t="s">
        <v>38</v>
      </c>
      <c r="C40" s="48"/>
      <c r="D40" s="45"/>
      <c r="E40" s="46">
        <v>170416</v>
      </c>
      <c r="F40" s="46">
        <v>170416</v>
      </c>
      <c r="G40" s="46">
        <v>170416</v>
      </c>
      <c r="H40" s="45"/>
      <c r="I40" s="46">
        <f>G40-E40</f>
        <v>0</v>
      </c>
      <c r="J40" s="3"/>
      <c r="K40" s="35"/>
    </row>
    <row r="41" spans="2:12" ht="12.75">
      <c r="B41" s="49" t="s">
        <v>39</v>
      </c>
      <c r="C41" s="48">
        <v>-520951</v>
      </c>
      <c r="D41" s="45"/>
      <c r="E41" s="46">
        <v>0</v>
      </c>
      <c r="F41" s="46"/>
      <c r="G41" s="46"/>
      <c r="H41" s="45"/>
      <c r="I41" s="46"/>
      <c r="J41" s="3"/>
      <c r="K41" s="35"/>
      <c r="L41" s="70"/>
    </row>
    <row r="42" spans="2:11" ht="12.75">
      <c r="B42" s="49" t="s">
        <v>40</v>
      </c>
      <c r="C42" s="48">
        <v>-36499</v>
      </c>
      <c r="D42" s="45"/>
      <c r="E42" s="46"/>
      <c r="F42" s="46"/>
      <c r="G42" s="46">
        <v>0</v>
      </c>
      <c r="H42" s="45"/>
      <c r="I42" s="46">
        <f>G42-E42</f>
        <v>0</v>
      </c>
      <c r="J42" s="3"/>
      <c r="K42" s="35"/>
    </row>
    <row r="43" spans="2:11" ht="13.5" thickBot="1">
      <c r="B43" s="71" t="s">
        <v>41</v>
      </c>
      <c r="C43" s="72">
        <f>C38+C41+C42</f>
        <v>2779224</v>
      </c>
      <c r="D43" s="73"/>
      <c r="E43" s="72">
        <f>SUM(E38:E42)</f>
        <v>46846</v>
      </c>
      <c r="F43" s="72">
        <f>SUM(F38:F42)</f>
        <v>2117186</v>
      </c>
      <c r="G43" s="72">
        <f>SUM(G38:G42)</f>
        <v>2483989</v>
      </c>
      <c r="H43" s="73" t="e">
        <f>H38+#REF!</f>
        <v>#REF!</v>
      </c>
      <c r="I43" s="72">
        <f>SUM(I38:I42)</f>
        <v>2437143</v>
      </c>
      <c r="J43" s="74"/>
      <c r="K43" s="75"/>
    </row>
    <row r="44" spans="2:11" ht="12.75">
      <c r="B44" s="76" t="s">
        <v>42</v>
      </c>
      <c r="C44" s="3"/>
      <c r="D44" s="36"/>
      <c r="E44" s="36"/>
      <c r="F44" s="36"/>
      <c r="G44" s="36"/>
      <c r="H44" s="36"/>
      <c r="I44" s="36"/>
      <c r="J44" s="36"/>
      <c r="K44" s="36"/>
    </row>
    <row r="45" spans="2:6" ht="13.5">
      <c r="B45" s="83" t="s">
        <v>50</v>
      </c>
      <c r="C45" s="3"/>
      <c r="F45" s="78"/>
    </row>
    <row r="46" spans="2:3" ht="12.75">
      <c r="B46" s="51" t="s">
        <v>43</v>
      </c>
      <c r="C46" s="36"/>
    </row>
    <row r="47" spans="2:11" ht="12.75">
      <c r="B47" s="6"/>
      <c r="C47" s="79"/>
      <c r="D47" s="79"/>
      <c r="E47" s="79"/>
      <c r="F47" s="79"/>
      <c r="G47" s="79"/>
      <c r="H47" s="79"/>
      <c r="I47" s="79"/>
      <c r="J47" s="79"/>
      <c r="K47" s="79"/>
    </row>
    <row r="48" ht="12.75">
      <c r="B48" s="77"/>
    </row>
    <row r="49" ht="12.75">
      <c r="B49" s="80"/>
    </row>
    <row r="50" ht="12.75">
      <c r="B50" s="81"/>
    </row>
  </sheetData>
  <mergeCells count="3">
    <mergeCell ref="B2:K2"/>
    <mergeCell ref="B3:K3"/>
    <mergeCell ref="B4:K4"/>
  </mergeCells>
  <printOptions horizontalCentered="1"/>
  <pageMargins left="0.75" right="0.75" top="1" bottom="1" header="0.5" footer="0.5"/>
  <pageSetup fitToHeight="1" fitToWidth="1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dcterms:created xsi:type="dcterms:W3CDTF">2003-05-12T18:27:15Z</dcterms:created>
  <dcterms:modified xsi:type="dcterms:W3CDTF">2003-06-04T20:39:57Z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-1235587763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