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120" windowHeight="9120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'Sheet1'!$A$1:$J$344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<sst xmlns="http://schemas.openxmlformats.org/spreadsheetml/2006/main" count="461" uniqueCount="407">
  <si>
    <t xml:space="preserve"> </t>
  </si>
  <si>
    <t xml:space="preserve">Total </t>
  </si>
  <si>
    <t>Fund</t>
  </si>
  <si>
    <t>Project</t>
  </si>
  <si>
    <t>Description</t>
  </si>
  <si>
    <t>Adopted Ordinance 15652, Section 119: Capital Improvement Program</t>
  </si>
  <si>
    <t>2007 - 2012</t>
  </si>
  <si>
    <t>HMC Repair and Replacement Fund</t>
  </si>
  <si>
    <t>PRCHS/INSTLL 2-444 STRLZR</t>
  </si>
  <si>
    <t>678344</t>
  </si>
  <si>
    <t>HMC-ANESTHES OFFICE</t>
  </si>
  <si>
    <t>VASCULAR LAB</t>
  </si>
  <si>
    <t>Total Fund 3961</t>
  </si>
  <si>
    <t>HMC/MEI 2004 Bond Proceeds</t>
  </si>
  <si>
    <t>D11233</t>
  </si>
  <si>
    <t>HMC/MEI 2004 BND PROCEEDS</t>
  </si>
  <si>
    <t>Total Fund 3974</t>
  </si>
  <si>
    <t>HMC/ME 2000 Projects</t>
  </si>
  <si>
    <t>002S01</t>
  </si>
  <si>
    <t>HMC-PROP ACQUISITION COST</t>
  </si>
  <si>
    <t>370004</t>
  </si>
  <si>
    <t>KING COUNTY FINANCE CHRGS</t>
  </si>
  <si>
    <t>379001</t>
  </si>
  <si>
    <t>HMC CONSTRUCTION MGMT PLN</t>
  </si>
  <si>
    <t>D13810</t>
  </si>
  <si>
    <t>HMC/MEI 2000 PROJECTS</t>
  </si>
  <si>
    <t>Total Fund 3791</t>
  </si>
  <si>
    <t>D12485</t>
  </si>
  <si>
    <t>BC &amp; I 2001 BAN PROCEEDS</t>
  </si>
  <si>
    <t>380201</t>
  </si>
  <si>
    <t>TRANSFER TO FUND 3951 BAN</t>
  </si>
  <si>
    <t>Total Fund 3802</t>
  </si>
  <si>
    <t>HMC Disproportionate Share Trauma Sub-fund</t>
  </si>
  <si>
    <t>D13246</t>
  </si>
  <si>
    <t>HMC DISPROP SHR-TRMA-DFT</t>
  </si>
  <si>
    <t>Total Fund 3965</t>
  </si>
  <si>
    <t>Default</t>
  </si>
  <si>
    <t>Harborview Medical Construction 1977</t>
  </si>
  <si>
    <t>1% for Fund 3870</t>
  </si>
  <si>
    <t>Construction</t>
  </si>
  <si>
    <t>Total Fund 3870</t>
  </si>
  <si>
    <t>HMC Construction 97</t>
  </si>
  <si>
    <t>Transfer to 3961/678431</t>
  </si>
  <si>
    <t>Total Fund 3873</t>
  </si>
  <si>
    <t>Long Term Leases</t>
  </si>
  <si>
    <t>Property Services: Long Term Leases</t>
  </si>
  <si>
    <t>Wells Fargo Lease</t>
  </si>
  <si>
    <t>D03310</t>
  </si>
  <si>
    <t xml:space="preserve">              Total Fund 3310</t>
  </si>
  <si>
    <t xml:space="preserve">1997 Bond Fund </t>
  </si>
  <si>
    <t>395410</t>
  </si>
  <si>
    <t>TRSFR PROJ TO 3951 395689</t>
  </si>
  <si>
    <t>D10163</t>
  </si>
  <si>
    <t>DEFAULT</t>
  </si>
  <si>
    <t xml:space="preserve">                     Total Fund 3954</t>
  </si>
  <si>
    <t>393308</t>
  </si>
  <si>
    <t>TRANS TO 395308</t>
  </si>
  <si>
    <t>393316</t>
  </si>
  <si>
    <t>TRANS TO 395316</t>
  </si>
  <si>
    <t>393317</t>
  </si>
  <si>
    <t>TRANSFER TO CX</t>
  </si>
  <si>
    <t>393318</t>
  </si>
  <si>
    <t>TRANSFER TO 3951</t>
  </si>
  <si>
    <t>395352</t>
  </si>
  <si>
    <t>TRNS FROM 3953 TO 3952</t>
  </si>
  <si>
    <t>395448</t>
  </si>
  <si>
    <t>TRNS FRM 3953 TO 4480</t>
  </si>
  <si>
    <t>D10324</t>
  </si>
  <si>
    <t>95 BOND COSTS</t>
  </si>
  <si>
    <t xml:space="preserve">              Total Fund 3953</t>
  </si>
  <si>
    <t>Capital Acquisition/Renovation Fund 96</t>
  </si>
  <si>
    <t>General Government CIP 98-99</t>
  </si>
  <si>
    <t>D10272</t>
  </si>
  <si>
    <t>GEN GOVNT CIP 98-99</t>
  </si>
  <si>
    <t xml:space="preserve">                  Total Fund 3955</t>
  </si>
  <si>
    <t>Building Repair &amp; Replacement</t>
  </si>
  <si>
    <t>395200</t>
  </si>
  <si>
    <t>RECORDS/ELECTIONS SEISMIC</t>
  </si>
  <si>
    <t>395335</t>
  </si>
  <si>
    <t>NRF BUILDINGS DEMOLITION</t>
  </si>
  <si>
    <t>395420</t>
  </si>
  <si>
    <t>YSC MASTERPLAN</t>
  </si>
  <si>
    <t>395426</t>
  </si>
  <si>
    <t>ADMIN BLDG SECURITY</t>
  </si>
  <si>
    <t>395428</t>
  </si>
  <si>
    <t>ADMN BLDG 8FL LAW LIBRARY</t>
  </si>
  <si>
    <t>395443</t>
  </si>
  <si>
    <t>SURREY DOWNS CLEAN-UP</t>
  </si>
  <si>
    <t>395445</t>
  </si>
  <si>
    <t>DIST COURT TI STAFF MOVE</t>
  </si>
  <si>
    <t>395736</t>
  </si>
  <si>
    <t>ENERGY PERF-CONSTRUCTION</t>
  </si>
  <si>
    <t>D17587</t>
  </si>
  <si>
    <t>BR&amp;R-NEW PROJECTS-DEFAULT</t>
  </si>
  <si>
    <t>D10346</t>
  </si>
  <si>
    <t>Enumclaw Event</t>
  </si>
  <si>
    <t>TOTAL Fund 3490</t>
  </si>
  <si>
    <t>Parks Facilities Rehbailitation</t>
  </si>
  <si>
    <t>Parks, Recreation and Open Space</t>
  </si>
  <si>
    <t>Total Fund 3160</t>
  </si>
  <si>
    <t>316030</t>
  </si>
  <si>
    <t>CX OVERHEAD</t>
  </si>
  <si>
    <t>316065</t>
  </si>
  <si>
    <t>WW 2000 SITE MGMT PLAN</t>
  </si>
  <si>
    <t>316115</t>
  </si>
  <si>
    <t>EAST LK SAMMAMISH MASTER</t>
  </si>
  <si>
    <t>316125</t>
  </si>
  <si>
    <t>E LK SAMMAMISH LOAN PYMNT</t>
  </si>
  <si>
    <t>316204</t>
  </si>
  <si>
    <t>PRESTON SITE MASTER PLAN</t>
  </si>
  <si>
    <t>316209</t>
  </si>
  <si>
    <t>ESA REVIEW</t>
  </si>
  <si>
    <t>316356</t>
  </si>
  <si>
    <t>SECTION 36 MASTER PLAN</t>
  </si>
  <si>
    <t>316441</t>
  </si>
  <si>
    <t>LANDSBURG-ENUMCLAW TRAIL</t>
  </si>
  <si>
    <t>316443</t>
  </si>
  <si>
    <t>SOOS CREEK TRL ACS IMPROV</t>
  </si>
  <si>
    <t>316552</t>
  </si>
  <si>
    <t>TANNER LANDING DESIGN</t>
  </si>
  <si>
    <t>316557</t>
  </si>
  <si>
    <t>REGIONAL EVENT SITE</t>
  </si>
  <si>
    <t>316613</t>
  </si>
  <si>
    <t>TAYLOR MOUNTAIN ACQ</t>
  </si>
  <si>
    <t>316644</t>
  </si>
  <si>
    <t>COUGAR MOUNTAIN PHASE I D</t>
  </si>
  <si>
    <t>316836</t>
  </si>
  <si>
    <t>MAURY ISLAND DESIGN</t>
  </si>
  <si>
    <t>316880</t>
  </si>
  <si>
    <t>LK WOOD PK MSTR PLN UPDTE</t>
  </si>
  <si>
    <t>316914</t>
  </si>
  <si>
    <t>PROCUREMENT OVERHEAD</t>
  </si>
  <si>
    <t>316946</t>
  </si>
  <si>
    <t>LAKE SAWYER P &amp; P</t>
  </si>
  <si>
    <t>PARKS-316/PARKS REC &amp; OPEN SPACE</t>
  </si>
  <si>
    <t>349303</t>
  </si>
  <si>
    <t>MOTHBALL OF FACILITIES</t>
  </si>
  <si>
    <t>349335</t>
  </si>
  <si>
    <t>PRESTON SNOQUALMIE TRAIL</t>
  </si>
  <si>
    <t>349405</t>
  </si>
  <si>
    <t>MARYMOOR MANSION ROOF</t>
  </si>
  <si>
    <t>349442</t>
  </si>
  <si>
    <t>COAL CREEK IMPROVEMENTS</t>
  </si>
  <si>
    <t>349450</t>
  </si>
  <si>
    <t>POOL REVENUE IMPROVEMENTS</t>
  </si>
  <si>
    <t>349505</t>
  </si>
  <si>
    <t>SKYWAY PK BACKSTOP REPLAC</t>
  </si>
  <si>
    <t>349959</t>
  </si>
  <si>
    <t>CPD SMALL CIP</t>
  </si>
  <si>
    <t>D10347</t>
  </si>
  <si>
    <t>PARKS-3490/PKS FAC REHAB</t>
  </si>
  <si>
    <t>SEAHURST ENVIRONMENT</t>
  </si>
  <si>
    <t>346512</t>
  </si>
  <si>
    <t>TRNSFR TO 395740-KCCF ISP</t>
  </si>
  <si>
    <t>D13325</t>
  </si>
  <si>
    <t>REGIONAL JUST CTR BAN DFT</t>
  </si>
  <si>
    <t>Total Fund 3461</t>
  </si>
  <si>
    <t>009006</t>
  </si>
  <si>
    <t>CRESTWOOD ELEMENTARY</t>
  </si>
  <si>
    <t>009315</t>
  </si>
  <si>
    <t>LK DOLOFF ELEMENTARY DIST</t>
  </si>
  <si>
    <t>009420</t>
  </si>
  <si>
    <t>SUNNY HILLS ELEM DIST</t>
  </si>
  <si>
    <t>009520</t>
  </si>
  <si>
    <t>FAIRWOOD ELEM</t>
  </si>
  <si>
    <t>009565</t>
  </si>
  <si>
    <t>SUNRISE ELEM DIST</t>
  </si>
  <si>
    <t>309002</t>
  </si>
  <si>
    <t>FIL ADMINISTRATION</t>
  </si>
  <si>
    <t>309010</t>
  </si>
  <si>
    <t>FEDERAL WAY DIST 210 FIL</t>
  </si>
  <si>
    <t xml:space="preserve">                    Total Fund 3090</t>
  </si>
  <si>
    <t>FMD-Parks, Open Space Acquisition</t>
  </si>
  <si>
    <t>HMC Construction 1993</t>
  </si>
  <si>
    <t>Transfer to Fund 3961</t>
  </si>
  <si>
    <t xml:space="preserve">           Total Fund 3871</t>
  </si>
  <si>
    <t>026010</t>
  </si>
  <si>
    <t>ADMINISTRATION-FUND 309</t>
  </si>
  <si>
    <t>009440</t>
  </si>
  <si>
    <t>DISCOVERY ELEM</t>
  </si>
  <si>
    <t>316104</t>
  </si>
  <si>
    <t>COTTAGE LAKE PARK</t>
  </si>
  <si>
    <t>316905</t>
  </si>
  <si>
    <t>ENUMCLAW FAIR MSTR PLAN</t>
  </si>
  <si>
    <t>349552</t>
  </si>
  <si>
    <t>ENUMCLAW FIELDHOUSE</t>
  </si>
  <si>
    <t>349014</t>
  </si>
  <si>
    <t>UNDERGROUND STORAGE TANKS</t>
  </si>
  <si>
    <t>KCAC AUDIO SYSTEM</t>
  </si>
  <si>
    <t>HOLDING CELLS</t>
  </si>
  <si>
    <t>KCCH DIGITAL PHONE LINES</t>
  </si>
  <si>
    <t>346105</t>
  </si>
  <si>
    <t>346107</t>
  </si>
  <si>
    <t>TRANSFER-KCCF MED-PSYC AD</t>
  </si>
  <si>
    <t>Ecommerce Pilot Program</t>
  </si>
  <si>
    <t>E-Recording Initiative</t>
  </si>
  <si>
    <t>DES Fin Psnl Prop Tax Web</t>
  </si>
  <si>
    <t>OIRM Capital Fund</t>
  </si>
  <si>
    <t>TOTAL Fund 3771</t>
  </si>
  <si>
    <t>ITS Capital Fund</t>
  </si>
  <si>
    <t>Equipment</t>
  </si>
  <si>
    <t xml:space="preserve">D12800 </t>
  </si>
  <si>
    <t>ITS Capital Default</t>
  </si>
  <si>
    <t>Youth Services Detention 90</t>
  </si>
  <si>
    <t>Transfer Proj to Fund CIP 395202</t>
  </si>
  <si>
    <t>D03260</t>
  </si>
  <si>
    <t>Youth Services Default</t>
  </si>
  <si>
    <t xml:space="preserve">      Total Fund 3260</t>
  </si>
  <si>
    <t>TOTAL Fund 3781</t>
  </si>
  <si>
    <t xml:space="preserve">                   Grand Total</t>
  </si>
  <si>
    <t>Regional Justice Center Projects</t>
  </si>
  <si>
    <t xml:space="preserve">AIRPORT CONSTRUCTION     </t>
  </si>
  <si>
    <t>001325</t>
  </si>
  <si>
    <t>DRAINAGE SYSTEM IMPRVMNTS</t>
  </si>
  <si>
    <t>001390</t>
  </si>
  <si>
    <t>SOUTH PUMP HOUSE</t>
  </si>
  <si>
    <t>D10714</t>
  </si>
  <si>
    <t>AIRPORT-338 CONSTRUCTION</t>
  </si>
  <si>
    <t>001320</t>
  </si>
  <si>
    <t>KC AIRPORT TERMINAL</t>
  </si>
  <si>
    <t xml:space="preserve">                Total Fund 3380</t>
  </si>
  <si>
    <t>URBAN RESTOR &amp; HBTAT RSTR</t>
  </si>
  <si>
    <t>340301</t>
  </si>
  <si>
    <t>URBAN HABITAT RESERVE</t>
  </si>
  <si>
    <t xml:space="preserve">               Total Fund 3403</t>
  </si>
  <si>
    <t>OS AUBURN PROJECTS SUBFND</t>
  </si>
  <si>
    <t>354101</t>
  </si>
  <si>
    <t>WHITE RVR/LAKELAND HILLS</t>
  </si>
  <si>
    <t xml:space="preserve">            Total Fund 3541</t>
  </si>
  <si>
    <t>OS BLK DIAMOND PJJ SUBFND</t>
  </si>
  <si>
    <t>D03543</t>
  </si>
  <si>
    <t>OS BLK DIAMOND DEFAULT</t>
  </si>
  <si>
    <t>OS ISSAQUAH PROJTS SUBFND</t>
  </si>
  <si>
    <t>354803</t>
  </si>
  <si>
    <t>TIBBETS VALLEY TRAILHEAD</t>
  </si>
  <si>
    <t>OS REDMOND PROJTS SUBFUND</t>
  </si>
  <si>
    <t>D03556</t>
  </si>
  <si>
    <t>OS REDMOND DEFAULT</t>
  </si>
  <si>
    <t>OS SEATAC PROJECTS SUBFND</t>
  </si>
  <si>
    <t>355801</t>
  </si>
  <si>
    <t>N SEA-TAC PRK - CITY SHAR</t>
  </si>
  <si>
    <t xml:space="preserve">                Total Fund 3543</t>
  </si>
  <si>
    <t xml:space="preserve">         Total Fund 3548</t>
  </si>
  <si>
    <t xml:space="preserve">                 Total Fund 3556</t>
  </si>
  <si>
    <t xml:space="preserve">             Total Fund 3558</t>
  </si>
  <si>
    <t>Public Transportation Fund</t>
  </si>
  <si>
    <t>A00486</t>
  </si>
  <si>
    <t>EASTGATE PARK &amp; RIDE LOT</t>
  </si>
  <si>
    <t xml:space="preserve">                Total Fund 3641</t>
  </si>
  <si>
    <t xml:space="preserve">ENVIRONMENTAL RESOURCE   </t>
  </si>
  <si>
    <t>367200</t>
  </si>
  <si>
    <t>AUBURN NARROWS RESTORATIO</t>
  </si>
  <si>
    <t xml:space="preserve">             Total Fund 3672</t>
  </si>
  <si>
    <t xml:space="preserve">TRNSF OF DEV CREDIT PROG </t>
  </si>
  <si>
    <t>D14691</t>
  </si>
  <si>
    <t>TRNSF OF DEV CREDIT PROG</t>
  </si>
  <si>
    <t>369001</t>
  </si>
  <si>
    <t>TRANSFER OF DEVELOPMENT C</t>
  </si>
  <si>
    <t xml:space="preserve">  Total Fund 3961</t>
  </si>
  <si>
    <t>FARMLAND &amp; OPEN SPACE ACQ</t>
  </si>
  <si>
    <t>384580</t>
  </si>
  <si>
    <t>FARMLAND LEASE</t>
  </si>
  <si>
    <t xml:space="preserve">FARMLAND CONSERVATN PROG </t>
  </si>
  <si>
    <t>D16415</t>
  </si>
  <si>
    <t>AG PRESERV DEFAULT</t>
  </si>
  <si>
    <t xml:space="preserve">                Total Fund 3840</t>
  </si>
  <si>
    <t xml:space="preserve">                   Total Fund 3842</t>
  </si>
  <si>
    <t>Attachment II Roads</t>
  </si>
  <si>
    <t>Attachment III Wastewater Treatment</t>
  </si>
  <si>
    <t>Attachment IV Surface Water Management</t>
  </si>
  <si>
    <t>Attachment V Major Maintenance</t>
  </si>
  <si>
    <t>Attachment I General Government - Grand Total</t>
  </si>
  <si>
    <t>Attachment VI Solid Waste</t>
  </si>
  <si>
    <t>BC &amp; I 2001 BAN Proceeds</t>
  </si>
  <si>
    <t xml:space="preserve">CONSERV FUTURES SUB-FUND </t>
  </si>
  <si>
    <t>315099</t>
  </si>
  <si>
    <t>CFL PROGRAM SUPPORT</t>
  </si>
  <si>
    <t>315100</t>
  </si>
  <si>
    <t>COUNTY CFL CONTINGENCY</t>
  </si>
  <si>
    <t>315117</t>
  </si>
  <si>
    <t>WEST HYLEBOS CRITICAL HAB</t>
  </si>
  <si>
    <t>315123</t>
  </si>
  <si>
    <t>SHADOW LAKE BDG</t>
  </si>
  <si>
    <t>315134</t>
  </si>
  <si>
    <t>EQUISTERIAN TRAILS EASEME</t>
  </si>
  <si>
    <t>315141</t>
  </si>
  <si>
    <t>GRAND RIDGE/MITCHELL HILL</t>
  </si>
  <si>
    <t>315145</t>
  </si>
  <si>
    <t>NEWAUKUM CREEK</t>
  </si>
  <si>
    <t>315160</t>
  </si>
  <si>
    <t>CEDAR FALLS TREE FARM</t>
  </si>
  <si>
    <t>315167</t>
  </si>
  <si>
    <t>TAYLOR CREEK FLOODPLAIN</t>
  </si>
  <si>
    <t>315180</t>
  </si>
  <si>
    <t>LANDSBURG REACH CEDAR R</t>
  </si>
  <si>
    <t>315183</t>
  </si>
  <si>
    <t>PARADISE VALLEY JUDD CR</t>
  </si>
  <si>
    <t>315187</t>
  </si>
  <si>
    <t>URBAN TDR OS ACQ</t>
  </si>
  <si>
    <t>315196</t>
  </si>
  <si>
    <t>TAYLOR CR STREAM/WETLAND</t>
  </si>
  <si>
    <t>315416</t>
  </si>
  <si>
    <t>WHITTIER PARK</t>
  </si>
  <si>
    <t>315715</t>
  </si>
  <si>
    <t>BOTHELL CFL</t>
  </si>
  <si>
    <t>315717</t>
  </si>
  <si>
    <t>CARNATION CFL</t>
  </si>
  <si>
    <t>315726</t>
  </si>
  <si>
    <t>KIRKLAND CFL</t>
  </si>
  <si>
    <t>315000</t>
  </si>
  <si>
    <t>FINANCE DEPT FUND CHARGE</t>
  </si>
  <si>
    <t>D10349</t>
  </si>
  <si>
    <t>CONSERVATION FUTURES</t>
  </si>
  <si>
    <t xml:space="preserve">           Total Fund 3151</t>
  </si>
  <si>
    <t>SURF &amp; STRM WTR MGMT CNST</t>
  </si>
  <si>
    <t>D10748</t>
  </si>
  <si>
    <t>047114</t>
  </si>
  <si>
    <t xml:space="preserve">CEDAR SLIDE BUYOUTS      </t>
  </si>
  <si>
    <t>047017</t>
  </si>
  <si>
    <t>MIRROMONT DRAINAGE IMPRVM</t>
  </si>
  <si>
    <t>047109</t>
  </si>
  <si>
    <t xml:space="preserve">F318 CENTRAL COSTS       </t>
  </si>
  <si>
    <t>047091</t>
  </si>
  <si>
    <t xml:space="preserve">FUND 318 CONTINGENCY     </t>
  </si>
  <si>
    <t xml:space="preserve">         Total Fund 3180</t>
  </si>
  <si>
    <t xml:space="preserve">CADMAN SEWER CONNECTION  </t>
  </si>
  <si>
    <t>RENTON 1999 IMPROVEMENTS</t>
  </si>
  <si>
    <t>RENTON COMPLEX EXPANSION</t>
  </si>
  <si>
    <t>STAR LAKE FACILITY REMODE</t>
  </si>
  <si>
    <t>RD MAINT PIT SITE IMPROVE</t>
  </si>
  <si>
    <t>RNTN BLDG BOND DEBT RTRMT</t>
  </si>
  <si>
    <t xml:space="preserve">Renton Maintenance Facilities Construction </t>
  </si>
  <si>
    <t>Total Fund 3850</t>
  </si>
  <si>
    <t>Youth Services Detention Facility Construction</t>
  </si>
  <si>
    <t>New Juvenile Detention</t>
  </si>
  <si>
    <t xml:space="preserve">                    Total Fund 3190</t>
  </si>
  <si>
    <t xml:space="preserve">1997 Elections System Acquisition Sub-Fund </t>
  </si>
  <si>
    <t/>
  </si>
  <si>
    <t>344201</t>
  </si>
  <si>
    <t>ELECTION SYSTEM REPLACE</t>
  </si>
  <si>
    <t>344202</t>
  </si>
  <si>
    <t>ELECT MGT / VTR REG SYS</t>
  </si>
  <si>
    <t>D10168</t>
  </si>
  <si>
    <t xml:space="preserve">         Total Fund 3442</t>
  </si>
  <si>
    <t xml:space="preserve">Open Access Record Sys. Acquisition Sub-Fund </t>
  </si>
  <si>
    <t>D10169</t>
  </si>
  <si>
    <t xml:space="preserve">                        Total Fund 3443</t>
  </si>
  <si>
    <t xml:space="preserve">ECS County Projects </t>
  </si>
  <si>
    <t>D15688</t>
  </si>
  <si>
    <t>ECS COUNTY PROJECTS</t>
  </si>
  <si>
    <t xml:space="preserve">                          Total Fund 3472</t>
  </si>
  <si>
    <t xml:space="preserve">PUBLIC FCT DIST DEBT SVC </t>
  </si>
  <si>
    <t>D11294</t>
  </si>
  <si>
    <t>PUBLIC FCLT DIST DEB</t>
  </si>
  <si>
    <t xml:space="preserve">                     Total Fund 3274</t>
  </si>
  <si>
    <t xml:space="preserve">SWM 99 CONSTRUCTION      </t>
  </si>
  <si>
    <t>D10278</t>
  </si>
  <si>
    <t>SWM 99 CONSTRUCTION</t>
  </si>
  <si>
    <t xml:space="preserve">                          Total Fund 3295</t>
  </si>
  <si>
    <t>CULTURAL INIT 97 EXCESS E</t>
  </si>
  <si>
    <t>D10162</t>
  </si>
  <si>
    <t xml:space="preserve">                     Total Fund 3416</t>
  </si>
  <si>
    <t>97 FIN SYS EXCESS EARNING</t>
  </si>
  <si>
    <t>D10171</t>
  </si>
  <si>
    <t xml:space="preserve">                  Total Fund 3446</t>
  </si>
  <si>
    <t xml:space="preserve">97 ELECT SYS EXCESS EARN </t>
  </si>
  <si>
    <t>D10172</t>
  </si>
  <si>
    <t>OPEN ACCESS REC EXCESS EA</t>
  </si>
  <si>
    <t>D10173</t>
  </si>
  <si>
    <t xml:space="preserve">                Total  Fund 3447</t>
  </si>
  <si>
    <t xml:space="preserve">                Total Fund 3448</t>
  </si>
  <si>
    <t>Y2K S/W ENHANCE 97 EXCESS</t>
  </si>
  <si>
    <t>D10174</t>
  </si>
  <si>
    <t xml:space="preserve">                 Total Fund 3449</t>
  </si>
  <si>
    <t>FARMLAND PRESVTN 96 XCSEA</t>
  </si>
  <si>
    <t>D11276</t>
  </si>
  <si>
    <t>FRMLND 95 BOND XS ER</t>
  </si>
  <si>
    <t xml:space="preserve">                    Total Fund 3849</t>
  </si>
  <si>
    <t xml:space="preserve">GENL GOV CIP 97 EXC EARN </t>
  </si>
  <si>
    <t>D10164</t>
  </si>
  <si>
    <t xml:space="preserve">                 Total Fund 3957</t>
  </si>
  <si>
    <t>315136</t>
  </si>
  <si>
    <t>PARAMOUNT PARK ADDIT</t>
  </si>
  <si>
    <t>315162</t>
  </si>
  <si>
    <t>HISTORIC LOWER GREEN</t>
  </si>
  <si>
    <t>315411</t>
  </si>
  <si>
    <t>DUWAMISH/GEORGETOWN</t>
  </si>
  <si>
    <t>315413</t>
  </si>
  <si>
    <t>GREENWOOD PARK</t>
  </si>
  <si>
    <t>315417</t>
  </si>
  <si>
    <t>KUBOTA GARDEN NAT AR</t>
  </si>
  <si>
    <t>315419</t>
  </si>
  <si>
    <t>URBAN CENTER PARKS</t>
  </si>
  <si>
    <t>315420</t>
  </si>
  <si>
    <t>WEST CAPITOL HILL PA</t>
  </si>
  <si>
    <t>315421</t>
  </si>
  <si>
    <t>SYLVAN WAY OPEN SPAC</t>
  </si>
  <si>
    <t>315716</t>
  </si>
  <si>
    <t>BURIEN CFL</t>
  </si>
  <si>
    <t>TIBBETS VALLEY TRAIL</t>
  </si>
  <si>
    <t xml:space="preserve">D03190 </t>
  </si>
  <si>
    <t>YTH SV FUND 319 DEFAULT</t>
  </si>
  <si>
    <t>ECS Levy Subfund</t>
  </si>
  <si>
    <t>CENTRAL ECS ADMINISTRATION</t>
  </si>
  <si>
    <t xml:space="preserve">              Total Fund 3471</t>
  </si>
  <si>
    <t xml:space="preserve">                  Total Fund 3951</t>
  </si>
  <si>
    <t>Attachment 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</si>
</sst>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\(#,##0\)"/>
    <numFmt numFmtId="166" formatCode="_(* #,##0.0_);_(* \(#,##0.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;[Red]\(#,##0\);0"/>
  </numFmts>
  <fonts count="11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 quotePrefix="1">
      <alignment horizontal="center" wrapText="1"/>
    </xf>
    <xf numFmtId="0" fontId="3" fillId="0" borderId="1" xfId="15" applyNumberFormat="1" applyFont="1" applyFill="1" applyBorder="1" applyAlignment="1" quotePrefix="1">
      <alignment horizontal="center" wrapText="1"/>
    </xf>
    <xf numFmtId="164" fontId="2" fillId="0" borderId="0" xfId="15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5" fillId="2" borderId="0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 quotePrefix="1">
      <alignment horizontal="center" wrapText="1"/>
    </xf>
    <xf numFmtId="0" fontId="0" fillId="0" borderId="0" xfId="0" applyFont="1" applyAlignment="1">
      <alignment horizontal="left"/>
    </xf>
    <xf numFmtId="0" fontId="2" fillId="0" borderId="0" xfId="0" applyNumberFormat="1" applyFont="1" applyFill="1" applyAlignment="1">
      <alignment horizontal="center" wrapText="1"/>
    </xf>
    <xf numFmtId="164" fontId="0" fillId="0" borderId="1" xfId="15" applyNumberFormat="1" applyBorder="1" applyAlignment="1">
      <alignment/>
    </xf>
    <xf numFmtId="164" fontId="2" fillId="0" borderId="2" xfId="15" applyNumberFormat="1" applyFont="1" applyBorder="1" applyAlignment="1">
      <alignment/>
    </xf>
    <xf numFmtId="164" fontId="0" fillId="0" borderId="1" xfId="15" applyNumberFormat="1" applyFont="1" applyBorder="1" applyAlignment="1">
      <alignment horizontal="center"/>
    </xf>
    <xf numFmtId="164" fontId="2" fillId="0" borderId="1" xfId="15" applyNumberFormat="1" applyFont="1" applyBorder="1" applyAlignment="1">
      <alignment/>
    </xf>
    <xf numFmtId="0" fontId="0" fillId="0" borderId="1" xfId="0" applyBorder="1" applyAlignment="1">
      <alignment/>
    </xf>
    <xf numFmtId="164" fontId="2" fillId="0" borderId="2" xfId="15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Fill="1" applyAlignment="1">
      <alignment wrapText="1"/>
    </xf>
    <xf numFmtId="0" fontId="0" fillId="0" borderId="1" xfId="15" applyNumberFormat="1" applyFont="1" applyFill="1" applyBorder="1" applyAlignment="1" quotePrefix="1">
      <alignment wrapText="1"/>
    </xf>
    <xf numFmtId="164" fontId="2" fillId="0" borderId="2" xfId="15" applyNumberFormat="1" applyFont="1" applyFill="1" applyBorder="1" applyAlignment="1" quotePrefix="1">
      <alignment wrapText="1"/>
    </xf>
    <xf numFmtId="0" fontId="0" fillId="0" borderId="0" xfId="0" applyBorder="1" applyAlignment="1">
      <alignment horizontal="center"/>
    </xf>
    <xf numFmtId="0" fontId="2" fillId="0" borderId="1" xfId="15" applyNumberFormat="1" applyFont="1" applyFill="1" applyBorder="1" applyAlignment="1" quotePrefix="1">
      <alignment horizontal="center" wrapText="1"/>
    </xf>
    <xf numFmtId="0" fontId="0" fillId="0" borderId="3" xfId="0" applyNumberFormat="1" applyFont="1" applyFill="1" applyBorder="1" applyAlignment="1" quotePrefix="1">
      <alignment horizontal="center" wrapText="1"/>
    </xf>
    <xf numFmtId="164" fontId="0" fillId="0" borderId="4" xfId="15" applyNumberFormat="1" applyBorder="1" applyAlignment="1">
      <alignment/>
    </xf>
    <xf numFmtId="0" fontId="0" fillId="0" borderId="5" xfId="0" applyNumberFormat="1" applyFont="1" applyFill="1" applyBorder="1" applyAlignment="1" quotePrefix="1">
      <alignment horizontal="center" wrapText="1"/>
    </xf>
    <xf numFmtId="164" fontId="0" fillId="0" borderId="6" xfId="15" applyNumberFormat="1" applyBorder="1" applyAlignment="1">
      <alignment/>
    </xf>
    <xf numFmtId="0" fontId="0" fillId="0" borderId="0" xfId="0" applyNumberFormat="1" applyFont="1" applyFill="1" applyAlignment="1">
      <alignment horizontal="left" wrapText="1"/>
    </xf>
    <xf numFmtId="0" fontId="0" fillId="0" borderId="1" xfId="15" applyNumberFormat="1" applyFont="1" applyFill="1" applyBorder="1" applyAlignment="1" quotePrefix="1">
      <alignment horizontal="left" wrapText="1"/>
    </xf>
    <xf numFmtId="164" fontId="0" fillId="0" borderId="1" xfId="15" applyNumberFormat="1" applyFont="1" applyFill="1" applyBorder="1" applyAlignment="1" quotePrefix="1">
      <alignment horizontal="left" wrapText="1"/>
    </xf>
    <xf numFmtId="164" fontId="2" fillId="0" borderId="2" xfId="15" applyNumberFormat="1" applyFont="1" applyFill="1" applyBorder="1" applyAlignment="1" quotePrefix="1">
      <alignment horizontal="left" wrapText="1"/>
    </xf>
    <xf numFmtId="164" fontId="0" fillId="0" borderId="0" xfId="15" applyNumberFormat="1" applyFont="1" applyFill="1" applyAlignment="1">
      <alignment horizontal="left" wrapText="1"/>
    </xf>
    <xf numFmtId="164" fontId="0" fillId="0" borderId="0" xfId="15" applyNumberFormat="1" applyFont="1" applyFill="1" applyAlignment="1" quotePrefix="1">
      <alignment horizontal="center" wrapText="1"/>
    </xf>
    <xf numFmtId="164" fontId="0" fillId="0" borderId="0" xfId="15" applyNumberFormat="1" applyFont="1" applyAlignment="1">
      <alignment horizontal="left"/>
    </xf>
    <xf numFmtId="164" fontId="2" fillId="0" borderId="0" xfId="15" applyNumberFormat="1" applyFont="1" applyAlignment="1">
      <alignment/>
    </xf>
    <xf numFmtId="0" fontId="0" fillId="0" borderId="3" xfId="0" applyNumberFormat="1" applyFont="1" applyFill="1" applyBorder="1" applyAlignment="1">
      <alignment horizontal="center" wrapText="1"/>
    </xf>
    <xf numFmtId="0" fontId="0" fillId="0" borderId="5" xfId="0" applyNumberFormat="1" applyFont="1" applyFill="1" applyBorder="1" applyAlignment="1">
      <alignment horizontal="center" wrapText="1"/>
    </xf>
    <xf numFmtId="164" fontId="0" fillId="0" borderId="1" xfId="15" applyNumberFormat="1" applyFont="1" applyBorder="1" applyAlignment="1">
      <alignment/>
    </xf>
    <xf numFmtId="0" fontId="2" fillId="0" borderId="7" xfId="0" applyFont="1" applyBorder="1" applyAlignment="1">
      <alignment horizontal="center"/>
    </xf>
    <xf numFmtId="0" fontId="8" fillId="0" borderId="0" xfId="0" applyNumberFormat="1" applyFont="1" applyFill="1" applyAlignment="1" quotePrefix="1">
      <alignment horizontal="center" wrapText="1"/>
    </xf>
    <xf numFmtId="0" fontId="0" fillId="0" borderId="0" xfId="0" applyFont="1" applyFill="1" applyAlignment="1">
      <alignment horizontal="center"/>
    </xf>
    <xf numFmtId="0" fontId="1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left" wrapText="1"/>
    </xf>
    <xf numFmtId="164" fontId="0" fillId="0" borderId="1" xfId="15" applyNumberFormat="1" applyFont="1" applyFill="1" applyBorder="1" applyAlignment="1">
      <alignment horizontal="left" wrapText="1"/>
    </xf>
    <xf numFmtId="0" fontId="2" fillId="0" borderId="8" xfId="0" applyNumberFormat="1" applyFont="1" applyFill="1" applyBorder="1" applyAlignment="1">
      <alignment horizontal="left" wrapText="1"/>
    </xf>
    <xf numFmtId="0" fontId="0" fillId="0" borderId="1" xfId="0" applyNumberFormat="1" applyFont="1" applyFill="1" applyBorder="1" applyAlignment="1">
      <alignment horizontal="left" wrapText="1"/>
    </xf>
    <xf numFmtId="0" fontId="0" fillId="0" borderId="4" xfId="0" applyNumberFormat="1" applyFont="1" applyFill="1" applyBorder="1" applyAlignment="1">
      <alignment horizontal="left" wrapText="1"/>
    </xf>
    <xf numFmtId="0" fontId="0" fillId="0" borderId="6" xfId="0" applyNumberFormat="1" applyFont="1" applyFill="1" applyBorder="1" applyAlignment="1">
      <alignment horizontal="left" wrapText="1"/>
    </xf>
    <xf numFmtId="0" fontId="0" fillId="0" borderId="1" xfId="0" applyFill="1" applyBorder="1" applyAlignment="1">
      <alignment/>
    </xf>
    <xf numFmtId="0" fontId="2" fillId="0" borderId="8" xfId="0" applyFont="1" applyBorder="1" applyAlignment="1">
      <alignment/>
    </xf>
    <xf numFmtId="0" fontId="2" fillId="0" borderId="1" xfId="0" applyFont="1" applyBorder="1" applyAlignment="1">
      <alignment horizontal="left"/>
    </xf>
    <xf numFmtId="164" fontId="0" fillId="0" borderId="1" xfId="15" applyNumberFormat="1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9" fillId="0" borderId="0" xfId="22" applyFont="1" applyFill="1" applyBorder="1" applyAlignment="1">
      <alignment horizontal="center"/>
      <protection/>
    </xf>
    <xf numFmtId="0" fontId="9" fillId="0" borderId="0" xfId="22" applyFont="1" applyFill="1" applyBorder="1" applyAlignment="1">
      <alignment/>
      <protection/>
    </xf>
    <xf numFmtId="0" fontId="5" fillId="0" borderId="0" xfId="22" applyFont="1" applyFill="1" applyBorder="1" applyAlignment="1">
      <alignment/>
      <protection/>
    </xf>
    <xf numFmtId="0" fontId="5" fillId="0" borderId="0" xfId="22" applyFont="1" applyFill="1" applyBorder="1" applyAlignment="1">
      <alignment horizontal="center"/>
      <protection/>
    </xf>
    <xf numFmtId="0" fontId="9" fillId="0" borderId="1" xfId="22" applyFont="1" applyFill="1" applyBorder="1" applyAlignment="1">
      <alignment/>
      <protection/>
    </xf>
    <xf numFmtId="0" fontId="5" fillId="0" borderId="1" xfId="22" applyFont="1" applyFill="1" applyBorder="1" applyAlignment="1">
      <alignment/>
      <protection/>
    </xf>
    <xf numFmtId="0" fontId="3" fillId="0" borderId="0" xfId="15" applyNumberFormat="1" applyFont="1" applyFill="1" applyBorder="1" applyAlignment="1" quotePrefix="1">
      <alignment horizontal="center" wrapText="1"/>
    </xf>
    <xf numFmtId="164" fontId="0" fillId="0" borderId="0" xfId="0" applyNumberFormat="1" applyAlignment="1">
      <alignment/>
    </xf>
    <xf numFmtId="164" fontId="2" fillId="0" borderId="0" xfId="15" applyNumberFormat="1" applyFont="1" applyFill="1" applyBorder="1" applyAlignment="1" quotePrefix="1">
      <alignment horizontal="center" wrapText="1"/>
    </xf>
    <xf numFmtId="0" fontId="10" fillId="0" borderId="1" xfId="22" applyFont="1" applyFill="1" applyBorder="1" applyAlignment="1">
      <alignment/>
      <protection/>
    </xf>
    <xf numFmtId="165" fontId="9" fillId="2" borderId="1" xfId="0" applyNumberFormat="1" applyFont="1" applyFill="1" applyBorder="1" applyAlignment="1">
      <alignment wrapText="1"/>
    </xf>
    <xf numFmtId="164" fontId="0" fillId="0" borderId="0" xfId="15" applyNumberFormat="1" applyFill="1" applyAlignment="1">
      <alignment horizontal="center"/>
    </xf>
    <xf numFmtId="164" fontId="0" fillId="0" borderId="1" xfId="15" applyNumberFormat="1" applyFont="1" applyFill="1" applyBorder="1" applyAlignment="1">
      <alignment horizontal="center" wrapText="1"/>
    </xf>
    <xf numFmtId="164" fontId="0" fillId="0" borderId="4" xfId="15" applyNumberFormat="1" applyBorder="1" applyAlignment="1">
      <alignment horizontal="center"/>
    </xf>
    <xf numFmtId="164" fontId="0" fillId="0" borderId="6" xfId="15" applyNumberFormat="1" applyBorder="1" applyAlignment="1">
      <alignment horizontal="center"/>
    </xf>
    <xf numFmtId="164" fontId="0" fillId="0" borderId="1" xfId="15" applyNumberFormat="1" applyBorder="1" applyAlignment="1">
      <alignment horizontal="center"/>
    </xf>
    <xf numFmtId="164" fontId="0" fillId="0" borderId="1" xfId="15" applyNumberFormat="1" applyFont="1" applyBorder="1" applyAlignment="1">
      <alignment horizontal="center"/>
    </xf>
    <xf numFmtId="164" fontId="2" fillId="0" borderId="0" xfId="15" applyNumberFormat="1" applyFont="1" applyAlignment="1">
      <alignment horizontal="center"/>
    </xf>
    <xf numFmtId="164" fontId="0" fillId="0" borderId="0" xfId="15" applyNumberFormat="1" applyAlignment="1">
      <alignment horizontal="center"/>
    </xf>
    <xf numFmtId="164" fontId="3" fillId="0" borderId="0" xfId="15" applyNumberFormat="1" applyFont="1" applyAlignment="1">
      <alignment horizontal="center"/>
    </xf>
    <xf numFmtId="164" fontId="1" fillId="0" borderId="1" xfId="15" applyNumberFormat="1" applyFont="1" applyFill="1" applyBorder="1" applyAlignment="1">
      <alignment horizontal="center" wrapText="1"/>
    </xf>
    <xf numFmtId="164" fontId="2" fillId="0" borderId="1" xfId="15" applyNumberFormat="1" applyFont="1" applyFill="1" applyBorder="1" applyAlignment="1">
      <alignment horizontal="center" wrapText="1"/>
    </xf>
    <xf numFmtId="164" fontId="2" fillId="0" borderId="8" xfId="15" applyNumberFormat="1" applyFont="1" applyFill="1" applyBorder="1" applyAlignment="1">
      <alignment horizontal="center" wrapText="1"/>
    </xf>
    <xf numFmtId="164" fontId="9" fillId="0" borderId="1" xfId="15" applyNumberFormat="1" applyFont="1" applyFill="1" applyBorder="1" applyAlignment="1">
      <alignment horizontal="center"/>
    </xf>
    <xf numFmtId="164" fontId="5" fillId="0" borderId="1" xfId="15" applyNumberFormat="1" applyFont="1" applyFill="1" applyBorder="1" applyAlignment="1">
      <alignment horizontal="center"/>
    </xf>
    <xf numFmtId="164" fontId="0" fillId="0" borderId="4" xfId="15" applyNumberFormat="1" applyFont="1" applyFill="1" applyBorder="1" applyAlignment="1">
      <alignment horizontal="center" wrapText="1"/>
    </xf>
    <xf numFmtId="164" fontId="0" fillId="0" borderId="6" xfId="15" applyNumberFormat="1" applyFont="1" applyFill="1" applyBorder="1" applyAlignment="1">
      <alignment horizontal="center" wrapText="1"/>
    </xf>
    <xf numFmtId="164" fontId="0" fillId="0" borderId="1" xfId="15" applyNumberFormat="1" applyFill="1" applyBorder="1" applyAlignment="1">
      <alignment horizontal="center"/>
    </xf>
    <xf numFmtId="164" fontId="2" fillId="0" borderId="8" xfId="15" applyNumberFormat="1" applyFont="1" applyBorder="1" applyAlignment="1">
      <alignment horizontal="center"/>
    </xf>
    <xf numFmtId="164" fontId="10" fillId="0" borderId="1" xfId="15" applyNumberFormat="1" applyFont="1" applyFill="1" applyBorder="1" applyAlignment="1">
      <alignment horizontal="center"/>
    </xf>
    <xf numFmtId="164" fontId="2" fillId="0" borderId="1" xfId="15" applyNumberFormat="1" applyFont="1" applyBorder="1" applyAlignment="1">
      <alignment horizontal="center"/>
    </xf>
    <xf numFmtId="164" fontId="2" fillId="0" borderId="1" xfId="15" applyNumberFormat="1" applyFont="1" applyFill="1" applyBorder="1" applyAlignment="1">
      <alignment horizontal="center"/>
    </xf>
    <xf numFmtId="164" fontId="9" fillId="2" borderId="1" xfId="15" applyNumberFormat="1" applyFont="1" applyFill="1" applyBorder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 quotePrefix="1">
      <alignment horizontal="center"/>
    </xf>
    <xf numFmtId="0" fontId="1" fillId="0" borderId="0" xfId="0" applyNumberFormat="1" applyFont="1" applyAlignment="1">
      <alignment/>
    </xf>
    <xf numFmtId="0" fontId="5" fillId="0" borderId="3" xfId="21" applyFont="1" applyFill="1" applyBorder="1" applyAlignment="1">
      <alignment horizontal="center" wrapText="1"/>
      <protection/>
    </xf>
    <xf numFmtId="0" fontId="5" fillId="0" borderId="9" xfId="21" applyFont="1" applyFill="1" applyBorder="1" applyAlignment="1">
      <alignment wrapText="1"/>
      <protection/>
    </xf>
    <xf numFmtId="171" fontId="5" fillId="0" borderId="9" xfId="21" applyNumberFormat="1" applyFont="1" applyFill="1" applyBorder="1" applyAlignment="1">
      <alignment horizontal="right" wrapText="1"/>
      <protection/>
    </xf>
    <xf numFmtId="0" fontId="5" fillId="0" borderId="4" xfId="22" applyFont="1" applyFill="1" applyBorder="1" applyAlignment="1">
      <alignment/>
      <protection/>
    </xf>
    <xf numFmtId="164" fontId="0" fillId="0" borderId="10" xfId="15" applyNumberFormat="1" applyBorder="1" applyAlignment="1">
      <alignment/>
    </xf>
    <xf numFmtId="0" fontId="5" fillId="0" borderId="5" xfId="21" applyFont="1" applyFill="1" applyBorder="1" applyAlignment="1">
      <alignment horizontal="center" wrapText="1"/>
      <protection/>
    </xf>
    <xf numFmtId="0" fontId="5" fillId="0" borderId="11" xfId="21" applyFont="1" applyFill="1" applyBorder="1" applyAlignment="1">
      <alignment wrapText="1"/>
      <protection/>
    </xf>
    <xf numFmtId="171" fontId="5" fillId="0" borderId="11" xfId="21" applyNumberFormat="1" applyFont="1" applyFill="1" applyBorder="1" applyAlignment="1">
      <alignment horizontal="right" wrapText="1"/>
      <protection/>
    </xf>
    <xf numFmtId="0" fontId="5" fillId="0" borderId="6" xfId="22" applyFont="1" applyFill="1" applyBorder="1" applyAlignment="1">
      <alignment/>
      <protection/>
    </xf>
    <xf numFmtId="164" fontId="0" fillId="0" borderId="12" xfId="15" applyNumberFormat="1" applyBorder="1" applyAlignment="1">
      <alignment/>
    </xf>
    <xf numFmtId="0" fontId="2" fillId="0" borderId="13" xfId="0" applyFont="1" applyBorder="1" applyAlignment="1">
      <alignment/>
    </xf>
    <xf numFmtId="164" fontId="2" fillId="0" borderId="13" xfId="15" applyNumberFormat="1" applyFont="1" applyBorder="1" applyAlignment="1">
      <alignment horizontal="center"/>
    </xf>
    <xf numFmtId="164" fontId="2" fillId="0" borderId="6" xfId="15" applyNumberFormat="1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Font="1" applyBorder="1" applyAlignment="1">
      <alignment/>
    </xf>
    <xf numFmtId="164" fontId="0" fillId="0" borderId="4" xfId="15" applyNumberFormat="1" applyFont="1" applyBorder="1" applyAlignment="1">
      <alignment horizontal="center"/>
    </xf>
    <xf numFmtId="164" fontId="0" fillId="0" borderId="10" xfId="15" applyNumberFormat="1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Font="1" applyBorder="1" applyAlignment="1">
      <alignment/>
    </xf>
    <xf numFmtId="164" fontId="0" fillId="0" borderId="6" xfId="15" applyNumberFormat="1" applyFont="1" applyBorder="1" applyAlignment="1">
      <alignment horizontal="center"/>
    </xf>
    <xf numFmtId="164" fontId="0" fillId="0" borderId="12" xfId="15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4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6" xfId="0" applyBorder="1" applyAlignment="1">
      <alignment/>
    </xf>
    <xf numFmtId="164" fontId="0" fillId="0" borderId="12" xfId="0" applyNumberFormat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Sheet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%20Attachment%20II%20Road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5%20Attachment%20III%20Wastewater%20Treatmen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6%20Attachment%20IV%20Surface%20Water%20Managemen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7%20Attachment%20V%20Major%20Maintenance%20Reserv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8%20Attachment%20VI%20Solid%20Wa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5">
          <cell r="D15">
            <v>-4899308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8">
          <cell r="D18">
            <v>-2173092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</sheetNames>
    <sheetDataSet>
      <sheetData sheetId="0">
        <row r="83">
          <cell r="D83">
            <v>-5113449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8">
          <cell r="D8">
            <v>20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4">
          <cell r="D14">
            <v>-1151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5"/>
  <sheetViews>
    <sheetView tabSelected="1" workbookViewId="0" topLeftCell="A1">
      <selection activeCell="A1" sqref="A1"/>
    </sheetView>
  </sheetViews>
  <sheetFormatPr defaultColWidth="9.140625" defaultRowHeight="12.75"/>
  <cols>
    <col min="2" max="2" width="9.140625" style="14" customWidth="1"/>
    <col min="3" max="3" width="46.421875" style="0" customWidth="1"/>
    <col min="4" max="4" width="11.28125" style="91" customWidth="1"/>
    <col min="5" max="5" width="13.7109375" style="0" customWidth="1"/>
    <col min="10" max="10" width="13.00390625" style="0" customWidth="1"/>
    <col min="12" max="12" width="9.28125" style="0" bestFit="1" customWidth="1"/>
  </cols>
  <sheetData>
    <row r="1" spans="1:10" ht="12.75">
      <c r="A1" s="1" t="s">
        <v>406</v>
      </c>
      <c r="B1" s="2"/>
      <c r="C1" s="3"/>
      <c r="D1" s="84"/>
      <c r="E1" s="4"/>
      <c r="F1" s="4"/>
      <c r="G1" s="4"/>
      <c r="H1" s="4"/>
      <c r="I1" s="4"/>
      <c r="J1" s="4"/>
    </row>
    <row r="2" spans="1:10" ht="12.75">
      <c r="A2" s="5" t="s">
        <v>5</v>
      </c>
      <c r="B2" s="2"/>
      <c r="C2" s="3"/>
      <c r="D2" s="84"/>
      <c r="E2" s="4"/>
      <c r="F2" s="4"/>
      <c r="G2" s="4"/>
      <c r="H2" s="4"/>
      <c r="I2" s="4"/>
      <c r="J2" s="4"/>
    </row>
    <row r="3" spans="1:10" ht="12.75">
      <c r="A3" s="5"/>
      <c r="B3" s="2"/>
      <c r="C3" s="3"/>
      <c r="D3" s="84"/>
      <c r="E3" s="4"/>
      <c r="F3" s="4"/>
      <c r="G3" s="4"/>
      <c r="H3" s="4"/>
      <c r="I3" s="4"/>
      <c r="J3" s="4"/>
    </row>
    <row r="4" spans="1:10" ht="12.75">
      <c r="A4" s="6" t="s">
        <v>0</v>
      </c>
      <c r="B4" s="2"/>
      <c r="C4" s="3"/>
      <c r="D4" s="84"/>
      <c r="E4" s="4"/>
      <c r="F4" s="4"/>
      <c r="G4" s="4"/>
      <c r="H4" s="4"/>
      <c r="I4" s="4"/>
      <c r="J4" s="10" t="s">
        <v>1</v>
      </c>
    </row>
    <row r="5" spans="1:10" ht="15">
      <c r="A5" s="106" t="s">
        <v>2</v>
      </c>
      <c r="B5" s="107" t="s">
        <v>3</v>
      </c>
      <c r="C5" s="108" t="s">
        <v>4</v>
      </c>
      <c r="D5" s="52">
        <v>2007</v>
      </c>
      <c r="E5" s="52">
        <v>2008</v>
      </c>
      <c r="F5" s="52">
        <v>2009</v>
      </c>
      <c r="G5" s="52">
        <v>2010</v>
      </c>
      <c r="H5" s="52">
        <v>2011</v>
      </c>
      <c r="I5" s="52">
        <v>2012</v>
      </c>
      <c r="J5" s="9" t="s">
        <v>6</v>
      </c>
    </row>
    <row r="6" spans="1:10" s="19" customFormat="1" ht="12.75">
      <c r="A6" s="20">
        <v>3090</v>
      </c>
      <c r="B6" s="18"/>
      <c r="C6" s="53" t="s">
        <v>172</v>
      </c>
      <c r="D6" s="94"/>
      <c r="E6" s="53"/>
      <c r="F6" s="53"/>
      <c r="G6" s="53"/>
      <c r="H6" s="53"/>
      <c r="I6" s="53"/>
      <c r="J6" s="39"/>
    </row>
    <row r="7" spans="1:10" s="44" customFormat="1" ht="12.75">
      <c r="A7" s="42"/>
      <c r="B7" s="43" t="s">
        <v>176</v>
      </c>
      <c r="C7" s="54" t="s">
        <v>177</v>
      </c>
      <c r="D7" s="85">
        <v>-59445</v>
      </c>
      <c r="E7" s="54"/>
      <c r="F7" s="54"/>
      <c r="G7" s="54"/>
      <c r="H7" s="54"/>
      <c r="I7" s="54"/>
      <c r="J7" s="40">
        <f>SUM(D7:I7)</f>
        <v>-59445</v>
      </c>
    </row>
    <row r="8" spans="1:10" s="44" customFormat="1" ht="12.75">
      <c r="A8" s="42"/>
      <c r="B8" s="43" t="s">
        <v>157</v>
      </c>
      <c r="C8" s="54" t="s">
        <v>158</v>
      </c>
      <c r="D8" s="85">
        <v>-2919</v>
      </c>
      <c r="E8" s="54"/>
      <c r="F8" s="54"/>
      <c r="G8" s="54"/>
      <c r="H8" s="54"/>
      <c r="I8" s="54"/>
      <c r="J8" s="40">
        <f>SUM(D8:I8)</f>
        <v>-2919</v>
      </c>
    </row>
    <row r="9" spans="1:10" s="44" customFormat="1" ht="12.75">
      <c r="A9" s="42"/>
      <c r="B9" s="43" t="s">
        <v>159</v>
      </c>
      <c r="C9" s="54" t="s">
        <v>160</v>
      </c>
      <c r="D9" s="85">
        <v>-8649</v>
      </c>
      <c r="E9" s="54"/>
      <c r="F9" s="54"/>
      <c r="G9" s="54"/>
      <c r="H9" s="54"/>
      <c r="I9" s="54"/>
      <c r="J9" s="40">
        <f aca="true" t="shared" si="0" ref="J9:J15">SUM(D9:I9)</f>
        <v>-8649</v>
      </c>
    </row>
    <row r="10" spans="1:10" s="44" customFormat="1" ht="12.75">
      <c r="A10" s="42"/>
      <c r="B10" s="43" t="s">
        <v>161</v>
      </c>
      <c r="C10" s="54" t="s">
        <v>162</v>
      </c>
      <c r="D10" s="85">
        <v>-22576</v>
      </c>
      <c r="E10" s="54"/>
      <c r="F10" s="54"/>
      <c r="G10" s="54"/>
      <c r="H10" s="54"/>
      <c r="I10" s="54"/>
      <c r="J10" s="40">
        <f t="shared" si="0"/>
        <v>-22576</v>
      </c>
    </row>
    <row r="11" spans="1:10" s="44" customFormat="1" ht="12.75">
      <c r="A11" s="42"/>
      <c r="B11" s="43" t="s">
        <v>178</v>
      </c>
      <c r="C11" s="54" t="s">
        <v>179</v>
      </c>
      <c r="D11" s="85">
        <v>-19997</v>
      </c>
      <c r="E11" s="54"/>
      <c r="F11" s="54"/>
      <c r="G11" s="54"/>
      <c r="H11" s="54"/>
      <c r="I11" s="54"/>
      <c r="J11" s="40">
        <f>SUM(D11:I11)</f>
        <v>-19997</v>
      </c>
    </row>
    <row r="12" spans="1:10" s="44" customFormat="1" ht="12.75">
      <c r="A12" s="42"/>
      <c r="B12" s="43" t="s">
        <v>163</v>
      </c>
      <c r="C12" s="54" t="s">
        <v>164</v>
      </c>
      <c r="D12" s="85">
        <v>-5907</v>
      </c>
      <c r="E12" s="54"/>
      <c r="F12" s="54"/>
      <c r="G12" s="54"/>
      <c r="H12" s="54"/>
      <c r="I12" s="54"/>
      <c r="J12" s="40">
        <f t="shared" si="0"/>
        <v>-5907</v>
      </c>
    </row>
    <row r="13" spans="1:10" s="44" customFormat="1" ht="12.75">
      <c r="A13" s="42"/>
      <c r="B13" s="43" t="s">
        <v>165</v>
      </c>
      <c r="C13" s="54" t="s">
        <v>166</v>
      </c>
      <c r="D13" s="85">
        <v>-13370</v>
      </c>
      <c r="E13" s="54"/>
      <c r="F13" s="54"/>
      <c r="G13" s="54"/>
      <c r="H13" s="54"/>
      <c r="I13" s="54"/>
      <c r="J13" s="40">
        <f t="shared" si="0"/>
        <v>-13370</v>
      </c>
    </row>
    <row r="14" spans="1:10" s="44" customFormat="1" ht="12.75">
      <c r="A14" s="42"/>
      <c r="B14" s="43" t="s">
        <v>167</v>
      </c>
      <c r="C14" s="54" t="s">
        <v>168</v>
      </c>
      <c r="D14" s="85">
        <v>-18353</v>
      </c>
      <c r="E14" s="54"/>
      <c r="F14" s="54"/>
      <c r="G14" s="54"/>
      <c r="H14" s="54"/>
      <c r="I14" s="54"/>
      <c r="J14" s="40">
        <f t="shared" si="0"/>
        <v>-18353</v>
      </c>
    </row>
    <row r="15" spans="1:10" s="44" customFormat="1" ht="13.5" thickBot="1">
      <c r="A15" s="42"/>
      <c r="B15" s="43" t="s">
        <v>169</v>
      </c>
      <c r="C15" s="54" t="s">
        <v>170</v>
      </c>
      <c r="D15" s="85">
        <v>-5644</v>
      </c>
      <c r="E15" s="54"/>
      <c r="F15" s="54"/>
      <c r="G15" s="54"/>
      <c r="H15" s="54"/>
      <c r="I15" s="54"/>
      <c r="J15" s="40">
        <f t="shared" si="0"/>
        <v>-5644</v>
      </c>
    </row>
    <row r="16" spans="1:10" s="19" customFormat="1" ht="13.5" thickBot="1">
      <c r="A16" s="38"/>
      <c r="B16" s="18"/>
      <c r="C16" s="55" t="s">
        <v>171</v>
      </c>
      <c r="D16" s="95">
        <f>SUM(D7:D15)</f>
        <v>-156860</v>
      </c>
      <c r="E16" s="55"/>
      <c r="F16" s="55"/>
      <c r="G16" s="55"/>
      <c r="H16" s="55"/>
      <c r="I16" s="55"/>
      <c r="J16" s="41">
        <f>SUM(J7:J15)</f>
        <v>-156860</v>
      </c>
    </row>
    <row r="17" spans="1:10" s="19" customFormat="1" ht="12.75">
      <c r="A17" s="38"/>
      <c r="B17" s="18"/>
      <c r="C17" s="56"/>
      <c r="D17" s="85"/>
      <c r="E17" s="56"/>
      <c r="F17" s="56"/>
      <c r="G17" s="56"/>
      <c r="H17" s="56"/>
      <c r="I17" s="56"/>
      <c r="J17" s="39"/>
    </row>
    <row r="18" spans="1:10" s="16" customFormat="1" ht="12.75">
      <c r="A18" s="73">
        <v>3151</v>
      </c>
      <c r="B18"/>
      <c r="C18" s="77" t="s">
        <v>274</v>
      </c>
      <c r="D18" s="96"/>
      <c r="E18" s="77"/>
      <c r="F18" s="77"/>
      <c r="G18" s="77"/>
      <c r="H18" s="77"/>
      <c r="I18" s="77"/>
      <c r="J18" s="21"/>
    </row>
    <row r="19" spans="1:10" s="16" customFormat="1" ht="12.75">
      <c r="A19" s="75"/>
      <c r="B19" s="76" t="s">
        <v>275</v>
      </c>
      <c r="C19" s="78" t="s">
        <v>276</v>
      </c>
      <c r="D19" s="97">
        <v>16344</v>
      </c>
      <c r="E19" s="78"/>
      <c r="F19" s="78"/>
      <c r="G19" s="78"/>
      <c r="H19" s="78"/>
      <c r="I19" s="78"/>
      <c r="J19" s="21">
        <f aca="true" t="shared" si="1" ref="J19:J37">SUM(D19:I19)</f>
        <v>16344</v>
      </c>
    </row>
    <row r="20" spans="1:10" s="16" customFormat="1" ht="12.75">
      <c r="A20" s="75"/>
      <c r="B20" s="76" t="s">
        <v>277</v>
      </c>
      <c r="C20" s="78" t="s">
        <v>278</v>
      </c>
      <c r="D20" s="97">
        <v>-2152</v>
      </c>
      <c r="E20" s="78"/>
      <c r="F20" s="78"/>
      <c r="G20" s="78"/>
      <c r="H20" s="78"/>
      <c r="I20" s="78"/>
      <c r="J20" s="21">
        <f t="shared" si="1"/>
        <v>-2152</v>
      </c>
    </row>
    <row r="21" spans="1:10" s="16" customFormat="1" ht="12.75">
      <c r="A21" s="75"/>
      <c r="B21" s="76" t="s">
        <v>279</v>
      </c>
      <c r="C21" s="78" t="s">
        <v>280</v>
      </c>
      <c r="D21" s="97">
        <v>-1186</v>
      </c>
      <c r="E21" s="78"/>
      <c r="F21" s="78"/>
      <c r="G21" s="78"/>
      <c r="H21" s="78"/>
      <c r="I21" s="78"/>
      <c r="J21" s="21">
        <f t="shared" si="1"/>
        <v>-1186</v>
      </c>
    </row>
    <row r="22" spans="1:10" s="16" customFormat="1" ht="12.75">
      <c r="A22" s="75"/>
      <c r="B22" s="76" t="s">
        <v>281</v>
      </c>
      <c r="C22" s="78" t="s">
        <v>282</v>
      </c>
      <c r="D22" s="97">
        <v>1576</v>
      </c>
      <c r="E22" s="78"/>
      <c r="F22" s="78"/>
      <c r="G22" s="78"/>
      <c r="H22" s="78"/>
      <c r="I22" s="78"/>
      <c r="J22" s="21">
        <f t="shared" si="1"/>
        <v>1576</v>
      </c>
    </row>
    <row r="23" spans="1:10" s="16" customFormat="1" ht="12.75">
      <c r="A23" s="75"/>
      <c r="B23" s="76" t="s">
        <v>283</v>
      </c>
      <c r="C23" s="78" t="s">
        <v>284</v>
      </c>
      <c r="D23" s="97">
        <v>-17954</v>
      </c>
      <c r="E23" s="78"/>
      <c r="F23" s="78"/>
      <c r="G23" s="78"/>
      <c r="H23" s="78"/>
      <c r="I23" s="78"/>
      <c r="J23" s="21">
        <f t="shared" si="1"/>
        <v>-17954</v>
      </c>
    </row>
    <row r="24" spans="1:10" s="16" customFormat="1" ht="12.75">
      <c r="A24" s="75"/>
      <c r="B24" s="76" t="s">
        <v>285</v>
      </c>
      <c r="C24" s="78" t="s">
        <v>286</v>
      </c>
      <c r="D24" s="97">
        <v>-224</v>
      </c>
      <c r="E24" s="78"/>
      <c r="F24" s="78"/>
      <c r="G24" s="78"/>
      <c r="H24" s="78"/>
      <c r="I24" s="78"/>
      <c r="J24" s="21">
        <f t="shared" si="1"/>
        <v>-224</v>
      </c>
    </row>
    <row r="25" spans="1:10" s="16" customFormat="1" ht="12.75">
      <c r="A25" s="75"/>
      <c r="B25" s="76" t="s">
        <v>287</v>
      </c>
      <c r="C25" s="78" t="s">
        <v>288</v>
      </c>
      <c r="D25" s="97">
        <v>1751</v>
      </c>
      <c r="E25" s="78"/>
      <c r="F25" s="78"/>
      <c r="G25" s="78"/>
      <c r="H25" s="78"/>
      <c r="I25" s="78"/>
      <c r="J25" s="21">
        <f t="shared" si="1"/>
        <v>1751</v>
      </c>
    </row>
    <row r="26" spans="1:10" s="16" customFormat="1" ht="12.75">
      <c r="A26" s="75"/>
      <c r="B26" s="76" t="s">
        <v>289</v>
      </c>
      <c r="C26" s="78" t="s">
        <v>290</v>
      </c>
      <c r="D26" s="97">
        <v>-323</v>
      </c>
      <c r="E26" s="78"/>
      <c r="F26" s="78"/>
      <c r="G26" s="78"/>
      <c r="H26" s="78"/>
      <c r="I26" s="78"/>
      <c r="J26" s="21">
        <f t="shared" si="1"/>
        <v>-323</v>
      </c>
    </row>
    <row r="27" spans="1:10" s="16" customFormat="1" ht="12.75">
      <c r="A27" s="75"/>
      <c r="B27" s="76" t="s">
        <v>291</v>
      </c>
      <c r="C27" s="78" t="s">
        <v>292</v>
      </c>
      <c r="D27" s="97">
        <v>-3421</v>
      </c>
      <c r="E27" s="78"/>
      <c r="F27" s="78"/>
      <c r="G27" s="78"/>
      <c r="H27" s="78"/>
      <c r="I27" s="78"/>
      <c r="J27" s="21">
        <f t="shared" si="1"/>
        <v>-3421</v>
      </c>
    </row>
    <row r="28" spans="1:10" s="16" customFormat="1" ht="12.75">
      <c r="A28" s="75"/>
      <c r="B28" s="76" t="s">
        <v>293</v>
      </c>
      <c r="C28" s="78" t="s">
        <v>294</v>
      </c>
      <c r="D28" s="97">
        <v>-63</v>
      </c>
      <c r="E28" s="78"/>
      <c r="F28" s="78"/>
      <c r="G28" s="78"/>
      <c r="H28" s="78"/>
      <c r="I28" s="78"/>
      <c r="J28" s="21">
        <f t="shared" si="1"/>
        <v>-63</v>
      </c>
    </row>
    <row r="29" spans="1:10" s="16" customFormat="1" ht="12.75">
      <c r="A29" s="75"/>
      <c r="B29" s="76" t="s">
        <v>295</v>
      </c>
      <c r="C29" s="78" t="s">
        <v>296</v>
      </c>
      <c r="D29" s="97">
        <v>-1301</v>
      </c>
      <c r="E29" s="78"/>
      <c r="F29" s="78"/>
      <c r="G29" s="78"/>
      <c r="H29" s="78"/>
      <c r="I29" s="78"/>
      <c r="J29" s="21">
        <f t="shared" si="1"/>
        <v>-1301</v>
      </c>
    </row>
    <row r="30" spans="1:10" s="16" customFormat="1" ht="12.75">
      <c r="A30" s="75"/>
      <c r="B30" s="76" t="s">
        <v>297</v>
      </c>
      <c r="C30" s="78" t="s">
        <v>298</v>
      </c>
      <c r="D30" s="97">
        <v>10390</v>
      </c>
      <c r="E30" s="78"/>
      <c r="F30" s="78"/>
      <c r="G30" s="78"/>
      <c r="H30" s="78"/>
      <c r="I30" s="78"/>
      <c r="J30" s="21">
        <f t="shared" si="1"/>
        <v>10390</v>
      </c>
    </row>
    <row r="31" spans="1:10" s="16" customFormat="1" ht="12.75">
      <c r="A31" s="75"/>
      <c r="B31" s="76" t="s">
        <v>299</v>
      </c>
      <c r="C31" s="78" t="s">
        <v>300</v>
      </c>
      <c r="D31" s="97">
        <v>187</v>
      </c>
      <c r="E31" s="78"/>
      <c r="F31" s="78"/>
      <c r="G31" s="78"/>
      <c r="H31" s="78"/>
      <c r="I31" s="78"/>
      <c r="J31" s="21">
        <f t="shared" si="1"/>
        <v>187</v>
      </c>
    </row>
    <row r="32" spans="1:10" s="16" customFormat="1" ht="12.75">
      <c r="A32" s="75"/>
      <c r="B32" s="76" t="s">
        <v>301</v>
      </c>
      <c r="C32" s="78" t="s">
        <v>302</v>
      </c>
      <c r="D32" s="97">
        <v>-6445</v>
      </c>
      <c r="E32" s="78"/>
      <c r="F32" s="78"/>
      <c r="G32" s="78"/>
      <c r="H32" s="78"/>
      <c r="I32" s="78"/>
      <c r="J32" s="21">
        <f t="shared" si="1"/>
        <v>-6445</v>
      </c>
    </row>
    <row r="33" spans="1:10" s="16" customFormat="1" ht="12.75">
      <c r="A33" s="75"/>
      <c r="B33" s="76" t="s">
        <v>303</v>
      </c>
      <c r="C33" s="78" t="s">
        <v>304</v>
      </c>
      <c r="D33" s="97">
        <v>-59</v>
      </c>
      <c r="E33" s="78"/>
      <c r="F33" s="78"/>
      <c r="G33" s="78"/>
      <c r="H33" s="78"/>
      <c r="I33" s="78"/>
      <c r="J33" s="21">
        <f t="shared" si="1"/>
        <v>-59</v>
      </c>
    </row>
    <row r="34" spans="1:10" s="16" customFormat="1" ht="12.75">
      <c r="A34" s="75"/>
      <c r="B34" s="76" t="s">
        <v>305</v>
      </c>
      <c r="C34" s="78" t="s">
        <v>306</v>
      </c>
      <c r="D34" s="97">
        <v>4190</v>
      </c>
      <c r="E34" s="78"/>
      <c r="F34" s="78"/>
      <c r="G34" s="78"/>
      <c r="H34" s="78"/>
      <c r="I34" s="78"/>
      <c r="J34" s="21">
        <f t="shared" si="1"/>
        <v>4190</v>
      </c>
    </row>
    <row r="35" spans="1:10" s="16" customFormat="1" ht="12.75">
      <c r="A35" s="75"/>
      <c r="B35" s="76" t="s">
        <v>307</v>
      </c>
      <c r="C35" s="78" t="s">
        <v>308</v>
      </c>
      <c r="D35" s="97">
        <v>-1310</v>
      </c>
      <c r="E35" s="78"/>
      <c r="F35" s="78"/>
      <c r="G35" s="78"/>
      <c r="H35" s="78"/>
      <c r="I35" s="78"/>
      <c r="J35" s="21">
        <f t="shared" si="1"/>
        <v>-1310</v>
      </c>
    </row>
    <row r="36" spans="1:10" s="16" customFormat="1" ht="12.75">
      <c r="A36" s="74"/>
      <c r="B36" s="76" t="s">
        <v>309</v>
      </c>
      <c r="C36" s="78" t="s">
        <v>310</v>
      </c>
      <c r="D36" s="97">
        <v>-17640</v>
      </c>
      <c r="E36" s="78"/>
      <c r="F36" s="78"/>
      <c r="G36" s="78"/>
      <c r="H36" s="78"/>
      <c r="I36" s="78"/>
      <c r="J36" s="21">
        <f t="shared" si="1"/>
        <v>-17640</v>
      </c>
    </row>
    <row r="37" spans="1:10" s="16" customFormat="1" ht="13.5" thickBot="1">
      <c r="A37" s="75"/>
      <c r="B37" s="76" t="s">
        <v>311</v>
      </c>
      <c r="C37" s="78" t="s">
        <v>312</v>
      </c>
      <c r="D37" s="97">
        <v>17640</v>
      </c>
      <c r="E37" s="78"/>
      <c r="F37" s="78"/>
      <c r="G37" s="78"/>
      <c r="H37" s="78"/>
      <c r="I37" s="78"/>
      <c r="J37" s="21">
        <f t="shared" si="1"/>
        <v>17640</v>
      </c>
    </row>
    <row r="38" spans="1:10" s="16" customFormat="1" ht="12.75">
      <c r="A38" s="75"/>
      <c r="B38" s="109" t="s">
        <v>381</v>
      </c>
      <c r="C38" s="110" t="s">
        <v>382</v>
      </c>
      <c r="D38" s="111">
        <v>-50000</v>
      </c>
      <c r="E38" s="112"/>
      <c r="F38" s="112"/>
      <c r="G38" s="112"/>
      <c r="H38" s="112"/>
      <c r="I38" s="112"/>
      <c r="J38" s="113">
        <f>SUM(D38:I38)</f>
        <v>-50000</v>
      </c>
    </row>
    <row r="39" spans="1:10" s="16" customFormat="1" ht="13.5" thickBot="1">
      <c r="A39" s="75"/>
      <c r="B39" s="114" t="s">
        <v>381</v>
      </c>
      <c r="C39" s="115" t="s">
        <v>382</v>
      </c>
      <c r="D39" s="116">
        <v>50000</v>
      </c>
      <c r="E39" s="117"/>
      <c r="F39" s="117"/>
      <c r="G39" s="117"/>
      <c r="H39" s="117"/>
      <c r="I39" s="117"/>
      <c r="J39" s="118">
        <f aca="true" t="shared" si="2" ref="J39:J55">SUM(D39:I39)</f>
        <v>50000</v>
      </c>
    </row>
    <row r="40" spans="1:10" s="16" customFormat="1" ht="12.75">
      <c r="A40" s="75"/>
      <c r="B40" s="109" t="s">
        <v>383</v>
      </c>
      <c r="C40" s="110" t="s">
        <v>384</v>
      </c>
      <c r="D40" s="111">
        <v>-330000</v>
      </c>
      <c r="E40" s="112"/>
      <c r="F40" s="112"/>
      <c r="G40" s="112"/>
      <c r="H40" s="112"/>
      <c r="I40" s="112"/>
      <c r="J40" s="113">
        <f t="shared" si="2"/>
        <v>-330000</v>
      </c>
    </row>
    <row r="41" spans="1:10" s="16" customFormat="1" ht="13.5" thickBot="1">
      <c r="A41" s="75"/>
      <c r="B41" s="114" t="s">
        <v>383</v>
      </c>
      <c r="C41" s="115" t="s">
        <v>384</v>
      </c>
      <c r="D41" s="116">
        <v>330000</v>
      </c>
      <c r="E41" s="117"/>
      <c r="F41" s="117"/>
      <c r="G41" s="117"/>
      <c r="H41" s="117"/>
      <c r="I41" s="117"/>
      <c r="J41" s="118">
        <f t="shared" si="2"/>
        <v>330000</v>
      </c>
    </row>
    <row r="42" spans="1:10" s="16" customFormat="1" ht="12.75">
      <c r="A42" s="75"/>
      <c r="B42" s="109" t="s">
        <v>385</v>
      </c>
      <c r="C42" s="110" t="s">
        <v>386</v>
      </c>
      <c r="D42" s="111">
        <v>-65000</v>
      </c>
      <c r="E42" s="112"/>
      <c r="F42" s="112"/>
      <c r="G42" s="112"/>
      <c r="H42" s="112"/>
      <c r="I42" s="112"/>
      <c r="J42" s="113">
        <f t="shared" si="2"/>
        <v>-65000</v>
      </c>
    </row>
    <row r="43" spans="1:10" s="16" customFormat="1" ht="13.5" thickBot="1">
      <c r="A43" s="75"/>
      <c r="B43" s="114" t="s">
        <v>385</v>
      </c>
      <c r="C43" s="115" t="s">
        <v>386</v>
      </c>
      <c r="D43" s="116">
        <v>65000</v>
      </c>
      <c r="E43" s="117"/>
      <c r="F43" s="117"/>
      <c r="G43" s="117"/>
      <c r="H43" s="117"/>
      <c r="I43" s="117"/>
      <c r="J43" s="118">
        <f t="shared" si="2"/>
        <v>65000</v>
      </c>
    </row>
    <row r="44" spans="1:10" s="16" customFormat="1" ht="12.75">
      <c r="A44" s="75"/>
      <c r="B44" s="109" t="s">
        <v>387</v>
      </c>
      <c r="C44" s="110" t="s">
        <v>388</v>
      </c>
      <c r="D44" s="111">
        <v>-300000</v>
      </c>
      <c r="E44" s="112"/>
      <c r="F44" s="112"/>
      <c r="G44" s="112"/>
      <c r="H44" s="112"/>
      <c r="I44" s="112"/>
      <c r="J44" s="113">
        <f t="shared" si="2"/>
        <v>-300000</v>
      </c>
    </row>
    <row r="45" spans="1:10" s="16" customFormat="1" ht="13.5" thickBot="1">
      <c r="A45" s="75"/>
      <c r="B45" s="114" t="s">
        <v>387</v>
      </c>
      <c r="C45" s="115" t="s">
        <v>388</v>
      </c>
      <c r="D45" s="116">
        <v>300000</v>
      </c>
      <c r="E45" s="117"/>
      <c r="F45" s="117"/>
      <c r="G45" s="117"/>
      <c r="H45" s="117"/>
      <c r="I45" s="117"/>
      <c r="J45" s="118">
        <f t="shared" si="2"/>
        <v>300000</v>
      </c>
    </row>
    <row r="46" spans="1:10" s="16" customFormat="1" ht="12.75">
      <c r="A46" s="75"/>
      <c r="B46" s="109" t="s">
        <v>389</v>
      </c>
      <c r="C46" s="110" t="s">
        <v>390</v>
      </c>
      <c r="D46" s="111">
        <v>-200000</v>
      </c>
      <c r="E46" s="112"/>
      <c r="F46" s="112"/>
      <c r="G46" s="112"/>
      <c r="H46" s="112"/>
      <c r="I46" s="112"/>
      <c r="J46" s="113">
        <f t="shared" si="2"/>
        <v>-200000</v>
      </c>
    </row>
    <row r="47" spans="1:10" s="16" customFormat="1" ht="13.5" thickBot="1">
      <c r="A47" s="75"/>
      <c r="B47" s="114" t="s">
        <v>389</v>
      </c>
      <c r="C47" s="115" t="s">
        <v>390</v>
      </c>
      <c r="D47" s="116">
        <v>200000</v>
      </c>
      <c r="E47" s="117"/>
      <c r="F47" s="117"/>
      <c r="G47" s="117"/>
      <c r="H47" s="117"/>
      <c r="I47" s="117"/>
      <c r="J47" s="118">
        <f t="shared" si="2"/>
        <v>200000</v>
      </c>
    </row>
    <row r="48" spans="1:10" s="16" customFormat="1" ht="12.75">
      <c r="A48" s="75"/>
      <c r="B48" s="109" t="s">
        <v>391</v>
      </c>
      <c r="C48" s="110" t="s">
        <v>392</v>
      </c>
      <c r="D48" s="111">
        <v>-1900000</v>
      </c>
      <c r="E48" s="112"/>
      <c r="F48" s="112"/>
      <c r="G48" s="112"/>
      <c r="H48" s="112"/>
      <c r="I48" s="112"/>
      <c r="J48" s="113">
        <f t="shared" si="2"/>
        <v>-1900000</v>
      </c>
    </row>
    <row r="49" spans="1:10" s="16" customFormat="1" ht="13.5" thickBot="1">
      <c r="A49" s="75"/>
      <c r="B49" s="114" t="s">
        <v>391</v>
      </c>
      <c r="C49" s="115" t="s">
        <v>392</v>
      </c>
      <c r="D49" s="116">
        <v>1900000</v>
      </c>
      <c r="E49" s="117"/>
      <c r="F49" s="117"/>
      <c r="G49" s="117"/>
      <c r="H49" s="117"/>
      <c r="I49" s="117"/>
      <c r="J49" s="118">
        <f t="shared" si="2"/>
        <v>1900000</v>
      </c>
    </row>
    <row r="50" spans="1:10" s="16" customFormat="1" ht="12.75">
      <c r="A50" s="75"/>
      <c r="B50" s="109" t="s">
        <v>393</v>
      </c>
      <c r="C50" s="110" t="s">
        <v>394</v>
      </c>
      <c r="D50" s="111">
        <v>-500000</v>
      </c>
      <c r="E50" s="112"/>
      <c r="F50" s="112"/>
      <c r="G50" s="112"/>
      <c r="H50" s="112"/>
      <c r="I50" s="112"/>
      <c r="J50" s="113">
        <f t="shared" si="2"/>
        <v>-500000</v>
      </c>
    </row>
    <row r="51" spans="1:10" s="16" customFormat="1" ht="13.5" thickBot="1">
      <c r="A51" s="75"/>
      <c r="B51" s="114" t="s">
        <v>393</v>
      </c>
      <c r="C51" s="115" t="s">
        <v>394</v>
      </c>
      <c r="D51" s="116">
        <v>500000</v>
      </c>
      <c r="E51" s="117"/>
      <c r="F51" s="117"/>
      <c r="G51" s="117"/>
      <c r="H51" s="117"/>
      <c r="I51" s="117"/>
      <c r="J51" s="118">
        <f t="shared" si="2"/>
        <v>500000</v>
      </c>
    </row>
    <row r="52" spans="1:10" s="16" customFormat="1" ht="12.75">
      <c r="A52" s="75"/>
      <c r="B52" s="109" t="s">
        <v>395</v>
      </c>
      <c r="C52" s="110" t="s">
        <v>396</v>
      </c>
      <c r="D52" s="111">
        <v>-300000</v>
      </c>
      <c r="E52" s="112"/>
      <c r="F52" s="112"/>
      <c r="G52" s="112"/>
      <c r="H52" s="112"/>
      <c r="I52" s="112"/>
      <c r="J52" s="113">
        <f t="shared" si="2"/>
        <v>-300000</v>
      </c>
    </row>
    <row r="53" spans="1:10" s="16" customFormat="1" ht="13.5" thickBot="1">
      <c r="A53" s="75"/>
      <c r="B53" s="114" t="s">
        <v>395</v>
      </c>
      <c r="C53" s="115" t="s">
        <v>396</v>
      </c>
      <c r="D53" s="116">
        <v>300000</v>
      </c>
      <c r="E53" s="117"/>
      <c r="F53" s="117"/>
      <c r="G53" s="117"/>
      <c r="H53" s="117"/>
      <c r="I53" s="117"/>
      <c r="J53" s="118">
        <f t="shared" si="2"/>
        <v>300000</v>
      </c>
    </row>
    <row r="54" spans="1:10" s="16" customFormat="1" ht="12.75">
      <c r="A54" s="75"/>
      <c r="B54" s="109" t="s">
        <v>397</v>
      </c>
      <c r="C54" s="110" t="s">
        <v>398</v>
      </c>
      <c r="D54" s="111">
        <v>-156520</v>
      </c>
      <c r="E54" s="112"/>
      <c r="F54" s="112"/>
      <c r="G54" s="112"/>
      <c r="H54" s="112"/>
      <c r="I54" s="112"/>
      <c r="J54" s="113">
        <f t="shared" si="2"/>
        <v>-156520</v>
      </c>
    </row>
    <row r="55" spans="1:10" s="16" customFormat="1" ht="13.5" thickBot="1">
      <c r="A55" s="75"/>
      <c r="B55" s="114" t="s">
        <v>397</v>
      </c>
      <c r="C55" s="115" t="s">
        <v>398</v>
      </c>
      <c r="D55" s="116">
        <v>156520</v>
      </c>
      <c r="E55" s="117"/>
      <c r="F55" s="117"/>
      <c r="G55" s="117"/>
      <c r="H55" s="117"/>
      <c r="I55" s="117"/>
      <c r="J55" s="118">
        <f t="shared" si="2"/>
        <v>156520</v>
      </c>
    </row>
    <row r="56" spans="1:10" s="16" customFormat="1" ht="13.5" thickBot="1">
      <c r="A56" s="17"/>
      <c r="B56" s="18"/>
      <c r="C56" s="55" t="s">
        <v>313</v>
      </c>
      <c r="D56" s="95">
        <f>SUM(D19:D37)</f>
        <v>0</v>
      </c>
      <c r="E56" s="55"/>
      <c r="F56" s="55"/>
      <c r="G56" s="55"/>
      <c r="H56" s="55"/>
      <c r="I56" s="55"/>
      <c r="J56" s="22">
        <f>SUM(J19:J37)</f>
        <v>0</v>
      </c>
    </row>
    <row r="57" spans="1:10" s="16" customFormat="1" ht="12.75">
      <c r="A57" s="17"/>
      <c r="B57" s="18"/>
      <c r="C57" s="56"/>
      <c r="D57" s="85"/>
      <c r="E57" s="56"/>
      <c r="F57" s="56"/>
      <c r="G57" s="56"/>
      <c r="H57" s="56"/>
      <c r="I57" s="56"/>
      <c r="J57" s="21"/>
    </row>
    <row r="58" spans="1:10" s="16" customFormat="1" ht="12.75">
      <c r="A58" s="20">
        <v>3160</v>
      </c>
      <c r="B58" s="18"/>
      <c r="C58" s="53" t="s">
        <v>98</v>
      </c>
      <c r="D58" s="94"/>
      <c r="E58" s="53"/>
      <c r="F58" s="53"/>
      <c r="G58" s="53"/>
      <c r="H58" s="53"/>
      <c r="I58" s="53"/>
      <c r="J58" s="21"/>
    </row>
    <row r="59" spans="1:10" s="16" customFormat="1" ht="12.75">
      <c r="A59" s="17"/>
      <c r="B59" s="18" t="s">
        <v>100</v>
      </c>
      <c r="C59" s="56" t="s">
        <v>101</v>
      </c>
      <c r="D59" s="85">
        <v>-4872</v>
      </c>
      <c r="E59" s="56"/>
      <c r="F59" s="56"/>
      <c r="G59" s="56"/>
      <c r="H59" s="56"/>
      <c r="I59" s="56"/>
      <c r="J59" s="21">
        <f>SUM(D59:I59)</f>
        <v>-4872</v>
      </c>
    </row>
    <row r="60" spans="1:10" s="16" customFormat="1" ht="12.75">
      <c r="A60" s="17"/>
      <c r="B60" s="18" t="s">
        <v>102</v>
      </c>
      <c r="C60" s="56" t="s">
        <v>103</v>
      </c>
      <c r="D60" s="85">
        <v>-25000</v>
      </c>
      <c r="E60" s="56"/>
      <c r="F60" s="56"/>
      <c r="G60" s="56"/>
      <c r="H60" s="56"/>
      <c r="I60" s="56"/>
      <c r="J60" s="21">
        <f aca="true" t="shared" si="3" ref="J60:J80">SUM(D60:I60)</f>
        <v>-25000</v>
      </c>
    </row>
    <row r="61" spans="1:10" s="16" customFormat="1" ht="12.75">
      <c r="A61" s="17"/>
      <c r="B61" s="18" t="s">
        <v>180</v>
      </c>
      <c r="C61" s="56" t="s">
        <v>181</v>
      </c>
      <c r="D61" s="85">
        <v>-20146</v>
      </c>
      <c r="E61" s="56"/>
      <c r="F61" s="56"/>
      <c r="G61" s="56"/>
      <c r="H61" s="56"/>
      <c r="I61" s="56"/>
      <c r="J61" s="21">
        <f t="shared" si="3"/>
        <v>-20146</v>
      </c>
    </row>
    <row r="62" spans="1:10" s="16" customFormat="1" ht="12.75">
      <c r="A62" s="17"/>
      <c r="B62" s="18" t="s">
        <v>104</v>
      </c>
      <c r="C62" s="56" t="s">
        <v>105</v>
      </c>
      <c r="D62" s="85">
        <v>-4680</v>
      </c>
      <c r="E62" s="56"/>
      <c r="F62" s="56"/>
      <c r="G62" s="56"/>
      <c r="H62" s="56"/>
      <c r="I62" s="56"/>
      <c r="J62" s="21">
        <f t="shared" si="3"/>
        <v>-4680</v>
      </c>
    </row>
    <row r="63" spans="1:10" s="16" customFormat="1" ht="12.75">
      <c r="A63" s="17"/>
      <c r="B63" s="18" t="s">
        <v>106</v>
      </c>
      <c r="C63" s="56" t="s">
        <v>107</v>
      </c>
      <c r="D63" s="85">
        <v>-810</v>
      </c>
      <c r="E63" s="56"/>
      <c r="F63" s="56"/>
      <c r="G63" s="56"/>
      <c r="H63" s="56"/>
      <c r="I63" s="56"/>
      <c r="J63" s="21">
        <f t="shared" si="3"/>
        <v>-810</v>
      </c>
    </row>
    <row r="64" spans="1:10" s="16" customFormat="1" ht="12.75">
      <c r="A64" s="17"/>
      <c r="B64" s="18" t="s">
        <v>108</v>
      </c>
      <c r="C64" s="56" t="s">
        <v>109</v>
      </c>
      <c r="D64" s="85">
        <v>-32146</v>
      </c>
      <c r="E64" s="56"/>
      <c r="F64" s="56"/>
      <c r="G64" s="56"/>
      <c r="H64" s="56"/>
      <c r="I64" s="56"/>
      <c r="J64" s="21">
        <f t="shared" si="3"/>
        <v>-32146</v>
      </c>
    </row>
    <row r="65" spans="1:10" s="16" customFormat="1" ht="12.75">
      <c r="A65" s="17"/>
      <c r="B65" s="18" t="s">
        <v>110</v>
      </c>
      <c r="C65" s="56" t="s">
        <v>111</v>
      </c>
      <c r="D65" s="85">
        <v>-16835</v>
      </c>
      <c r="E65" s="56"/>
      <c r="F65" s="56"/>
      <c r="G65" s="56"/>
      <c r="H65" s="56"/>
      <c r="I65" s="56"/>
      <c r="J65" s="21">
        <f t="shared" si="3"/>
        <v>-16835</v>
      </c>
    </row>
    <row r="66" spans="1:10" s="16" customFormat="1" ht="12.75">
      <c r="A66" s="17"/>
      <c r="B66" s="18" t="s">
        <v>112</v>
      </c>
      <c r="C66" s="56" t="s">
        <v>113</v>
      </c>
      <c r="D66" s="85">
        <v>-23178</v>
      </c>
      <c r="E66" s="56"/>
      <c r="F66" s="56"/>
      <c r="G66" s="56"/>
      <c r="H66" s="56"/>
      <c r="I66" s="56"/>
      <c r="J66" s="21">
        <f t="shared" si="3"/>
        <v>-23178</v>
      </c>
    </row>
    <row r="67" spans="1:10" s="16" customFormat="1" ht="12.75">
      <c r="A67" s="17"/>
      <c r="B67" s="18" t="s">
        <v>114</v>
      </c>
      <c r="C67" s="56" t="s">
        <v>115</v>
      </c>
      <c r="D67" s="85">
        <v>-75000</v>
      </c>
      <c r="E67" s="56"/>
      <c r="F67" s="56"/>
      <c r="G67" s="56"/>
      <c r="H67" s="56"/>
      <c r="I67" s="56"/>
      <c r="J67" s="21">
        <f t="shared" si="3"/>
        <v>-75000</v>
      </c>
    </row>
    <row r="68" spans="1:10" s="16" customFormat="1" ht="13.5" thickBot="1">
      <c r="A68" s="17"/>
      <c r="B68" s="18" t="s">
        <v>116</v>
      </c>
      <c r="C68" s="56" t="s">
        <v>117</v>
      </c>
      <c r="D68" s="85">
        <v>-7268</v>
      </c>
      <c r="E68" s="56"/>
      <c r="F68" s="56"/>
      <c r="G68" s="56"/>
      <c r="H68" s="56"/>
      <c r="I68" s="56"/>
      <c r="J68" s="21">
        <f t="shared" si="3"/>
        <v>-7268</v>
      </c>
    </row>
    <row r="69" spans="1:10" s="16" customFormat="1" ht="12.75">
      <c r="A69" s="17"/>
      <c r="B69" s="34">
        <v>316449</v>
      </c>
      <c r="C69" s="57" t="s">
        <v>151</v>
      </c>
      <c r="D69" s="98">
        <v>-25000</v>
      </c>
      <c r="E69" s="57"/>
      <c r="F69" s="57"/>
      <c r="G69" s="57"/>
      <c r="H69" s="57"/>
      <c r="I69" s="57"/>
      <c r="J69" s="35">
        <f t="shared" si="3"/>
        <v>-25000</v>
      </c>
    </row>
    <row r="70" spans="1:10" s="16" customFormat="1" ht="13.5" thickBot="1">
      <c r="A70" s="17"/>
      <c r="B70" s="36">
        <v>316449</v>
      </c>
      <c r="C70" s="58" t="s">
        <v>151</v>
      </c>
      <c r="D70" s="99">
        <v>25000</v>
      </c>
      <c r="E70" s="58"/>
      <c r="F70" s="58"/>
      <c r="G70" s="58"/>
      <c r="H70" s="58"/>
      <c r="I70" s="58"/>
      <c r="J70" s="37">
        <f t="shared" si="3"/>
        <v>25000</v>
      </c>
    </row>
    <row r="71" spans="1:10" s="16" customFormat="1" ht="12.75">
      <c r="A71" s="17"/>
      <c r="B71" s="18" t="s">
        <v>118</v>
      </c>
      <c r="C71" s="56" t="s">
        <v>119</v>
      </c>
      <c r="D71" s="85">
        <v>-26078</v>
      </c>
      <c r="E71" s="56"/>
      <c r="F71" s="56"/>
      <c r="G71" s="56"/>
      <c r="H71" s="56"/>
      <c r="I71" s="56"/>
      <c r="J71" s="21">
        <f t="shared" si="3"/>
        <v>-26078</v>
      </c>
    </row>
    <row r="72" spans="1:10" s="16" customFormat="1" ht="12.75">
      <c r="A72" s="17"/>
      <c r="B72" s="18" t="s">
        <v>120</v>
      </c>
      <c r="C72" s="56" t="s">
        <v>121</v>
      </c>
      <c r="D72" s="85">
        <v>-564</v>
      </c>
      <c r="E72" s="56"/>
      <c r="F72" s="56"/>
      <c r="G72" s="56"/>
      <c r="H72" s="56"/>
      <c r="I72" s="56"/>
      <c r="J72" s="21">
        <f t="shared" si="3"/>
        <v>-564</v>
      </c>
    </row>
    <row r="73" spans="1:10" s="16" customFormat="1" ht="12.75">
      <c r="A73" s="17"/>
      <c r="B73" s="18" t="s">
        <v>122</v>
      </c>
      <c r="C73" s="56" t="s">
        <v>123</v>
      </c>
      <c r="D73" s="85">
        <v>-15052</v>
      </c>
      <c r="E73" s="56"/>
      <c r="F73" s="56"/>
      <c r="G73" s="56"/>
      <c r="H73" s="56"/>
      <c r="I73" s="56"/>
      <c r="J73" s="21">
        <f t="shared" si="3"/>
        <v>-15052</v>
      </c>
    </row>
    <row r="74" spans="1:10" s="16" customFormat="1" ht="12.75">
      <c r="A74" s="17"/>
      <c r="B74" s="18" t="s">
        <v>124</v>
      </c>
      <c r="C74" s="56" t="s">
        <v>125</v>
      </c>
      <c r="D74" s="85">
        <v>-18220</v>
      </c>
      <c r="E74" s="56"/>
      <c r="F74" s="56"/>
      <c r="G74" s="56"/>
      <c r="H74" s="56"/>
      <c r="I74" s="56"/>
      <c r="J74" s="21">
        <f t="shared" si="3"/>
        <v>-18220</v>
      </c>
    </row>
    <row r="75" spans="1:10" s="16" customFormat="1" ht="12.75">
      <c r="A75" s="17"/>
      <c r="B75" s="18" t="s">
        <v>126</v>
      </c>
      <c r="C75" s="56" t="s">
        <v>127</v>
      </c>
      <c r="D75" s="85">
        <v>-49657</v>
      </c>
      <c r="E75" s="56"/>
      <c r="F75" s="56"/>
      <c r="G75" s="56"/>
      <c r="H75" s="56"/>
      <c r="I75" s="56"/>
      <c r="J75" s="21">
        <f t="shared" si="3"/>
        <v>-49657</v>
      </c>
    </row>
    <row r="76" spans="1:10" s="16" customFormat="1" ht="12.75">
      <c r="A76" s="17"/>
      <c r="B76" s="18" t="s">
        <v>128</v>
      </c>
      <c r="C76" s="56" t="s">
        <v>129</v>
      </c>
      <c r="D76" s="85">
        <v>-1808</v>
      </c>
      <c r="E76" s="56"/>
      <c r="F76" s="56"/>
      <c r="G76" s="56"/>
      <c r="H76" s="56"/>
      <c r="I76" s="56"/>
      <c r="J76" s="21">
        <f t="shared" si="3"/>
        <v>-1808</v>
      </c>
    </row>
    <row r="77" spans="1:10" s="16" customFormat="1" ht="12.75">
      <c r="A77" s="17"/>
      <c r="B77" s="18" t="s">
        <v>182</v>
      </c>
      <c r="C77" s="56" t="s">
        <v>183</v>
      </c>
      <c r="D77" s="85">
        <v>-604</v>
      </c>
      <c r="E77" s="56"/>
      <c r="F77" s="56"/>
      <c r="G77" s="56"/>
      <c r="H77" s="56"/>
      <c r="I77" s="56"/>
      <c r="J77" s="21">
        <f t="shared" si="3"/>
        <v>-604</v>
      </c>
    </row>
    <row r="78" spans="1:10" s="16" customFormat="1" ht="12.75">
      <c r="A78" s="17"/>
      <c r="B78" s="18" t="s">
        <v>130</v>
      </c>
      <c r="C78" s="56" t="s">
        <v>131</v>
      </c>
      <c r="D78" s="85">
        <v>-12889</v>
      </c>
      <c r="E78" s="56"/>
      <c r="F78" s="56"/>
      <c r="G78" s="56"/>
      <c r="H78" s="56"/>
      <c r="I78" s="56"/>
      <c r="J78" s="21">
        <f t="shared" si="3"/>
        <v>-12889</v>
      </c>
    </row>
    <row r="79" spans="1:10" s="16" customFormat="1" ht="12.75">
      <c r="A79" s="17"/>
      <c r="B79" s="18" t="s">
        <v>132</v>
      </c>
      <c r="C79" s="56" t="s">
        <v>133</v>
      </c>
      <c r="D79" s="85">
        <v>-30820</v>
      </c>
      <c r="E79" s="56"/>
      <c r="F79" s="56"/>
      <c r="G79" s="56"/>
      <c r="H79" s="56"/>
      <c r="I79" s="56"/>
      <c r="J79" s="21">
        <f t="shared" si="3"/>
        <v>-30820</v>
      </c>
    </row>
    <row r="80" spans="1:10" s="16" customFormat="1" ht="13.5" thickBot="1">
      <c r="A80" s="17"/>
      <c r="B80" s="18" t="s">
        <v>94</v>
      </c>
      <c r="C80" s="56" t="s">
        <v>134</v>
      </c>
      <c r="D80" s="85">
        <v>4493</v>
      </c>
      <c r="E80" s="56"/>
      <c r="F80" s="56"/>
      <c r="G80" s="56"/>
      <c r="H80" s="56"/>
      <c r="I80" s="56"/>
      <c r="J80" s="21">
        <f t="shared" si="3"/>
        <v>4493</v>
      </c>
    </row>
    <row r="81" spans="1:12" s="16" customFormat="1" ht="13.5" thickBot="1">
      <c r="A81" s="17"/>
      <c r="B81" s="18"/>
      <c r="C81" s="55" t="s">
        <v>99</v>
      </c>
      <c r="D81" s="95">
        <f>SUM(D59:D80)</f>
        <v>-361134</v>
      </c>
      <c r="E81" s="55"/>
      <c r="F81" s="55"/>
      <c r="G81" s="55"/>
      <c r="H81" s="55"/>
      <c r="I81" s="55"/>
      <c r="J81" s="22">
        <f>SUM(J59:J80)</f>
        <v>-361134</v>
      </c>
      <c r="L81" s="130">
        <f>J81-221334</f>
        <v>-582468</v>
      </c>
    </row>
    <row r="82" spans="1:10" s="16" customFormat="1" ht="12.75">
      <c r="A82" s="17"/>
      <c r="B82" s="32"/>
      <c r="C82" s="59"/>
      <c r="D82" s="100"/>
      <c r="E82" s="59"/>
      <c r="F82" s="59"/>
      <c r="G82" s="59"/>
      <c r="H82" s="59"/>
      <c r="I82" s="59"/>
      <c r="J82" s="21"/>
    </row>
    <row r="83" spans="1:10" s="16" customFormat="1" ht="12.75">
      <c r="A83" s="73">
        <v>3180</v>
      </c>
      <c r="B83"/>
      <c r="C83" s="77" t="s">
        <v>314</v>
      </c>
      <c r="D83" s="96"/>
      <c r="E83" s="77"/>
      <c r="F83" s="77"/>
      <c r="G83" s="77"/>
      <c r="H83" s="77"/>
      <c r="I83" s="77"/>
      <c r="J83" s="21"/>
    </row>
    <row r="84" spans="1:10" s="16" customFormat="1" ht="12.75">
      <c r="A84" s="74"/>
      <c r="B84" s="76" t="s">
        <v>315</v>
      </c>
      <c r="C84" s="78" t="s">
        <v>314</v>
      </c>
      <c r="D84" s="97">
        <v>3139</v>
      </c>
      <c r="E84" s="78"/>
      <c r="F84" s="78"/>
      <c r="G84" s="78"/>
      <c r="H84" s="78"/>
      <c r="I84" s="78"/>
      <c r="J84" s="21">
        <f>SUM(D84:I84)</f>
        <v>3139</v>
      </c>
    </row>
    <row r="85" spans="1:10" s="16" customFormat="1" ht="12.75">
      <c r="A85" s="74"/>
      <c r="B85" s="76" t="s">
        <v>316</v>
      </c>
      <c r="C85" s="78" t="s">
        <v>317</v>
      </c>
      <c r="D85" s="97">
        <v>235</v>
      </c>
      <c r="E85" s="78"/>
      <c r="F85" s="78"/>
      <c r="G85" s="78"/>
      <c r="H85" s="78"/>
      <c r="I85" s="78"/>
      <c r="J85" s="21">
        <f>SUM(D85:I85)</f>
        <v>235</v>
      </c>
    </row>
    <row r="86" spans="1:10" s="16" customFormat="1" ht="12.75">
      <c r="A86" s="74"/>
      <c r="B86" s="76" t="s">
        <v>318</v>
      </c>
      <c r="C86" s="78" t="s">
        <v>319</v>
      </c>
      <c r="D86" s="97">
        <v>189</v>
      </c>
      <c r="E86" s="78"/>
      <c r="F86" s="78"/>
      <c r="G86" s="78"/>
      <c r="H86" s="78"/>
      <c r="I86" s="78"/>
      <c r="J86" s="21">
        <f>SUM(D86:I86)</f>
        <v>189</v>
      </c>
    </row>
    <row r="87" spans="1:10" s="16" customFormat="1" ht="12.75">
      <c r="A87" s="74"/>
      <c r="B87" s="76" t="s">
        <v>320</v>
      </c>
      <c r="C87" s="78" t="s">
        <v>321</v>
      </c>
      <c r="D87" s="97">
        <v>-3139</v>
      </c>
      <c r="E87" s="78"/>
      <c r="F87" s="78"/>
      <c r="G87" s="78"/>
      <c r="H87" s="78"/>
      <c r="I87" s="78"/>
      <c r="J87" s="21">
        <f>SUM(D87:I87)</f>
        <v>-3139</v>
      </c>
    </row>
    <row r="88" spans="1:10" s="16" customFormat="1" ht="13.5" thickBot="1">
      <c r="A88" s="74"/>
      <c r="B88" s="76" t="s">
        <v>322</v>
      </c>
      <c r="C88" s="78" t="s">
        <v>323</v>
      </c>
      <c r="D88" s="97">
        <v>223</v>
      </c>
      <c r="E88" s="78"/>
      <c r="F88" s="78"/>
      <c r="G88" s="78"/>
      <c r="H88" s="78"/>
      <c r="I88" s="78"/>
      <c r="J88" s="21">
        <f>SUM(D88:I88)</f>
        <v>223</v>
      </c>
    </row>
    <row r="89" spans="1:10" s="16" customFormat="1" ht="13.5" thickBot="1">
      <c r="A89" s="17"/>
      <c r="B89" s="18"/>
      <c r="C89" s="55" t="s">
        <v>324</v>
      </c>
      <c r="D89" s="95">
        <f>SUM(D84:D88)</f>
        <v>647</v>
      </c>
      <c r="E89" s="55"/>
      <c r="F89" s="55"/>
      <c r="G89" s="55"/>
      <c r="H89" s="55"/>
      <c r="I89" s="55"/>
      <c r="J89" s="22">
        <f>SUM(J84:J88)</f>
        <v>647</v>
      </c>
    </row>
    <row r="90" spans="1:10" s="16" customFormat="1" ht="12.75">
      <c r="A90" s="17"/>
      <c r="B90" s="32"/>
      <c r="C90" s="59"/>
      <c r="D90" s="100"/>
      <c r="E90" s="59"/>
      <c r="F90" s="59"/>
      <c r="G90" s="59"/>
      <c r="H90" s="59"/>
      <c r="I90" s="59"/>
      <c r="J90" s="21"/>
    </row>
    <row r="91" spans="1:10" s="16" customFormat="1" ht="12.75">
      <c r="A91" s="73">
        <v>3190</v>
      </c>
      <c r="B91"/>
      <c r="C91" s="77" t="s">
        <v>333</v>
      </c>
      <c r="D91" s="96"/>
      <c r="E91" s="77"/>
      <c r="F91" s="77"/>
      <c r="G91" s="77"/>
      <c r="H91" s="77"/>
      <c r="I91" s="77"/>
      <c r="J91" s="21"/>
    </row>
    <row r="92" spans="1:10" s="16" customFormat="1" ht="12.75">
      <c r="A92" s="76"/>
      <c r="B92" s="16" t="s">
        <v>400</v>
      </c>
      <c r="C92" s="78" t="s">
        <v>401</v>
      </c>
      <c r="D92" s="97">
        <v>2699</v>
      </c>
      <c r="E92" s="78"/>
      <c r="F92" s="78"/>
      <c r="G92" s="78"/>
      <c r="H92" s="78"/>
      <c r="I92" s="78"/>
      <c r="J92" s="21">
        <f>SUM(D92:I92)</f>
        <v>2699</v>
      </c>
    </row>
    <row r="93" spans="1:10" s="16" customFormat="1" ht="13.5" thickBot="1">
      <c r="A93" s="74"/>
      <c r="B93" s="76">
        <v>319601</v>
      </c>
      <c r="C93" s="78" t="s">
        <v>334</v>
      </c>
      <c r="D93" s="97">
        <v>-2759</v>
      </c>
      <c r="E93" s="78"/>
      <c r="F93" s="78"/>
      <c r="G93" s="78"/>
      <c r="H93" s="78"/>
      <c r="I93" s="78"/>
      <c r="J93" s="21">
        <f>SUM(D93:I93)</f>
        <v>-2759</v>
      </c>
    </row>
    <row r="94" spans="1:10" s="16" customFormat="1" ht="13.5" thickBot="1">
      <c r="A94" s="17"/>
      <c r="B94" s="18"/>
      <c r="C94" s="55" t="s">
        <v>335</v>
      </c>
      <c r="D94" s="95">
        <f>SUM(D92:D93)</f>
        <v>-60</v>
      </c>
      <c r="E94" s="95">
        <f aca="true" t="shared" si="4" ref="E94:J94">SUM(E92:E93)</f>
        <v>0</v>
      </c>
      <c r="F94" s="95">
        <f t="shared" si="4"/>
        <v>0</v>
      </c>
      <c r="G94" s="95">
        <f t="shared" si="4"/>
        <v>0</v>
      </c>
      <c r="H94" s="95">
        <f t="shared" si="4"/>
        <v>0</v>
      </c>
      <c r="I94" s="95">
        <f t="shared" si="4"/>
        <v>0</v>
      </c>
      <c r="J94" s="95">
        <f t="shared" si="4"/>
        <v>-60</v>
      </c>
    </row>
    <row r="95" spans="1:10" s="16" customFormat="1" ht="12.75">
      <c r="A95" s="17"/>
      <c r="B95" s="32"/>
      <c r="C95" s="59"/>
      <c r="D95" s="100"/>
      <c r="E95" s="59"/>
      <c r="F95" s="59"/>
      <c r="G95" s="59"/>
      <c r="H95" s="59"/>
      <c r="I95" s="59"/>
      <c r="J95" s="21"/>
    </row>
    <row r="96" spans="1:10" s="16" customFormat="1" ht="12.75">
      <c r="A96" s="20">
        <v>3260</v>
      </c>
      <c r="B96" s="32"/>
      <c r="C96" s="53" t="s">
        <v>203</v>
      </c>
      <c r="D96" s="94"/>
      <c r="E96" s="53"/>
      <c r="F96" s="53"/>
      <c r="G96" s="53"/>
      <c r="H96" s="53"/>
      <c r="I96" s="53"/>
      <c r="J96" s="21"/>
    </row>
    <row r="97" spans="1:10" ht="12.75">
      <c r="A97" s="7"/>
      <c r="B97" s="18">
        <v>326101</v>
      </c>
      <c r="C97" s="56" t="s">
        <v>204</v>
      </c>
      <c r="D97" s="85">
        <v>947</v>
      </c>
      <c r="E97" s="56"/>
      <c r="F97" s="56"/>
      <c r="G97" s="56"/>
      <c r="H97" s="56"/>
      <c r="I97" s="56"/>
      <c r="J97" s="21">
        <f>SUM(D97:I97)</f>
        <v>947</v>
      </c>
    </row>
    <row r="98" spans="1:10" ht="13.5" thickBot="1">
      <c r="A98" s="7"/>
      <c r="B98" s="18" t="s">
        <v>205</v>
      </c>
      <c r="C98" s="56" t="s">
        <v>206</v>
      </c>
      <c r="D98" s="85">
        <v>7</v>
      </c>
      <c r="E98" s="56"/>
      <c r="F98" s="56"/>
      <c r="G98" s="56"/>
      <c r="H98" s="56"/>
      <c r="I98" s="56"/>
      <c r="J98" s="21">
        <f>SUM(D98:I98)</f>
        <v>7</v>
      </c>
    </row>
    <row r="99" spans="3:10" ht="13.5" thickBot="1">
      <c r="C99" s="60" t="s">
        <v>207</v>
      </c>
      <c r="D99" s="101">
        <f>SUM(D97:D98)</f>
        <v>954</v>
      </c>
      <c r="E99" s="60"/>
      <c r="F99" s="60"/>
      <c r="G99" s="60"/>
      <c r="H99" s="60"/>
      <c r="I99" s="60"/>
      <c r="J99" s="22">
        <f>SUM(J97:J98)</f>
        <v>954</v>
      </c>
    </row>
    <row r="100" spans="1:10" s="16" customFormat="1" ht="12.75">
      <c r="A100" s="17"/>
      <c r="B100" s="32"/>
      <c r="C100" s="59"/>
      <c r="D100" s="100"/>
      <c r="E100" s="59"/>
      <c r="F100" s="59"/>
      <c r="G100" s="59"/>
      <c r="H100" s="59"/>
      <c r="I100" s="59"/>
      <c r="J100" s="21"/>
    </row>
    <row r="101" spans="1:10" s="16" customFormat="1" ht="12.75">
      <c r="A101" s="11">
        <v>3274</v>
      </c>
      <c r="B101" s="14"/>
      <c r="C101" s="53" t="s">
        <v>351</v>
      </c>
      <c r="D101" s="102"/>
      <c r="E101" s="82"/>
      <c r="F101" s="82"/>
      <c r="G101" s="82"/>
      <c r="H101" s="82"/>
      <c r="I101" s="82"/>
      <c r="J101" s="21"/>
    </row>
    <row r="102" spans="1:10" s="16" customFormat="1" ht="13.5" thickBot="1">
      <c r="A102" s="14"/>
      <c r="B102" s="14" t="s">
        <v>352</v>
      </c>
      <c r="C102" s="25" t="s">
        <v>353</v>
      </c>
      <c r="D102" s="88">
        <v>1500</v>
      </c>
      <c r="E102" s="25"/>
      <c r="F102" s="25"/>
      <c r="G102" s="25"/>
      <c r="H102" s="25"/>
      <c r="I102" s="25"/>
      <c r="J102" s="21">
        <f>SUM(D102:I102)</f>
        <v>1500</v>
      </c>
    </row>
    <row r="103" spans="3:10" ht="13.5" thickBot="1">
      <c r="C103" s="60" t="s">
        <v>354</v>
      </c>
      <c r="D103" s="101">
        <f>SUM(D102)</f>
        <v>1500</v>
      </c>
      <c r="E103" s="60"/>
      <c r="F103" s="60"/>
      <c r="G103" s="60"/>
      <c r="H103" s="60"/>
      <c r="I103" s="60"/>
      <c r="J103" s="22">
        <f>SUM(J102)</f>
        <v>1500</v>
      </c>
    </row>
    <row r="104" spans="1:10" s="16" customFormat="1" ht="12.75">
      <c r="A104" s="17"/>
      <c r="B104" s="32"/>
      <c r="C104" s="59"/>
      <c r="D104" s="100"/>
      <c r="E104" s="59"/>
      <c r="F104" s="59"/>
      <c r="G104" s="59"/>
      <c r="H104" s="59"/>
      <c r="I104" s="59"/>
      <c r="J104" s="21"/>
    </row>
    <row r="105" spans="1:10" s="16" customFormat="1" ht="12.75">
      <c r="A105" s="11">
        <v>3295</v>
      </c>
      <c r="B105" s="14"/>
      <c r="C105" s="53" t="s">
        <v>355</v>
      </c>
      <c r="D105" s="102"/>
      <c r="E105" s="82"/>
      <c r="F105" s="82"/>
      <c r="G105" s="82"/>
      <c r="H105" s="82"/>
      <c r="I105" s="82"/>
      <c r="J105" s="21"/>
    </row>
    <row r="106" spans="1:10" s="16" customFormat="1" ht="13.5" thickBot="1">
      <c r="A106" s="14"/>
      <c r="B106" s="14" t="s">
        <v>356</v>
      </c>
      <c r="C106" s="25" t="s">
        <v>357</v>
      </c>
      <c r="D106" s="88">
        <v>9361</v>
      </c>
      <c r="E106" s="25"/>
      <c r="F106" s="25"/>
      <c r="G106" s="25"/>
      <c r="H106" s="25"/>
      <c r="I106" s="25"/>
      <c r="J106" s="21">
        <f>SUM(D106:I106)</f>
        <v>9361</v>
      </c>
    </row>
    <row r="107" spans="3:10" ht="13.5" thickBot="1">
      <c r="C107" s="60" t="s">
        <v>358</v>
      </c>
      <c r="D107" s="101">
        <f>SUM(D106)</f>
        <v>9361</v>
      </c>
      <c r="E107" s="60"/>
      <c r="F107" s="60"/>
      <c r="G107" s="60"/>
      <c r="H107" s="60"/>
      <c r="I107" s="60"/>
      <c r="J107" s="22">
        <f>SUM(J106)</f>
        <v>9361</v>
      </c>
    </row>
    <row r="108" spans="1:10" s="16" customFormat="1" ht="12.75">
      <c r="A108" s="17"/>
      <c r="B108" s="32"/>
      <c r="C108" s="59"/>
      <c r="D108" s="100"/>
      <c r="E108" s="59"/>
      <c r="F108" s="59"/>
      <c r="G108" s="59"/>
      <c r="H108" s="59"/>
      <c r="I108" s="59"/>
      <c r="J108" s="21"/>
    </row>
    <row r="109" spans="1:10" ht="15">
      <c r="A109" s="11">
        <v>3310</v>
      </c>
      <c r="B109" s="8"/>
      <c r="C109" s="61" t="s">
        <v>44</v>
      </c>
      <c r="D109" s="103"/>
      <c r="E109" s="61"/>
      <c r="F109" s="61"/>
      <c r="G109" s="61"/>
      <c r="H109" s="61"/>
      <c r="I109" s="61"/>
      <c r="J109" s="9"/>
    </row>
    <row r="110" spans="1:10" ht="12.75">
      <c r="A110" s="7"/>
      <c r="B110" s="18">
        <v>667000</v>
      </c>
      <c r="C110" s="56" t="s">
        <v>45</v>
      </c>
      <c r="D110" s="85">
        <v>-2349676</v>
      </c>
      <c r="E110" s="56"/>
      <c r="F110" s="56"/>
      <c r="G110" s="56"/>
      <c r="H110" s="56"/>
      <c r="I110" s="56"/>
      <c r="J110" s="21">
        <f>SUM(D110:I110)</f>
        <v>-2349676</v>
      </c>
    </row>
    <row r="111" spans="1:10" ht="12.75">
      <c r="A111" s="7"/>
      <c r="B111" s="18">
        <v>667200</v>
      </c>
      <c r="C111" s="56" t="s">
        <v>46</v>
      </c>
      <c r="D111" s="85">
        <v>974</v>
      </c>
      <c r="E111" s="56"/>
      <c r="F111" s="56"/>
      <c r="G111" s="56"/>
      <c r="H111" s="56"/>
      <c r="I111" s="56"/>
      <c r="J111" s="21">
        <f>SUM(D111:I111)</f>
        <v>974</v>
      </c>
    </row>
    <row r="112" spans="1:10" ht="13.5" thickBot="1">
      <c r="A112" s="7"/>
      <c r="B112" s="17" t="s">
        <v>47</v>
      </c>
      <c r="C112" s="56" t="s">
        <v>36</v>
      </c>
      <c r="D112" s="85">
        <v>45958</v>
      </c>
      <c r="E112" s="56"/>
      <c r="F112" s="56"/>
      <c r="G112" s="56"/>
      <c r="H112" s="56"/>
      <c r="I112" s="56"/>
      <c r="J112" s="21">
        <f>SUM(D112:I112)</f>
        <v>45958</v>
      </c>
    </row>
    <row r="113" spans="3:10" ht="13.5" thickBot="1">
      <c r="C113" s="60" t="s">
        <v>48</v>
      </c>
      <c r="D113" s="101">
        <f>SUM(D110:D112)</f>
        <v>-2302744</v>
      </c>
      <c r="E113" s="60"/>
      <c r="F113" s="60"/>
      <c r="G113" s="60"/>
      <c r="H113" s="60"/>
      <c r="I113" s="60"/>
      <c r="J113" s="22">
        <f>SUM(J110:J112)</f>
        <v>-2302744</v>
      </c>
    </row>
    <row r="114" spans="1:10" ht="15">
      <c r="A114" s="7"/>
      <c r="B114" s="8"/>
      <c r="C114" s="52"/>
      <c r="D114" s="93"/>
      <c r="E114" s="52"/>
      <c r="F114" s="52"/>
      <c r="G114" s="52"/>
      <c r="H114" s="52"/>
      <c r="I114" s="52"/>
      <c r="J114" s="9"/>
    </row>
    <row r="115" spans="1:10" ht="12.75">
      <c r="A115" s="20">
        <v>3380</v>
      </c>
      <c r="B115" s="18"/>
      <c r="C115" s="61" t="s">
        <v>211</v>
      </c>
      <c r="D115" s="103"/>
      <c r="E115" s="61"/>
      <c r="F115" s="61"/>
      <c r="G115" s="61"/>
      <c r="H115" s="61"/>
      <c r="I115" s="61"/>
      <c r="J115" s="21"/>
    </row>
    <row r="116" spans="1:10" ht="12.75">
      <c r="A116" s="7"/>
      <c r="B116" s="18" t="s">
        <v>212</v>
      </c>
      <c r="C116" s="56" t="s">
        <v>213</v>
      </c>
      <c r="D116" s="85">
        <v>-118</v>
      </c>
      <c r="E116" s="56"/>
      <c r="F116" s="56"/>
      <c r="G116" s="56"/>
      <c r="H116" s="56"/>
      <c r="I116" s="56"/>
      <c r="J116" s="21">
        <f>SUM(D116:I116)</f>
        <v>-118</v>
      </c>
    </row>
    <row r="117" spans="1:10" ht="12.75">
      <c r="A117" s="7"/>
      <c r="B117" s="18" t="s">
        <v>214</v>
      </c>
      <c r="C117" s="56" t="s">
        <v>215</v>
      </c>
      <c r="D117" s="85">
        <v>-5627</v>
      </c>
      <c r="E117" s="56"/>
      <c r="F117" s="56"/>
      <c r="G117" s="56"/>
      <c r="H117" s="56"/>
      <c r="I117" s="56"/>
      <c r="J117" s="21">
        <f>SUM(D117:I117)</f>
        <v>-5627</v>
      </c>
    </row>
    <row r="118" spans="1:10" ht="12.75">
      <c r="A118" s="7"/>
      <c r="B118" s="18" t="s">
        <v>216</v>
      </c>
      <c r="C118" s="56" t="s">
        <v>217</v>
      </c>
      <c r="D118" s="85">
        <v>-169</v>
      </c>
      <c r="E118" s="56"/>
      <c r="F118" s="56"/>
      <c r="G118" s="56"/>
      <c r="H118" s="56"/>
      <c r="I118" s="56"/>
      <c r="J118" s="21">
        <f>SUM(D118:I118)</f>
        <v>-169</v>
      </c>
    </row>
    <row r="119" spans="1:10" ht="13.5" thickBot="1">
      <c r="A119" s="7"/>
      <c r="B119" s="18" t="s">
        <v>218</v>
      </c>
      <c r="C119" s="56" t="s">
        <v>219</v>
      </c>
      <c r="D119" s="85">
        <v>-1963</v>
      </c>
      <c r="E119" s="56"/>
      <c r="F119" s="56"/>
      <c r="G119" s="56"/>
      <c r="H119" s="56"/>
      <c r="I119" s="56"/>
      <c r="J119" s="21">
        <f>SUM(D119:I119)</f>
        <v>-1963</v>
      </c>
    </row>
    <row r="120" spans="3:10" ht="13.5" thickBot="1">
      <c r="C120" s="60" t="s">
        <v>220</v>
      </c>
      <c r="D120" s="101">
        <f>SUM(D116:D119)</f>
        <v>-7877</v>
      </c>
      <c r="E120" s="60"/>
      <c r="F120" s="60"/>
      <c r="G120" s="60"/>
      <c r="H120" s="60"/>
      <c r="I120" s="60"/>
      <c r="J120" s="22">
        <f>SUM(J116:J119)</f>
        <v>-7877</v>
      </c>
    </row>
    <row r="121" spans="1:10" ht="15">
      <c r="A121" s="7"/>
      <c r="B121" s="8"/>
      <c r="C121" s="52"/>
      <c r="D121" s="93"/>
      <c r="E121" s="52"/>
      <c r="F121" s="52"/>
      <c r="G121" s="52"/>
      <c r="H121" s="52"/>
      <c r="I121" s="52"/>
      <c r="J121" s="9"/>
    </row>
    <row r="122" spans="1:10" ht="12.75">
      <c r="A122" s="20">
        <v>3403</v>
      </c>
      <c r="B122" s="18"/>
      <c r="C122" s="61" t="s">
        <v>221</v>
      </c>
      <c r="D122" s="103"/>
      <c r="E122" s="61"/>
      <c r="F122" s="61"/>
      <c r="G122" s="61"/>
      <c r="H122" s="61"/>
      <c r="I122" s="61"/>
      <c r="J122" s="21"/>
    </row>
    <row r="123" spans="1:10" ht="13.5" thickBot="1">
      <c r="A123" s="7"/>
      <c r="B123" s="18" t="s">
        <v>222</v>
      </c>
      <c r="C123" s="56" t="s">
        <v>223</v>
      </c>
      <c r="D123" s="85">
        <v>-39480</v>
      </c>
      <c r="E123" s="56"/>
      <c r="F123" s="56"/>
      <c r="G123" s="56"/>
      <c r="H123" s="56"/>
      <c r="I123" s="56"/>
      <c r="J123" s="21">
        <f>SUM(D123:I123)</f>
        <v>-39480</v>
      </c>
    </row>
    <row r="124" spans="3:10" ht="13.5" thickBot="1">
      <c r="C124" s="60" t="s">
        <v>224</v>
      </c>
      <c r="D124" s="101">
        <f>SUM(D123)</f>
        <v>-39480</v>
      </c>
      <c r="E124" s="60"/>
      <c r="F124" s="60"/>
      <c r="G124" s="60"/>
      <c r="H124" s="60"/>
      <c r="I124" s="60"/>
      <c r="J124" s="22">
        <f>SUM(J123)</f>
        <v>-39480</v>
      </c>
    </row>
    <row r="125" spans="1:10" ht="15">
      <c r="A125" s="7"/>
      <c r="B125" s="8"/>
      <c r="C125" s="52"/>
      <c r="D125" s="93"/>
      <c r="E125" s="52"/>
      <c r="F125" s="52"/>
      <c r="G125" s="52"/>
      <c r="H125" s="52"/>
      <c r="I125" s="52"/>
      <c r="J125" s="9"/>
    </row>
    <row r="126" spans="1:10" ht="15">
      <c r="A126" s="11">
        <v>3416</v>
      </c>
      <c r="C126" s="61" t="s">
        <v>359</v>
      </c>
      <c r="D126" s="103"/>
      <c r="E126" s="61"/>
      <c r="F126" s="61"/>
      <c r="G126" s="61"/>
      <c r="H126" s="61"/>
      <c r="I126" s="61"/>
      <c r="J126" s="79"/>
    </row>
    <row r="127" spans="1:10" ht="13.5" thickBot="1">
      <c r="A127" s="14"/>
      <c r="B127" s="14" t="s">
        <v>360</v>
      </c>
      <c r="C127" s="25" t="s">
        <v>53</v>
      </c>
      <c r="D127" s="88">
        <v>29536</v>
      </c>
      <c r="E127" s="25"/>
      <c r="F127" s="25"/>
      <c r="G127" s="25"/>
      <c r="H127" s="25"/>
      <c r="I127" s="25"/>
      <c r="J127" s="81">
        <f>SUM(D127:I127)</f>
        <v>29536</v>
      </c>
    </row>
    <row r="128" spans="3:10" ht="13.5" thickBot="1">
      <c r="C128" s="60" t="s">
        <v>361</v>
      </c>
      <c r="D128" s="101">
        <f>SUM(D127)</f>
        <v>29536</v>
      </c>
      <c r="E128" s="60"/>
      <c r="F128" s="60"/>
      <c r="G128" s="60"/>
      <c r="H128" s="60"/>
      <c r="I128" s="60"/>
      <c r="J128" s="22">
        <f>SUM(J127)</f>
        <v>29536</v>
      </c>
    </row>
    <row r="129" spans="1:10" ht="15">
      <c r="A129" s="7"/>
      <c r="B129" s="8"/>
      <c r="C129" s="52"/>
      <c r="D129" s="93"/>
      <c r="E129" s="52"/>
      <c r="F129" s="52"/>
      <c r="G129" s="52"/>
      <c r="H129" s="52"/>
      <c r="I129" s="52"/>
      <c r="J129" s="79"/>
    </row>
    <row r="130" spans="1:9" ht="12.75">
      <c r="A130" s="11">
        <v>3442</v>
      </c>
      <c r="B130"/>
      <c r="C130" s="61" t="s">
        <v>336</v>
      </c>
      <c r="D130" s="103"/>
      <c r="E130" s="61"/>
      <c r="F130" s="61"/>
      <c r="G130" s="61"/>
      <c r="H130" s="61"/>
      <c r="I130" s="61"/>
    </row>
    <row r="131" spans="1:10" ht="12.75">
      <c r="B131" s="14" t="s">
        <v>338</v>
      </c>
      <c r="C131" s="25" t="s">
        <v>339</v>
      </c>
      <c r="D131" s="88">
        <v>206</v>
      </c>
      <c r="E131" s="25"/>
      <c r="F131" s="25"/>
      <c r="G131" s="25"/>
      <c r="H131" s="25"/>
      <c r="I131" s="25"/>
      <c r="J131" s="80">
        <f>SUM(D131:I131)</f>
        <v>206</v>
      </c>
    </row>
    <row r="132" spans="1:10" ht="12.75">
      <c r="B132" s="14" t="s">
        <v>340</v>
      </c>
      <c r="C132" s="25" t="s">
        <v>341</v>
      </c>
      <c r="D132" s="88">
        <v>-16795</v>
      </c>
      <c r="E132" s="25"/>
      <c r="F132" s="25"/>
      <c r="G132" s="25"/>
      <c r="H132" s="25"/>
      <c r="I132" s="25"/>
      <c r="J132" s="80">
        <f>SUM(D132:I132)</f>
        <v>-16795</v>
      </c>
    </row>
    <row r="133" spans="1:10" ht="13.5" thickBot="1">
      <c r="B133" s="14" t="s">
        <v>342</v>
      </c>
      <c r="C133" s="25" t="s">
        <v>53</v>
      </c>
      <c r="D133" s="88">
        <v>23169</v>
      </c>
      <c r="E133" s="25"/>
      <c r="F133" s="25"/>
      <c r="G133" s="25"/>
      <c r="H133" s="25"/>
      <c r="I133" s="25"/>
      <c r="J133" s="80">
        <f>SUM(D133:I133)</f>
        <v>23169</v>
      </c>
    </row>
    <row r="134" spans="3:10" ht="13.5" thickBot="1">
      <c r="C134" s="60" t="s">
        <v>343</v>
      </c>
      <c r="D134" s="101">
        <f>SUM(D131:D133)</f>
        <v>6580</v>
      </c>
      <c r="E134" s="60"/>
      <c r="F134" s="60"/>
      <c r="G134" s="60"/>
      <c r="H134" s="60"/>
      <c r="I134" s="60"/>
      <c r="J134" s="22">
        <f>SUM(J131:J133)</f>
        <v>6580</v>
      </c>
    </row>
    <row r="135" spans="1:10" ht="15">
      <c r="A135" s="7"/>
      <c r="B135" s="8"/>
      <c r="C135" s="52"/>
      <c r="D135" s="93"/>
      <c r="E135" s="52"/>
      <c r="F135" s="52"/>
      <c r="G135" s="52"/>
      <c r="H135" s="52"/>
      <c r="I135" s="52"/>
      <c r="J135" s="9"/>
    </row>
    <row r="136" spans="1:9" ht="12.75">
      <c r="A136" s="11">
        <v>3443</v>
      </c>
      <c r="B136"/>
      <c r="C136" s="61" t="s">
        <v>344</v>
      </c>
      <c r="D136" s="103"/>
      <c r="E136" s="61"/>
      <c r="F136" s="61"/>
      <c r="G136" s="61"/>
      <c r="H136" s="61"/>
      <c r="I136" s="61"/>
    </row>
    <row r="137" spans="2:10" ht="13.5" thickBot="1">
      <c r="B137" s="14" t="s">
        <v>345</v>
      </c>
      <c r="C137" s="25" t="s">
        <v>53</v>
      </c>
      <c r="D137" s="88">
        <v>984</v>
      </c>
      <c r="E137" s="25"/>
      <c r="F137" s="25"/>
      <c r="G137" s="25"/>
      <c r="H137" s="25"/>
      <c r="I137" s="25"/>
      <c r="J137" s="80">
        <f>SUM(D137:I137)</f>
        <v>984</v>
      </c>
    </row>
    <row r="138" spans="3:10" ht="13.5" thickBot="1">
      <c r="C138" s="60" t="s">
        <v>346</v>
      </c>
      <c r="D138" s="101">
        <f>SUM(D137)</f>
        <v>984</v>
      </c>
      <c r="E138" s="60"/>
      <c r="F138" s="60"/>
      <c r="G138" s="60"/>
      <c r="H138" s="60"/>
      <c r="I138" s="60"/>
      <c r="J138" s="22">
        <f>SUM(J137)</f>
        <v>984</v>
      </c>
    </row>
    <row r="139" spans="1:10" ht="15">
      <c r="A139" s="7"/>
      <c r="B139" s="8"/>
      <c r="C139" s="52"/>
      <c r="D139" s="93"/>
      <c r="E139" s="52"/>
      <c r="F139" s="52"/>
      <c r="G139" s="52"/>
      <c r="H139" s="52"/>
      <c r="I139" s="52"/>
      <c r="J139" s="9"/>
    </row>
    <row r="140" spans="1:10" ht="15">
      <c r="A140" s="11">
        <v>3446</v>
      </c>
      <c r="C140" s="61" t="s">
        <v>362</v>
      </c>
      <c r="D140" s="103"/>
      <c r="E140" s="61"/>
      <c r="F140" s="61"/>
      <c r="G140" s="61"/>
      <c r="H140" s="61"/>
      <c r="I140" s="61"/>
      <c r="J140" s="9"/>
    </row>
    <row r="141" spans="1:10" ht="13.5" thickBot="1">
      <c r="A141" s="14"/>
      <c r="B141" s="14" t="s">
        <v>363</v>
      </c>
      <c r="C141" s="25" t="s">
        <v>53</v>
      </c>
      <c r="D141" s="88">
        <v>855401</v>
      </c>
      <c r="E141" s="25"/>
      <c r="F141" s="25"/>
      <c r="G141" s="25"/>
      <c r="H141" s="25"/>
      <c r="I141" s="25"/>
      <c r="J141" s="80">
        <f>SUM(D141:I141)</f>
        <v>855401</v>
      </c>
    </row>
    <row r="142" spans="3:10" ht="13.5" thickBot="1">
      <c r="C142" s="60" t="s">
        <v>364</v>
      </c>
      <c r="D142" s="101">
        <f>SUM(D141)</f>
        <v>855401</v>
      </c>
      <c r="E142" s="60"/>
      <c r="F142" s="60"/>
      <c r="G142" s="60"/>
      <c r="H142" s="60"/>
      <c r="I142" s="60"/>
      <c r="J142" s="22">
        <f>SUM(J141)</f>
        <v>855401</v>
      </c>
    </row>
    <row r="143" spans="1:10" ht="15">
      <c r="A143" s="7"/>
      <c r="B143" s="8"/>
      <c r="C143" s="52"/>
      <c r="D143" s="93"/>
      <c r="E143" s="52"/>
      <c r="F143" s="52"/>
      <c r="G143" s="52"/>
      <c r="H143" s="52"/>
      <c r="I143" s="52"/>
      <c r="J143" s="9"/>
    </row>
    <row r="144" spans="1:10" ht="15">
      <c r="A144" s="11">
        <v>3447</v>
      </c>
      <c r="C144" s="61" t="s">
        <v>365</v>
      </c>
      <c r="D144" s="103"/>
      <c r="E144" s="61"/>
      <c r="F144" s="61"/>
      <c r="G144" s="61"/>
      <c r="H144" s="61"/>
      <c r="I144" s="61"/>
      <c r="J144" s="9"/>
    </row>
    <row r="145" spans="1:10" ht="13.5" thickBot="1">
      <c r="A145" s="11"/>
      <c r="B145" s="14" t="s">
        <v>366</v>
      </c>
      <c r="C145" s="25" t="s">
        <v>53</v>
      </c>
      <c r="D145" s="88">
        <v>130401</v>
      </c>
      <c r="E145" s="25"/>
      <c r="F145" s="25"/>
      <c r="G145" s="25"/>
      <c r="H145" s="25"/>
      <c r="I145" s="25"/>
      <c r="J145" s="80">
        <f>SUM(D145:I145)</f>
        <v>130401</v>
      </c>
    </row>
    <row r="146" spans="3:10" ht="13.5" thickBot="1">
      <c r="C146" s="60" t="s">
        <v>369</v>
      </c>
      <c r="D146" s="101">
        <f>SUM(D145)</f>
        <v>130401</v>
      </c>
      <c r="E146" s="60"/>
      <c r="F146" s="60"/>
      <c r="G146" s="60"/>
      <c r="H146" s="60"/>
      <c r="I146" s="60"/>
      <c r="J146" s="22">
        <f>SUM(J145)</f>
        <v>130401</v>
      </c>
    </row>
    <row r="147" spans="1:10" ht="15">
      <c r="A147" s="11"/>
      <c r="C147" s="25"/>
      <c r="D147" s="88"/>
      <c r="E147" s="25"/>
      <c r="F147" s="25"/>
      <c r="G147" s="25"/>
      <c r="H147" s="25"/>
      <c r="I147" s="25"/>
      <c r="J147" s="9"/>
    </row>
    <row r="148" spans="1:10" ht="15">
      <c r="A148" s="11">
        <v>3448</v>
      </c>
      <c r="C148" s="61" t="s">
        <v>367</v>
      </c>
      <c r="D148" s="103"/>
      <c r="E148" s="61"/>
      <c r="F148" s="61"/>
      <c r="G148" s="61"/>
      <c r="H148" s="61"/>
      <c r="I148" s="61"/>
      <c r="J148" s="9"/>
    </row>
    <row r="149" spans="1:10" ht="13.5" thickBot="1">
      <c r="A149" s="14"/>
      <c r="B149" s="14" t="s">
        <v>368</v>
      </c>
      <c r="C149" s="25" t="s">
        <v>53</v>
      </c>
      <c r="D149" s="88">
        <v>47164</v>
      </c>
      <c r="E149" s="25"/>
      <c r="F149" s="25"/>
      <c r="G149" s="25"/>
      <c r="H149" s="25"/>
      <c r="I149" s="25"/>
      <c r="J149" s="80">
        <f>SUM(D149:I149)</f>
        <v>47164</v>
      </c>
    </row>
    <row r="150" spans="3:10" ht="13.5" thickBot="1">
      <c r="C150" s="60" t="s">
        <v>370</v>
      </c>
      <c r="D150" s="101">
        <f>SUM(D149)</f>
        <v>47164</v>
      </c>
      <c r="E150" s="60"/>
      <c r="F150" s="60"/>
      <c r="G150" s="60"/>
      <c r="H150" s="60"/>
      <c r="I150" s="60"/>
      <c r="J150" s="22">
        <f>SUM(J149)</f>
        <v>47164</v>
      </c>
    </row>
    <row r="151" spans="1:10" ht="15">
      <c r="A151" s="7"/>
      <c r="B151" s="8"/>
      <c r="C151" s="52"/>
      <c r="D151" s="93"/>
      <c r="E151" s="52"/>
      <c r="F151" s="52"/>
      <c r="G151" s="52"/>
      <c r="H151" s="52"/>
      <c r="I151" s="52"/>
      <c r="J151" s="9"/>
    </row>
    <row r="152" spans="1:10" ht="15">
      <c r="A152" s="11">
        <v>3449</v>
      </c>
      <c r="C152" s="61" t="s">
        <v>371</v>
      </c>
      <c r="D152" s="103"/>
      <c r="E152" s="61"/>
      <c r="F152" s="61"/>
      <c r="G152" s="61"/>
      <c r="H152" s="61"/>
      <c r="I152" s="61"/>
      <c r="J152" s="9"/>
    </row>
    <row r="153" spans="1:10" ht="13.5" thickBot="1">
      <c r="A153" s="14"/>
      <c r="B153" s="14" t="s">
        <v>372</v>
      </c>
      <c r="C153" s="25" t="s">
        <v>53</v>
      </c>
      <c r="D153" s="88">
        <v>37210</v>
      </c>
      <c r="E153" s="25"/>
      <c r="F153" s="25"/>
      <c r="G153" s="25"/>
      <c r="H153" s="25"/>
      <c r="I153" s="25"/>
      <c r="J153" s="80">
        <f>SUM(D153:I153)</f>
        <v>37210</v>
      </c>
    </row>
    <row r="154" spans="3:10" ht="13.5" thickBot="1">
      <c r="C154" s="60" t="s">
        <v>373</v>
      </c>
      <c r="D154" s="101">
        <f>SUM(D153)</f>
        <v>37210</v>
      </c>
      <c r="E154" s="60"/>
      <c r="F154" s="60"/>
      <c r="G154" s="60"/>
      <c r="H154" s="60"/>
      <c r="I154" s="60"/>
      <c r="J154" s="22">
        <f>SUM(J153)</f>
        <v>37210</v>
      </c>
    </row>
    <row r="155" spans="1:10" ht="15">
      <c r="A155" s="7"/>
      <c r="B155" s="8"/>
      <c r="C155" s="52"/>
      <c r="D155" s="93"/>
      <c r="E155" s="52"/>
      <c r="F155" s="52"/>
      <c r="G155" s="52"/>
      <c r="H155" s="52"/>
      <c r="I155" s="52"/>
      <c r="J155" s="9"/>
    </row>
    <row r="156" spans="1:10" ht="15">
      <c r="A156" s="11">
        <v>3461</v>
      </c>
      <c r="B156" s="8"/>
      <c r="C156" s="61" t="s">
        <v>210</v>
      </c>
      <c r="D156" s="103"/>
      <c r="E156" s="61"/>
      <c r="F156" s="61"/>
      <c r="G156" s="61"/>
      <c r="H156" s="61"/>
      <c r="I156" s="61"/>
      <c r="J156" s="9"/>
    </row>
    <row r="157" spans="1:10" ht="12.75">
      <c r="A157" s="7"/>
      <c r="B157" s="18" t="s">
        <v>191</v>
      </c>
      <c r="C157" s="56" t="s">
        <v>62</v>
      </c>
      <c r="D157" s="85">
        <v>-172264</v>
      </c>
      <c r="E157" s="56"/>
      <c r="F157" s="56"/>
      <c r="G157" s="56"/>
      <c r="H157" s="56"/>
      <c r="I157" s="56"/>
      <c r="J157" s="21">
        <f>SUM(D157:I157)</f>
        <v>-172264</v>
      </c>
    </row>
    <row r="158" spans="1:10" ht="13.5" thickBot="1">
      <c r="A158" s="7"/>
      <c r="B158" s="18" t="s">
        <v>192</v>
      </c>
      <c r="C158" s="56" t="s">
        <v>193</v>
      </c>
      <c r="D158" s="85">
        <v>350360</v>
      </c>
      <c r="E158" s="56"/>
      <c r="F158" s="56"/>
      <c r="G158" s="56"/>
      <c r="H158" s="56"/>
      <c r="I158" s="56"/>
      <c r="J158" s="21">
        <f>SUM(D158:I158)</f>
        <v>350360</v>
      </c>
    </row>
    <row r="159" spans="1:10" ht="12.75">
      <c r="A159" s="18" t="s">
        <v>0</v>
      </c>
      <c r="B159" s="46" t="s">
        <v>152</v>
      </c>
      <c r="C159" s="35" t="s">
        <v>153</v>
      </c>
      <c r="D159" s="86">
        <v>-1300000</v>
      </c>
      <c r="E159" s="35"/>
      <c r="F159" s="35"/>
      <c r="G159" s="35"/>
      <c r="H159" s="35"/>
      <c r="I159" s="35"/>
      <c r="J159" s="35">
        <f>SUM(D159:I159)</f>
        <v>-1300000</v>
      </c>
    </row>
    <row r="160" spans="1:10" ht="13.5" thickBot="1">
      <c r="A160" s="18"/>
      <c r="B160" s="47" t="s">
        <v>152</v>
      </c>
      <c r="C160" s="37" t="s">
        <v>153</v>
      </c>
      <c r="D160" s="87">
        <v>1300000</v>
      </c>
      <c r="E160" s="37"/>
      <c r="F160" s="37"/>
      <c r="G160" s="37"/>
      <c r="H160" s="37"/>
      <c r="I160" s="37"/>
      <c r="J160" s="37">
        <f>SUM(D160:I160)</f>
        <v>1300000</v>
      </c>
    </row>
    <row r="161" spans="1:10" ht="13.5" thickBot="1">
      <c r="A161" s="7"/>
      <c r="B161" s="18" t="s">
        <v>154</v>
      </c>
      <c r="C161" s="56" t="s">
        <v>155</v>
      </c>
      <c r="D161" s="85">
        <v>21383</v>
      </c>
      <c r="E161" s="56"/>
      <c r="F161" s="56"/>
      <c r="G161" s="56"/>
      <c r="H161" s="56"/>
      <c r="I161" s="56"/>
      <c r="J161" s="21">
        <f>SUM(D161:I161)</f>
        <v>21383</v>
      </c>
    </row>
    <row r="162" spans="3:10" ht="13.5" thickBot="1">
      <c r="C162" s="60" t="s">
        <v>156</v>
      </c>
      <c r="D162" s="101">
        <f>SUM(D157:D161)</f>
        <v>199479</v>
      </c>
      <c r="E162" s="60"/>
      <c r="F162" s="60"/>
      <c r="G162" s="60"/>
      <c r="H162" s="60"/>
      <c r="I162" s="60"/>
      <c r="J162" s="22">
        <f>SUM(J157:J161)</f>
        <v>199479</v>
      </c>
    </row>
    <row r="163" spans="3:10" ht="18" customHeight="1">
      <c r="C163" s="63"/>
      <c r="D163" s="103"/>
      <c r="E163" s="63"/>
      <c r="F163" s="63"/>
      <c r="G163" s="63"/>
      <c r="H163" s="63"/>
      <c r="I163" s="63"/>
      <c r="J163" s="24"/>
    </row>
    <row r="164" spans="1:9" ht="16.5" customHeight="1" thickBot="1">
      <c r="A164" s="11">
        <v>3471</v>
      </c>
      <c r="B164"/>
      <c r="C164" s="61" t="s">
        <v>402</v>
      </c>
      <c r="D164" s="103"/>
      <c r="E164" s="61"/>
      <c r="F164" s="61"/>
      <c r="G164" s="61"/>
      <c r="H164" s="61"/>
      <c r="I164" s="61"/>
    </row>
    <row r="165" spans="2:10" ht="12.75">
      <c r="B165" s="122">
        <v>347101</v>
      </c>
      <c r="C165" s="131" t="s">
        <v>403</v>
      </c>
      <c r="D165" s="86">
        <v>-39744</v>
      </c>
      <c r="E165" s="131"/>
      <c r="F165" s="131"/>
      <c r="G165" s="131"/>
      <c r="H165" s="131"/>
      <c r="I165" s="131"/>
      <c r="J165" s="132">
        <f>SUM(D165:I165)</f>
        <v>-39744</v>
      </c>
    </row>
    <row r="166" spans="2:10" ht="13.5" thickBot="1">
      <c r="B166" s="126">
        <v>347101</v>
      </c>
      <c r="C166" s="133" t="s">
        <v>403</v>
      </c>
      <c r="D166" s="87">
        <v>39744</v>
      </c>
      <c r="E166" s="133"/>
      <c r="F166" s="133"/>
      <c r="G166" s="133"/>
      <c r="H166" s="133"/>
      <c r="I166" s="133"/>
      <c r="J166" s="134">
        <f>SUM(D166:I166)</f>
        <v>39744</v>
      </c>
    </row>
    <row r="167" spans="3:10" ht="13.5" thickBot="1">
      <c r="C167" s="119" t="s">
        <v>404</v>
      </c>
      <c r="D167" s="120">
        <f>SUM(D165:D166)</f>
        <v>0</v>
      </c>
      <c r="E167" s="119"/>
      <c r="F167" s="119"/>
      <c r="G167" s="119"/>
      <c r="H167" s="119"/>
      <c r="I167" s="119"/>
      <c r="J167" s="121">
        <f>SUM(J165:J166)</f>
        <v>0</v>
      </c>
    </row>
    <row r="168" spans="1:10" ht="15">
      <c r="A168" s="7"/>
      <c r="B168" s="8"/>
      <c r="C168" s="52"/>
      <c r="D168" s="93"/>
      <c r="E168" s="52"/>
      <c r="F168" s="52"/>
      <c r="G168" s="52"/>
      <c r="H168" s="52"/>
      <c r="I168" s="52"/>
      <c r="J168" s="9"/>
    </row>
    <row r="169" spans="1:9" ht="12.75">
      <c r="A169" s="11">
        <v>3472</v>
      </c>
      <c r="B169"/>
      <c r="C169" s="61" t="s">
        <v>347</v>
      </c>
      <c r="D169" s="103"/>
      <c r="E169" s="61"/>
      <c r="F169" s="61"/>
      <c r="G169" s="61"/>
      <c r="H169" s="61"/>
      <c r="I169" s="61"/>
    </row>
    <row r="170" spans="2:10" ht="13.5" thickBot="1">
      <c r="B170" s="14" t="s">
        <v>348</v>
      </c>
      <c r="C170" s="25" t="s">
        <v>349</v>
      </c>
      <c r="D170" s="88">
        <v>-5125</v>
      </c>
      <c r="E170" s="25"/>
      <c r="F170" s="25"/>
      <c r="G170" s="25"/>
      <c r="H170" s="25"/>
      <c r="I170" s="25"/>
      <c r="J170" s="80">
        <f>SUM(D170:I170)</f>
        <v>-5125</v>
      </c>
    </row>
    <row r="171" spans="3:10" ht="13.5" thickBot="1">
      <c r="C171" s="60" t="s">
        <v>350</v>
      </c>
      <c r="D171" s="101">
        <f>SUM(D170)</f>
        <v>-5125</v>
      </c>
      <c r="E171" s="60"/>
      <c r="F171" s="60"/>
      <c r="G171" s="60"/>
      <c r="H171" s="60"/>
      <c r="I171" s="60"/>
      <c r="J171" s="22">
        <f>SUM(J170)</f>
        <v>-5125</v>
      </c>
    </row>
    <row r="172" spans="1:10" ht="15">
      <c r="A172" s="7"/>
      <c r="B172" s="8"/>
      <c r="C172" s="52"/>
      <c r="D172" s="93"/>
      <c r="E172" s="52"/>
      <c r="F172" s="52"/>
      <c r="G172" s="52"/>
      <c r="H172" s="52"/>
      <c r="I172" s="52"/>
      <c r="J172" s="9"/>
    </row>
    <row r="173" spans="1:10" ht="15">
      <c r="A173" s="11">
        <v>3490</v>
      </c>
      <c r="B173" s="8"/>
      <c r="C173" s="61" t="s">
        <v>97</v>
      </c>
      <c r="D173" s="103"/>
      <c r="E173" s="61"/>
      <c r="F173" s="61"/>
      <c r="G173" s="61"/>
      <c r="H173" s="61"/>
      <c r="I173" s="61"/>
      <c r="J173" s="9"/>
    </row>
    <row r="174" spans="1:10" ht="12.75">
      <c r="A174" s="7"/>
      <c r="B174" s="17" t="s">
        <v>186</v>
      </c>
      <c r="C174" s="21" t="s">
        <v>187</v>
      </c>
      <c r="D174" s="88">
        <f>-1061-1226</f>
        <v>-2287</v>
      </c>
      <c r="E174" s="21"/>
      <c r="F174" s="21"/>
      <c r="G174" s="21"/>
      <c r="H174" s="21"/>
      <c r="I174" s="21"/>
      <c r="J174" s="21">
        <f aca="true" t="shared" si="5" ref="J174:J184">SUM(C174:I174)</f>
        <v>-2287</v>
      </c>
    </row>
    <row r="175" spans="1:10" ht="12.75">
      <c r="A175" s="7"/>
      <c r="B175" s="17" t="s">
        <v>135</v>
      </c>
      <c r="C175" s="21" t="s">
        <v>136</v>
      </c>
      <c r="D175" s="88">
        <v>-996</v>
      </c>
      <c r="E175" s="21"/>
      <c r="F175" s="21"/>
      <c r="G175" s="21"/>
      <c r="H175" s="21"/>
      <c r="I175" s="21"/>
      <c r="J175" s="21">
        <f t="shared" si="5"/>
        <v>-996</v>
      </c>
    </row>
    <row r="176" spans="1:10" ht="12.75">
      <c r="A176" s="7"/>
      <c r="B176" s="17" t="s">
        <v>137</v>
      </c>
      <c r="C176" s="21" t="s">
        <v>138</v>
      </c>
      <c r="D176" s="88">
        <v>-3310</v>
      </c>
      <c r="E176" s="21"/>
      <c r="F176" s="21"/>
      <c r="G176" s="21"/>
      <c r="H176" s="21"/>
      <c r="I176" s="21"/>
      <c r="J176" s="21">
        <f t="shared" si="5"/>
        <v>-3310</v>
      </c>
    </row>
    <row r="177" spans="1:10" ht="12.75">
      <c r="A177" s="7"/>
      <c r="B177" s="17" t="s">
        <v>139</v>
      </c>
      <c r="C177" s="21" t="s">
        <v>140</v>
      </c>
      <c r="D177" s="88">
        <v>-432</v>
      </c>
      <c r="E177" s="21"/>
      <c r="F177" s="21"/>
      <c r="G177" s="21"/>
      <c r="H177" s="21"/>
      <c r="I177" s="21"/>
      <c r="J177" s="21">
        <f t="shared" si="5"/>
        <v>-432</v>
      </c>
    </row>
    <row r="178" spans="1:10" ht="12.75">
      <c r="A178" s="7"/>
      <c r="B178" s="17" t="s">
        <v>141</v>
      </c>
      <c r="C178" s="21" t="s">
        <v>142</v>
      </c>
      <c r="D178" s="88">
        <v>-119856</v>
      </c>
      <c r="E178" s="21"/>
      <c r="F178" s="21"/>
      <c r="G178" s="21"/>
      <c r="H178" s="21"/>
      <c r="I178" s="21"/>
      <c r="J178" s="21">
        <f t="shared" si="5"/>
        <v>-119856</v>
      </c>
    </row>
    <row r="179" spans="1:10" ht="12.75">
      <c r="A179" s="7"/>
      <c r="B179" s="17" t="s">
        <v>143</v>
      </c>
      <c r="C179" s="21" t="s">
        <v>144</v>
      </c>
      <c r="D179" s="88">
        <v>-408</v>
      </c>
      <c r="E179" s="21"/>
      <c r="F179" s="21"/>
      <c r="G179" s="21"/>
      <c r="H179" s="21"/>
      <c r="I179" s="21"/>
      <c r="J179" s="21">
        <f t="shared" si="5"/>
        <v>-408</v>
      </c>
    </row>
    <row r="180" spans="1:10" ht="12.75">
      <c r="A180" s="7"/>
      <c r="B180" s="17" t="s">
        <v>145</v>
      </c>
      <c r="C180" s="21" t="s">
        <v>146</v>
      </c>
      <c r="D180" s="88">
        <v>-2253</v>
      </c>
      <c r="E180" s="21"/>
      <c r="F180" s="21"/>
      <c r="G180" s="21"/>
      <c r="H180" s="21"/>
      <c r="I180" s="21"/>
      <c r="J180" s="21">
        <f t="shared" si="5"/>
        <v>-2253</v>
      </c>
    </row>
    <row r="181" spans="1:10" ht="12.75">
      <c r="A181" s="7"/>
      <c r="B181" s="17" t="s">
        <v>184</v>
      </c>
      <c r="C181" s="21" t="s">
        <v>185</v>
      </c>
      <c r="D181" s="88">
        <v>-12148</v>
      </c>
      <c r="E181" s="21"/>
      <c r="F181" s="21"/>
      <c r="G181" s="21"/>
      <c r="H181" s="21"/>
      <c r="I181" s="21"/>
      <c r="J181" s="21">
        <f t="shared" si="5"/>
        <v>-12148</v>
      </c>
    </row>
    <row r="182" spans="1:10" ht="12.75">
      <c r="A182" s="7"/>
      <c r="B182" s="17">
        <v>349557</v>
      </c>
      <c r="C182" s="62" t="s">
        <v>188</v>
      </c>
      <c r="D182" s="89">
        <v>-5168</v>
      </c>
      <c r="E182" s="62"/>
      <c r="F182" s="62"/>
      <c r="G182" s="62"/>
      <c r="H182" s="62"/>
      <c r="I182" s="62"/>
      <c r="J182" s="21">
        <f t="shared" si="5"/>
        <v>-5168</v>
      </c>
    </row>
    <row r="183" spans="1:10" ht="12.75">
      <c r="A183" s="7"/>
      <c r="B183" s="17" t="s">
        <v>147</v>
      </c>
      <c r="C183" s="21" t="s">
        <v>148</v>
      </c>
      <c r="D183" s="88">
        <v>-2220</v>
      </c>
      <c r="E183" s="21"/>
      <c r="F183" s="21"/>
      <c r="G183" s="21"/>
      <c r="H183" s="21"/>
      <c r="I183" s="21"/>
      <c r="J183" s="21">
        <f t="shared" si="5"/>
        <v>-2220</v>
      </c>
    </row>
    <row r="184" spans="1:10" ht="12.75">
      <c r="A184" s="7"/>
      <c r="B184" s="17" t="s">
        <v>149</v>
      </c>
      <c r="C184" s="21" t="s">
        <v>150</v>
      </c>
      <c r="D184" s="88">
        <v>-350</v>
      </c>
      <c r="E184" s="21"/>
      <c r="F184" s="21"/>
      <c r="G184" s="21"/>
      <c r="H184" s="21"/>
      <c r="I184" s="21"/>
      <c r="J184" s="21">
        <f t="shared" si="5"/>
        <v>-350</v>
      </c>
    </row>
    <row r="185" spans="1:10" ht="13.5" thickBot="1">
      <c r="A185" s="7"/>
      <c r="B185" s="32">
        <v>349906</v>
      </c>
      <c r="C185" s="59" t="s">
        <v>95</v>
      </c>
      <c r="D185" s="100">
        <v>116</v>
      </c>
      <c r="E185" s="59"/>
      <c r="F185" s="59"/>
      <c r="G185" s="59"/>
      <c r="H185" s="59"/>
      <c r="I185" s="59"/>
      <c r="J185" s="21">
        <f>SUM(D185:I185)</f>
        <v>116</v>
      </c>
    </row>
    <row r="186" spans="3:10" ht="13.5" thickBot="1">
      <c r="C186" s="60" t="s">
        <v>96</v>
      </c>
      <c r="D186" s="101">
        <f>SUM(D174:D185)</f>
        <v>-149312</v>
      </c>
      <c r="E186" s="60"/>
      <c r="F186" s="60"/>
      <c r="G186" s="60"/>
      <c r="H186" s="60"/>
      <c r="I186" s="60"/>
      <c r="J186" s="22">
        <f>SUM(J174:J185)</f>
        <v>-149312</v>
      </c>
    </row>
    <row r="187" spans="3:10" ht="12.75">
      <c r="C187" s="63"/>
      <c r="D187" s="103"/>
      <c r="E187" s="63"/>
      <c r="F187" s="63"/>
      <c r="G187" s="63"/>
      <c r="H187" s="63"/>
      <c r="I187" s="63"/>
      <c r="J187" s="24"/>
    </row>
    <row r="188" spans="1:10" ht="12.75">
      <c r="A188" s="11">
        <v>3541</v>
      </c>
      <c r="C188" s="63" t="s">
        <v>225</v>
      </c>
      <c r="D188" s="103"/>
      <c r="E188" s="63"/>
      <c r="F188" s="63"/>
      <c r="G188" s="63"/>
      <c r="H188" s="63"/>
      <c r="I188" s="63"/>
      <c r="J188" s="24"/>
    </row>
    <row r="189" spans="2:10" ht="13.5" thickBot="1">
      <c r="B189" s="14" t="s">
        <v>226</v>
      </c>
      <c r="C189" s="64" t="s">
        <v>227</v>
      </c>
      <c r="D189" s="23">
        <v>9734</v>
      </c>
      <c r="E189" s="64"/>
      <c r="F189" s="64"/>
      <c r="G189" s="64"/>
      <c r="H189" s="64"/>
      <c r="I189" s="64"/>
      <c r="J189" s="48">
        <f>SUM(D189:I189)</f>
        <v>9734</v>
      </c>
    </row>
    <row r="190" spans="3:10" ht="13.5" thickBot="1">
      <c r="C190" s="60" t="s">
        <v>228</v>
      </c>
      <c r="D190" s="101">
        <f>SUM(D189)</f>
        <v>9734</v>
      </c>
      <c r="E190" s="60"/>
      <c r="F190" s="60"/>
      <c r="G190" s="60"/>
      <c r="H190" s="60"/>
      <c r="I190" s="60"/>
      <c r="J190" s="22">
        <f>SUM(J189)</f>
        <v>9734</v>
      </c>
    </row>
    <row r="191" spans="3:10" ht="12.75">
      <c r="C191" s="63"/>
      <c r="D191" s="103"/>
      <c r="E191" s="63"/>
      <c r="F191" s="63"/>
      <c r="G191" s="63"/>
      <c r="H191" s="63"/>
      <c r="I191" s="63"/>
      <c r="J191" s="24"/>
    </row>
    <row r="192" spans="1:10" ht="12.75">
      <c r="A192" s="11">
        <v>3543</v>
      </c>
      <c r="C192" s="63" t="s">
        <v>229</v>
      </c>
      <c r="D192" s="103"/>
      <c r="E192" s="63"/>
      <c r="F192" s="63"/>
      <c r="G192" s="63"/>
      <c r="H192" s="63"/>
      <c r="I192" s="63"/>
      <c r="J192" s="24"/>
    </row>
    <row r="193" spans="2:10" ht="13.5" thickBot="1">
      <c r="B193" s="14" t="s">
        <v>230</v>
      </c>
      <c r="C193" s="64" t="s">
        <v>231</v>
      </c>
      <c r="D193" s="23">
        <v>12499</v>
      </c>
      <c r="E193" s="64"/>
      <c r="F193" s="64"/>
      <c r="G193" s="64"/>
      <c r="H193" s="64"/>
      <c r="I193" s="64"/>
      <c r="J193" s="48">
        <f>SUM(D193:I193)</f>
        <v>12499</v>
      </c>
    </row>
    <row r="194" spans="3:10" ht="13.5" thickBot="1">
      <c r="C194" s="60" t="s">
        <v>241</v>
      </c>
      <c r="D194" s="101">
        <f>SUM(D193)</f>
        <v>12499</v>
      </c>
      <c r="E194" s="60"/>
      <c r="F194" s="60"/>
      <c r="G194" s="60"/>
      <c r="H194" s="60"/>
      <c r="I194" s="60"/>
      <c r="J194" s="22">
        <f>SUM(J193)</f>
        <v>12499</v>
      </c>
    </row>
    <row r="195" spans="2:10" ht="12.75">
      <c r="B195"/>
      <c r="C195" s="25"/>
      <c r="D195" s="88"/>
      <c r="E195" s="25"/>
      <c r="F195" s="25"/>
      <c r="G195" s="25"/>
      <c r="H195" s="25"/>
      <c r="I195" s="25"/>
      <c r="J195" s="24"/>
    </row>
    <row r="196" spans="1:10" ht="12.75">
      <c r="A196" s="11">
        <v>3548</v>
      </c>
      <c r="C196" s="63" t="s">
        <v>232</v>
      </c>
      <c r="D196" s="103"/>
      <c r="E196" s="63"/>
      <c r="F196" s="63"/>
      <c r="G196" s="63"/>
      <c r="H196" s="63"/>
      <c r="I196" s="63"/>
      <c r="J196" s="24"/>
    </row>
    <row r="197" spans="1:10" ht="13.5" thickBot="1">
      <c r="A197" s="11"/>
      <c r="B197" s="14" t="s">
        <v>233</v>
      </c>
      <c r="C197" s="25" t="s">
        <v>234</v>
      </c>
      <c r="D197" s="88">
        <v>3793</v>
      </c>
      <c r="E197" s="25"/>
      <c r="F197" s="25"/>
      <c r="G197" s="25"/>
      <c r="H197" s="25"/>
      <c r="I197" s="25"/>
      <c r="J197" s="21">
        <f>SUM(D197:I197)</f>
        <v>3793</v>
      </c>
    </row>
    <row r="198" spans="2:10" ht="12.75">
      <c r="B198" s="122" t="s">
        <v>233</v>
      </c>
      <c r="C198" s="123" t="s">
        <v>399</v>
      </c>
      <c r="D198" s="124">
        <v>-42219</v>
      </c>
      <c r="E198" s="123"/>
      <c r="F198" s="123"/>
      <c r="G198" s="123"/>
      <c r="H198" s="123"/>
      <c r="I198" s="123"/>
      <c r="J198" s="125">
        <f>SUM(D198:I198)</f>
        <v>-42219</v>
      </c>
    </row>
    <row r="199" spans="2:10" ht="13.5" thickBot="1">
      <c r="B199" s="126" t="s">
        <v>233</v>
      </c>
      <c r="C199" s="127" t="s">
        <v>399</v>
      </c>
      <c r="D199" s="128">
        <v>42219</v>
      </c>
      <c r="E199" s="127"/>
      <c r="F199" s="127"/>
      <c r="G199" s="127"/>
      <c r="H199" s="127"/>
      <c r="I199" s="127"/>
      <c r="J199" s="129">
        <f>SUM(D199:I199)</f>
        <v>42219</v>
      </c>
    </row>
    <row r="200" spans="3:10" ht="13.5" thickBot="1">
      <c r="C200" s="119" t="s">
        <v>242</v>
      </c>
      <c r="D200" s="120">
        <f>SUM(D197)</f>
        <v>3793</v>
      </c>
      <c r="E200" s="119"/>
      <c r="F200" s="119"/>
      <c r="G200" s="119"/>
      <c r="H200" s="119"/>
      <c r="I200" s="119"/>
      <c r="J200" s="121">
        <f>SUM(J197)</f>
        <v>3793</v>
      </c>
    </row>
    <row r="201" spans="2:10" ht="12.75">
      <c r="B201" t="s">
        <v>0</v>
      </c>
      <c r="C201" s="25"/>
      <c r="D201" s="88"/>
      <c r="E201" s="25"/>
      <c r="F201" s="25"/>
      <c r="G201" s="25"/>
      <c r="H201" s="25"/>
      <c r="I201" s="25"/>
      <c r="J201" s="24"/>
    </row>
    <row r="202" spans="1:10" ht="12.75">
      <c r="A202" s="11">
        <v>3556</v>
      </c>
      <c r="C202" s="63" t="s">
        <v>235</v>
      </c>
      <c r="D202" s="103"/>
      <c r="E202" s="63"/>
      <c r="F202" s="63"/>
      <c r="G202" s="63"/>
      <c r="H202" s="63"/>
      <c r="I202" s="63"/>
      <c r="J202" s="24"/>
    </row>
    <row r="203" spans="2:10" ht="13.5" thickBot="1">
      <c r="B203" s="14" t="s">
        <v>236</v>
      </c>
      <c r="C203" s="64" t="s">
        <v>237</v>
      </c>
      <c r="D203" s="23">
        <v>36271</v>
      </c>
      <c r="E203" s="64"/>
      <c r="F203" s="64"/>
      <c r="G203" s="64"/>
      <c r="H203" s="64"/>
      <c r="I203" s="64"/>
      <c r="J203" s="48">
        <f>SUM(D203:I203)</f>
        <v>36271</v>
      </c>
    </row>
    <row r="204" spans="3:10" ht="13.5" thickBot="1">
      <c r="C204" s="60" t="s">
        <v>243</v>
      </c>
      <c r="D204" s="101">
        <f>SUM(D203)</f>
        <v>36271</v>
      </c>
      <c r="E204" s="60"/>
      <c r="F204" s="60"/>
      <c r="G204" s="60"/>
      <c r="H204" s="60"/>
      <c r="I204" s="60"/>
      <c r="J204" s="22">
        <f>SUM(J203)</f>
        <v>36271</v>
      </c>
    </row>
    <row r="205" spans="2:10" ht="12.75">
      <c r="B205"/>
      <c r="C205" s="25"/>
      <c r="D205" s="88"/>
      <c r="E205" s="25"/>
      <c r="F205" s="25"/>
      <c r="G205" s="25"/>
      <c r="H205" s="25"/>
      <c r="I205" s="25"/>
      <c r="J205" s="24"/>
    </row>
    <row r="206" spans="1:10" ht="12.75">
      <c r="A206" s="11">
        <v>3558</v>
      </c>
      <c r="C206" s="63" t="s">
        <v>238</v>
      </c>
      <c r="D206" s="103"/>
      <c r="E206" s="63"/>
      <c r="F206" s="63"/>
      <c r="G206" s="63"/>
      <c r="H206" s="63"/>
      <c r="I206" s="63"/>
      <c r="J206" s="21">
        <f>SUM(C206:I206)</f>
        <v>0</v>
      </c>
    </row>
    <row r="207" spans="1:10" ht="13.5" thickBot="1">
      <c r="A207" s="11"/>
      <c r="B207" s="14" t="s">
        <v>239</v>
      </c>
      <c r="C207" s="25" t="s">
        <v>240</v>
      </c>
      <c r="D207" s="88">
        <v>18223</v>
      </c>
      <c r="E207" s="25"/>
      <c r="F207" s="25"/>
      <c r="G207" s="25"/>
      <c r="H207" s="25"/>
      <c r="I207" s="25"/>
      <c r="J207" s="21">
        <f>SUM(C207:I207)</f>
        <v>18223</v>
      </c>
    </row>
    <row r="208" spans="1:10" ht="13.5" thickBot="1">
      <c r="A208" s="11"/>
      <c r="C208" s="60" t="s">
        <v>244</v>
      </c>
      <c r="D208" s="101">
        <f>SUM(D207)</f>
        <v>18223</v>
      </c>
      <c r="E208" s="60"/>
      <c r="F208" s="60"/>
      <c r="G208" s="60"/>
      <c r="H208" s="60"/>
      <c r="I208" s="60"/>
      <c r="J208" s="22">
        <f>SUM(J206:J207)</f>
        <v>18223</v>
      </c>
    </row>
    <row r="209" spans="1:10" ht="12.75">
      <c r="A209" s="11"/>
      <c r="C209" s="63"/>
      <c r="D209" s="103"/>
      <c r="E209" s="63"/>
      <c r="F209" s="63"/>
      <c r="G209" s="63"/>
      <c r="H209" s="63"/>
      <c r="I209" s="63"/>
      <c r="J209" s="24"/>
    </row>
    <row r="210" spans="1:10" ht="12.75">
      <c r="A210" s="11">
        <v>3641</v>
      </c>
      <c r="C210" s="63" t="s">
        <v>245</v>
      </c>
      <c r="D210" s="103"/>
      <c r="E210" s="63"/>
      <c r="F210" s="63"/>
      <c r="G210" s="63"/>
      <c r="H210" s="63"/>
      <c r="I210" s="63"/>
      <c r="J210" s="25"/>
    </row>
    <row r="211" spans="2:10" ht="13.5" thickBot="1">
      <c r="B211" s="14" t="s">
        <v>246</v>
      </c>
      <c r="C211" s="64" t="s">
        <v>247</v>
      </c>
      <c r="D211" s="23">
        <v>450</v>
      </c>
      <c r="E211" s="64"/>
      <c r="F211" s="64"/>
      <c r="G211" s="64"/>
      <c r="H211" s="64"/>
      <c r="I211" s="64"/>
      <c r="J211" s="25">
        <f>SUM(D211:I211)</f>
        <v>450</v>
      </c>
    </row>
    <row r="212" spans="1:10" ht="13.5" thickBot="1">
      <c r="A212" s="11"/>
      <c r="C212" s="60" t="s">
        <v>248</v>
      </c>
      <c r="D212" s="101">
        <f>SUM(D211)</f>
        <v>450</v>
      </c>
      <c r="E212" s="60"/>
      <c r="F212" s="60"/>
      <c r="G212" s="60"/>
      <c r="H212" s="60"/>
      <c r="I212" s="60"/>
      <c r="J212" s="22">
        <f>SUM(J211)</f>
        <v>450</v>
      </c>
    </row>
    <row r="213" spans="3:10" ht="12.75">
      <c r="C213" s="25"/>
      <c r="D213" s="88"/>
      <c r="E213" s="25"/>
      <c r="F213" s="25"/>
      <c r="G213" s="25"/>
      <c r="H213" s="25"/>
      <c r="I213" s="25"/>
      <c r="J213" s="25"/>
    </row>
    <row r="214" spans="1:10" ht="12.75">
      <c r="A214" s="11">
        <v>3672</v>
      </c>
      <c r="B214"/>
      <c r="C214" s="63" t="s">
        <v>249</v>
      </c>
      <c r="D214" s="103"/>
      <c r="E214" s="63"/>
      <c r="F214" s="63"/>
      <c r="G214" s="63"/>
      <c r="H214" s="63"/>
      <c r="I214" s="63"/>
      <c r="J214" s="24"/>
    </row>
    <row r="215" spans="2:10" ht="13.5" thickBot="1">
      <c r="B215" s="14" t="s">
        <v>250</v>
      </c>
      <c r="C215" s="64" t="s">
        <v>251</v>
      </c>
      <c r="D215" s="23">
        <v>1000</v>
      </c>
      <c r="E215" s="64"/>
      <c r="F215" s="64"/>
      <c r="G215" s="64"/>
      <c r="H215" s="64"/>
      <c r="I215" s="64"/>
      <c r="J215" s="48">
        <f>SUM(D215:I215)</f>
        <v>1000</v>
      </c>
    </row>
    <row r="216" spans="1:10" ht="13.5" thickBot="1">
      <c r="A216" s="11"/>
      <c r="C216" s="60" t="s">
        <v>252</v>
      </c>
      <c r="D216" s="101">
        <f>SUM(D215)</f>
        <v>1000</v>
      </c>
      <c r="E216" s="60"/>
      <c r="F216" s="60"/>
      <c r="G216" s="60"/>
      <c r="H216" s="60"/>
      <c r="I216" s="60"/>
      <c r="J216" s="22">
        <f>SUM(J215)</f>
        <v>1000</v>
      </c>
    </row>
    <row r="217" spans="3:10" ht="12.75">
      <c r="C217" s="63"/>
      <c r="D217" s="103"/>
      <c r="E217" s="63"/>
      <c r="F217" s="63"/>
      <c r="G217" s="63"/>
      <c r="H217" s="63"/>
      <c r="I217" s="63"/>
      <c r="J217" s="24"/>
    </row>
    <row r="218" spans="1:10" ht="12.75">
      <c r="A218" s="11">
        <v>3691</v>
      </c>
      <c r="B218"/>
      <c r="C218" s="63" t="s">
        <v>253</v>
      </c>
      <c r="D218" s="103"/>
      <c r="E218" s="63"/>
      <c r="F218" s="63"/>
      <c r="G218" s="63"/>
      <c r="H218" s="63"/>
      <c r="I218" s="63"/>
      <c r="J218" s="24"/>
    </row>
    <row r="219" spans="2:10" ht="12.75">
      <c r="B219" s="14" t="s">
        <v>254</v>
      </c>
      <c r="C219" s="64" t="s">
        <v>255</v>
      </c>
      <c r="D219" s="23">
        <v>30913</v>
      </c>
      <c r="E219" s="64"/>
      <c r="F219" s="64"/>
      <c r="G219" s="64"/>
      <c r="H219" s="64"/>
      <c r="I219" s="64"/>
      <c r="J219" s="48">
        <f>SUM(D219:I219)</f>
        <v>30913</v>
      </c>
    </row>
    <row r="220" spans="2:10" ht="13.5" thickBot="1">
      <c r="B220" s="14" t="s">
        <v>256</v>
      </c>
      <c r="C220" s="64" t="s">
        <v>257</v>
      </c>
      <c r="D220" s="23">
        <v>-8194</v>
      </c>
      <c r="E220" s="64"/>
      <c r="F220" s="64"/>
      <c r="G220" s="64"/>
      <c r="H220" s="64"/>
      <c r="I220" s="64"/>
      <c r="J220" s="48">
        <f>SUM(D220:I220)</f>
        <v>-8194</v>
      </c>
    </row>
    <row r="221" spans="1:10" ht="13.5" thickBot="1">
      <c r="A221" s="11"/>
      <c r="C221" s="60" t="s">
        <v>258</v>
      </c>
      <c r="D221" s="101">
        <f>SUM(D219:D220)</f>
        <v>22719</v>
      </c>
      <c r="E221" s="60"/>
      <c r="F221" s="60"/>
      <c r="G221" s="60"/>
      <c r="H221" s="60"/>
      <c r="I221" s="60"/>
      <c r="J221" s="22">
        <f>SUM(J219:J220)</f>
        <v>22719</v>
      </c>
    </row>
    <row r="222" spans="3:10" ht="12.75">
      <c r="C222" s="63"/>
      <c r="D222" s="103"/>
      <c r="E222" s="63"/>
      <c r="F222" s="63"/>
      <c r="G222" s="63"/>
      <c r="H222" s="63"/>
      <c r="I222" s="63"/>
      <c r="J222" s="24"/>
    </row>
    <row r="223" spans="1:10" ht="12.75">
      <c r="A223" s="11">
        <v>3771</v>
      </c>
      <c r="B223"/>
      <c r="C223" s="63" t="s">
        <v>197</v>
      </c>
      <c r="D223" s="103"/>
      <c r="E223" s="63"/>
      <c r="F223" s="63"/>
      <c r="G223" s="63"/>
      <c r="H223" s="63"/>
      <c r="I223" s="63"/>
      <c r="J223" s="25"/>
    </row>
    <row r="224" spans="2:10" ht="12.75">
      <c r="B224" s="14">
        <v>377107</v>
      </c>
      <c r="C224" s="64" t="s">
        <v>194</v>
      </c>
      <c r="D224" s="23">
        <v>-19479</v>
      </c>
      <c r="E224" s="64"/>
      <c r="F224" s="64"/>
      <c r="G224" s="64"/>
      <c r="H224" s="64"/>
      <c r="I224" s="64"/>
      <c r="J224" s="48">
        <f>SUM(D224:I224)</f>
        <v>-19479</v>
      </c>
    </row>
    <row r="225" spans="2:10" ht="12.75">
      <c r="B225" s="14">
        <v>377118</v>
      </c>
      <c r="C225" s="25" t="s">
        <v>195</v>
      </c>
      <c r="D225" s="88">
        <v>-41884</v>
      </c>
      <c r="E225" s="25"/>
      <c r="F225" s="25"/>
      <c r="G225" s="25"/>
      <c r="H225" s="25"/>
      <c r="I225" s="25"/>
      <c r="J225" s="21">
        <f>SUM(C225:I225)</f>
        <v>-41884</v>
      </c>
    </row>
    <row r="226" spans="2:10" ht="13.5" thickBot="1">
      <c r="B226" s="14">
        <v>377160</v>
      </c>
      <c r="C226" s="25" t="s">
        <v>196</v>
      </c>
      <c r="D226" s="88">
        <v>-39732</v>
      </c>
      <c r="E226" s="25"/>
      <c r="F226" s="25"/>
      <c r="G226" s="25"/>
      <c r="H226" s="25"/>
      <c r="I226" s="25"/>
      <c r="J226" s="21">
        <f>SUM(C226:I226)</f>
        <v>-39732</v>
      </c>
    </row>
    <row r="227" spans="3:10" ht="13.5" thickBot="1">
      <c r="C227" s="60" t="s">
        <v>198</v>
      </c>
      <c r="D227" s="101">
        <f>SUM(D224:D226)</f>
        <v>-101095</v>
      </c>
      <c r="E227" s="60"/>
      <c r="F227" s="60"/>
      <c r="G227" s="60"/>
      <c r="H227" s="60"/>
      <c r="I227" s="60"/>
      <c r="J227" s="22">
        <f>SUM(J224:J226)</f>
        <v>-101095</v>
      </c>
    </row>
    <row r="228" spans="3:10" ht="12.75">
      <c r="C228" s="63"/>
      <c r="D228" s="103"/>
      <c r="E228" s="63"/>
      <c r="F228" s="63"/>
      <c r="G228" s="63"/>
      <c r="H228" s="63"/>
      <c r="I228" s="63"/>
      <c r="J228" s="24"/>
    </row>
    <row r="229" spans="1:10" ht="12.75">
      <c r="A229" s="11">
        <v>3781</v>
      </c>
      <c r="C229" s="63" t="s">
        <v>199</v>
      </c>
      <c r="D229" s="103"/>
      <c r="E229" s="63"/>
      <c r="F229" s="63"/>
      <c r="G229" s="63"/>
      <c r="H229" s="63"/>
      <c r="I229" s="63"/>
      <c r="J229" s="24"/>
    </row>
    <row r="230" spans="1:10" ht="12.75">
      <c r="A230" s="11"/>
      <c r="B230" s="14">
        <v>376101</v>
      </c>
      <c r="C230" s="25" t="s">
        <v>200</v>
      </c>
      <c r="D230" s="88">
        <v>-100</v>
      </c>
      <c r="E230" s="25"/>
      <c r="F230" s="25"/>
      <c r="G230" s="25"/>
      <c r="H230" s="25"/>
      <c r="I230" s="25"/>
      <c r="J230" s="21">
        <f>SUM(C230:I230)</f>
        <v>-100</v>
      </c>
    </row>
    <row r="231" spans="1:10" ht="13.5" thickBot="1">
      <c r="A231" s="11"/>
      <c r="B231" s="14" t="s">
        <v>201</v>
      </c>
      <c r="C231" s="25" t="s">
        <v>202</v>
      </c>
      <c r="D231" s="88">
        <v>18829</v>
      </c>
      <c r="E231" s="25"/>
      <c r="F231" s="25"/>
      <c r="G231" s="25"/>
      <c r="H231" s="25"/>
      <c r="I231" s="25"/>
      <c r="J231" s="21">
        <f>SUM(C231:I231)</f>
        <v>18829</v>
      </c>
    </row>
    <row r="232" spans="1:10" ht="13.5" thickBot="1">
      <c r="A232" s="11"/>
      <c r="C232" s="60" t="s">
        <v>208</v>
      </c>
      <c r="D232" s="101">
        <f>SUM(D230:D231)</f>
        <v>18729</v>
      </c>
      <c r="E232" s="60"/>
      <c r="F232" s="60"/>
      <c r="G232" s="60"/>
      <c r="H232" s="60"/>
      <c r="I232" s="60"/>
      <c r="J232" s="22">
        <f>SUM(J230:J231)</f>
        <v>18729</v>
      </c>
    </row>
    <row r="233" spans="3:10" ht="12.75">
      <c r="C233" s="63"/>
      <c r="D233" s="103"/>
      <c r="E233" s="63"/>
      <c r="F233" s="63"/>
      <c r="G233" s="63"/>
      <c r="H233" s="63"/>
      <c r="I233" s="63"/>
      <c r="J233" s="24"/>
    </row>
    <row r="234" spans="1:10" ht="12.75">
      <c r="A234" s="11">
        <v>3791</v>
      </c>
      <c r="B234" s="8"/>
      <c r="C234" s="61" t="s">
        <v>17</v>
      </c>
      <c r="D234" s="103"/>
      <c r="E234" s="61"/>
      <c r="F234" s="61"/>
      <c r="G234" s="61"/>
      <c r="H234" s="61"/>
      <c r="I234" s="61"/>
      <c r="J234" s="33" t="s">
        <v>0</v>
      </c>
    </row>
    <row r="235" spans="1:10" s="16" customFormat="1" ht="12.75">
      <c r="A235" s="17"/>
      <c r="B235" s="18" t="s">
        <v>18</v>
      </c>
      <c r="C235" s="56" t="s">
        <v>19</v>
      </c>
      <c r="D235" s="85">
        <v>4885</v>
      </c>
      <c r="E235" s="56"/>
      <c r="F235" s="56"/>
      <c r="G235" s="56"/>
      <c r="H235" s="56"/>
      <c r="I235" s="56"/>
      <c r="J235" s="21">
        <f>SUM(D235:I235)</f>
        <v>4885</v>
      </c>
    </row>
    <row r="236" spans="1:10" s="16" customFormat="1" ht="12.75">
      <c r="A236" s="17"/>
      <c r="B236" s="18" t="s">
        <v>20</v>
      </c>
      <c r="C236" s="56" t="s">
        <v>21</v>
      </c>
      <c r="D236" s="85">
        <v>-2877</v>
      </c>
      <c r="E236" s="56"/>
      <c r="F236" s="56"/>
      <c r="G236" s="56"/>
      <c r="H236" s="56"/>
      <c r="I236" s="56"/>
      <c r="J236" s="21">
        <f>SUM(D236:I236)</f>
        <v>-2877</v>
      </c>
    </row>
    <row r="237" spans="1:10" s="16" customFormat="1" ht="12.75">
      <c r="A237" s="17"/>
      <c r="B237" s="18" t="s">
        <v>22</v>
      </c>
      <c r="C237" s="56" t="s">
        <v>23</v>
      </c>
      <c r="D237" s="85">
        <v>12822</v>
      </c>
      <c r="E237" s="56"/>
      <c r="F237" s="56"/>
      <c r="G237" s="56"/>
      <c r="H237" s="56"/>
      <c r="I237" s="56"/>
      <c r="J237" s="21">
        <f>SUM(D237:I237)</f>
        <v>12822</v>
      </c>
    </row>
    <row r="238" spans="1:10" s="16" customFormat="1" ht="13.5" thickBot="1">
      <c r="A238" s="17"/>
      <c r="B238" s="18" t="s">
        <v>24</v>
      </c>
      <c r="C238" s="56" t="s">
        <v>25</v>
      </c>
      <c r="D238" s="85">
        <v>-89961</v>
      </c>
      <c r="E238" s="56"/>
      <c r="F238" s="56"/>
      <c r="G238" s="56"/>
      <c r="H238" s="56"/>
      <c r="I238" s="56"/>
      <c r="J238" s="21">
        <f>SUM(D238:I238)</f>
        <v>-89961</v>
      </c>
    </row>
    <row r="239" spans="3:10" ht="13.5" thickBot="1">
      <c r="C239" s="60" t="s">
        <v>26</v>
      </c>
      <c r="D239" s="101">
        <f>SUM(D235:D238)</f>
        <v>-75131</v>
      </c>
      <c r="E239" s="60"/>
      <c r="F239" s="60"/>
      <c r="G239" s="60"/>
      <c r="H239" s="60"/>
      <c r="I239" s="60"/>
      <c r="J239" s="22">
        <f>SUM(J235:J238)</f>
        <v>-75131</v>
      </c>
    </row>
    <row r="240" spans="1:10" ht="15">
      <c r="A240" s="7"/>
      <c r="B240" s="8"/>
      <c r="C240" s="52"/>
      <c r="D240" s="93"/>
      <c r="E240" s="52"/>
      <c r="F240" s="52"/>
      <c r="G240" s="52"/>
      <c r="H240" s="52"/>
      <c r="I240" s="52"/>
      <c r="J240" s="9"/>
    </row>
    <row r="241" spans="1:10" ht="15">
      <c r="A241" s="11">
        <v>3794</v>
      </c>
      <c r="B241" s="8"/>
      <c r="C241" s="61" t="s">
        <v>13</v>
      </c>
      <c r="D241" s="103"/>
      <c r="E241" s="65"/>
      <c r="F241" s="65"/>
      <c r="G241" s="65"/>
      <c r="H241" s="65"/>
      <c r="I241" s="65"/>
      <c r="J241" s="9"/>
    </row>
    <row r="242" spans="1:10" ht="13.5" thickBot="1">
      <c r="A242" s="7"/>
      <c r="B242" s="15" t="s">
        <v>14</v>
      </c>
      <c r="C242" s="68" t="s">
        <v>15</v>
      </c>
      <c r="D242" s="23">
        <v>85888</v>
      </c>
      <c r="E242" s="66"/>
      <c r="F242" s="66"/>
      <c r="G242" s="66"/>
      <c r="H242" s="66"/>
      <c r="I242" s="66"/>
      <c r="J242" s="23">
        <f>SUM(D242:I242)</f>
        <v>85888</v>
      </c>
    </row>
    <row r="243" spans="2:10" ht="13.5" thickBot="1">
      <c r="B243" s="15"/>
      <c r="C243" s="60" t="s">
        <v>16</v>
      </c>
      <c r="D243" s="101">
        <f>SUM(D242)</f>
        <v>85888</v>
      </c>
      <c r="E243" s="60"/>
      <c r="F243" s="60"/>
      <c r="G243" s="60"/>
      <c r="H243" s="60"/>
      <c r="I243" s="60"/>
      <c r="J243" s="22">
        <f>SUM(J242)</f>
        <v>85888</v>
      </c>
    </row>
    <row r="244" spans="1:10" ht="15">
      <c r="A244" s="7"/>
      <c r="B244" s="50"/>
      <c r="C244" s="52"/>
      <c r="D244" s="93"/>
      <c r="E244" s="52"/>
      <c r="F244" s="52"/>
      <c r="G244" s="52"/>
      <c r="H244" s="52"/>
      <c r="I244" s="52"/>
      <c r="J244" s="9"/>
    </row>
    <row r="245" spans="1:10" ht="15">
      <c r="A245" s="11">
        <v>3802</v>
      </c>
      <c r="B245" s="50"/>
      <c r="C245" s="61" t="s">
        <v>273</v>
      </c>
      <c r="D245" s="103"/>
      <c r="E245" s="61"/>
      <c r="F245" s="61"/>
      <c r="G245" s="61"/>
      <c r="H245" s="61"/>
      <c r="I245" s="61"/>
      <c r="J245" s="9"/>
    </row>
    <row r="246" spans="1:10" ht="12.75">
      <c r="A246" s="7"/>
      <c r="B246" s="15" t="s">
        <v>27</v>
      </c>
      <c r="C246" s="68" t="s">
        <v>28</v>
      </c>
      <c r="D246" s="23">
        <v>820</v>
      </c>
      <c r="E246" s="66"/>
      <c r="F246" s="66"/>
      <c r="G246" s="66"/>
      <c r="H246" s="66"/>
      <c r="I246" s="66"/>
      <c r="J246" s="23">
        <f>SUM(D246:I246)</f>
        <v>820</v>
      </c>
    </row>
    <row r="247" spans="1:10" ht="13.5" thickBot="1">
      <c r="A247" s="7"/>
      <c r="B247" s="15" t="s">
        <v>29</v>
      </c>
      <c r="C247" s="68" t="s">
        <v>30</v>
      </c>
      <c r="D247" s="23">
        <v>19941119</v>
      </c>
      <c r="E247" s="66"/>
      <c r="F247" s="66"/>
      <c r="G247" s="66"/>
      <c r="H247" s="66"/>
      <c r="I247" s="66"/>
      <c r="J247" s="23">
        <f>SUM(D247:I247)</f>
        <v>19941119</v>
      </c>
    </row>
    <row r="248" spans="2:10" ht="13.5" thickBot="1">
      <c r="B248" s="15"/>
      <c r="C248" s="60" t="s">
        <v>31</v>
      </c>
      <c r="D248" s="101">
        <f>SUM(D246:D247)</f>
        <v>19941939</v>
      </c>
      <c r="E248" s="60"/>
      <c r="F248" s="60"/>
      <c r="G248" s="60"/>
      <c r="H248" s="60"/>
      <c r="I248" s="60"/>
      <c r="J248" s="22">
        <f>SUM(J246:J247)</f>
        <v>19941939</v>
      </c>
    </row>
    <row r="249" spans="2:10" ht="12.75">
      <c r="B249" s="15"/>
      <c r="C249" s="63"/>
      <c r="D249" s="103"/>
      <c r="E249" s="63"/>
      <c r="F249" s="63"/>
      <c r="G249" s="63"/>
      <c r="H249" s="63"/>
      <c r="I249" s="63"/>
      <c r="J249" s="24"/>
    </row>
    <row r="250" spans="1:10" ht="12.75">
      <c r="A250" s="11">
        <v>3840</v>
      </c>
      <c r="B250" s="51"/>
      <c r="C250" s="67" t="s">
        <v>259</v>
      </c>
      <c r="D250" s="104"/>
      <c r="E250" s="67"/>
      <c r="F250" s="67"/>
      <c r="G250" s="67"/>
      <c r="H250" s="67"/>
      <c r="I250" s="67"/>
      <c r="J250" s="25"/>
    </row>
    <row r="251" spans="1:10" ht="13.5" thickBot="1">
      <c r="A251" s="7"/>
      <c r="B251" s="15" t="s">
        <v>260</v>
      </c>
      <c r="C251" s="68" t="s">
        <v>261</v>
      </c>
      <c r="D251" s="23">
        <f>-15502+5844</f>
        <v>-9658</v>
      </c>
      <c r="E251" s="68"/>
      <c r="F251" s="68"/>
      <c r="G251" s="68"/>
      <c r="H251" s="68"/>
      <c r="I251" s="68"/>
      <c r="J251" s="23">
        <f>SUM(D251:I251)</f>
        <v>-9658</v>
      </c>
    </row>
    <row r="252" spans="2:10" ht="13.5" thickBot="1">
      <c r="B252" s="15"/>
      <c r="C252" s="60" t="s">
        <v>265</v>
      </c>
      <c r="D252" s="101">
        <f>SUM(D251)</f>
        <v>-9658</v>
      </c>
      <c r="E252" s="60"/>
      <c r="F252" s="60"/>
      <c r="G252" s="60"/>
      <c r="H252" s="60"/>
      <c r="I252" s="60"/>
      <c r="J252" s="22">
        <f>SUM(J251)</f>
        <v>-9658</v>
      </c>
    </row>
    <row r="253" spans="3:10" ht="12.75">
      <c r="C253" s="25"/>
      <c r="D253" s="88"/>
      <c r="E253" s="25"/>
      <c r="F253" s="25"/>
      <c r="G253" s="25"/>
      <c r="H253" s="25"/>
      <c r="I253" s="25"/>
      <c r="J253" s="24"/>
    </row>
    <row r="254" spans="1:10" ht="12.75">
      <c r="A254" s="11">
        <v>3842</v>
      </c>
      <c r="B254" s="51"/>
      <c r="C254" s="67" t="s">
        <v>262</v>
      </c>
      <c r="D254" s="104"/>
      <c r="E254" s="67"/>
      <c r="F254" s="67"/>
      <c r="G254" s="67"/>
      <c r="H254" s="67"/>
      <c r="I254" s="67"/>
      <c r="J254" s="25"/>
    </row>
    <row r="255" spans="1:10" ht="13.5" thickBot="1">
      <c r="A255" s="7"/>
      <c r="B255" s="15" t="s">
        <v>263</v>
      </c>
      <c r="C255" s="68" t="s">
        <v>264</v>
      </c>
      <c r="D255" s="23">
        <v>98416</v>
      </c>
      <c r="E255" s="68"/>
      <c r="F255" s="68"/>
      <c r="G255" s="68"/>
      <c r="H255" s="68"/>
      <c r="I255" s="68"/>
      <c r="J255" s="23">
        <f>SUM(D255:I255)</f>
        <v>98416</v>
      </c>
    </row>
    <row r="256" spans="2:10" ht="13.5" thickBot="1">
      <c r="B256" s="15"/>
      <c r="C256" s="60" t="s">
        <v>266</v>
      </c>
      <c r="D256" s="101">
        <f>SUM(D255)</f>
        <v>98416</v>
      </c>
      <c r="E256" s="60"/>
      <c r="F256" s="60"/>
      <c r="G256" s="60"/>
      <c r="H256" s="60"/>
      <c r="I256" s="60"/>
      <c r="J256" s="22">
        <f>SUM(J255)</f>
        <v>98416</v>
      </c>
    </row>
    <row r="257" spans="2:10" ht="12.75">
      <c r="B257" s="15"/>
      <c r="C257" s="63"/>
      <c r="D257" s="103"/>
      <c r="E257" s="63"/>
      <c r="F257" s="63"/>
      <c r="G257" s="63"/>
      <c r="H257" s="63"/>
      <c r="I257" s="63"/>
      <c r="J257" s="24"/>
    </row>
    <row r="258" spans="1:10" ht="12.75">
      <c r="A258" s="11"/>
      <c r="B258" s="51"/>
      <c r="C258" s="67" t="s">
        <v>374</v>
      </c>
      <c r="D258" s="104"/>
      <c r="E258" s="67"/>
      <c r="F258" s="67"/>
      <c r="G258" s="67"/>
      <c r="H258" s="67"/>
      <c r="I258" s="67"/>
      <c r="J258" s="25"/>
    </row>
    <row r="259" spans="1:10" ht="13.5" thickBot="1">
      <c r="A259" s="11">
        <v>3849</v>
      </c>
      <c r="B259" s="15" t="s">
        <v>375</v>
      </c>
      <c r="C259" s="68" t="s">
        <v>376</v>
      </c>
      <c r="D259" s="23">
        <v>185</v>
      </c>
      <c r="E259" s="68"/>
      <c r="F259" s="68"/>
      <c r="G259" s="68"/>
      <c r="H259" s="68"/>
      <c r="I259" s="68"/>
      <c r="J259" s="23">
        <f>SUM(D259:I259)</f>
        <v>185</v>
      </c>
    </row>
    <row r="260" spans="2:10" ht="13.5" thickBot="1">
      <c r="B260" s="15"/>
      <c r="C260" s="60" t="s">
        <v>377</v>
      </c>
      <c r="D260" s="101">
        <f>SUM(D259)</f>
        <v>185</v>
      </c>
      <c r="E260" s="60"/>
      <c r="F260" s="60"/>
      <c r="G260" s="60"/>
      <c r="H260" s="60"/>
      <c r="I260" s="60"/>
      <c r="J260" s="22">
        <f>SUM(J259)</f>
        <v>185</v>
      </c>
    </row>
    <row r="261" spans="2:10" ht="12.75">
      <c r="B261" s="15"/>
      <c r="C261" s="63"/>
      <c r="D261" s="103"/>
      <c r="E261" s="63"/>
      <c r="F261" s="63"/>
      <c r="G261" s="63"/>
      <c r="H261" s="63"/>
      <c r="I261" s="63"/>
      <c r="J261" s="24"/>
    </row>
    <row r="262" spans="1:10" ht="12.75">
      <c r="A262" s="11">
        <v>3850</v>
      </c>
      <c r="B262" s="51"/>
      <c r="C262" s="67" t="s">
        <v>331</v>
      </c>
      <c r="D262" s="104"/>
      <c r="E262" s="67"/>
      <c r="F262" s="67"/>
      <c r="G262" s="67"/>
      <c r="H262" s="67"/>
      <c r="I262" s="67"/>
      <c r="J262" s="25"/>
    </row>
    <row r="263" spans="1:10" ht="12.75">
      <c r="A263" s="7"/>
      <c r="B263" s="15">
        <v>200904</v>
      </c>
      <c r="C263" s="68" t="s">
        <v>325</v>
      </c>
      <c r="D263" s="23">
        <v>293</v>
      </c>
      <c r="E263" s="68"/>
      <c r="F263" s="68"/>
      <c r="G263" s="68"/>
      <c r="H263" s="68"/>
      <c r="I263" s="68"/>
      <c r="J263" s="23">
        <f aca="true" t="shared" si="6" ref="J263:J268">SUM(D263:I263)</f>
        <v>293</v>
      </c>
    </row>
    <row r="264" spans="1:10" ht="12.75">
      <c r="A264" s="7"/>
      <c r="B264" s="15">
        <v>400399</v>
      </c>
      <c r="C264" s="68" t="s">
        <v>326</v>
      </c>
      <c r="D264" s="23">
        <v>63</v>
      </c>
      <c r="E264" s="68"/>
      <c r="F264" s="68"/>
      <c r="G264" s="68"/>
      <c r="H264" s="68"/>
      <c r="I264" s="68"/>
      <c r="J264" s="23">
        <f t="shared" si="6"/>
        <v>63</v>
      </c>
    </row>
    <row r="265" spans="1:10" ht="12.75">
      <c r="A265" s="7"/>
      <c r="B265" s="15">
        <v>401200</v>
      </c>
      <c r="C265" s="68" t="s">
        <v>327</v>
      </c>
      <c r="D265" s="23">
        <v>252</v>
      </c>
      <c r="E265" s="68"/>
      <c r="F265" s="68"/>
      <c r="G265" s="68"/>
      <c r="H265" s="68"/>
      <c r="I265" s="68"/>
      <c r="J265" s="23">
        <f t="shared" si="6"/>
        <v>252</v>
      </c>
    </row>
    <row r="266" spans="1:10" ht="12.75">
      <c r="A266" s="7"/>
      <c r="B266" s="15">
        <v>501397</v>
      </c>
      <c r="C266" s="68" t="s">
        <v>328</v>
      </c>
      <c r="D266" s="23">
        <v>252</v>
      </c>
      <c r="E266" s="68"/>
      <c r="F266" s="68"/>
      <c r="G266" s="68"/>
      <c r="H266" s="68"/>
      <c r="I266" s="68"/>
      <c r="J266" s="23">
        <f t="shared" si="6"/>
        <v>252</v>
      </c>
    </row>
    <row r="267" spans="1:10" ht="12.75">
      <c r="A267" s="7"/>
      <c r="B267" s="15">
        <v>700005</v>
      </c>
      <c r="C267" s="68" t="s">
        <v>329</v>
      </c>
      <c r="D267" s="23">
        <v>-5575</v>
      </c>
      <c r="E267" s="68"/>
      <c r="F267" s="68"/>
      <c r="G267" s="68"/>
      <c r="H267" s="68"/>
      <c r="I267" s="68"/>
      <c r="J267" s="23">
        <f t="shared" si="6"/>
        <v>-5575</v>
      </c>
    </row>
    <row r="268" spans="1:10" ht="13.5" thickBot="1">
      <c r="A268" s="7"/>
      <c r="B268" s="15">
        <v>800101</v>
      </c>
      <c r="C268" s="68" t="s">
        <v>330</v>
      </c>
      <c r="D268" s="23">
        <v>238</v>
      </c>
      <c r="E268" s="68"/>
      <c r="F268" s="68"/>
      <c r="G268" s="68"/>
      <c r="H268" s="68"/>
      <c r="I268" s="68"/>
      <c r="J268" s="23">
        <f t="shared" si="6"/>
        <v>238</v>
      </c>
    </row>
    <row r="269" spans="2:10" ht="13.5" thickBot="1">
      <c r="B269" s="15"/>
      <c r="C269" s="60" t="s">
        <v>332</v>
      </c>
      <c r="D269" s="101">
        <f>SUM(D263:D268)</f>
        <v>-4477</v>
      </c>
      <c r="E269" s="60"/>
      <c r="F269" s="60"/>
      <c r="G269" s="60"/>
      <c r="H269" s="60"/>
      <c r="I269" s="60"/>
      <c r="J269" s="22">
        <f>SUM(J263:J268)</f>
        <v>-4477</v>
      </c>
    </row>
    <row r="270" spans="2:10" ht="12.75">
      <c r="B270" s="15"/>
      <c r="C270" s="83"/>
      <c r="D270" s="105"/>
      <c r="E270" s="83"/>
      <c r="F270" s="83"/>
      <c r="G270" s="83"/>
      <c r="H270" s="83"/>
      <c r="I270" s="83"/>
      <c r="J270" s="24"/>
    </row>
    <row r="271" spans="1:10" ht="12.75">
      <c r="A271" s="11">
        <v>3870</v>
      </c>
      <c r="B271" s="51"/>
      <c r="C271" s="67" t="s">
        <v>37</v>
      </c>
      <c r="D271" s="104"/>
      <c r="E271" s="67"/>
      <c r="F271" s="67"/>
      <c r="G271" s="67"/>
      <c r="H271" s="67"/>
      <c r="I271" s="67"/>
      <c r="J271" s="25"/>
    </row>
    <row r="272" spans="1:10" ht="12.75">
      <c r="A272" s="7"/>
      <c r="B272" s="15">
        <v>668270</v>
      </c>
      <c r="C272" s="68" t="s">
        <v>38</v>
      </c>
      <c r="D272" s="23">
        <v>19</v>
      </c>
      <c r="E272" s="68"/>
      <c r="F272" s="68"/>
      <c r="G272" s="68"/>
      <c r="H272" s="68"/>
      <c r="I272" s="68"/>
      <c r="J272" s="23">
        <f>SUM(D272:I272)</f>
        <v>19</v>
      </c>
    </row>
    <row r="273" spans="1:10" ht="13.5" thickBot="1">
      <c r="A273" s="7"/>
      <c r="B273" s="15">
        <v>668294</v>
      </c>
      <c r="C273" s="68" t="s">
        <v>39</v>
      </c>
      <c r="D273" s="23">
        <v>20</v>
      </c>
      <c r="E273" s="68"/>
      <c r="F273" s="68"/>
      <c r="G273" s="68"/>
      <c r="H273" s="68"/>
      <c r="I273" s="68"/>
      <c r="J273" s="23">
        <f>SUM(D273:I273)</f>
        <v>20</v>
      </c>
    </row>
    <row r="274" spans="1:17" ht="13.5" thickBot="1">
      <c r="A274" s="7"/>
      <c r="B274" s="15"/>
      <c r="C274" s="69" t="s">
        <v>40</v>
      </c>
      <c r="D274" s="101">
        <f>SUM(D272:D273)</f>
        <v>39</v>
      </c>
      <c r="E274" s="69"/>
      <c r="F274" s="69"/>
      <c r="G274" s="69"/>
      <c r="H274" s="69"/>
      <c r="I274" s="69"/>
      <c r="J274" s="26">
        <f>SUM(J272:J273)</f>
        <v>39</v>
      </c>
      <c r="Q274" t="s">
        <v>0</v>
      </c>
    </row>
    <row r="275" spans="1:17" ht="15">
      <c r="A275" s="7"/>
      <c r="B275" s="50"/>
      <c r="C275" s="52"/>
      <c r="D275" s="93"/>
      <c r="E275" s="52"/>
      <c r="F275" s="52"/>
      <c r="G275" s="52"/>
      <c r="H275" s="52"/>
      <c r="I275" s="52"/>
      <c r="J275" s="9"/>
      <c r="Q275" t="s">
        <v>0</v>
      </c>
    </row>
    <row r="276" spans="1:10" ht="12.75">
      <c r="A276" s="11">
        <v>3871</v>
      </c>
      <c r="B276" s="51"/>
      <c r="C276" s="67" t="s">
        <v>173</v>
      </c>
      <c r="D276" s="104"/>
      <c r="E276" s="67"/>
      <c r="F276" s="67"/>
      <c r="G276" s="67"/>
      <c r="H276" s="67"/>
      <c r="I276" s="67"/>
      <c r="J276" s="25"/>
    </row>
    <row r="277" spans="1:10" ht="13.5" thickBot="1">
      <c r="A277" s="7"/>
      <c r="B277" s="15">
        <v>687188</v>
      </c>
      <c r="C277" s="68" t="s">
        <v>174</v>
      </c>
      <c r="D277" s="23">
        <v>6314</v>
      </c>
      <c r="E277" s="68"/>
      <c r="F277" s="68"/>
      <c r="G277" s="68"/>
      <c r="H277" s="68"/>
      <c r="I277" s="68"/>
      <c r="J277" s="23">
        <f>SUM(D277:I277)</f>
        <v>6314</v>
      </c>
    </row>
    <row r="278" spans="1:10" ht="13.5" thickBot="1">
      <c r="A278" s="7"/>
      <c r="B278" s="15"/>
      <c r="C278" s="69" t="s">
        <v>175</v>
      </c>
      <c r="D278" s="101">
        <f>SUM(D277)</f>
        <v>6314</v>
      </c>
      <c r="E278" s="69"/>
      <c r="F278" s="69"/>
      <c r="G278" s="69"/>
      <c r="H278" s="69"/>
      <c r="I278" s="69"/>
      <c r="J278" s="26">
        <f>SUM(J277)</f>
        <v>6314</v>
      </c>
    </row>
    <row r="279" spans="1:10" ht="15">
      <c r="A279" s="7"/>
      <c r="B279" s="50"/>
      <c r="C279" s="52"/>
      <c r="D279" s="93"/>
      <c r="E279" s="52"/>
      <c r="F279" s="52"/>
      <c r="G279" s="52"/>
      <c r="H279" s="52"/>
      <c r="I279" s="52"/>
      <c r="J279" s="9"/>
    </row>
    <row r="280" spans="1:10" ht="12.75">
      <c r="A280" s="11">
        <v>3873</v>
      </c>
      <c r="B280" s="51"/>
      <c r="C280" s="67" t="s">
        <v>41</v>
      </c>
      <c r="D280" s="104"/>
      <c r="E280" s="67"/>
      <c r="F280" s="67"/>
      <c r="G280" s="67"/>
      <c r="H280" s="67"/>
      <c r="I280" s="67"/>
      <c r="J280" s="25"/>
    </row>
    <row r="281" spans="1:10" ht="13.5" thickBot="1">
      <c r="A281" s="7"/>
      <c r="B281" s="15">
        <v>387302</v>
      </c>
      <c r="C281" s="68" t="s">
        <v>42</v>
      </c>
      <c r="D281" s="23">
        <v>-100000</v>
      </c>
      <c r="E281" s="68"/>
      <c r="F281" s="68"/>
      <c r="G281" s="68"/>
      <c r="H281" s="68"/>
      <c r="I281" s="68"/>
      <c r="J281" s="23">
        <f>SUM(D281:I281)</f>
        <v>-100000</v>
      </c>
    </row>
    <row r="282" spans="1:10" ht="13.5" thickBot="1">
      <c r="A282" s="7"/>
      <c r="B282" s="11"/>
      <c r="C282" s="69" t="s">
        <v>43</v>
      </c>
      <c r="D282" s="101">
        <f>SUM(D281)</f>
        <v>-100000</v>
      </c>
      <c r="E282" s="69"/>
      <c r="F282" s="69"/>
      <c r="G282" s="69"/>
      <c r="H282" s="69"/>
      <c r="I282" s="69"/>
      <c r="J282" s="26">
        <f>SUM(J281)</f>
        <v>-100000</v>
      </c>
    </row>
    <row r="283" spans="1:10" s="28" customFormat="1" ht="12.75">
      <c r="A283" s="29"/>
      <c r="B283" s="15"/>
      <c r="C283" s="70"/>
      <c r="D283" s="23"/>
      <c r="E283" s="70"/>
      <c r="F283" s="70"/>
      <c r="G283" s="70"/>
      <c r="H283" s="70"/>
      <c r="I283" s="70"/>
      <c r="J283" s="30"/>
    </row>
    <row r="284" spans="1:10" s="28" customFormat="1" ht="12.75">
      <c r="A284" s="11">
        <v>3951</v>
      </c>
      <c r="B284" s="12"/>
      <c r="C284" s="67" t="s">
        <v>75</v>
      </c>
      <c r="D284" s="104"/>
      <c r="E284" s="67"/>
      <c r="F284" s="67"/>
      <c r="G284" s="67"/>
      <c r="H284" s="67"/>
      <c r="I284" s="67"/>
      <c r="J284" s="30"/>
    </row>
    <row r="285" spans="1:10" ht="12.75">
      <c r="A285" s="7"/>
      <c r="B285" s="14" t="s">
        <v>76</v>
      </c>
      <c r="C285" s="25" t="s">
        <v>77</v>
      </c>
      <c r="D285" s="88">
        <v>-523</v>
      </c>
      <c r="E285" s="25"/>
      <c r="F285" s="25"/>
      <c r="G285" s="25"/>
      <c r="H285" s="25"/>
      <c r="I285" s="25"/>
      <c r="J285" s="23">
        <f aca="true" t="shared" si="7" ref="J285:J295">SUM(D285:I285)</f>
        <v>-523</v>
      </c>
    </row>
    <row r="286" spans="1:10" ht="12.75">
      <c r="A286" s="7"/>
      <c r="B286" s="14" t="s">
        <v>78</v>
      </c>
      <c r="C286" s="25" t="s">
        <v>79</v>
      </c>
      <c r="D286" s="88">
        <v>-410933</v>
      </c>
      <c r="E286" s="25"/>
      <c r="F286" s="25"/>
      <c r="G286" s="25"/>
      <c r="H286" s="25"/>
      <c r="I286" s="25"/>
      <c r="J286" s="23">
        <f t="shared" si="7"/>
        <v>-410933</v>
      </c>
    </row>
    <row r="287" spans="1:10" ht="12.75">
      <c r="A287" s="7"/>
      <c r="B287" s="14" t="s">
        <v>80</v>
      </c>
      <c r="C287" s="25" t="s">
        <v>81</v>
      </c>
      <c r="D287" s="88">
        <v>-35083</v>
      </c>
      <c r="E287" s="25"/>
      <c r="F287" s="25"/>
      <c r="G287" s="25"/>
      <c r="H287" s="25"/>
      <c r="I287" s="25"/>
      <c r="J287" s="23">
        <f t="shared" si="7"/>
        <v>-35083</v>
      </c>
    </row>
    <row r="288" spans="1:10" ht="12.75">
      <c r="A288" s="7"/>
      <c r="B288" s="14" t="s">
        <v>82</v>
      </c>
      <c r="C288" s="25" t="s">
        <v>83</v>
      </c>
      <c r="D288" s="88">
        <v>-28078</v>
      </c>
      <c r="E288" s="25"/>
      <c r="F288" s="25"/>
      <c r="G288" s="25"/>
      <c r="H288" s="25"/>
      <c r="I288" s="25"/>
      <c r="J288" s="23">
        <f t="shared" si="7"/>
        <v>-28078</v>
      </c>
    </row>
    <row r="289" spans="1:10" ht="12.75">
      <c r="A289" s="7"/>
      <c r="B289" s="14" t="s">
        <v>84</v>
      </c>
      <c r="C289" s="25" t="s">
        <v>85</v>
      </c>
      <c r="D289" s="88">
        <v>-1887</v>
      </c>
      <c r="E289" s="25"/>
      <c r="F289" s="25"/>
      <c r="G289" s="25"/>
      <c r="H289" s="25"/>
      <c r="I289" s="25"/>
      <c r="J289" s="23">
        <f t="shared" si="7"/>
        <v>-1887</v>
      </c>
    </row>
    <row r="290" spans="1:10" ht="12.75">
      <c r="A290" s="7"/>
      <c r="B290" s="14" t="s">
        <v>86</v>
      </c>
      <c r="C290" s="25" t="s">
        <v>87</v>
      </c>
      <c r="D290" s="88">
        <v>-145386</v>
      </c>
      <c r="E290" s="25"/>
      <c r="F290" s="25"/>
      <c r="G290" s="25"/>
      <c r="H290" s="25"/>
      <c r="I290" s="25"/>
      <c r="J290" s="23">
        <f t="shared" si="7"/>
        <v>-145386</v>
      </c>
    </row>
    <row r="291" spans="1:10" ht="12.75">
      <c r="A291" s="7"/>
      <c r="B291" s="14" t="s">
        <v>88</v>
      </c>
      <c r="C291" s="25" t="s">
        <v>89</v>
      </c>
      <c r="D291" s="88">
        <v>-35185</v>
      </c>
      <c r="E291" s="25"/>
      <c r="F291" s="25"/>
      <c r="G291" s="25"/>
      <c r="H291" s="25"/>
      <c r="I291" s="25"/>
      <c r="J291" s="23">
        <f t="shared" si="7"/>
        <v>-35185</v>
      </c>
    </row>
    <row r="292" spans="1:10" ht="12.75">
      <c r="A292" s="7"/>
      <c r="B292" s="14">
        <v>395604</v>
      </c>
      <c r="C292" s="25" t="s">
        <v>189</v>
      </c>
      <c r="D292" s="88">
        <v>-52516</v>
      </c>
      <c r="E292" s="25"/>
      <c r="F292" s="25"/>
      <c r="G292" s="25"/>
      <c r="H292" s="25"/>
      <c r="I292" s="25"/>
      <c r="J292" s="23">
        <f t="shared" si="7"/>
        <v>-52516</v>
      </c>
    </row>
    <row r="293" spans="1:10" ht="12.75">
      <c r="A293" s="7"/>
      <c r="B293" s="14">
        <v>395621</v>
      </c>
      <c r="C293" s="25" t="s">
        <v>190</v>
      </c>
      <c r="D293" s="88">
        <v>-13324</v>
      </c>
      <c r="E293" s="25"/>
      <c r="F293" s="25"/>
      <c r="G293" s="25"/>
      <c r="H293" s="25"/>
      <c r="I293" s="25"/>
      <c r="J293" s="23">
        <f t="shared" si="7"/>
        <v>-13324</v>
      </c>
    </row>
    <row r="294" spans="1:10" ht="12.75">
      <c r="A294" s="7"/>
      <c r="B294" s="14" t="s">
        <v>90</v>
      </c>
      <c r="C294" s="25" t="s">
        <v>91</v>
      </c>
      <c r="D294" s="88">
        <v>-5796</v>
      </c>
      <c r="E294" s="25"/>
      <c r="F294" s="25"/>
      <c r="G294" s="25"/>
      <c r="H294" s="25"/>
      <c r="I294" s="25"/>
      <c r="J294" s="23">
        <f t="shared" si="7"/>
        <v>-5796</v>
      </c>
    </row>
    <row r="295" spans="1:10" ht="13.5" thickBot="1">
      <c r="A295" s="7"/>
      <c r="B295" s="14" t="s">
        <v>92</v>
      </c>
      <c r="C295" s="25" t="s">
        <v>93</v>
      </c>
      <c r="D295" s="88">
        <v>119647</v>
      </c>
      <c r="E295" s="25"/>
      <c r="F295" s="25"/>
      <c r="G295" s="25"/>
      <c r="H295" s="25"/>
      <c r="I295" s="25"/>
      <c r="J295" s="23">
        <f t="shared" si="7"/>
        <v>119647</v>
      </c>
    </row>
    <row r="296" spans="1:10" s="28" customFormat="1" ht="13.5" thickBot="1">
      <c r="A296" s="29"/>
      <c r="B296" s="15"/>
      <c r="C296" s="71" t="s">
        <v>405</v>
      </c>
      <c r="D296" s="101">
        <f>SUM(D285:D295)</f>
        <v>-609064</v>
      </c>
      <c r="E296" s="71"/>
      <c r="F296" s="71"/>
      <c r="G296" s="71"/>
      <c r="H296" s="71"/>
      <c r="I296" s="71"/>
      <c r="J296" s="31">
        <f>SUM(J285:J295)</f>
        <v>-609064</v>
      </c>
    </row>
    <row r="297" spans="1:10" ht="15">
      <c r="A297" s="7"/>
      <c r="C297" s="25"/>
      <c r="D297" s="88"/>
      <c r="E297" s="25"/>
      <c r="F297" s="25"/>
      <c r="G297" s="25"/>
      <c r="H297" s="25"/>
      <c r="I297" s="25"/>
      <c r="J297" s="9"/>
    </row>
    <row r="298" spans="1:10" ht="15">
      <c r="A298" s="11">
        <v>3953</v>
      </c>
      <c r="C298" s="63" t="s">
        <v>70</v>
      </c>
      <c r="D298" s="103"/>
      <c r="E298" s="63"/>
      <c r="F298" s="63"/>
      <c r="G298" s="63"/>
      <c r="H298" s="63"/>
      <c r="I298" s="63"/>
      <c r="J298" s="9"/>
    </row>
    <row r="299" spans="1:10" ht="12.75">
      <c r="A299" s="7"/>
      <c r="B299" s="14" t="s">
        <v>55</v>
      </c>
      <c r="C299" s="25" t="s">
        <v>56</v>
      </c>
      <c r="D299" s="88">
        <v>739</v>
      </c>
      <c r="E299" s="25"/>
      <c r="F299" s="25"/>
      <c r="G299" s="25"/>
      <c r="H299" s="25"/>
      <c r="I299" s="25"/>
      <c r="J299" s="23">
        <f>SUM(D299:I299)</f>
        <v>739</v>
      </c>
    </row>
    <row r="300" spans="1:10" ht="12.75">
      <c r="A300" s="7"/>
      <c r="B300" s="14" t="s">
        <v>57</v>
      </c>
      <c r="C300" s="25" t="s">
        <v>58</v>
      </c>
      <c r="D300" s="88">
        <v>-976</v>
      </c>
      <c r="E300" s="25"/>
      <c r="F300" s="25"/>
      <c r="G300" s="25"/>
      <c r="H300" s="25"/>
      <c r="I300" s="25"/>
      <c r="J300" s="23">
        <f aca="true" t="shared" si="8" ref="J300:J305">SUM(D300:I300)</f>
        <v>-976</v>
      </c>
    </row>
    <row r="301" spans="1:10" ht="12.75">
      <c r="A301" s="7"/>
      <c r="B301" s="14" t="s">
        <v>59</v>
      </c>
      <c r="C301" s="25" t="s">
        <v>60</v>
      </c>
      <c r="D301" s="88">
        <v>-168399</v>
      </c>
      <c r="E301" s="25"/>
      <c r="F301" s="25"/>
      <c r="G301" s="25"/>
      <c r="H301" s="25"/>
      <c r="I301" s="25"/>
      <c r="J301" s="23">
        <f t="shared" si="8"/>
        <v>-168399</v>
      </c>
    </row>
    <row r="302" spans="1:10" ht="12.75">
      <c r="A302" s="7"/>
      <c r="B302" s="14" t="s">
        <v>61</v>
      </c>
      <c r="C302" s="25" t="s">
        <v>62</v>
      </c>
      <c r="D302" s="88">
        <v>-84312</v>
      </c>
      <c r="E302" s="25"/>
      <c r="F302" s="25"/>
      <c r="G302" s="25"/>
      <c r="H302" s="25"/>
      <c r="I302" s="25"/>
      <c r="J302" s="23">
        <f t="shared" si="8"/>
        <v>-84312</v>
      </c>
    </row>
    <row r="303" spans="1:10" ht="12.75">
      <c r="A303" s="7"/>
      <c r="B303" s="14" t="s">
        <v>63</v>
      </c>
      <c r="C303" s="25" t="s">
        <v>64</v>
      </c>
      <c r="D303" s="88">
        <v>96490</v>
      </c>
      <c r="E303" s="25"/>
      <c r="F303" s="25"/>
      <c r="G303" s="25"/>
      <c r="H303" s="25"/>
      <c r="I303" s="25"/>
      <c r="J303" s="23">
        <f t="shared" si="8"/>
        <v>96490</v>
      </c>
    </row>
    <row r="304" spans="1:10" ht="12.75">
      <c r="A304" s="7"/>
      <c r="B304" s="14" t="s">
        <v>65</v>
      </c>
      <c r="C304" s="25" t="s">
        <v>66</v>
      </c>
      <c r="D304" s="88">
        <v>-96134</v>
      </c>
      <c r="E304" s="25"/>
      <c r="F304" s="25"/>
      <c r="G304" s="25"/>
      <c r="H304" s="25"/>
      <c r="I304" s="25"/>
      <c r="J304" s="23">
        <f t="shared" si="8"/>
        <v>-96134</v>
      </c>
    </row>
    <row r="305" spans="1:10" ht="13.5" thickBot="1">
      <c r="A305" s="7"/>
      <c r="B305" s="14" t="s">
        <v>67</v>
      </c>
      <c r="C305" s="25" t="s">
        <v>68</v>
      </c>
      <c r="D305" s="88">
        <v>107099</v>
      </c>
      <c r="E305" s="25"/>
      <c r="F305" s="25"/>
      <c r="G305" s="25"/>
      <c r="H305" s="25"/>
      <c r="I305" s="25"/>
      <c r="J305" s="23">
        <f t="shared" si="8"/>
        <v>107099</v>
      </c>
    </row>
    <row r="306" spans="1:10" ht="13.5" thickBot="1">
      <c r="A306" s="7"/>
      <c r="B306" s="49"/>
      <c r="C306" s="72" t="s">
        <v>69</v>
      </c>
      <c r="D306" s="26">
        <f>SUM(D299:D305)</f>
        <v>-145493</v>
      </c>
      <c r="E306" s="72"/>
      <c r="F306" s="72"/>
      <c r="G306" s="72"/>
      <c r="H306" s="72"/>
      <c r="I306" s="72"/>
      <c r="J306" s="26">
        <f>SUM(J299:J305)</f>
        <v>-145493</v>
      </c>
    </row>
    <row r="307" spans="1:10" ht="15">
      <c r="A307" s="7"/>
      <c r="C307" s="25"/>
      <c r="D307" s="88"/>
      <c r="E307" s="25"/>
      <c r="F307" s="25"/>
      <c r="G307" s="25"/>
      <c r="H307" s="25"/>
      <c r="I307" s="25"/>
      <c r="J307" s="9"/>
    </row>
    <row r="308" spans="1:10" ht="12.75">
      <c r="A308" s="11">
        <v>3954</v>
      </c>
      <c r="B308" s="12"/>
      <c r="C308" s="67" t="s">
        <v>49</v>
      </c>
      <c r="D308" s="104"/>
      <c r="E308" s="67"/>
      <c r="F308" s="67"/>
      <c r="G308" s="67"/>
      <c r="H308" s="67"/>
      <c r="I308" s="67"/>
      <c r="J308" s="25"/>
    </row>
    <row r="309" spans="1:10" ht="12" customHeight="1">
      <c r="A309" s="7"/>
      <c r="B309" s="15" t="s">
        <v>50</v>
      </c>
      <c r="C309" s="68" t="s">
        <v>51</v>
      </c>
      <c r="D309" s="23">
        <v>-178000</v>
      </c>
      <c r="E309" s="68"/>
      <c r="F309" s="68"/>
      <c r="G309" s="68"/>
      <c r="H309" s="68"/>
      <c r="I309" s="68"/>
      <c r="J309" s="23">
        <f>SUM(D309:I309)</f>
        <v>-178000</v>
      </c>
    </row>
    <row r="310" spans="1:10" ht="12" customHeight="1" thickBot="1">
      <c r="A310" s="7"/>
      <c r="B310" s="15" t="s">
        <v>52</v>
      </c>
      <c r="C310" s="68" t="s">
        <v>53</v>
      </c>
      <c r="D310" s="23">
        <v>48907</v>
      </c>
      <c r="E310" s="68"/>
      <c r="F310" s="68"/>
      <c r="G310" s="68"/>
      <c r="H310" s="68"/>
      <c r="I310" s="68"/>
      <c r="J310" s="23">
        <f>SUM(D310:I310)</f>
        <v>48907</v>
      </c>
    </row>
    <row r="311" spans="1:10" ht="12" customHeight="1" thickBot="1">
      <c r="A311" s="7"/>
      <c r="B311" s="11"/>
      <c r="C311" s="69" t="s">
        <v>54</v>
      </c>
      <c r="D311" s="101">
        <f>SUM(D309:D310)</f>
        <v>-129093</v>
      </c>
      <c r="E311" s="69"/>
      <c r="F311" s="69"/>
      <c r="G311" s="69"/>
      <c r="H311" s="69"/>
      <c r="I311" s="69"/>
      <c r="J311" s="26">
        <f>SUM(J309:J310)</f>
        <v>-129093</v>
      </c>
    </row>
    <row r="312" spans="1:10" ht="15">
      <c r="A312" s="7"/>
      <c r="B312" s="8"/>
      <c r="C312" s="52"/>
      <c r="D312" s="93"/>
      <c r="E312" s="52"/>
      <c r="F312" s="52"/>
      <c r="G312" s="52"/>
      <c r="H312" s="52"/>
      <c r="I312" s="52"/>
      <c r="J312" s="9"/>
    </row>
    <row r="313" spans="1:10" ht="12.75">
      <c r="A313" s="11">
        <v>3955</v>
      </c>
      <c r="B313" s="12"/>
      <c r="C313" s="67" t="s">
        <v>71</v>
      </c>
      <c r="D313" s="104"/>
      <c r="E313" s="67"/>
      <c r="F313" s="67"/>
      <c r="G313" s="67"/>
      <c r="H313" s="67"/>
      <c r="I313" s="67"/>
      <c r="J313" s="25"/>
    </row>
    <row r="314" spans="1:10" ht="12" customHeight="1" thickBot="1">
      <c r="A314" s="7"/>
      <c r="B314" s="15" t="s">
        <v>72</v>
      </c>
      <c r="C314" s="68" t="s">
        <v>73</v>
      </c>
      <c r="D314" s="23">
        <v>28279</v>
      </c>
      <c r="E314" s="68"/>
      <c r="F314" s="68"/>
      <c r="G314" s="68"/>
      <c r="H314" s="68"/>
      <c r="I314" s="68"/>
      <c r="J314" s="23">
        <f>SUM(D314:I314)</f>
        <v>28279</v>
      </c>
    </row>
    <row r="315" spans="1:10" ht="12" customHeight="1" thickBot="1">
      <c r="A315" s="7"/>
      <c r="B315" s="11"/>
      <c r="C315" s="69" t="s">
        <v>74</v>
      </c>
      <c r="D315" s="101">
        <f>SUM(D314)</f>
        <v>28279</v>
      </c>
      <c r="E315" s="69"/>
      <c r="F315" s="69"/>
      <c r="G315" s="69"/>
      <c r="H315" s="69"/>
      <c r="I315" s="69"/>
      <c r="J315" s="26">
        <f>SUM(J314)</f>
        <v>28279</v>
      </c>
    </row>
    <row r="316" spans="1:10" ht="15">
      <c r="A316" s="7"/>
      <c r="B316" s="8"/>
      <c r="C316" s="52"/>
      <c r="D316" s="93"/>
      <c r="E316" s="52"/>
      <c r="F316" s="52"/>
      <c r="G316" s="52"/>
      <c r="H316" s="52"/>
      <c r="I316" s="52"/>
      <c r="J316" s="9"/>
    </row>
    <row r="317" spans="1:10" ht="12.75">
      <c r="A317" s="11">
        <v>3957</v>
      </c>
      <c r="B317" s="12"/>
      <c r="C317" s="67" t="s">
        <v>378</v>
      </c>
      <c r="D317" s="104"/>
      <c r="E317" s="67"/>
      <c r="F317" s="67"/>
      <c r="G317" s="67"/>
      <c r="H317" s="67"/>
      <c r="I317" s="67"/>
      <c r="J317" s="25" t="s">
        <v>0</v>
      </c>
    </row>
    <row r="318" spans="1:10" ht="12" customHeight="1" thickBot="1">
      <c r="A318" s="7"/>
      <c r="B318" s="15" t="s">
        <v>379</v>
      </c>
      <c r="C318" s="68" t="s">
        <v>53</v>
      </c>
      <c r="D318" s="23">
        <v>193779</v>
      </c>
      <c r="E318" s="68"/>
      <c r="F318" s="68"/>
      <c r="G318" s="68"/>
      <c r="H318" s="68"/>
      <c r="I318" s="68"/>
      <c r="J318" s="23">
        <f>SUM(D318:I318)</f>
        <v>193779</v>
      </c>
    </row>
    <row r="319" spans="1:10" ht="12" customHeight="1" thickBot="1">
      <c r="A319" s="7"/>
      <c r="B319" s="11"/>
      <c r="C319" s="69" t="s">
        <v>380</v>
      </c>
      <c r="D319" s="101">
        <f>SUM(D318)</f>
        <v>193779</v>
      </c>
      <c r="E319" s="69"/>
      <c r="F319" s="69"/>
      <c r="G319" s="69"/>
      <c r="H319" s="69"/>
      <c r="I319" s="69"/>
      <c r="J319" s="26">
        <f>SUM(J318)</f>
        <v>193779</v>
      </c>
    </row>
    <row r="320" spans="1:10" ht="15">
      <c r="A320" s="7"/>
      <c r="B320" s="8"/>
      <c r="C320" s="52"/>
      <c r="D320" s="93"/>
      <c r="E320" s="52"/>
      <c r="F320" s="52"/>
      <c r="G320" s="52"/>
      <c r="H320" s="52"/>
      <c r="I320" s="52"/>
      <c r="J320" s="9"/>
    </row>
    <row r="321" spans="1:18" ht="12.75">
      <c r="A321" s="11">
        <v>3961</v>
      </c>
      <c r="B321" s="12"/>
      <c r="C321" s="67" t="s">
        <v>7</v>
      </c>
      <c r="D321" s="104"/>
      <c r="E321" s="67"/>
      <c r="F321" s="67"/>
      <c r="G321" s="67"/>
      <c r="H321" s="67"/>
      <c r="I321" s="67"/>
      <c r="J321" s="25" t="s">
        <v>0</v>
      </c>
      <c r="Q321" t="s">
        <v>0</v>
      </c>
      <c r="R321" t="s">
        <v>0</v>
      </c>
    </row>
    <row r="322" spans="2:18" ht="12.75">
      <c r="B322" s="13" t="s">
        <v>9</v>
      </c>
      <c r="C322" s="25" t="s">
        <v>10</v>
      </c>
      <c r="D322" s="88">
        <v>16746</v>
      </c>
      <c r="E322" s="25"/>
      <c r="F322" s="25"/>
      <c r="G322" s="25"/>
      <c r="H322" s="25"/>
      <c r="I322" s="25"/>
      <c r="J322" s="21">
        <f>SUM(D322:I322)</f>
        <v>16746</v>
      </c>
      <c r="Q322" t="s">
        <v>0</v>
      </c>
      <c r="R322" t="s">
        <v>0</v>
      </c>
    </row>
    <row r="323" spans="2:18" ht="12.75">
      <c r="B323" s="14">
        <v>678387</v>
      </c>
      <c r="C323" s="25" t="s">
        <v>11</v>
      </c>
      <c r="D323" s="88">
        <v>7151</v>
      </c>
      <c r="E323" s="25"/>
      <c r="F323" s="25"/>
      <c r="G323" s="25"/>
      <c r="H323" s="25"/>
      <c r="I323" s="25"/>
      <c r="J323" s="21">
        <f>SUM(D323:I323)</f>
        <v>7151</v>
      </c>
      <c r="Q323" t="s">
        <v>0</v>
      </c>
      <c r="R323" t="s">
        <v>0</v>
      </c>
    </row>
    <row r="324" spans="2:17" ht="13.5" thickBot="1">
      <c r="B324" s="14">
        <v>678438</v>
      </c>
      <c r="C324" s="25" t="s">
        <v>8</v>
      </c>
      <c r="D324" s="88">
        <v>88</v>
      </c>
      <c r="E324" s="25"/>
      <c r="F324" s="25"/>
      <c r="G324" s="25"/>
      <c r="H324" s="25"/>
      <c r="I324" s="25"/>
      <c r="J324" s="21">
        <f>SUM(D324:I324)</f>
        <v>88</v>
      </c>
      <c r="Q324" t="s">
        <v>0</v>
      </c>
    </row>
    <row r="325" spans="3:18" ht="13.5" thickBot="1">
      <c r="C325" s="60" t="s">
        <v>12</v>
      </c>
      <c r="D325" s="101">
        <f>SUM(D322:D324)</f>
        <v>23985</v>
      </c>
      <c r="E325" s="60"/>
      <c r="F325" s="60"/>
      <c r="G325" s="60"/>
      <c r="H325" s="60"/>
      <c r="I325" s="60"/>
      <c r="J325" s="22">
        <f>SUM(J322:J324)</f>
        <v>23985</v>
      </c>
      <c r="Q325" t="s">
        <v>0</v>
      </c>
      <c r="R325" t="s">
        <v>0</v>
      </c>
    </row>
    <row r="326" spans="3:10" ht="12.75">
      <c r="C326" s="25"/>
      <c r="D326" s="88"/>
      <c r="E326" s="25"/>
      <c r="F326" s="25"/>
      <c r="G326" s="25"/>
      <c r="H326" s="25"/>
      <c r="I326" s="25"/>
      <c r="J326" s="25"/>
    </row>
    <row r="327" spans="1:10" ht="12.75">
      <c r="A327" s="11">
        <v>3965</v>
      </c>
      <c r="C327" s="67" t="s">
        <v>32</v>
      </c>
      <c r="D327" s="104"/>
      <c r="E327" s="67"/>
      <c r="F327" s="67"/>
      <c r="G327" s="67"/>
      <c r="H327" s="67"/>
      <c r="I327" s="67"/>
      <c r="J327" s="25"/>
    </row>
    <row r="328" spans="1:10" ht="13.5" thickBot="1">
      <c r="A328" s="7"/>
      <c r="B328" s="11" t="s">
        <v>33</v>
      </c>
      <c r="C328" s="68" t="s">
        <v>34</v>
      </c>
      <c r="D328" s="23">
        <v>367</v>
      </c>
      <c r="E328" s="68"/>
      <c r="F328" s="68"/>
      <c r="G328" s="68"/>
      <c r="H328" s="68"/>
      <c r="I328" s="68"/>
      <c r="J328" s="23">
        <f>SUM(D328:I328)</f>
        <v>367</v>
      </c>
    </row>
    <row r="329" spans="3:10" ht="13.5" thickBot="1">
      <c r="C329" s="60" t="s">
        <v>35</v>
      </c>
      <c r="D329" s="101">
        <f>SUM(D328)</f>
        <v>367</v>
      </c>
      <c r="E329" s="60"/>
      <c r="F329" s="60"/>
      <c r="G329" s="60"/>
      <c r="H329" s="60"/>
      <c r="I329" s="60"/>
      <c r="J329" s="22">
        <f>SUM(J328)</f>
        <v>367</v>
      </c>
    </row>
    <row r="330" ht="12.75">
      <c r="A330" s="11"/>
    </row>
    <row r="331" spans="1:10" ht="12.75">
      <c r="A331" s="11"/>
      <c r="C331" s="27" t="s">
        <v>271</v>
      </c>
      <c r="D331" s="90">
        <f>SUM(D6:D329)/2</f>
        <v>17625223</v>
      </c>
      <c r="J331" s="45" t="s">
        <v>0</v>
      </c>
    </row>
    <row r="332" spans="1:10" ht="12.75">
      <c r="A332" s="11"/>
      <c r="C332" s="27"/>
      <c r="D332" s="90"/>
      <c r="J332" s="45"/>
    </row>
    <row r="333" spans="1:4" ht="12.75">
      <c r="A333" s="11"/>
      <c r="C333" s="27" t="s">
        <v>267</v>
      </c>
      <c r="D333" s="90">
        <f>'[1]Sheet1'!$D$15</f>
        <v>-4899308</v>
      </c>
    </row>
    <row r="334" spans="1:10" ht="12.75">
      <c r="A334" s="11"/>
      <c r="C334" s="27"/>
      <c r="D334" s="90"/>
      <c r="J334" s="45"/>
    </row>
    <row r="335" spans="1:10" ht="12.75">
      <c r="A335" s="11"/>
      <c r="C335" s="27" t="s">
        <v>268</v>
      </c>
      <c r="D335" s="90">
        <f>'[2]Sheet1'!$D$18</f>
        <v>-2173092</v>
      </c>
      <c r="J335" s="45"/>
    </row>
    <row r="336" spans="1:10" ht="12.75">
      <c r="A336" s="11"/>
      <c r="C336" s="27"/>
      <c r="D336" s="90"/>
      <c r="J336" s="45"/>
    </row>
    <row r="337" spans="1:10" ht="12.75">
      <c r="A337" s="11"/>
      <c r="C337" s="27" t="s">
        <v>269</v>
      </c>
      <c r="D337" s="90">
        <f>'[3]Sheet1'!$D$83</f>
        <v>-5113449</v>
      </c>
      <c r="J337" s="45"/>
    </row>
    <row r="338" ht="12.75">
      <c r="A338" s="11"/>
    </row>
    <row r="339" spans="1:4" ht="12.75">
      <c r="A339" s="11"/>
      <c r="C339" s="27" t="s">
        <v>270</v>
      </c>
      <c r="D339" s="90">
        <f>'[4]Sheet1'!$D$8</f>
        <v>20</v>
      </c>
    </row>
    <row r="340" spans="1:4" ht="12.75">
      <c r="A340" s="11"/>
      <c r="C340" s="27"/>
      <c r="D340" s="90"/>
    </row>
    <row r="341" spans="1:4" ht="15">
      <c r="A341" s="11"/>
      <c r="C341" s="27" t="s">
        <v>272</v>
      </c>
      <c r="D341" s="92">
        <f>'[5]Sheet1'!$D$14</f>
        <v>-1151</v>
      </c>
    </row>
    <row r="342" ht="12.75">
      <c r="A342" s="11"/>
    </row>
    <row r="343" spans="1:4" ht="12.75">
      <c r="A343" s="11"/>
      <c r="C343" s="27" t="s">
        <v>209</v>
      </c>
      <c r="D343" s="90">
        <f>SUM(D331:D341)</f>
        <v>5438243</v>
      </c>
    </row>
    <row r="344" ht="12.75">
      <c r="A344" s="11"/>
    </row>
    <row r="345" ht="12.75">
      <c r="A345" s="11"/>
    </row>
    <row r="346" ht="12.75">
      <c r="A346" s="11"/>
    </row>
    <row r="347" ht="12.75">
      <c r="A347" s="11"/>
    </row>
    <row r="348" ht="12.75">
      <c r="A348" s="11"/>
    </row>
    <row r="349" ht="12.75">
      <c r="A349" s="11"/>
    </row>
    <row r="350" ht="12.75">
      <c r="A350" s="11"/>
    </row>
    <row r="351" ht="12.75">
      <c r="A351" s="11"/>
    </row>
    <row r="352" ht="12.75">
      <c r="A352" s="11"/>
    </row>
    <row r="353" ht="12.75">
      <c r="A353" s="11"/>
    </row>
    <row r="354" ht="12.75">
      <c r="A354" s="11"/>
    </row>
    <row r="355" ht="12.75">
      <c r="A355" s="11"/>
    </row>
  </sheetData>
  <printOptions gridLines="1" horizontalCentered="1"/>
  <pageMargins left="0.2" right="0.2" top="1" bottom="1" header="0.5" footer="0.5"/>
  <pageSetup horizontalDpi="600" verticalDpi="600" orientation="landscape" scale="90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Bobby Faucette</dc:creator>
  <cp:keywords/>
  <dc:description/>
  <cp:lastModifiedBy>King County</cp:lastModifiedBy>
  <cp:lastPrinted>2007-08-06T15:54:06Z</cp:lastPrinted>
  <dcterms:created xsi:type="dcterms:W3CDTF">2007-06-04T17:55:59Z</dcterms:created>
  <dcterms:modified xsi:type="dcterms:W3CDTF">2007-08-08T22:28:26Z</dcterms:modified>
  <cp:category/>
  <cp:version/>
  <cp:contentType/>
  <cp:contentStatus/>
</cp:coreProperties>
</file>