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15"/>
  <workbookPr defaultThemeVersion="124226"/>
  <bookViews>
    <workbookView xWindow="65426" yWindow="65426" windowWidth="19420" windowHeight="10420" activeTab="0"/>
  </bookViews>
  <sheets>
    <sheet name="FiscalNote" sheetId="2" r:id="rId1"/>
    <sheet name="AnnualSummary" sheetId="3" state="hidden" r:id="rId2"/>
    <sheet name="Template" sheetId="1" state="hidden" r:id="rId3"/>
  </sheets>
  <definedNames>
    <definedName name="_xlnm.Print_Area" localSheetId="0">'FiscalNote'!$A$1:$G$41</definedName>
    <definedName name="_xlnm.Print_Area" localSheetId="2">'Template'!$A$1:$G$41</definedName>
  </definedNames>
  <calcPr calcId="191028"/>
  <extLst/>
</workbook>
</file>

<file path=xl/sharedStrings.xml><?xml version="1.0" encoding="utf-8"?>
<sst xmlns="http://schemas.openxmlformats.org/spreadsheetml/2006/main" count="83" uniqueCount="62">
  <si>
    <t>2019/2020 FISCAL NOTE</t>
  </si>
  <si>
    <t>Ordinance/Motion:    2020-XXXX</t>
  </si>
  <si>
    <t>AN ORDINANCE authorizing the issuance of sewer revenue bonds and limited tax general</t>
  </si>
  <si>
    <t xml:space="preserve">obligation bonds (payable from sewer revenues) of the county in an aggregate principal </t>
  </si>
  <si>
    <t xml:space="preserve">amount not to exceed $825,000,000 to provide funds for acquiring and constructing </t>
  </si>
  <si>
    <t>improvements to the sewer system.</t>
  </si>
  <si>
    <t>Affected Agency and/or Agencies:   Wastewater Treatment Division, Department of Natural Resources</t>
  </si>
  <si>
    <t>Note Prepared By:   Nigel Lewis, 263-2857</t>
  </si>
  <si>
    <t>Dan Kaplan, 477-5199</t>
  </si>
  <si>
    <t>Date Prepared:</t>
  </si>
  <si>
    <t>March 3, 2020</t>
  </si>
  <si>
    <t>Note Reviewed By:   Nigel Lewis, 263-2857</t>
  </si>
  <si>
    <t>Date Reviewed:</t>
  </si>
  <si>
    <t>Description of request:</t>
  </si>
  <si>
    <t xml:space="preserve">WTD's financial plan that supports its proposed 2021  monthly sewer rate includes approximately $817 million in capital spending for 2020 and the 2021/2022 biennium. The requested new money authorization of $825 million provides sufficient capacity to allow for issuance of parity bonds for the remainder of the current and the next biennium for WTD's capital program   and to accomodate the probable award of a $100 milliion WIFIA loan for the Ship Canal Water Quality Project.  </t>
  </si>
  <si>
    <t>Revenue to:</t>
  </si>
  <si>
    <t>Agency</t>
  </si>
  <si>
    <t>Fund Code</t>
  </si>
  <si>
    <t>Revenue Source</t>
  </si>
  <si>
    <t>2019/2020</t>
  </si>
  <si>
    <t>2021/2022</t>
  </si>
  <si>
    <t>2023/2024</t>
  </si>
  <si>
    <t>Water Quality</t>
  </si>
  <si>
    <t>Bond Proceeds</t>
  </si>
  <si>
    <t xml:space="preserve">TOTAL </t>
  </si>
  <si>
    <t>Expenditures from:</t>
  </si>
  <si>
    <t>Department</t>
  </si>
  <si>
    <t>Sewer Revenue Bond Fund</t>
  </si>
  <si>
    <t>Exec Services</t>
  </si>
  <si>
    <t>TOTAL</t>
  </si>
  <si>
    <t xml:space="preserve">Expenditures by Categories: </t>
  </si>
  <si>
    <t>Wastewater debt service expense</t>
  </si>
  <si>
    <t>Does this legislation require a budget supplemental?  No</t>
  </si>
  <si>
    <t xml:space="preserve">Notes and Assumptions:  This legislation has no impact on any prior biennium. Expense impacts were developed from assumptions included in the six-year financial plan submitted and assume $102 million of fixed rate parity debt in 2020;  authorization of a $100 million WIFIA loan for the Ship Canal Water Quality Project that will be issued as fixed rate parity debt through 2026, and $60 million of parity debt in 2022, along with a $52 million draw on the Georgetown WIFIA loan, which, subject to market, will be refinanced with parity debt if interest rates fall below its 3.06% WIFIA loan rate.  Projected borrowing is based on a 3.50% rate in 2020 and a 5% rate in 2022 and an 85% accomplishment rate for the capital program.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</si>
  <si>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</si>
  <si>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New Bond Issuance</t>
  </si>
  <si>
    <t>Biennium</t>
  </si>
  <si>
    <t>Bond proceeds</t>
  </si>
  <si>
    <t xml:space="preserve"> </t>
  </si>
  <si>
    <t>15% excess, 2017-2020</t>
  </si>
  <si>
    <t>Variable rate debt</t>
  </si>
  <si>
    <t>Fixed rate debt</t>
  </si>
  <si>
    <t>VRDB debt</t>
  </si>
  <si>
    <t>Debt Service</t>
  </si>
  <si>
    <t>Fixed Rate</t>
  </si>
  <si>
    <t>Variable Interest</t>
  </si>
  <si>
    <t>Total debt service</t>
  </si>
  <si>
    <t>Source</t>
  </si>
  <si>
    <t>F:\CapitalFinanceGroup\Sewer Rates\2018 Rate\WTDSRM2018Recommended.xlsm</t>
  </si>
  <si>
    <t>Capital</t>
  </si>
  <si>
    <t>15% excess</t>
  </si>
  <si>
    <t>2015/2016 FISCAL NOTE</t>
  </si>
  <si>
    <t>Ordinance/Motion:    2015-XXXX</t>
  </si>
  <si>
    <t xml:space="preserve">Title:   </t>
  </si>
  <si>
    <t xml:space="preserve">Affected Agency and/or Agencies:   </t>
  </si>
  <si>
    <t xml:space="preserve">Note Prepared By:  </t>
  </si>
  <si>
    <t xml:space="preserve">Note Reviewed By:   </t>
  </si>
  <si>
    <t>2015/2016</t>
  </si>
  <si>
    <t>2017/2018</t>
  </si>
  <si>
    <t xml:space="preserve">Expenditures by Categories </t>
  </si>
  <si>
    <t>Does this legislation require a budget supplemental?</t>
  </si>
  <si>
    <t xml:space="preserve">Notes and Assumptions: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</si>
</sst>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right/>
      <top style="thin"/>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5" fontId="1" fillId="0" borderId="7" xfId="0" applyNumberFormat="1" applyFont="1" applyBorder="1"/>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166" fontId="3" fillId="0" borderId="25"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166" fontId="1" fillId="0" borderId="10" xfId="16" applyNumberFormat="1" applyFont="1" applyBorder="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166" fontId="1" fillId="0" borderId="10" xfId="16" applyNumberFormat="1" applyFont="1" applyBorder="1" applyAlignment="1">
      <alignment wrapText="1"/>
    </xf>
    <xf numFmtId="14" fontId="1" fillId="0" borderId="0" xfId="0" applyNumberFormat="1" applyFont="1" applyBorder="1" applyAlignment="1" quotePrefix="1">
      <alignment horizontal="left"/>
    </xf>
    <xf numFmtId="37" fontId="0" fillId="0" borderId="21" xfId="0" applyNumberFormat="1" applyBorder="1"/>
    <xf numFmtId="166" fontId="1" fillId="0" borderId="29" xfId="16" applyNumberFormat="1" applyFont="1" applyBorder="1"/>
    <xf numFmtId="166" fontId="0" fillId="0" borderId="31" xfId="0" applyNumberFormat="1" applyBorder="1"/>
    <xf numFmtId="6" fontId="0" fillId="0" borderId="0" xfId="0" applyNumberFormat="1"/>
    <xf numFmtId="0" fontId="1" fillId="0" borderId="0" xfId="0" applyFont="1" applyBorder="1"/>
    <xf numFmtId="0" fontId="9" fillId="0" borderId="0" xfId="0" applyFont="1" applyFill="1" applyBorder="1" applyAlignment="1">
      <alignment horizontal="left" vertical="top" wrapText="1"/>
    </xf>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2" borderId="37" xfId="0" applyFont="1" applyFill="1" applyBorder="1" applyAlignment="1">
      <alignment horizontal="left" wrapText="1"/>
    </xf>
    <xf numFmtId="0" fontId="1" fillId="0" borderId="0" xfId="0" applyFont="1" applyBorder="1" applyAlignment="1">
      <alignmen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lewisn\AppData\Local\Microsoft\Windows\Temporary%20Internet%20Files\Sewer%20Rates\2018%20Rate\WTDSRM2018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2"/>
  <sheetViews>
    <sheetView tabSelected="1" workbookViewId="0" topLeftCell="A1">
      <selection activeCell="A41" sqref="A41:G41"/>
    </sheetView>
  </sheetViews>
  <sheetFormatPr defaultColWidth="9.140625" defaultRowHeight="12.75"/>
  <cols>
    <col min="1" max="1" width="16.57421875" style="0" customWidth="1"/>
    <col min="2" max="2" width="19.28125" style="0" customWidth="1"/>
    <col min="3" max="3" width="18.00390625" style="0" customWidth="1"/>
    <col min="4" max="4" width="18.28125" style="0" bestFit="1" customWidth="1"/>
    <col min="5" max="5" width="15.00390625" style="0" bestFit="1" customWidth="1"/>
    <col min="6" max="6" width="14.421875" style="0" customWidth="1"/>
    <col min="7" max="7" width="13.7109375" style="0" bestFit="1" customWidth="1"/>
    <col min="11" max="11" width="9.7109375" style="0" bestFit="1" customWidth="1"/>
  </cols>
  <sheetData>
    <row r="1" spans="1:9" ht="17.25" customHeight="1">
      <c r="A1" s="71" t="s">
        <v>0</v>
      </c>
      <c r="B1" s="2"/>
      <c r="C1" s="2"/>
      <c r="D1" s="2"/>
      <c r="E1" s="2"/>
      <c r="F1" s="2"/>
      <c r="G1" s="2"/>
      <c r="H1" s="1"/>
      <c r="I1" s="1"/>
    </row>
    <row r="2" spans="1:8" ht="14.1" thickBot="1">
      <c r="A2" s="28"/>
      <c r="B2" s="2"/>
      <c r="C2" s="2"/>
      <c r="D2" s="2"/>
      <c r="E2" s="2"/>
      <c r="F2" s="2"/>
      <c r="G2" s="2"/>
      <c r="H2" s="3"/>
    </row>
    <row r="3" spans="1:8" ht="18" customHeight="1" thickTop="1">
      <c r="A3" s="4" t="s">
        <v>1</v>
      </c>
      <c r="B3" s="5"/>
      <c r="C3" s="6"/>
      <c r="D3" s="6"/>
      <c r="E3" s="6"/>
      <c r="F3" s="6"/>
      <c r="G3" s="7"/>
      <c r="H3" s="3"/>
    </row>
    <row r="4" spans="1:8" ht="18" customHeight="1">
      <c r="A4" s="8"/>
      <c r="B4" s="99" t="s">
        <v>2</v>
      </c>
      <c r="C4" s="99"/>
      <c r="D4" s="99"/>
      <c r="E4" s="99"/>
      <c r="F4" s="99"/>
      <c r="G4" s="11"/>
      <c r="H4" s="3"/>
    </row>
    <row r="5" spans="1:7" ht="18" customHeight="1">
      <c r="A5" s="8"/>
      <c r="B5" s="99" t="s">
        <v>3</v>
      </c>
      <c r="C5" s="99"/>
      <c r="D5" s="99"/>
      <c r="E5" s="99"/>
      <c r="F5" s="99"/>
      <c r="G5" s="13"/>
    </row>
    <row r="6" spans="1:7" ht="18" customHeight="1">
      <c r="A6" s="8"/>
      <c r="B6" s="99" t="s">
        <v>4</v>
      </c>
      <c r="C6" s="99"/>
      <c r="D6" s="99"/>
      <c r="E6" s="99"/>
      <c r="F6" s="99"/>
      <c r="G6" s="13"/>
    </row>
    <row r="7" spans="1:7" ht="18" customHeight="1">
      <c r="A7" s="8"/>
      <c r="B7" s="99" t="s">
        <v>5</v>
      </c>
      <c r="C7" s="99"/>
      <c r="D7" s="99"/>
      <c r="E7" s="99"/>
      <c r="F7" s="99"/>
      <c r="G7" s="13"/>
    </row>
    <row r="8" spans="1:7" ht="18" customHeight="1">
      <c r="A8" s="8"/>
      <c r="B8" s="99"/>
      <c r="C8" s="99"/>
      <c r="D8" s="99"/>
      <c r="E8" s="99"/>
      <c r="F8" s="99"/>
      <c r="G8" s="13"/>
    </row>
    <row r="9" spans="1:7" ht="18" customHeight="1">
      <c r="A9" s="12" t="s">
        <v>6</v>
      </c>
      <c r="B9" s="99"/>
      <c r="C9" s="99"/>
      <c r="D9" s="99"/>
      <c r="E9" s="99"/>
      <c r="F9" s="99"/>
      <c r="G9" s="13"/>
    </row>
    <row r="10" spans="1:7" ht="18" customHeight="1">
      <c r="A10" s="12" t="s">
        <v>7</v>
      </c>
      <c r="B10" s="99" t="s">
        <v>8</v>
      </c>
      <c r="C10" s="99"/>
      <c r="D10" s="99"/>
      <c r="E10" s="99"/>
      <c r="F10" s="99"/>
      <c r="G10" s="13"/>
    </row>
    <row r="11" spans="1:7" ht="18" customHeight="1">
      <c r="A11" s="12" t="s">
        <v>9</v>
      </c>
      <c r="B11" s="94" t="s">
        <v>10</v>
      </c>
      <c r="C11" s="99"/>
      <c r="D11" s="99"/>
      <c r="E11" s="99"/>
      <c r="F11" s="99"/>
      <c r="G11" s="13"/>
    </row>
    <row r="12" spans="1:7" ht="18" customHeight="1">
      <c r="A12" s="12" t="s">
        <v>11</v>
      </c>
      <c r="B12" s="99"/>
      <c r="C12" s="99"/>
      <c r="D12" s="99"/>
      <c r="E12" s="99"/>
      <c r="F12" s="99"/>
      <c r="G12" s="13"/>
    </row>
    <row r="13" spans="1:7" ht="18" customHeight="1">
      <c r="A13" s="12"/>
      <c r="B13" s="99"/>
      <c r="C13" s="99"/>
      <c r="D13" s="99"/>
      <c r="E13" s="99"/>
      <c r="F13" s="99"/>
      <c r="G13" s="13"/>
    </row>
    <row r="14" spans="1:7" ht="18" customHeight="1">
      <c r="A14" s="12"/>
      <c r="B14" s="99"/>
      <c r="C14" s="99"/>
      <c r="D14" s="99"/>
      <c r="E14" s="99"/>
      <c r="F14" s="99"/>
      <c r="G14" s="13"/>
    </row>
    <row r="15" spans="1:7" ht="18" customHeight="1" thickBot="1">
      <c r="A15" s="14" t="s">
        <v>12</v>
      </c>
      <c r="B15" s="72"/>
      <c r="C15" s="15"/>
      <c r="D15" s="15"/>
      <c r="E15" s="15"/>
      <c r="F15" s="15"/>
      <c r="G15" s="16"/>
    </row>
    <row r="16" spans="1:7" ht="18" customHeight="1" thickTop="1">
      <c r="A16" s="17"/>
      <c r="C16" s="17"/>
      <c r="D16" s="99"/>
      <c r="E16" s="99"/>
      <c r="F16" s="99"/>
      <c r="G16" s="99"/>
    </row>
    <row r="17" spans="1:7" ht="18" customHeight="1">
      <c r="A17" s="38" t="s">
        <v>13</v>
      </c>
      <c r="C17" s="17"/>
      <c r="D17" s="17"/>
      <c r="E17" s="17"/>
      <c r="F17" s="17"/>
      <c r="G17" s="17"/>
    </row>
    <row r="18" spans="1:7" ht="1.5" customHeight="1">
      <c r="A18" s="38"/>
      <c r="C18" s="17"/>
      <c r="D18" s="17"/>
      <c r="E18" s="17"/>
      <c r="F18" s="17"/>
      <c r="G18" s="17"/>
    </row>
    <row r="19" spans="1:9" ht="12.95" hidden="1">
      <c r="A19" s="85"/>
      <c r="B19" s="86"/>
      <c r="C19" s="86"/>
      <c r="D19" s="86"/>
      <c r="E19" s="87"/>
      <c r="F19" s="87"/>
      <c r="G19" s="87"/>
      <c r="H19" s="87"/>
      <c r="I19" s="52"/>
    </row>
    <row r="20" spans="1:9" ht="77.25" customHeight="1">
      <c r="A20" s="100" t="s">
        <v>14</v>
      </c>
      <c r="B20" s="100"/>
      <c r="C20" s="100"/>
      <c r="D20" s="100"/>
      <c r="E20" s="100"/>
      <c r="F20" s="100"/>
      <c r="G20" s="100"/>
      <c r="H20" s="87"/>
      <c r="I20" s="52"/>
    </row>
    <row r="21" spans="1:7" ht="6" customHeight="1">
      <c r="A21" s="68"/>
      <c r="B21" s="68"/>
      <c r="C21" s="68"/>
      <c r="D21" s="68"/>
      <c r="E21" s="68"/>
      <c r="F21" s="68"/>
      <c r="G21" s="68"/>
    </row>
    <row r="22" spans="1:7" ht="18" customHeight="1" thickBot="1">
      <c r="A22" s="39" t="s">
        <v>15</v>
      </c>
      <c r="B22" s="99"/>
      <c r="C22" s="17"/>
      <c r="D22" s="17"/>
      <c r="E22" s="17"/>
      <c r="F22" s="17"/>
      <c r="G22" s="17"/>
    </row>
    <row r="23" spans="1:9" ht="13.5">
      <c r="A23" s="29" t="s">
        <v>16</v>
      </c>
      <c r="B23" s="30"/>
      <c r="C23" s="48" t="s">
        <v>17</v>
      </c>
      <c r="D23" s="48" t="s">
        <v>18</v>
      </c>
      <c r="E23" s="49" t="s">
        <v>19</v>
      </c>
      <c r="F23" s="54" t="s">
        <v>20</v>
      </c>
      <c r="G23" s="54" t="s">
        <v>21</v>
      </c>
      <c r="I23" s="51"/>
    </row>
    <row r="24" spans="1:7" ht="18" customHeight="1">
      <c r="A24" s="32" t="s">
        <v>22</v>
      </c>
      <c r="B24" s="22"/>
      <c r="C24" s="55">
        <v>3610</v>
      </c>
      <c r="D24" s="55" t="s">
        <v>23</v>
      </c>
      <c r="E24" s="88">
        <v>102041000</v>
      </c>
      <c r="F24" s="88">
        <v>59876000</v>
      </c>
      <c r="G24" s="96">
        <v>0</v>
      </c>
    </row>
    <row r="25" spans="1:7" ht="18" customHeight="1">
      <c r="A25" s="32"/>
      <c r="B25" s="22"/>
      <c r="C25" s="57"/>
      <c r="D25" s="55"/>
      <c r="E25" s="19"/>
      <c r="F25" s="19"/>
      <c r="G25" s="63"/>
    </row>
    <row r="26" spans="1:7" ht="18" customHeight="1" thickBot="1">
      <c r="A26" s="33"/>
      <c r="B26" s="34" t="s">
        <v>24</v>
      </c>
      <c r="C26" s="58"/>
      <c r="D26" s="58"/>
      <c r="E26" s="79">
        <f>SUM(E24:E25)</f>
        <v>102041000</v>
      </c>
      <c r="F26" s="79">
        <f>SUM(F24:F25)</f>
        <v>59876000</v>
      </c>
      <c r="G26" s="79">
        <f>SUM(G24:G25)</f>
        <v>0</v>
      </c>
    </row>
    <row r="27" spans="1:7" ht="18" customHeight="1">
      <c r="A27" s="17"/>
      <c r="B27" s="17"/>
      <c r="C27" s="59"/>
      <c r="D27" s="59"/>
      <c r="E27" s="21"/>
      <c r="F27" s="21"/>
      <c r="G27" s="21"/>
    </row>
    <row r="28" spans="1:7" ht="18" customHeight="1" thickBot="1">
      <c r="A28" s="38" t="s">
        <v>25</v>
      </c>
      <c r="B28" s="99"/>
      <c r="C28" s="60"/>
      <c r="D28" s="59"/>
      <c r="E28" s="17"/>
      <c r="F28" s="17"/>
      <c r="G28" s="17"/>
    </row>
    <row r="29" spans="1:7" ht="16.5" customHeight="1">
      <c r="A29" s="29" t="s">
        <v>16</v>
      </c>
      <c r="B29" s="30"/>
      <c r="C29" s="48" t="s">
        <v>17</v>
      </c>
      <c r="D29" s="31" t="s">
        <v>26</v>
      </c>
      <c r="E29" s="48" t="str">
        <f>E23</f>
        <v>2019/2020</v>
      </c>
      <c r="F29" s="48" t="str">
        <f aca="true" t="shared" si="0" ref="F29:G29">F23</f>
        <v>2021/2022</v>
      </c>
      <c r="G29" s="48" t="str">
        <f t="shared" si="0"/>
        <v>2023/2024</v>
      </c>
    </row>
    <row r="30" spans="1:7" ht="18" customHeight="1">
      <c r="A30" s="32" t="s">
        <v>27</v>
      </c>
      <c r="B30" s="22"/>
      <c r="C30" s="55">
        <v>8920</v>
      </c>
      <c r="D30" s="55" t="s">
        <v>28</v>
      </c>
      <c r="E30" s="93">
        <v>0</v>
      </c>
      <c r="F30" s="93">
        <v>12699000</v>
      </c>
      <c r="G30" s="96">
        <v>12699000</v>
      </c>
    </row>
    <row r="31" spans="1:12" ht="18" customHeight="1">
      <c r="A31" s="32"/>
      <c r="B31" s="22"/>
      <c r="C31" s="57"/>
      <c r="D31" s="55"/>
      <c r="E31" s="19"/>
      <c r="F31" s="19"/>
      <c r="G31" s="63"/>
      <c r="K31" s="98"/>
      <c r="L31" s="98"/>
    </row>
    <row r="32" spans="1:8" ht="18" customHeight="1" thickBot="1">
      <c r="A32" s="33"/>
      <c r="B32" s="34" t="s">
        <v>29</v>
      </c>
      <c r="C32" s="58"/>
      <c r="D32" s="58"/>
      <c r="E32" s="80">
        <f>SUM(E30:E31)</f>
        <v>0</v>
      </c>
      <c r="F32" s="80">
        <f>SUM(F30:F31)</f>
        <v>12699000</v>
      </c>
      <c r="G32" s="81">
        <f>SUM(G30:G31)</f>
        <v>12699000</v>
      </c>
      <c r="H32" s="46"/>
    </row>
    <row r="33" spans="1:7" ht="18" customHeight="1">
      <c r="A33" s="17"/>
      <c r="B33" s="17"/>
      <c r="C33" s="17"/>
      <c r="D33" s="17"/>
      <c r="E33" s="21"/>
      <c r="F33" s="21"/>
      <c r="G33" s="21"/>
    </row>
    <row r="34" spans="1:7" ht="18" customHeight="1" thickBot="1">
      <c r="A34" s="38" t="s">
        <v>30</v>
      </c>
      <c r="B34" s="99"/>
      <c r="C34" s="99"/>
      <c r="D34" s="99"/>
      <c r="E34" s="17"/>
      <c r="F34" s="17"/>
      <c r="G34" s="17"/>
    </row>
    <row r="35" spans="1:9" ht="36" customHeight="1">
      <c r="A35" s="29"/>
      <c r="B35" s="30"/>
      <c r="C35" s="35"/>
      <c r="D35" s="36"/>
      <c r="E35" s="48" t="str">
        <f>E23</f>
        <v>2019/2020</v>
      </c>
      <c r="F35" s="31" t="str">
        <f>F23</f>
        <v>2021/2022</v>
      </c>
      <c r="G35" s="66" t="str">
        <f>G23</f>
        <v>2023/2024</v>
      </c>
      <c r="H35" s="25"/>
      <c r="I35" s="25"/>
    </row>
    <row r="36" spans="1:9" ht="18" customHeight="1">
      <c r="A36" s="32" t="s">
        <v>31</v>
      </c>
      <c r="B36" s="18"/>
      <c r="C36" s="23"/>
      <c r="D36" s="24"/>
      <c r="E36" s="93">
        <f>E30</f>
        <v>0</v>
      </c>
      <c r="F36" s="93">
        <f aca="true" t="shared" si="1" ref="F36:G36">F30</f>
        <v>12699000</v>
      </c>
      <c r="G36" s="96">
        <f t="shared" si="1"/>
        <v>12699000</v>
      </c>
      <c r="H36" s="25"/>
      <c r="I36" s="25"/>
    </row>
    <row r="37" spans="1:9" ht="18" customHeight="1">
      <c r="A37" s="32"/>
      <c r="B37" s="18"/>
      <c r="C37" s="18"/>
      <c r="D37" s="22"/>
      <c r="E37" s="19"/>
      <c r="F37" s="19"/>
      <c r="G37" s="63"/>
      <c r="H37" s="26"/>
      <c r="I37" s="26"/>
    </row>
    <row r="38" spans="1:7" ht="18" customHeight="1">
      <c r="A38" s="40"/>
      <c r="B38" s="41"/>
      <c r="C38" s="41"/>
      <c r="D38" s="42"/>
      <c r="E38" s="43"/>
      <c r="F38" s="43"/>
      <c r="G38" s="44"/>
    </row>
    <row r="39" spans="1:9" ht="18" customHeight="1" thickBot="1">
      <c r="A39" s="33" t="s">
        <v>29</v>
      </c>
      <c r="B39" s="34"/>
      <c r="C39" s="34"/>
      <c r="D39" s="37"/>
      <c r="E39" s="80">
        <f>SUM(E36:E38)</f>
        <v>0</v>
      </c>
      <c r="F39" s="80">
        <f>SUM(F36:F38)</f>
        <v>12699000</v>
      </c>
      <c r="G39" s="80">
        <f>SUM(G36:G38)</f>
        <v>12699000</v>
      </c>
      <c r="H39" s="27"/>
      <c r="I39" s="27"/>
    </row>
    <row r="40" spans="1:9" ht="18" customHeight="1">
      <c r="A40" s="38" t="s">
        <v>32</v>
      </c>
      <c r="B40" s="99"/>
      <c r="C40" s="99"/>
      <c r="D40" s="99"/>
      <c r="E40" s="67"/>
      <c r="F40" s="67"/>
      <c r="G40" s="67"/>
      <c r="H40" s="27"/>
      <c r="I40" s="27"/>
    </row>
    <row r="41" spans="1:9" ht="105" customHeight="1">
      <c r="A41" s="101" t="s">
        <v>33</v>
      </c>
      <c r="B41" s="101"/>
      <c r="C41" s="101"/>
      <c r="D41" s="101"/>
      <c r="E41" s="101"/>
      <c r="F41" s="101"/>
      <c r="G41" s="101"/>
      <c r="H41" s="27"/>
      <c r="I41" s="27"/>
    </row>
    <row r="42" spans="1:9" ht="18" customHeight="1">
      <c r="A42" s="69"/>
      <c r="B42" s="69"/>
      <c r="C42" s="69"/>
      <c r="D42" s="69"/>
      <c r="E42" s="70"/>
      <c r="F42" s="70"/>
      <c r="G42" s="70"/>
      <c r="H42" s="27"/>
      <c r="I42" s="27"/>
    </row>
    <row r="43" spans="1:9" ht="136.9" customHeight="1">
      <c r="A43" s="102" t="s">
        <v>34</v>
      </c>
      <c r="B43" s="102"/>
      <c r="C43" s="102"/>
      <c r="D43" s="102"/>
      <c r="E43" s="102"/>
      <c r="F43" s="102"/>
      <c r="G43" s="102"/>
      <c r="H43" s="27"/>
      <c r="I43" s="27"/>
    </row>
    <row r="44" spans="1:9" ht="14.45" customHeight="1">
      <c r="A44" s="103"/>
      <c r="B44" s="104"/>
      <c r="C44" s="104"/>
      <c r="D44" s="104"/>
      <c r="E44" s="104"/>
      <c r="F44" s="104"/>
      <c r="G44" s="104"/>
      <c r="H44" s="27"/>
      <c r="I44" s="27"/>
    </row>
    <row r="45" spans="1:7" ht="13.5">
      <c r="A45" s="113"/>
      <c r="B45" s="113"/>
      <c r="C45" s="113"/>
      <c r="D45" s="113"/>
      <c r="E45" s="113"/>
      <c r="F45" s="113"/>
      <c r="G45" s="113"/>
    </row>
    <row r="46" spans="1:7" ht="14.45" customHeight="1">
      <c r="A46" s="105"/>
      <c r="B46" s="105"/>
      <c r="C46" s="105"/>
      <c r="D46" s="105"/>
      <c r="E46" s="105"/>
      <c r="F46" s="105"/>
      <c r="G46" s="105"/>
    </row>
    <row r="47" spans="1:9" ht="13.5">
      <c r="A47" s="113"/>
      <c r="B47" s="113"/>
      <c r="C47" s="113"/>
      <c r="D47" s="113"/>
      <c r="E47" s="113"/>
      <c r="F47" s="113"/>
      <c r="G47" s="113"/>
      <c r="H47" s="27"/>
      <c r="I47" s="53"/>
    </row>
    <row r="48" spans="1:7" ht="13.5">
      <c r="A48" s="99"/>
      <c r="B48" s="99"/>
      <c r="C48" s="99"/>
      <c r="D48" s="99"/>
      <c r="E48" s="99"/>
      <c r="F48" s="99"/>
      <c r="G48" s="99"/>
    </row>
    <row r="49" spans="1:7" ht="13.5">
      <c r="A49" s="99"/>
      <c r="B49" s="99"/>
      <c r="C49" s="99"/>
      <c r="D49" s="99"/>
      <c r="E49" s="99"/>
      <c r="F49" s="99"/>
      <c r="G49" s="99"/>
    </row>
    <row r="50" spans="1:7" ht="13.5">
      <c r="A50" s="99"/>
      <c r="B50" s="99"/>
      <c r="C50" s="99"/>
      <c r="D50" s="99"/>
      <c r="E50" s="99"/>
      <c r="F50" s="99"/>
      <c r="G50" s="99"/>
    </row>
    <row r="51" spans="1:7" ht="13.5">
      <c r="A51" s="99"/>
      <c r="B51" s="99"/>
      <c r="C51" s="99"/>
      <c r="D51" s="99"/>
      <c r="E51" s="99"/>
      <c r="F51" s="99"/>
      <c r="G51" s="99"/>
    </row>
    <row r="52" spans="1:7" ht="13.5">
      <c r="A52" s="99"/>
      <c r="B52" s="99"/>
      <c r="C52" s="99"/>
      <c r="D52" s="99"/>
      <c r="E52" s="99"/>
      <c r="F52" s="99"/>
      <c r="G52" s="99"/>
    </row>
    <row r="53" spans="1:7" ht="13.5">
      <c r="A53" s="99"/>
      <c r="B53" s="99"/>
      <c r="C53" s="99"/>
      <c r="D53" s="99"/>
      <c r="E53" s="99"/>
      <c r="F53" s="99"/>
      <c r="G53" s="99"/>
    </row>
    <row r="54" spans="1:7" ht="13.5">
      <c r="A54" s="99"/>
      <c r="B54" s="99"/>
      <c r="C54" s="99"/>
      <c r="D54" s="99"/>
      <c r="E54" s="99"/>
      <c r="F54" s="99"/>
      <c r="G54" s="99"/>
    </row>
    <row r="55" spans="1:7" ht="13.5">
      <c r="A55" s="99"/>
      <c r="B55" s="99"/>
      <c r="C55" s="99"/>
      <c r="D55" s="99"/>
      <c r="E55" s="99"/>
      <c r="F55" s="99"/>
      <c r="G55" s="99"/>
    </row>
    <row r="56" spans="1:7" ht="13.5">
      <c r="A56" s="99"/>
      <c r="B56" s="99"/>
      <c r="C56" s="99"/>
      <c r="D56" s="99"/>
      <c r="E56" s="99"/>
      <c r="F56" s="99"/>
      <c r="G56" s="99"/>
    </row>
    <row r="57" spans="1:7" ht="13.5">
      <c r="A57" s="99"/>
      <c r="B57" s="99"/>
      <c r="C57" s="99"/>
      <c r="D57" s="99"/>
      <c r="E57" s="99"/>
      <c r="F57" s="99"/>
      <c r="G57" s="99"/>
    </row>
    <row r="58" spans="1:7" ht="13.5">
      <c r="A58" s="99"/>
      <c r="B58" s="99"/>
      <c r="C58" s="99"/>
      <c r="D58" s="99"/>
      <c r="E58" s="99"/>
      <c r="F58" s="99"/>
      <c r="G58" s="99"/>
    </row>
    <row r="59" spans="1:7" ht="13.5">
      <c r="A59" s="99"/>
      <c r="B59" s="99"/>
      <c r="C59" s="99"/>
      <c r="D59" s="99"/>
      <c r="E59" s="99"/>
      <c r="F59" s="99"/>
      <c r="G59" s="99"/>
    </row>
    <row r="60" spans="1:7" ht="13.5">
      <c r="A60" s="99"/>
      <c r="B60" s="99"/>
      <c r="C60" s="99"/>
      <c r="D60" s="99"/>
      <c r="E60" s="99"/>
      <c r="F60" s="99"/>
      <c r="G60" s="99"/>
    </row>
    <row r="61" spans="1:7" ht="13.5">
      <c r="A61" s="99"/>
      <c r="B61" s="99"/>
      <c r="C61" s="99"/>
      <c r="D61" s="99"/>
      <c r="E61" s="99"/>
      <c r="F61" s="99"/>
      <c r="G61" s="99"/>
    </row>
    <row r="62" spans="1:7" ht="13.5">
      <c r="A62" s="99"/>
      <c r="B62" s="99"/>
      <c r="C62" s="99"/>
      <c r="D62" s="99"/>
      <c r="E62" s="99"/>
      <c r="F62" s="99"/>
      <c r="G62" s="99"/>
    </row>
    <row r="63" spans="1:7" ht="13.5">
      <c r="A63" s="99"/>
      <c r="B63" s="99"/>
      <c r="C63" s="99"/>
      <c r="D63" s="99"/>
      <c r="E63" s="99"/>
      <c r="F63" s="99"/>
      <c r="G63" s="99"/>
    </row>
    <row r="64" spans="1:7" ht="13.5">
      <c r="A64" s="99"/>
      <c r="B64" s="99"/>
      <c r="C64" s="99"/>
      <c r="D64" s="99"/>
      <c r="E64" s="99"/>
      <c r="F64" s="99"/>
      <c r="G64" s="99"/>
    </row>
    <row r="65" spans="1:7" ht="13.5">
      <c r="A65" s="99"/>
      <c r="B65" s="99"/>
      <c r="C65" s="99"/>
      <c r="D65" s="99"/>
      <c r="E65" s="99"/>
      <c r="F65" s="99"/>
      <c r="G65" s="99"/>
    </row>
    <row r="66" spans="1:7" ht="13.5">
      <c r="A66" s="99"/>
      <c r="B66" s="99"/>
      <c r="C66" s="99"/>
      <c r="D66" s="99"/>
      <c r="E66" s="99"/>
      <c r="F66" s="99"/>
      <c r="G66" s="99"/>
    </row>
    <row r="67" spans="1:7" ht="13.5">
      <c r="A67" s="99"/>
      <c r="B67" s="99"/>
      <c r="C67" s="99"/>
      <c r="D67" s="99"/>
      <c r="E67" s="99"/>
      <c r="F67" s="99"/>
      <c r="G67" s="99"/>
    </row>
    <row r="68" spans="1:7" ht="13.5">
      <c r="A68" s="99"/>
      <c r="B68" s="99"/>
      <c r="C68" s="99"/>
      <c r="D68" s="99"/>
      <c r="E68" s="99"/>
      <c r="F68" s="99"/>
      <c r="G68" s="99"/>
    </row>
    <row r="69" spans="1:7" ht="13.5">
      <c r="A69" s="99"/>
      <c r="B69" s="99"/>
      <c r="C69" s="99"/>
      <c r="D69" s="99"/>
      <c r="E69" s="99"/>
      <c r="F69" s="99"/>
      <c r="G69" s="99"/>
    </row>
    <row r="70" spans="1:7" ht="13.5">
      <c r="A70" s="99"/>
      <c r="B70" s="99"/>
      <c r="C70" s="99"/>
      <c r="D70" s="99"/>
      <c r="E70" s="99"/>
      <c r="F70" s="99"/>
      <c r="G70" s="99"/>
    </row>
    <row r="71" spans="1:7" ht="13.5">
      <c r="A71" s="99"/>
      <c r="B71" s="99"/>
      <c r="C71" s="99"/>
      <c r="D71" s="99"/>
      <c r="E71" s="99"/>
      <c r="F71" s="99"/>
      <c r="G71" s="99"/>
    </row>
    <row r="72" spans="1:7" ht="13.5">
      <c r="A72" s="99"/>
      <c r="B72" s="99"/>
      <c r="C72" s="99"/>
      <c r="D72" s="99"/>
      <c r="E72" s="99"/>
      <c r="F72" s="99"/>
      <c r="G72" s="99"/>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7">
    <mergeCell ref="A20:G20"/>
    <mergeCell ref="A47:G47"/>
    <mergeCell ref="A41:G41"/>
    <mergeCell ref="A43:G43"/>
    <mergeCell ref="A44:G44"/>
    <mergeCell ref="A45:G45"/>
    <mergeCell ref="A46:G46"/>
  </mergeCells>
  <printOptions horizontalCentered="1"/>
  <pageMargins left="0.77" right="0.75" top="1" bottom="1" header="0.5" footer="0.5"/>
  <pageSetup fitToHeight="1" fitToWidth="1" horizontalDpi="600" verticalDpi="600" orientation="portrait" scale="82"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workbookViewId="0" topLeftCell="B1">
      <selection activeCell="K7" sqref="K7"/>
    </sheetView>
  </sheetViews>
  <sheetFormatPr defaultColWidth="9.140625" defaultRowHeight="12.75"/>
  <cols>
    <col min="2" max="2" width="13.57421875" style="0" bestFit="1" customWidth="1"/>
    <col min="3" max="3" width="12.28125" style="0" bestFit="1" customWidth="1"/>
    <col min="4" max="4" width="10.28125" style="0" bestFit="1" customWidth="1"/>
    <col min="5" max="5" width="9.7109375" style="0" bestFit="1" customWidth="1"/>
    <col min="6" max="6" width="11.28125" style="0" bestFit="1" customWidth="1"/>
    <col min="7" max="8" width="11.28125" style="0" customWidth="1"/>
    <col min="10" max="12" width="11.28125" style="0" bestFit="1" customWidth="1"/>
  </cols>
  <sheetData>
    <row r="1" ht="12.95">
      <c r="A1" s="82" t="s">
        <v>35</v>
      </c>
    </row>
    <row r="3" ht="12.75">
      <c r="J3" s="52" t="s">
        <v>36</v>
      </c>
    </row>
    <row r="4" spans="3:12" ht="12.75">
      <c r="C4">
        <v>2017</v>
      </c>
      <c r="D4">
        <v>2018</v>
      </c>
      <c r="E4">
        <v>2019</v>
      </c>
      <c r="F4">
        <v>2020</v>
      </c>
      <c r="G4">
        <v>2021</v>
      </c>
      <c r="H4">
        <v>2022</v>
      </c>
      <c r="J4" s="74" t="str">
        <f>FiscalNote!E23</f>
        <v>2019/2020</v>
      </c>
      <c r="K4" s="74" t="str">
        <f>FiscalNote!F23</f>
        <v>2021/2022</v>
      </c>
      <c r="L4" s="74" t="str">
        <f>FiscalNote!G23</f>
        <v>2023/2024</v>
      </c>
    </row>
    <row r="6" spans="2:12" ht="12.75">
      <c r="B6" t="s">
        <v>37</v>
      </c>
      <c r="C6" s="76">
        <v>0</v>
      </c>
      <c r="E6" s="76">
        <v>113816</v>
      </c>
      <c r="F6" s="76">
        <v>152668</v>
      </c>
      <c r="G6" s="76">
        <v>144526</v>
      </c>
      <c r="H6" s="76">
        <v>157293</v>
      </c>
      <c r="J6" s="75">
        <f>SUM(D8:D9)</f>
        <v>41883</v>
      </c>
      <c r="K6" s="75">
        <f>SUM(E6:F9)</f>
        <v>266484</v>
      </c>
      <c r="L6" s="75">
        <f>SUM(G6:H9)</f>
        <v>301819</v>
      </c>
    </row>
    <row r="7" spans="1:11" ht="12.75">
      <c r="A7" t="s">
        <v>38</v>
      </c>
      <c r="J7" s="74" t="s">
        <v>39</v>
      </c>
      <c r="K7" s="77">
        <f>SUM(C35:F35)</f>
        <v>154031.27254739645</v>
      </c>
    </row>
    <row r="8" spans="2:11" ht="12.75">
      <c r="B8" s="89" t="s">
        <v>40</v>
      </c>
      <c r="C8" s="90"/>
      <c r="D8" s="75">
        <v>41883</v>
      </c>
      <c r="E8" s="90" t="s">
        <v>38</v>
      </c>
      <c r="F8" s="75"/>
      <c r="G8" s="75"/>
      <c r="H8" s="75"/>
      <c r="K8" s="77">
        <f>SUM(K6:K7)</f>
        <v>420515.2725473965</v>
      </c>
    </row>
    <row r="9" spans="2:11" ht="12.75">
      <c r="B9" s="89"/>
      <c r="C9" s="90"/>
      <c r="D9" s="75"/>
      <c r="E9" s="75"/>
      <c r="F9" s="75"/>
      <c r="G9" s="75"/>
      <c r="H9" s="75"/>
      <c r="K9" s="78"/>
    </row>
    <row r="11" spans="2:8" ht="12.75">
      <c r="B11" s="52" t="s">
        <v>41</v>
      </c>
      <c r="C11" s="92">
        <v>0.06</v>
      </c>
      <c r="D11" s="92">
        <v>0.06</v>
      </c>
      <c r="E11" s="92">
        <v>0.06</v>
      </c>
      <c r="F11" s="92">
        <v>0.06</v>
      </c>
      <c r="G11" s="92">
        <v>0.06</v>
      </c>
      <c r="H11" s="92">
        <v>0.06</v>
      </c>
    </row>
    <row r="12" spans="2:8" ht="12.75">
      <c r="B12" s="52" t="s">
        <v>42</v>
      </c>
      <c r="C12" s="92">
        <v>0.020234824652054798</v>
      </c>
      <c r="D12" s="92">
        <v>0.025670249999999978</v>
      </c>
      <c r="E12" s="92">
        <v>0.02626574999999999</v>
      </c>
      <c r="F12" s="92">
        <v>0.02926399999999999</v>
      </c>
      <c r="G12" s="92">
        <v>0.03145125000000001</v>
      </c>
      <c r="H12" s="92">
        <v>0.032732500000000005</v>
      </c>
    </row>
    <row r="15" spans="2:8" ht="12.75">
      <c r="B15" s="52"/>
      <c r="C15" s="73"/>
      <c r="D15" s="73"/>
      <c r="E15" s="73"/>
      <c r="F15" s="73"/>
      <c r="G15" s="73"/>
      <c r="H15" s="73"/>
    </row>
    <row r="16" spans="2:8" ht="12.75">
      <c r="B16" s="52" t="s">
        <v>43</v>
      </c>
      <c r="C16" s="84">
        <v>0</v>
      </c>
      <c r="E16" s="84">
        <f>E6*0.07265</f>
        <v>8268.7324</v>
      </c>
      <c r="F16" s="84">
        <f>E16</f>
        <v>8268.7324</v>
      </c>
      <c r="G16" s="84">
        <f aca="true" t="shared" si="0" ref="G16:H16">F16</f>
        <v>8268.7324</v>
      </c>
      <c r="H16" s="84">
        <f t="shared" si="0"/>
        <v>8268.7324</v>
      </c>
    </row>
    <row r="17" spans="2:8" ht="12.75">
      <c r="B17" s="91" t="s">
        <v>44</v>
      </c>
      <c r="C17" s="75"/>
      <c r="D17" s="75"/>
      <c r="F17" s="84">
        <f>F6*0.07265</f>
        <v>11091.3302</v>
      </c>
      <c r="G17" s="84">
        <f>F17</f>
        <v>11091.3302</v>
      </c>
      <c r="H17" s="84">
        <f>G17</f>
        <v>11091.3302</v>
      </c>
    </row>
    <row r="18" spans="5:8" ht="12.75">
      <c r="E18" s="84"/>
      <c r="G18" s="84">
        <f>G6*0.07265</f>
        <v>10499.813900000001</v>
      </c>
      <c r="H18" s="84">
        <f>G18</f>
        <v>10499.813900000001</v>
      </c>
    </row>
    <row r="19" spans="6:8" ht="12.75">
      <c r="F19" s="84"/>
      <c r="G19" s="84"/>
      <c r="H19" s="84">
        <f>H6*0.07265</f>
        <v>11427.33645</v>
      </c>
    </row>
    <row r="20" spans="3:12" ht="12.75">
      <c r="C20" s="95">
        <f>SUM(C16:C19)</f>
        <v>0</v>
      </c>
      <c r="D20" s="95">
        <v>0</v>
      </c>
      <c r="E20" s="95">
        <f>SUM(E16:E19)</f>
        <v>8268.7324</v>
      </c>
      <c r="F20" s="95">
        <f>SUM(F16:F19)</f>
        <v>19360.0626</v>
      </c>
      <c r="G20" s="95">
        <f>SUM(G16:G19)</f>
        <v>29859.876500000002</v>
      </c>
      <c r="H20" s="95">
        <f>SUM(H16:H19)</f>
        <v>41287.21295</v>
      </c>
      <c r="J20" s="75">
        <f>C20+D20</f>
        <v>0</v>
      </c>
      <c r="K20" s="75"/>
      <c r="L20" s="75"/>
    </row>
    <row r="22" ht="12.75">
      <c r="B22" s="52" t="s">
        <v>43</v>
      </c>
    </row>
    <row r="23" spans="2:8" ht="12.75">
      <c r="B23" s="52" t="s">
        <v>45</v>
      </c>
      <c r="D23" s="75">
        <f>($D$8+D9)*D12</f>
        <v>1075.147080749999</v>
      </c>
      <c r="E23" s="75">
        <f>SUM($D$8:E9)*E12</f>
        <v>1100.0884072499996</v>
      </c>
      <c r="F23" s="75">
        <f>SUM($D$8:F9)*F12</f>
        <v>1225.6641119999997</v>
      </c>
      <c r="G23" s="75">
        <f>SUM($D$8:G9)*G12</f>
        <v>1317.2727037500003</v>
      </c>
      <c r="H23" s="75">
        <f>SUM($D$8:H9)*H12</f>
        <v>1370.9352975000002</v>
      </c>
    </row>
    <row r="25" spans="2:12" ht="12.95" thickBot="1">
      <c r="B25" s="89" t="s">
        <v>46</v>
      </c>
      <c r="C25" s="97">
        <f>C20+C23</f>
        <v>0</v>
      </c>
      <c r="D25" s="97">
        <f>D20+D23</f>
        <v>1075.147080749999</v>
      </c>
      <c r="E25" s="97">
        <f aca="true" t="shared" si="1" ref="E25:H25">E20+E23</f>
        <v>9368.82080725</v>
      </c>
      <c r="F25" s="97">
        <f t="shared" si="1"/>
        <v>20585.726712</v>
      </c>
      <c r="G25" s="97">
        <f t="shared" si="1"/>
        <v>31177.149203750003</v>
      </c>
      <c r="H25" s="97">
        <f t="shared" si="1"/>
        <v>42658.1482475</v>
      </c>
      <c r="J25" s="75">
        <f>C25+D25</f>
        <v>1075.147080749999</v>
      </c>
      <c r="K25" s="75">
        <f>E25+F25</f>
        <v>29954.54751925</v>
      </c>
      <c r="L25" s="75">
        <f>G25+H25</f>
        <v>73835.29745125001</v>
      </c>
    </row>
    <row r="26" spans="4:8" ht="12.95" thickTop="1">
      <c r="D26" s="77"/>
      <c r="E26" s="77"/>
      <c r="F26" s="77"/>
      <c r="G26" s="77"/>
      <c r="H26" s="77"/>
    </row>
    <row r="29" ht="12.75">
      <c r="D29" s="78"/>
    </row>
    <row r="30" spans="2:3" ht="12.75">
      <c r="B30" s="52" t="s">
        <v>47</v>
      </c>
      <c r="C30" s="83" t="s">
        <v>48</v>
      </c>
    </row>
    <row r="33" spans="2:7" ht="12.75">
      <c r="B33" t="s">
        <v>49</v>
      </c>
      <c r="C33" s="84">
        <v>-192448.57778475495</v>
      </c>
      <c r="D33" s="84">
        <v>-221288.583102395</v>
      </c>
      <c r="E33" s="84">
        <v>-232756.38236262003</v>
      </c>
      <c r="F33" s="84">
        <v>-226350.33451880992</v>
      </c>
      <c r="G33" s="84">
        <v>-240299.87073392002</v>
      </c>
    </row>
    <row r="35" spans="2:7" ht="12.75">
      <c r="B35" t="s">
        <v>50</v>
      </c>
      <c r="C35" s="75">
        <f>-C33*0.15/0.85</f>
        <v>33961.51372672146</v>
      </c>
      <c r="D35" s="75">
        <f aca="true" t="shared" si="2" ref="D35:G35">-D33*0.15/0.85</f>
        <v>39050.92642983441</v>
      </c>
      <c r="E35" s="75">
        <f t="shared" si="2"/>
        <v>41074.65571105059</v>
      </c>
      <c r="F35" s="75">
        <f t="shared" si="2"/>
        <v>39944.17667978999</v>
      </c>
      <c r="G35" s="75">
        <f t="shared" si="2"/>
        <v>42405.859541280006</v>
      </c>
    </row>
  </sheetData>
  <hyperlinks>
    <hyperlink ref="C30" r:id="rId1" display="file:///C:\Users\lewisn\AppData\Local\Microsoft\Windows\Temporary%20Internet%20Files\Sewer%20Rates\2018%20Rate\WTDSRM2018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51</v>
      </c>
      <c r="B1" s="2"/>
      <c r="C1" s="2"/>
      <c r="D1" s="2"/>
      <c r="E1" s="2"/>
      <c r="F1" s="2"/>
      <c r="G1" s="2"/>
      <c r="H1" s="1"/>
      <c r="I1" s="1"/>
    </row>
    <row r="2" spans="1:8" ht="14.1" thickBot="1">
      <c r="A2" s="28"/>
      <c r="B2" s="2"/>
      <c r="C2" s="2"/>
      <c r="D2" s="2"/>
      <c r="E2" s="2"/>
      <c r="F2" s="2"/>
      <c r="G2" s="2"/>
      <c r="H2" s="3"/>
    </row>
    <row r="3" spans="1:8" ht="18" customHeight="1" thickTop="1">
      <c r="A3" s="4" t="s">
        <v>52</v>
      </c>
      <c r="B3" s="5"/>
      <c r="C3" s="6"/>
      <c r="D3" s="6"/>
      <c r="E3" s="6"/>
      <c r="F3" s="6"/>
      <c r="G3" s="7"/>
      <c r="H3" s="3"/>
    </row>
    <row r="4" spans="1:8" ht="18" customHeight="1">
      <c r="A4" s="8" t="s">
        <v>53</v>
      </c>
      <c r="B4" s="9"/>
      <c r="C4" s="10"/>
      <c r="D4" s="10"/>
      <c r="E4" s="10"/>
      <c r="F4" s="10"/>
      <c r="G4" s="11"/>
      <c r="H4" s="3"/>
    </row>
    <row r="5" spans="1:7" ht="18" customHeight="1">
      <c r="A5" s="12" t="s">
        <v>54</v>
      </c>
      <c r="B5" s="99"/>
      <c r="C5" s="99"/>
      <c r="D5" s="99"/>
      <c r="E5" s="99"/>
      <c r="F5" s="99"/>
      <c r="G5" s="13"/>
    </row>
    <row r="6" spans="1:7" ht="18" customHeight="1">
      <c r="A6" s="12" t="s">
        <v>55</v>
      </c>
      <c r="B6" s="99"/>
      <c r="C6" s="99"/>
      <c r="D6" s="99"/>
      <c r="E6" s="99"/>
      <c r="F6" s="99"/>
      <c r="G6" s="13"/>
    </row>
    <row r="7" spans="1:7" ht="18" customHeight="1">
      <c r="A7" s="12" t="s">
        <v>9</v>
      </c>
      <c r="B7" s="99"/>
      <c r="C7" s="99"/>
      <c r="D7" s="99"/>
      <c r="E7" s="99"/>
      <c r="F7" s="99"/>
      <c r="G7" s="13"/>
    </row>
    <row r="8" spans="1:7" ht="18" customHeight="1">
      <c r="A8" s="12" t="s">
        <v>56</v>
      </c>
      <c r="B8" s="99"/>
      <c r="C8" s="99"/>
      <c r="D8" s="99"/>
      <c r="E8" s="99"/>
      <c r="F8" s="99"/>
      <c r="G8" s="13"/>
    </row>
    <row r="9" spans="1:7" ht="18" customHeight="1" thickBot="1">
      <c r="A9" s="14" t="s">
        <v>12</v>
      </c>
      <c r="B9" s="15"/>
      <c r="C9" s="15"/>
      <c r="D9" s="15"/>
      <c r="E9" s="15"/>
      <c r="F9" s="15"/>
      <c r="G9" s="16"/>
    </row>
    <row r="10" spans="1:7" ht="18" customHeight="1" thickTop="1">
      <c r="A10" s="17"/>
      <c r="C10" s="17"/>
      <c r="D10" s="99"/>
      <c r="E10" s="99"/>
      <c r="F10" s="99"/>
      <c r="G10" s="99"/>
    </row>
    <row r="11" spans="1:7" ht="18" customHeight="1" thickBot="1">
      <c r="A11" s="38" t="s">
        <v>13</v>
      </c>
      <c r="C11" s="17"/>
      <c r="D11" s="17"/>
      <c r="E11" s="17"/>
      <c r="F11" s="17"/>
      <c r="G11" s="17"/>
    </row>
    <row r="12" spans="1:9" ht="18" customHeight="1">
      <c r="A12" s="107"/>
      <c r="B12" s="108"/>
      <c r="C12" s="108"/>
      <c r="D12" s="108"/>
      <c r="E12" s="108"/>
      <c r="F12" s="108"/>
      <c r="G12" s="109"/>
      <c r="I12" s="52"/>
    </row>
    <row r="13" spans="1:7" ht="35.25" customHeight="1" thickBot="1">
      <c r="A13" s="110"/>
      <c r="B13" s="111"/>
      <c r="C13" s="111"/>
      <c r="D13" s="111"/>
      <c r="E13" s="111"/>
      <c r="F13" s="111"/>
      <c r="G13" s="112"/>
    </row>
    <row r="14" spans="1:7" ht="18" customHeight="1">
      <c r="A14" s="68"/>
      <c r="B14" s="68"/>
      <c r="C14" s="68"/>
      <c r="D14" s="68"/>
      <c r="E14" s="68"/>
      <c r="F14" s="68"/>
      <c r="G14" s="68"/>
    </row>
    <row r="15" spans="1:7" ht="18" customHeight="1" thickBot="1">
      <c r="A15" s="39" t="s">
        <v>15</v>
      </c>
      <c r="B15" s="99"/>
      <c r="C15" s="17"/>
      <c r="D15" s="17"/>
      <c r="E15" s="17"/>
      <c r="F15" s="17"/>
      <c r="G15" s="17"/>
    </row>
    <row r="16" spans="1:9" ht="27">
      <c r="A16" s="29" t="s">
        <v>16</v>
      </c>
      <c r="B16" s="30"/>
      <c r="C16" s="48" t="s">
        <v>17</v>
      </c>
      <c r="D16" s="48" t="s">
        <v>18</v>
      </c>
      <c r="E16" s="48" t="s">
        <v>57</v>
      </c>
      <c r="F16" s="49" t="s">
        <v>58</v>
      </c>
      <c r="G16" s="54" t="s">
        <v>19</v>
      </c>
      <c r="I16" s="51"/>
    </row>
    <row r="17" spans="1:7" ht="18" customHeight="1">
      <c r="A17" s="32"/>
      <c r="B17" s="18"/>
      <c r="C17" s="55"/>
      <c r="D17" s="55"/>
      <c r="E17" s="19"/>
      <c r="F17" s="19"/>
      <c r="G17" s="63"/>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24</v>
      </c>
      <c r="C21" s="58"/>
      <c r="D21" s="58"/>
      <c r="E21" s="47">
        <f>SUM(E17:E20)</f>
        <v>0</v>
      </c>
      <c r="F21" s="47">
        <f>SUM(F17:F20)</f>
        <v>0</v>
      </c>
      <c r="G21" s="62">
        <f>SUM(G17:G20)</f>
        <v>0</v>
      </c>
    </row>
    <row r="22" spans="1:7" ht="18" customHeight="1">
      <c r="A22" s="17"/>
      <c r="B22" s="17"/>
      <c r="C22" s="59"/>
      <c r="D22" s="59"/>
      <c r="E22" s="21"/>
      <c r="F22" s="21"/>
      <c r="G22" s="21"/>
    </row>
    <row r="23" spans="1:7" ht="18" customHeight="1" thickBot="1">
      <c r="A23" s="38" t="s">
        <v>25</v>
      </c>
      <c r="B23" s="99"/>
      <c r="C23" s="60"/>
      <c r="D23" s="59"/>
      <c r="E23" s="17"/>
      <c r="F23" s="17"/>
      <c r="G23" s="17"/>
    </row>
    <row r="24" spans="1:7" ht="16.5" customHeight="1">
      <c r="A24" s="29" t="s">
        <v>16</v>
      </c>
      <c r="B24" s="30"/>
      <c r="C24" s="48" t="s">
        <v>17</v>
      </c>
      <c r="D24" s="31" t="s">
        <v>26</v>
      </c>
      <c r="E24" s="48" t="str">
        <f>E16</f>
        <v>2015/2016</v>
      </c>
      <c r="F24" s="48" t="str">
        <f>F16</f>
        <v>2017/2018</v>
      </c>
      <c r="G24" s="61" t="str">
        <f>G16</f>
        <v>2019/2020</v>
      </c>
    </row>
    <row r="25" spans="1:7" ht="18" customHeight="1">
      <c r="A25" s="32"/>
      <c r="B25" s="22"/>
      <c r="C25" s="55"/>
      <c r="D25" s="55"/>
      <c r="E25" s="50"/>
      <c r="F25" s="50"/>
      <c r="G25" s="65"/>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29</v>
      </c>
      <c r="C29" s="58"/>
      <c r="D29" s="58"/>
      <c r="E29" s="47">
        <f>SUM(E25:E28)</f>
        <v>0</v>
      </c>
      <c r="F29" s="47">
        <f>SUM(F25:F28)</f>
        <v>0</v>
      </c>
      <c r="G29" s="62">
        <f>SUM(G25:G28)</f>
        <v>0</v>
      </c>
      <c r="H29" s="46"/>
    </row>
    <row r="30" spans="1:7" ht="18" customHeight="1">
      <c r="A30" s="17"/>
      <c r="B30" s="17"/>
      <c r="C30" s="17"/>
      <c r="D30" s="17"/>
      <c r="E30" s="21"/>
      <c r="F30" s="21"/>
      <c r="G30" s="21"/>
    </row>
    <row r="31" spans="1:7" ht="18" customHeight="1" thickBot="1">
      <c r="A31" s="38" t="s">
        <v>59</v>
      </c>
      <c r="B31" s="99"/>
      <c r="C31" s="99"/>
      <c r="D31" s="99"/>
      <c r="E31" s="17"/>
      <c r="F31" s="17"/>
      <c r="G31" s="17"/>
    </row>
    <row r="32" spans="1:9" ht="36" customHeight="1">
      <c r="A32" s="29"/>
      <c r="B32" s="30"/>
      <c r="C32" s="35"/>
      <c r="D32" s="36"/>
      <c r="E32" s="48" t="str">
        <f>E16</f>
        <v>2015/2016</v>
      </c>
      <c r="F32" s="31" t="str">
        <f>F16</f>
        <v>2017/2018</v>
      </c>
      <c r="G32" s="66" t="str">
        <f>G16</f>
        <v>2019/2020</v>
      </c>
      <c r="H32" s="25"/>
      <c r="I32" s="25"/>
    </row>
    <row r="33" spans="1:9" ht="18" customHeight="1">
      <c r="A33" s="32"/>
      <c r="B33" s="18"/>
      <c r="C33" s="23"/>
      <c r="D33" s="24"/>
      <c r="E33" s="19"/>
      <c r="F33" s="19"/>
      <c r="G33" s="63"/>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29</v>
      </c>
      <c r="B38" s="34"/>
      <c r="C38" s="34"/>
      <c r="D38" s="37"/>
      <c r="E38" s="47">
        <f>SUM(E33:E37)</f>
        <v>0</v>
      </c>
      <c r="F38" s="47">
        <f>SUM(F33:F37)</f>
        <v>0</v>
      </c>
      <c r="G38" s="62">
        <f>SUM(G33:G37)</f>
        <v>0</v>
      </c>
      <c r="H38" s="27"/>
      <c r="I38" s="27"/>
    </row>
    <row r="39" spans="1:9" ht="18" customHeight="1">
      <c r="A39" s="38" t="s">
        <v>60</v>
      </c>
      <c r="B39" s="99"/>
      <c r="C39" s="99"/>
      <c r="D39" s="99"/>
      <c r="E39" s="67"/>
      <c r="F39" s="67"/>
      <c r="G39" s="67"/>
      <c r="H39" s="27"/>
      <c r="I39" s="27"/>
    </row>
    <row r="40" spans="1:9" ht="95.45" customHeight="1">
      <c r="A40" s="106" t="s">
        <v>61</v>
      </c>
      <c r="B40" s="106"/>
      <c r="C40" s="106"/>
      <c r="D40" s="106"/>
      <c r="E40" s="106"/>
      <c r="F40" s="106"/>
      <c r="G40" s="106"/>
      <c r="H40" s="27"/>
      <c r="I40" s="27"/>
    </row>
    <row r="41" spans="1:9" ht="18" customHeight="1">
      <c r="A41" s="99"/>
      <c r="B41" s="99"/>
      <c r="C41" s="99"/>
      <c r="D41" s="99"/>
      <c r="E41" s="67"/>
      <c r="F41" s="67"/>
      <c r="G41" s="67"/>
      <c r="H41" s="27"/>
      <c r="I41" s="27"/>
    </row>
    <row r="42" spans="1:9" ht="18" customHeight="1">
      <c r="A42" s="69"/>
      <c r="B42" s="69"/>
      <c r="C42" s="69"/>
      <c r="D42" s="69"/>
      <c r="E42" s="70"/>
      <c r="F42" s="70"/>
      <c r="G42" s="70"/>
      <c r="H42" s="27"/>
      <c r="I42" s="27"/>
    </row>
    <row r="43" spans="1:9" ht="136.9" customHeight="1">
      <c r="A43" s="102" t="s">
        <v>34</v>
      </c>
      <c r="B43" s="102"/>
      <c r="C43" s="102"/>
      <c r="D43" s="102"/>
      <c r="E43" s="102"/>
      <c r="F43" s="102"/>
      <c r="G43" s="102"/>
      <c r="H43" s="27"/>
      <c r="I43" s="27"/>
    </row>
    <row r="44" spans="1:9" ht="14.45" customHeight="1">
      <c r="A44" s="103"/>
      <c r="B44" s="104"/>
      <c r="C44" s="104"/>
      <c r="D44" s="104"/>
      <c r="E44" s="104"/>
      <c r="F44" s="104"/>
      <c r="G44" s="104"/>
      <c r="H44" s="27"/>
      <c r="I44" s="27"/>
    </row>
    <row r="45" spans="1:7" ht="13.5">
      <c r="A45" s="113"/>
      <c r="B45" s="113"/>
      <c r="C45" s="113"/>
      <c r="D45" s="113"/>
      <c r="E45" s="113"/>
      <c r="F45" s="113"/>
      <c r="G45" s="113"/>
    </row>
    <row r="46" spans="1:7" ht="14.45" customHeight="1">
      <c r="A46" s="105"/>
      <c r="B46" s="105"/>
      <c r="C46" s="105"/>
      <c r="D46" s="105"/>
      <c r="E46" s="105"/>
      <c r="F46" s="105"/>
      <c r="G46" s="105"/>
    </row>
    <row r="47" spans="1:9" ht="13.5">
      <c r="A47" s="113"/>
      <c r="B47" s="113"/>
      <c r="C47" s="113"/>
      <c r="D47" s="113"/>
      <c r="E47" s="113"/>
      <c r="F47" s="113"/>
      <c r="G47" s="113"/>
      <c r="H47" s="27"/>
      <c r="I47" s="53"/>
    </row>
    <row r="48" spans="1:7" ht="13.5">
      <c r="A48" s="99"/>
      <c r="B48" s="99"/>
      <c r="C48" s="99"/>
      <c r="D48" s="99"/>
      <c r="E48" s="99"/>
      <c r="F48" s="99"/>
      <c r="G48" s="99"/>
    </row>
    <row r="49" spans="1:7" ht="13.5">
      <c r="A49" s="99"/>
      <c r="B49" s="99"/>
      <c r="C49" s="99"/>
      <c r="D49" s="99"/>
      <c r="E49" s="99"/>
      <c r="F49" s="99"/>
      <c r="G49" s="99"/>
    </row>
    <row r="50" spans="1:7" ht="13.5">
      <c r="A50" s="99"/>
      <c r="B50" s="99"/>
      <c r="C50" s="99"/>
      <c r="D50" s="99"/>
      <c r="E50" s="99"/>
      <c r="F50" s="99"/>
      <c r="G50" s="99"/>
    </row>
    <row r="51" spans="1:7" ht="13.5">
      <c r="A51" s="99"/>
      <c r="B51" s="99"/>
      <c r="C51" s="99"/>
      <c r="D51" s="99"/>
      <c r="E51" s="99"/>
      <c r="F51" s="99"/>
      <c r="G51" s="99"/>
    </row>
    <row r="52" spans="1:7" ht="13.5">
      <c r="A52" s="99"/>
      <c r="B52" s="99"/>
      <c r="C52" s="99"/>
      <c r="D52" s="99"/>
      <c r="E52" s="99"/>
      <c r="F52" s="99"/>
      <c r="G52" s="99"/>
    </row>
    <row r="53" spans="1:7" ht="13.5">
      <c r="A53" s="99"/>
      <c r="B53" s="99"/>
      <c r="C53" s="99"/>
      <c r="D53" s="99"/>
      <c r="E53" s="99"/>
      <c r="F53" s="99"/>
      <c r="G53" s="99"/>
    </row>
    <row r="54" spans="1:7" ht="13.5">
      <c r="A54" s="99"/>
      <c r="B54" s="99"/>
      <c r="C54" s="99"/>
      <c r="D54" s="99"/>
      <c r="E54" s="99"/>
      <c r="F54" s="99"/>
      <c r="G54" s="99"/>
    </row>
    <row r="55" spans="1:7" ht="13.5">
      <c r="A55" s="99"/>
      <c r="B55" s="99"/>
      <c r="C55" s="99"/>
      <c r="D55" s="99"/>
      <c r="E55" s="99"/>
      <c r="F55" s="99"/>
      <c r="G55" s="99"/>
    </row>
    <row r="56" spans="1:7" ht="13.5">
      <c r="A56" s="99"/>
      <c r="B56" s="99"/>
      <c r="C56" s="99"/>
      <c r="D56" s="99"/>
      <c r="E56" s="99"/>
      <c r="F56" s="99"/>
      <c r="G56" s="99"/>
    </row>
    <row r="57" spans="1:7" ht="13.5">
      <c r="A57" s="99"/>
      <c r="B57" s="99"/>
      <c r="C57" s="99"/>
      <c r="D57" s="99"/>
      <c r="E57" s="99"/>
      <c r="F57" s="99"/>
      <c r="G57" s="99"/>
    </row>
    <row r="58" spans="1:7" ht="13.5">
      <c r="A58" s="99"/>
      <c r="B58" s="99"/>
      <c r="C58" s="99"/>
      <c r="D58" s="99"/>
      <c r="E58" s="99"/>
      <c r="F58" s="99"/>
      <c r="G58" s="99"/>
    </row>
    <row r="59" spans="1:7" ht="13.5">
      <c r="A59" s="99"/>
      <c r="B59" s="99"/>
      <c r="C59" s="99"/>
      <c r="D59" s="99"/>
      <c r="E59" s="99"/>
      <c r="F59" s="99"/>
      <c r="G59" s="99"/>
    </row>
    <row r="60" spans="1:7" ht="13.5">
      <c r="A60" s="99"/>
      <c r="B60" s="99"/>
      <c r="C60" s="99"/>
      <c r="D60" s="99"/>
      <c r="E60" s="99"/>
      <c r="F60" s="99"/>
      <c r="G60" s="99"/>
    </row>
    <row r="61" spans="1:7" ht="13.5">
      <c r="A61" s="99"/>
      <c r="B61" s="99"/>
      <c r="C61" s="99"/>
      <c r="D61" s="99"/>
      <c r="E61" s="99"/>
      <c r="F61" s="99"/>
      <c r="G61" s="99"/>
    </row>
    <row r="62" spans="1:7" ht="13.5">
      <c r="A62" s="99"/>
      <c r="B62" s="99"/>
      <c r="C62" s="99"/>
      <c r="D62" s="99"/>
      <c r="E62" s="99"/>
      <c r="F62" s="99"/>
      <c r="G62" s="99"/>
    </row>
    <row r="63" spans="1:7" ht="13.5">
      <c r="A63" s="99"/>
      <c r="B63" s="99"/>
      <c r="C63" s="99"/>
      <c r="D63" s="99"/>
      <c r="E63" s="99"/>
      <c r="F63" s="99"/>
      <c r="G63" s="99"/>
    </row>
    <row r="64" spans="1:7" ht="13.5">
      <c r="A64" s="99"/>
      <c r="B64" s="99"/>
      <c r="C64" s="99"/>
      <c r="D64" s="99"/>
      <c r="E64" s="99"/>
      <c r="F64" s="99"/>
      <c r="G64" s="99"/>
    </row>
    <row r="65" spans="1:7" ht="13.5">
      <c r="A65" s="99"/>
      <c r="B65" s="99"/>
      <c r="C65" s="99"/>
      <c r="D65" s="99"/>
      <c r="E65" s="99"/>
      <c r="F65" s="99"/>
      <c r="G65" s="99"/>
    </row>
    <row r="66" spans="1:7" ht="13.5">
      <c r="A66" s="99"/>
      <c r="B66" s="99"/>
      <c r="C66" s="99"/>
      <c r="D66" s="99"/>
      <c r="E66" s="99"/>
      <c r="F66" s="99"/>
      <c r="G66" s="99"/>
    </row>
    <row r="67" spans="1:7" ht="13.5">
      <c r="A67" s="99"/>
      <c r="B67" s="99"/>
      <c r="C67" s="99"/>
      <c r="D67" s="99"/>
      <c r="E67" s="99"/>
      <c r="F67" s="99"/>
      <c r="G67" s="99"/>
    </row>
    <row r="68" spans="1:7" ht="13.5">
      <c r="A68" s="99"/>
      <c r="B68" s="99"/>
      <c r="C68" s="99"/>
      <c r="D68" s="99"/>
      <c r="E68" s="99"/>
      <c r="F68" s="99"/>
      <c r="G68" s="99"/>
    </row>
    <row r="69" spans="1:7" ht="13.5">
      <c r="A69" s="99"/>
      <c r="B69" s="99"/>
      <c r="C69" s="99"/>
      <c r="D69" s="99"/>
      <c r="E69" s="99"/>
      <c r="F69" s="99"/>
      <c r="G69" s="99"/>
    </row>
    <row r="70" spans="1:7" ht="13.5">
      <c r="A70" s="99"/>
      <c r="B70" s="99"/>
      <c r="C70" s="99"/>
      <c r="D70" s="99"/>
      <c r="E70" s="99"/>
      <c r="F70" s="99"/>
      <c r="G70" s="99"/>
    </row>
    <row r="71" spans="1:7" ht="13.5">
      <c r="A71" s="99"/>
      <c r="B71" s="99"/>
      <c r="C71" s="99"/>
      <c r="D71" s="99"/>
      <c r="E71" s="99"/>
      <c r="F71" s="99"/>
      <c r="G71" s="99"/>
    </row>
    <row r="72" spans="1:7" ht="13.5">
      <c r="A72" s="99"/>
      <c r="B72" s="99"/>
      <c r="C72" s="99"/>
      <c r="D72" s="99"/>
      <c r="E72" s="99"/>
      <c r="F72" s="99"/>
      <c r="G72" s="99"/>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75B43FD2FBB8D41AAA0AD6EA241FA55" ma:contentTypeVersion="5" ma:contentTypeDescription="Create a new document." ma:contentTypeScope="" ma:versionID="e5f2bed13183b0a622e6cd16ad682889">
  <xsd:schema xmlns:xsd="http://www.w3.org/2001/XMLSchema" xmlns:xs="http://www.w3.org/2001/XMLSchema" xmlns:p="http://schemas.microsoft.com/office/2006/metadata/properties" xmlns:ns1="http://schemas.microsoft.com/sharepoint/v3" xmlns:ns2="http://schemas.microsoft.com/sharepoint/v3/fields" xmlns:ns3="308dc21f-8940-46b7-9ee9-f86b439897b1" xmlns:ns4="b873affb-9f63-4014-8b77-ecf609f9b443" targetNamespace="http://schemas.microsoft.com/office/2006/metadata/properties" ma:root="true" ma:fieldsID="9cafe1b167ebdd012e2eac628c237ee4" ns1:_="" ns2:_="" ns3:_="" ns4:_="">
    <xsd:import namespace="http://schemas.microsoft.com/sharepoint/v3"/>
    <xsd:import namespace="http://schemas.microsoft.com/sharepoint/v3/fields"/>
    <xsd:import namespace="308dc21f-8940-46b7-9ee9-f86b439897b1"/>
    <xsd:import namespace="b873affb-9f63-4014-8b77-ecf609f9b443"/>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element ref="ns4:PSB_x0020_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file>

<file path=customXml/itemProps2.xml><?xml version="1.0" encoding="utf-8"?>
<ds:datastoreItem xmlns:ds="http://schemas.openxmlformats.org/officeDocument/2006/customXml" ds:itemID="{C2384EBA-7E68-4F26-B682-8BE0D9F1ECDD}"/>
</file>

<file path=customXml/itemProps3.xml><?xml version="1.0" encoding="utf-8"?>
<ds:datastoreItem xmlns:ds="http://schemas.openxmlformats.org/officeDocument/2006/customXml" ds:itemID="{4A06DE6A-8150-4E04-AB28-4C0C060C4F35}"/>
</file>

<file path=customXml/itemProps4.xml><?xml version="1.0" encoding="utf-8"?>
<ds:datastoreItem xmlns:ds="http://schemas.openxmlformats.org/officeDocument/2006/customXml" ds:itemID="{E85E1D8B-CA89-42E2-A77B-36D4B5D50539}"/>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Bennett, Nathaniel</cp:lastModifiedBy>
  <dcterms:created xsi:type="dcterms:W3CDTF">1999-06-02T23:29:55Z</dcterms:created>
  <dcterms:modified xsi:type="dcterms:W3CDTF">2020-03-26T17:01:06Z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0x010100175B43FD2FBB8D41AAA0AD6EA241FA55</vt:lpwstr>
  </property>
</Properties>
</file>