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8700" activeTab="0"/>
  </bookViews>
  <sheets>
    <sheet name="Attachment H" sheetId="1" r:id="rId1"/>
  </sheets>
  <definedNames>
    <definedName name="_xlnm.Print_Area" localSheetId="0">'Attachment H'!$A$1:$J$102</definedName>
    <definedName name="_xlnm.Print_Titles" localSheetId="0">'Attachment H'!$1:$3</definedName>
  </definedNames>
  <calcPr fullCalcOnLoad="1"/>
</workbook>
</file>

<file path=xl/sharedStrings.xml><?xml version="1.0" encoding="utf-8"?>
<sst xmlns="http://schemas.openxmlformats.org/spreadsheetml/2006/main" count="188" uniqueCount="188">
  <si>
    <t>Fund Title</t>
  </si>
  <si>
    <t>Project</t>
  </si>
  <si>
    <t>Project Name</t>
  </si>
  <si>
    <t>2014</t>
  </si>
  <si>
    <t>2015</t>
  </si>
  <si>
    <t>2016</t>
  </si>
  <si>
    <t>Grand Total</t>
  </si>
  <si>
    <t>2017</t>
  </si>
  <si>
    <t>3380/AIRPORT CONSTRUCTION</t>
  </si>
  <si>
    <t>3380/AIRPORT CONSTRUCTION Total</t>
  </si>
  <si>
    <t>3641/PUBLIC TRANS CONST-UNREST</t>
  </si>
  <si>
    <t>3641/PUBLIC TRANS CONST-UNREST Total</t>
  </si>
  <si>
    <t>3850/RENTON MAINTENANCE FACILITY</t>
  </si>
  <si>
    <t>3850/RENTON MAINTENANCE FACILITY Total</t>
  </si>
  <si>
    <t>700112</t>
  </si>
  <si>
    <t>Facilities Master Plan</t>
  </si>
  <si>
    <t>700209</t>
  </si>
  <si>
    <t>Property Sale Transaction Costs</t>
  </si>
  <si>
    <t>800101</t>
  </si>
  <si>
    <t>Renton Bldg Bond Debt Retirement</t>
  </si>
  <si>
    <t>A00001</t>
  </si>
  <si>
    <t>Bicycle Transit Improvements</t>
  </si>
  <si>
    <t>A00002</t>
  </si>
  <si>
    <t>40-FT. BUSES</t>
  </si>
  <si>
    <t>A00003</t>
  </si>
  <si>
    <t>60-FT. ARTICULATED BUSES</t>
  </si>
  <si>
    <t>A00008</t>
  </si>
  <si>
    <t>VANPOOL FLEET</t>
  </si>
  <si>
    <t>A00012</t>
  </si>
  <si>
    <t>TROLLEY OVERHEAD MODIFICATIONS</t>
  </si>
  <si>
    <t>A00025</t>
  </si>
  <si>
    <t>OPERATING FACILITY IMPROVEMENTS</t>
  </si>
  <si>
    <t>A00047</t>
  </si>
  <si>
    <t>HWY 99N TRANSIT CORRIDOR IMPROVEMENTS</t>
  </si>
  <si>
    <t>A00054</t>
  </si>
  <si>
    <t>CAPITAL OUTLAY</t>
  </si>
  <si>
    <t>A00065</t>
  </si>
  <si>
    <t>OPERATOR COMFORT STATIONS</t>
  </si>
  <si>
    <t>A00082</t>
  </si>
  <si>
    <t>TRANSIT ASSET MAINTENANCE</t>
  </si>
  <si>
    <t>A00094</t>
  </si>
  <si>
    <t>1% FOR ART PROGRAM</t>
  </si>
  <si>
    <t>A00201</t>
  </si>
  <si>
    <t>ADA PARATRANSIT FLEET</t>
  </si>
  <si>
    <t>A00204</t>
  </si>
  <si>
    <t>INFORMATION SYSTEMS PRESERVATION</t>
  </si>
  <si>
    <t>A00205</t>
  </si>
  <si>
    <t>BUS SAFETY AND ACCESS</t>
  </si>
  <si>
    <t>A00211</t>
  </si>
  <si>
    <t>30-FT. DIESEL BUSES</t>
  </si>
  <si>
    <t>A00212</t>
  </si>
  <si>
    <t>40-FT. TROLLEY BUSES</t>
  </si>
  <si>
    <t>A00320</t>
  </si>
  <si>
    <t>REGIONAL FARE COORDINATION</t>
  </si>
  <si>
    <t>A00403</t>
  </si>
  <si>
    <t>REGIONAL SIGNAL PRIORITY</t>
  </si>
  <si>
    <t>A00466</t>
  </si>
  <si>
    <t>TRANSIT ORIENTED DEVELOPMENT</t>
  </si>
  <si>
    <t>A00484</t>
  </si>
  <si>
    <t>NORTHGATE TOD</t>
  </si>
  <si>
    <t>A00488</t>
  </si>
  <si>
    <t>ISSAQUAH HIGHLAND P/R</t>
  </si>
  <si>
    <t>A00524</t>
  </si>
  <si>
    <t>A00529</t>
  </si>
  <si>
    <t>Non-Revenue Vehicle Replacement</t>
  </si>
  <si>
    <t>A00532</t>
  </si>
  <si>
    <t>CONTROL CENTER REPLACEMENT</t>
  </si>
  <si>
    <t>A00561</t>
  </si>
  <si>
    <t>MONTLAKE BIKE STATION</t>
  </si>
  <si>
    <t>A00563</t>
  </si>
  <si>
    <t>NORTH BEND P/R</t>
  </si>
  <si>
    <t>A00565</t>
  </si>
  <si>
    <t>BURIEN TRANSIT CENTER</t>
  </si>
  <si>
    <t>A00571</t>
  </si>
  <si>
    <t>ADA SYSTEM ENHANCEMENTS</t>
  </si>
  <si>
    <t>A00573</t>
  </si>
  <si>
    <t>VAPOR CLASS &amp; ADJUSTABLE PEDALS</t>
  </si>
  <si>
    <t>A00574</t>
  </si>
  <si>
    <t>REDMOND TRANSIT CTR</t>
  </si>
  <si>
    <t>A00575</t>
  </si>
  <si>
    <t>FIRST HILL PARK &amp; RIDE</t>
  </si>
  <si>
    <t>A00576</t>
  </si>
  <si>
    <t>TROLLEY EXTENSIONS TO LIGHT RAIL</t>
  </si>
  <si>
    <t>A00581</t>
  </si>
  <si>
    <t>60 FT TROLLEY BUS</t>
  </si>
  <si>
    <t>A00582</t>
  </si>
  <si>
    <t>SO LK UNION STCAR START-UP</t>
  </si>
  <si>
    <t>A00583</t>
  </si>
  <si>
    <t>BRICKYARD P/R EXPANSION</t>
  </si>
  <si>
    <t>A00584</t>
  </si>
  <si>
    <t>ST OBS REIMBURSEMENT</t>
  </si>
  <si>
    <t>A00585</t>
  </si>
  <si>
    <t>MUSEUM OF FLIGHT PASS-THROUGH</t>
  </si>
  <si>
    <t>A00590</t>
  </si>
  <si>
    <t>ADA MDT REPLACEMENT</t>
  </si>
  <si>
    <t>A00592</t>
  </si>
  <si>
    <t>BUS RAPID TRANSIT CORRIDOR INITIATIVE</t>
  </si>
  <si>
    <t>A00595</t>
  </si>
  <si>
    <t>VANPOOL DISTRIBUTION FACILITY</t>
  </si>
  <si>
    <t>A00597</t>
  </si>
  <si>
    <t>RAPID RIDE PASSENGER FACILITIES</t>
  </si>
  <si>
    <t>A00599</t>
  </si>
  <si>
    <t>REAL TIME INFORMATION</t>
  </si>
  <si>
    <t>A00602</t>
  </si>
  <si>
    <t>RYERSON BASE RENOVATION</t>
  </si>
  <si>
    <t>A00603</t>
  </si>
  <si>
    <t>EASTGATE P&amp;R LAYOVER EXPANSION</t>
  </si>
  <si>
    <t>A00604</t>
  </si>
  <si>
    <t>SOUTH KIRKLAND TOD</t>
  </si>
  <si>
    <t>A00607</t>
  </si>
  <si>
    <t>N Base Solid Waste Access</t>
  </si>
  <si>
    <t>A00609</t>
  </si>
  <si>
    <t>Shelters and Lighting</t>
  </si>
  <si>
    <t>A00611</t>
  </si>
  <si>
    <t>Signage Replacement</t>
  </si>
  <si>
    <t>A00613</t>
  </si>
  <si>
    <t>TRANSIT PRIORITY IMPROVEMENT</t>
  </si>
  <si>
    <t>A00614</t>
  </si>
  <si>
    <t>Dwell Time Reduction</t>
  </si>
  <si>
    <t>A00615</t>
  </si>
  <si>
    <t>ATLANTIC CENTRAL OPERATIONS BUILDING</t>
  </si>
  <si>
    <t>A00617</t>
  </si>
  <si>
    <t>Regional Fare Coordination Enhancements</t>
  </si>
  <si>
    <t>A00618</t>
  </si>
  <si>
    <t>DSTT WMD Detection System</t>
  </si>
  <si>
    <t>A00621</t>
  </si>
  <si>
    <t>Capital Project Oversight</t>
  </si>
  <si>
    <t>A00622</t>
  </si>
  <si>
    <t>Rapid Ride Line F - Burien To Renton</t>
  </si>
  <si>
    <t>A00624</t>
  </si>
  <si>
    <t>FIBER REPLACEMENT</t>
  </si>
  <si>
    <t>A00625</t>
  </si>
  <si>
    <t>Lake Forest Park, Park and Ride</t>
  </si>
  <si>
    <t>A00627</t>
  </si>
  <si>
    <t>Data Infrastructure Replacement</t>
  </si>
  <si>
    <t>A00628</t>
  </si>
  <si>
    <t>RT 120 TRANSIT CORRIDOR IMPROVEMENTS</t>
  </si>
  <si>
    <t>A00629</t>
  </si>
  <si>
    <t>Customer Information Systems</t>
  </si>
  <si>
    <t>A00630</t>
  </si>
  <si>
    <t>BATTERY DOMINANT BUSES</t>
  </si>
  <si>
    <t>A00631</t>
  </si>
  <si>
    <t>DSTT Escalator Refurbishment</t>
  </si>
  <si>
    <t>A00632</t>
  </si>
  <si>
    <t>Trolley Overhead, Shelter &amp; Equip. Repl.</t>
  </si>
  <si>
    <t>A00633</t>
  </si>
  <si>
    <t>ORCA Vending Machines</t>
  </si>
  <si>
    <t>A00634</t>
  </si>
  <si>
    <t>HASTUS 2012 Upgrade</t>
  </si>
  <si>
    <t>A00635</t>
  </si>
  <si>
    <t>Transit Radio for Alaskan Way Tunnel</t>
  </si>
  <si>
    <t>A00636</t>
  </si>
  <si>
    <t>HASTUS Employee Performance</t>
  </si>
  <si>
    <t>A00637</t>
  </si>
  <si>
    <t>Transit Facility Master Plan</t>
  </si>
  <si>
    <t>A00639</t>
  </si>
  <si>
    <t>Warehouse Replacement</t>
  </si>
  <si>
    <t>A00641</t>
  </si>
  <si>
    <t>Transit CIP Contingency</t>
  </si>
  <si>
    <t>A09998</t>
  </si>
  <si>
    <t>PROPERTY LEASES</t>
  </si>
  <si>
    <t>A00642</t>
  </si>
  <si>
    <t>Route 48 Electrification</t>
  </si>
  <si>
    <t>A00643</t>
  </si>
  <si>
    <t>Ride Free Area Mitigation</t>
  </si>
  <si>
    <t>001368</t>
  </si>
  <si>
    <t xml:space="preserve">Pavement Rehabilitation </t>
  </si>
  <si>
    <t>001378</t>
  </si>
  <si>
    <t>Residential Noise Remedy Improvements</t>
  </si>
  <si>
    <t>001400</t>
  </si>
  <si>
    <t>Airport Facilities Repair</t>
  </si>
  <si>
    <t>002102</t>
  </si>
  <si>
    <t>Airport Development</t>
  </si>
  <si>
    <t>002118</t>
  </si>
  <si>
    <t>Airport Fleet</t>
  </si>
  <si>
    <t>002122</t>
  </si>
  <si>
    <t>Lower Duwamish Source Control</t>
  </si>
  <si>
    <t>D10714</t>
  </si>
  <si>
    <t>Default/Central Rate</t>
  </si>
  <si>
    <t>RIDESHARE TECHNOLOGY</t>
  </si>
  <si>
    <t>338CP0</t>
  </si>
  <si>
    <t>Auditor Capital Project Oversight</t>
  </si>
  <si>
    <t>Airport Construction Total for 2012-2013 Biennium</t>
  </si>
  <si>
    <t>Public Transportation Construction Total for 2012-2013 Biennium</t>
  </si>
  <si>
    <t>Renton Maintenance Facility Total for 2012-2013 Biennium</t>
  </si>
  <si>
    <t xml:space="preserve"> Total</t>
  </si>
  <si>
    <t>Grand Total for 2012-2013 Biennium</t>
  </si>
  <si>
    <t>ATTACHMENT H: AIRPORT, TRANSIT AND ROADS MAINTENANCE FACILITY CAPITAL IMPROVEMENT PROGRAM, BIENNIAL, dated 11-09-11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</si>
</sst>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 style="thin">
        <color indexed="8"/>
      </top>
      <bottom/>
    </border>
    <border>
      <left style="thin"/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/>
      <bottom/>
    </border>
    <border>
      <left style="thin"/>
      <right/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38" fontId="0" fillId="0" borderId="10" xfId="0" applyNumberFormat="1" applyBorder="1" applyAlignment="1">
      <alignment/>
    </xf>
    <xf numFmtId="38" fontId="0" fillId="0" borderId="12" xfId="0" applyNumberFormat="1" applyBorder="1" applyAlignment="1">
      <alignment/>
    </xf>
    <xf numFmtId="38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38" fontId="0" fillId="0" borderId="14" xfId="0" applyNumberFormat="1" applyBorder="1" applyAlignment="1">
      <alignment/>
    </xf>
    <xf numFmtId="38" fontId="0" fillId="0" borderId="16" xfId="0" applyNumberFormat="1" applyBorder="1" applyAlignment="1">
      <alignment/>
    </xf>
    <xf numFmtId="38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5" xfId="0" applyBorder="1" applyAlignment="1">
      <alignment horizontal="left"/>
    </xf>
    <xf numFmtId="164" fontId="0" fillId="0" borderId="14" xfId="0" applyNumberFormat="1" applyBorder="1" applyAlignment="1">
      <alignment/>
    </xf>
    <xf numFmtId="164" fontId="0" fillId="0" borderId="10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15" xfId="0" applyFont="1" applyBorder="1" applyAlignment="1">
      <alignment horizontal="left"/>
    </xf>
    <xf numFmtId="0" fontId="0" fillId="0" borderId="15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2" fillId="0" borderId="11" xfId="0" applyFont="1" applyBorder="1" applyAlignment="1">
      <alignment horizontal="right"/>
    </xf>
    <xf numFmtId="164" fontId="2" fillId="0" borderId="21" xfId="0" applyNumberFormat="1" applyFont="1" applyBorder="1" applyAlignment="1" applyProtection="1">
      <alignment horizontal="center" vertical="center"/>
      <protection/>
    </xf>
    <xf numFmtId="0" fontId="2" fillId="0" borderId="11" xfId="0" applyFont="1" applyBorder="1" applyAlignment="1">
      <alignment/>
    </xf>
    <xf numFmtId="164" fontId="2" fillId="0" borderId="10" xfId="0" applyNumberFormat="1" applyFont="1" applyBorder="1" applyAlignment="1">
      <alignment/>
    </xf>
    <xf numFmtId="38" fontId="2" fillId="0" borderId="12" xfId="0" applyNumberFormat="1" applyFont="1" applyBorder="1" applyAlignment="1">
      <alignment/>
    </xf>
    <xf numFmtId="0" fontId="2" fillId="0" borderId="21" xfId="0" applyFont="1" applyBorder="1" applyAlignment="1">
      <alignment/>
    </xf>
    <xf numFmtId="164" fontId="2" fillId="0" borderId="21" xfId="0" applyNumberFormat="1" applyFont="1" applyBorder="1" applyAlignment="1">
      <alignment/>
    </xf>
    <xf numFmtId="38" fontId="2" fillId="0" borderId="20" xfId="0" applyNumberFormat="1" applyFont="1" applyBorder="1" applyAlignment="1">
      <alignment/>
    </xf>
    <xf numFmtId="38" fontId="2" fillId="0" borderId="22" xfId="0" applyNumberFormat="1" applyFont="1" applyBorder="1" applyAlignment="1">
      <alignment/>
    </xf>
    <xf numFmtId="0" fontId="2" fillId="0" borderId="23" xfId="0" applyFont="1" applyBorder="1" applyAlignment="1">
      <alignment/>
    </xf>
    <xf numFmtId="164" fontId="2" fillId="0" borderId="24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2"/>
  <sheetViews>
    <sheetView tabSelected="1" view="pageLayout" workbookViewId="0" topLeftCell="A86">
      <selection activeCell="C93" sqref="C93"/>
    </sheetView>
  </sheetViews>
  <sheetFormatPr defaultColWidth="9.140625" defaultRowHeight="12.75"/>
  <cols>
    <col min="1" max="1" width="10.7109375" style="0" customWidth="1"/>
    <col min="3" max="3" width="52.7109375" style="0" customWidth="1"/>
    <col min="4" max="5" width="14.28125" style="0" bestFit="1" customWidth="1"/>
    <col min="6" max="6" width="10.7109375" style="0" bestFit="1" customWidth="1"/>
    <col min="7" max="7" width="11.7109375" style="0" bestFit="1" customWidth="1"/>
    <col min="8" max="9" width="10.7109375" style="0" bestFit="1" customWidth="1"/>
    <col min="10" max="10" width="11.7109375" style="0" bestFit="1" customWidth="1"/>
  </cols>
  <sheetData>
    <row r="1" s="13" customFormat="1" ht="12.75">
      <c r="A1" s="13" t="s">
        <v>187</v>
      </c>
    </row>
    <row r="3" spans="1:10" s="13" customFormat="1" ht="12.75">
      <c r="A3" s="12" t="s">
        <v>0</v>
      </c>
      <c r="B3" s="12" t="s">
        <v>1</v>
      </c>
      <c r="C3" s="12" t="s">
        <v>2</v>
      </c>
      <c r="D3" s="22">
        <v>2012</v>
      </c>
      <c r="E3" s="14">
        <v>2013</v>
      </c>
      <c r="F3" s="14" t="s">
        <v>3</v>
      </c>
      <c r="G3" s="14" t="s">
        <v>4</v>
      </c>
      <c r="H3" s="14" t="s">
        <v>5</v>
      </c>
      <c r="I3" s="14" t="s">
        <v>7</v>
      </c>
      <c r="J3" s="15" t="s">
        <v>6</v>
      </c>
    </row>
    <row r="4" spans="1:10" ht="12.75">
      <c r="A4" s="1" t="s">
        <v>8</v>
      </c>
      <c r="B4" s="2"/>
      <c r="C4" s="2"/>
      <c r="D4" s="3"/>
      <c r="E4" s="4"/>
      <c r="F4" s="4"/>
      <c r="G4" s="4"/>
      <c r="H4" s="4"/>
      <c r="I4" s="4"/>
      <c r="J4" s="5"/>
    </row>
    <row r="5" spans="1:10" ht="12.75">
      <c r="A5" s="19"/>
      <c r="B5" s="7" t="s">
        <v>165</v>
      </c>
      <c r="C5" s="16" t="s">
        <v>166</v>
      </c>
      <c r="D5" s="17"/>
      <c r="E5" s="9">
        <v>576132</v>
      </c>
      <c r="F5" s="9">
        <v>277035</v>
      </c>
      <c r="G5" s="9">
        <v>277035</v>
      </c>
      <c r="H5" s="9">
        <v>250000</v>
      </c>
      <c r="I5" s="9">
        <v>250000</v>
      </c>
      <c r="J5" s="10">
        <v>1630202</v>
      </c>
    </row>
    <row r="6" spans="1:10" ht="12.75">
      <c r="A6" s="19"/>
      <c r="B6" s="7" t="s">
        <v>167</v>
      </c>
      <c r="C6" s="16" t="s">
        <v>168</v>
      </c>
      <c r="D6" s="17">
        <v>8421053</v>
      </c>
      <c r="E6" s="9">
        <v>8421053</v>
      </c>
      <c r="F6" s="9">
        <v>8421053</v>
      </c>
      <c r="G6" s="9">
        <v>5297851</v>
      </c>
      <c r="H6" s="9"/>
      <c r="I6" s="9"/>
      <c r="J6" s="10">
        <v>30561010</v>
      </c>
    </row>
    <row r="7" spans="1:10" ht="12.75">
      <c r="A7" s="19"/>
      <c r="B7" s="7" t="s">
        <v>169</v>
      </c>
      <c r="C7" s="16" t="s">
        <v>170</v>
      </c>
      <c r="D7" s="17">
        <v>-400000</v>
      </c>
      <c r="E7" s="9"/>
      <c r="F7" s="9">
        <v>1113455</v>
      </c>
      <c r="G7" s="9">
        <v>950000</v>
      </c>
      <c r="H7" s="9">
        <v>400000</v>
      </c>
      <c r="I7" s="9">
        <v>400000</v>
      </c>
      <c r="J7" s="10">
        <v>2463455</v>
      </c>
    </row>
    <row r="8" spans="1:10" ht="12.75">
      <c r="A8" s="19"/>
      <c r="B8" s="7" t="s">
        <v>171</v>
      </c>
      <c r="C8" s="16" t="s">
        <v>172</v>
      </c>
      <c r="D8" s="17">
        <v>2040365</v>
      </c>
      <c r="E8" s="9">
        <v>820000</v>
      </c>
      <c r="F8" s="9">
        <v>175000</v>
      </c>
      <c r="G8" s="9">
        <v>2800000</v>
      </c>
      <c r="H8" s="9"/>
      <c r="I8" s="9">
        <v>4830000</v>
      </c>
      <c r="J8" s="10">
        <v>10665365</v>
      </c>
    </row>
    <row r="9" spans="1:10" ht="12.75">
      <c r="A9" s="19"/>
      <c r="B9" s="7" t="s">
        <v>173</v>
      </c>
      <c r="C9" s="16" t="s">
        <v>174</v>
      </c>
      <c r="D9" s="17"/>
      <c r="E9" s="9">
        <v>250000</v>
      </c>
      <c r="F9" s="9">
        <v>800000</v>
      </c>
      <c r="G9" s="9">
        <v>500000</v>
      </c>
      <c r="H9" s="9">
        <v>200000</v>
      </c>
      <c r="I9" s="9">
        <v>150000</v>
      </c>
      <c r="J9" s="10">
        <v>1900000</v>
      </c>
    </row>
    <row r="10" spans="1:10" ht="12.75">
      <c r="A10" s="19"/>
      <c r="B10" s="7" t="s">
        <v>175</v>
      </c>
      <c r="C10" s="16" t="s">
        <v>176</v>
      </c>
      <c r="D10" s="17">
        <v>300000</v>
      </c>
      <c r="E10" s="9"/>
      <c r="F10" s="9"/>
      <c r="G10" s="9"/>
      <c r="H10" s="9"/>
      <c r="I10" s="9"/>
      <c r="J10" s="10">
        <v>300000</v>
      </c>
    </row>
    <row r="11" spans="1:10" ht="12.75">
      <c r="A11" s="19"/>
      <c r="B11" s="21" t="s">
        <v>180</v>
      </c>
      <c r="C11" s="20" t="s">
        <v>181</v>
      </c>
      <c r="D11" s="17">
        <v>7489</v>
      </c>
      <c r="E11" s="9"/>
      <c r="F11" s="9"/>
      <c r="G11" s="9"/>
      <c r="H11" s="9"/>
      <c r="I11" s="9"/>
      <c r="J11" s="10">
        <f>D11</f>
        <v>7489</v>
      </c>
    </row>
    <row r="12" spans="1:10" ht="12.75">
      <c r="A12" s="19"/>
      <c r="B12" s="7" t="s">
        <v>177</v>
      </c>
      <c r="C12" s="16" t="s">
        <v>178</v>
      </c>
      <c r="D12" s="17">
        <v>6451</v>
      </c>
      <c r="E12" s="9">
        <v>6268</v>
      </c>
      <c r="F12" s="9">
        <v>9738</v>
      </c>
      <c r="G12" s="9">
        <v>6117</v>
      </c>
      <c r="H12" s="9">
        <v>529</v>
      </c>
      <c r="I12" s="9">
        <v>3505</v>
      </c>
      <c r="J12" s="10">
        <v>32608</v>
      </c>
    </row>
    <row r="13" spans="1:10" ht="12.75">
      <c r="A13" s="1" t="s">
        <v>9</v>
      </c>
      <c r="B13" s="2"/>
      <c r="C13" s="2"/>
      <c r="D13" s="18">
        <f>10367869+7489</f>
        <v>10375358</v>
      </c>
      <c r="E13" s="4">
        <v>10073453</v>
      </c>
      <c r="F13" s="4">
        <v>10796281</v>
      </c>
      <c r="G13" s="4">
        <v>9831003</v>
      </c>
      <c r="H13" s="4">
        <v>850529</v>
      </c>
      <c r="I13" s="4">
        <v>5633505</v>
      </c>
      <c r="J13" s="5">
        <f>47552640+7489</f>
        <v>47560129</v>
      </c>
    </row>
    <row r="14" spans="1:10" ht="12.75">
      <c r="A14" s="1"/>
      <c r="B14" s="2"/>
      <c r="C14" s="24" t="s">
        <v>182</v>
      </c>
      <c r="D14" s="25">
        <f>SUM(D13:E13)</f>
        <v>20448811</v>
      </c>
      <c r="E14" s="23"/>
      <c r="F14" s="4"/>
      <c r="G14" s="4"/>
      <c r="H14" s="4"/>
      <c r="I14" s="4"/>
      <c r="J14" s="5"/>
    </row>
    <row r="15" spans="1:10" ht="12.75">
      <c r="A15" s="1"/>
      <c r="B15" s="2"/>
      <c r="C15" s="2"/>
      <c r="D15" s="3"/>
      <c r="E15" s="4"/>
      <c r="F15" s="4"/>
      <c r="G15" s="4"/>
      <c r="H15" s="4"/>
      <c r="I15" s="4"/>
      <c r="J15" s="5"/>
    </row>
    <row r="16" spans="1:10" ht="12.75">
      <c r="A16" s="6" t="s">
        <v>10</v>
      </c>
      <c r="B16" s="7"/>
      <c r="C16" s="7"/>
      <c r="D16" s="8"/>
      <c r="E16" s="9"/>
      <c r="F16" s="9"/>
      <c r="G16" s="9"/>
      <c r="H16" s="9"/>
      <c r="I16" s="9"/>
      <c r="J16" s="10"/>
    </row>
    <row r="17" spans="1:10" ht="12.75">
      <c r="A17" s="6"/>
      <c r="B17" s="7" t="s">
        <v>20</v>
      </c>
      <c r="C17" s="16" t="s">
        <v>21</v>
      </c>
      <c r="D17" s="17">
        <v>-81040</v>
      </c>
      <c r="E17" s="9"/>
      <c r="F17" s="9"/>
      <c r="G17" s="9"/>
      <c r="H17" s="9"/>
      <c r="I17" s="9"/>
      <c r="J17" s="10">
        <v>-81040</v>
      </c>
    </row>
    <row r="18" spans="1:10" ht="12.75">
      <c r="A18" s="6"/>
      <c r="B18" s="7" t="s">
        <v>22</v>
      </c>
      <c r="C18" s="16" t="s">
        <v>23</v>
      </c>
      <c r="D18" s="17">
        <v>9596556</v>
      </c>
      <c r="E18" s="9">
        <v>210560</v>
      </c>
      <c r="F18" s="9">
        <v>332615</v>
      </c>
      <c r="G18" s="9">
        <v>102706171</v>
      </c>
      <c r="H18" s="9">
        <v>712612</v>
      </c>
      <c r="I18" s="9">
        <v>737553</v>
      </c>
      <c r="J18" s="10">
        <v>114296067</v>
      </c>
    </row>
    <row r="19" spans="1:10" ht="12.75">
      <c r="A19" s="6"/>
      <c r="B19" s="7" t="s">
        <v>24</v>
      </c>
      <c r="C19" s="16" t="s">
        <v>25</v>
      </c>
      <c r="D19" s="17">
        <v>-9350446</v>
      </c>
      <c r="E19" s="9">
        <v>141967</v>
      </c>
      <c r="F19" s="9">
        <v>221744</v>
      </c>
      <c r="G19" s="9">
        <v>236117616</v>
      </c>
      <c r="H19" s="9">
        <v>1011434</v>
      </c>
      <c r="I19" s="9">
        <v>1009071</v>
      </c>
      <c r="J19" s="10">
        <v>229151386</v>
      </c>
    </row>
    <row r="20" spans="1:10" ht="12.75">
      <c r="A20" s="6"/>
      <c r="B20" s="7" t="s">
        <v>26</v>
      </c>
      <c r="C20" s="16" t="s">
        <v>27</v>
      </c>
      <c r="D20" s="17">
        <v>3699912</v>
      </c>
      <c r="E20" s="9">
        <v>7607000</v>
      </c>
      <c r="F20" s="9">
        <v>4970000</v>
      </c>
      <c r="G20" s="9">
        <v>7246000</v>
      </c>
      <c r="H20" s="9">
        <v>1666000</v>
      </c>
      <c r="I20" s="9">
        <v>3387000</v>
      </c>
      <c r="J20" s="10">
        <v>28575912</v>
      </c>
    </row>
    <row r="21" spans="1:10" ht="12.75">
      <c r="A21" s="6"/>
      <c r="B21" s="7" t="s">
        <v>28</v>
      </c>
      <c r="C21" s="16" t="s">
        <v>29</v>
      </c>
      <c r="D21" s="17">
        <v>-1209853</v>
      </c>
      <c r="E21" s="9">
        <v>1022110</v>
      </c>
      <c r="F21" s="9">
        <v>659132</v>
      </c>
      <c r="G21" s="9">
        <v>603023</v>
      </c>
      <c r="H21" s="9">
        <v>187061</v>
      </c>
      <c r="I21" s="9">
        <v>193607</v>
      </c>
      <c r="J21" s="10">
        <v>1455080</v>
      </c>
    </row>
    <row r="22" spans="1:10" ht="12.75">
      <c r="A22" s="6"/>
      <c r="B22" s="7" t="s">
        <v>30</v>
      </c>
      <c r="C22" s="16" t="s">
        <v>31</v>
      </c>
      <c r="D22" s="17">
        <v>1753458</v>
      </c>
      <c r="E22" s="9">
        <v>1697536</v>
      </c>
      <c r="F22" s="9">
        <v>963942</v>
      </c>
      <c r="G22" s="9">
        <v>504910</v>
      </c>
      <c r="H22" s="9">
        <v>403814</v>
      </c>
      <c r="I22" s="9">
        <v>449908</v>
      </c>
      <c r="J22" s="10">
        <v>5773568</v>
      </c>
    </row>
    <row r="23" spans="1:10" ht="12.75">
      <c r="A23" s="6"/>
      <c r="B23" s="7" t="s">
        <v>32</v>
      </c>
      <c r="C23" s="16" t="s">
        <v>33</v>
      </c>
      <c r="D23" s="17">
        <v>-194397</v>
      </c>
      <c r="E23" s="9"/>
      <c r="F23" s="9"/>
      <c r="G23" s="9"/>
      <c r="H23" s="9"/>
      <c r="I23" s="9"/>
      <c r="J23" s="10">
        <v>-194397</v>
      </c>
    </row>
    <row r="24" spans="1:10" ht="12.75">
      <c r="A24" s="6"/>
      <c r="B24" s="7" t="s">
        <v>34</v>
      </c>
      <c r="C24" s="16" t="s">
        <v>35</v>
      </c>
      <c r="D24" s="17">
        <v>-17205</v>
      </c>
      <c r="E24" s="9">
        <v>160684</v>
      </c>
      <c r="F24" s="9">
        <v>166308</v>
      </c>
      <c r="G24" s="9">
        <v>172128</v>
      </c>
      <c r="H24" s="9">
        <v>178153</v>
      </c>
      <c r="I24" s="9">
        <v>184388</v>
      </c>
      <c r="J24" s="10">
        <v>844456</v>
      </c>
    </row>
    <row r="25" spans="1:10" ht="12.75">
      <c r="A25" s="6"/>
      <c r="B25" s="7" t="s">
        <v>36</v>
      </c>
      <c r="C25" s="16" t="s">
        <v>37</v>
      </c>
      <c r="D25" s="17">
        <v>-313</v>
      </c>
      <c r="E25" s="9"/>
      <c r="F25" s="9"/>
      <c r="G25" s="9"/>
      <c r="H25" s="9"/>
      <c r="I25" s="9"/>
      <c r="J25" s="10">
        <v>-313</v>
      </c>
    </row>
    <row r="26" spans="1:10" ht="12.75">
      <c r="A26" s="6"/>
      <c r="B26" s="7" t="s">
        <v>38</v>
      </c>
      <c r="C26" s="16" t="s">
        <v>39</v>
      </c>
      <c r="D26" s="17">
        <v>6823140</v>
      </c>
      <c r="E26" s="9">
        <v>20587096</v>
      </c>
      <c r="F26" s="9">
        <v>19336463</v>
      </c>
      <c r="G26" s="9">
        <v>10077069</v>
      </c>
      <c r="H26" s="9">
        <v>14383813</v>
      </c>
      <c r="I26" s="9">
        <v>17532255</v>
      </c>
      <c r="J26" s="10">
        <v>88739836</v>
      </c>
    </row>
    <row r="27" spans="1:10" ht="12.75">
      <c r="A27" s="6"/>
      <c r="B27" s="7" t="s">
        <v>40</v>
      </c>
      <c r="C27" s="16" t="s">
        <v>41</v>
      </c>
      <c r="D27" s="17">
        <v>-116110</v>
      </c>
      <c r="E27" s="9">
        <v>14112</v>
      </c>
      <c r="F27" s="9">
        <v>7761</v>
      </c>
      <c r="G27" s="9">
        <v>34426</v>
      </c>
      <c r="H27" s="9">
        <v>13065</v>
      </c>
      <c r="I27" s="9"/>
      <c r="J27" s="10">
        <v>-46746</v>
      </c>
    </row>
    <row r="28" spans="1:10" ht="12.75">
      <c r="A28" s="6"/>
      <c r="B28" s="7" t="s">
        <v>42</v>
      </c>
      <c r="C28" s="16" t="s">
        <v>43</v>
      </c>
      <c r="D28" s="17">
        <v>3976986</v>
      </c>
      <c r="E28" s="9">
        <v>2860708</v>
      </c>
      <c r="F28" s="9">
        <v>3594719</v>
      </c>
      <c r="G28" s="9">
        <v>3065973</v>
      </c>
      <c r="H28" s="9">
        <v>2239420</v>
      </c>
      <c r="I28" s="9">
        <v>4468200</v>
      </c>
      <c r="J28" s="10">
        <v>20206006</v>
      </c>
    </row>
    <row r="29" spans="1:10" ht="12.75">
      <c r="A29" s="6"/>
      <c r="B29" s="7" t="s">
        <v>44</v>
      </c>
      <c r="C29" s="16" t="s">
        <v>45</v>
      </c>
      <c r="D29" s="17">
        <v>14932</v>
      </c>
      <c r="E29" s="9">
        <v>285000</v>
      </c>
      <c r="F29" s="9">
        <v>588000</v>
      </c>
      <c r="G29" s="9">
        <v>479000</v>
      </c>
      <c r="H29" s="9">
        <v>504000</v>
      </c>
      <c r="I29" s="9">
        <v>590000</v>
      </c>
      <c r="J29" s="10">
        <v>2460932</v>
      </c>
    </row>
    <row r="30" spans="1:10" ht="12.75">
      <c r="A30" s="6"/>
      <c r="B30" s="7" t="s">
        <v>46</v>
      </c>
      <c r="C30" s="16" t="s">
        <v>47</v>
      </c>
      <c r="D30" s="17">
        <v>459444</v>
      </c>
      <c r="E30" s="9">
        <v>467826</v>
      </c>
      <c r="F30" s="9">
        <v>483401</v>
      </c>
      <c r="G30" s="9">
        <v>496888</v>
      </c>
      <c r="H30" s="9">
        <v>517668</v>
      </c>
      <c r="I30" s="9">
        <v>535788</v>
      </c>
      <c r="J30" s="10">
        <v>2961015</v>
      </c>
    </row>
    <row r="31" spans="1:10" ht="12.75">
      <c r="A31" s="6"/>
      <c r="B31" s="7" t="s">
        <v>48</v>
      </c>
      <c r="C31" s="16" t="s">
        <v>49</v>
      </c>
      <c r="D31" s="17">
        <v>31565737</v>
      </c>
      <c r="E31" s="9">
        <v>258122</v>
      </c>
      <c r="F31" s="9">
        <v>267157</v>
      </c>
      <c r="G31" s="9">
        <v>114752</v>
      </c>
      <c r="H31" s="9"/>
      <c r="I31" s="9"/>
      <c r="J31" s="10">
        <v>32205768</v>
      </c>
    </row>
    <row r="32" spans="1:10" ht="12.75">
      <c r="A32" s="6"/>
      <c r="B32" s="7" t="s">
        <v>50</v>
      </c>
      <c r="C32" s="16" t="s">
        <v>51</v>
      </c>
      <c r="D32" s="17">
        <v>8114</v>
      </c>
      <c r="E32" s="9">
        <v>142642383</v>
      </c>
      <c r="F32" s="9">
        <v>222631</v>
      </c>
      <c r="G32" s="9">
        <v>230423</v>
      </c>
      <c r="H32" s="9">
        <v>118769</v>
      </c>
      <c r="I32" s="9"/>
      <c r="J32" s="10">
        <v>143222320</v>
      </c>
    </row>
    <row r="33" spans="1:10" ht="12.75">
      <c r="A33" s="6"/>
      <c r="B33" s="7" t="s">
        <v>52</v>
      </c>
      <c r="C33" s="16" t="s">
        <v>53</v>
      </c>
      <c r="D33" s="17">
        <v>-994245</v>
      </c>
      <c r="E33" s="9"/>
      <c r="F33" s="9"/>
      <c r="G33" s="9"/>
      <c r="H33" s="9"/>
      <c r="I33" s="9"/>
      <c r="J33" s="10">
        <v>-994245</v>
      </c>
    </row>
    <row r="34" spans="1:10" ht="12.75">
      <c r="A34" s="6"/>
      <c r="B34" s="7" t="s">
        <v>54</v>
      </c>
      <c r="C34" s="16" t="s">
        <v>55</v>
      </c>
      <c r="D34" s="17">
        <v>332874</v>
      </c>
      <c r="E34" s="9">
        <v>88066</v>
      </c>
      <c r="F34" s="9"/>
      <c r="G34" s="9"/>
      <c r="H34" s="9"/>
      <c r="I34" s="9"/>
      <c r="J34" s="10">
        <v>420940</v>
      </c>
    </row>
    <row r="35" spans="1:10" ht="12.75">
      <c r="A35" s="6"/>
      <c r="B35" s="7" t="s">
        <v>56</v>
      </c>
      <c r="C35" s="16" t="s">
        <v>57</v>
      </c>
      <c r="D35" s="17">
        <v>19779</v>
      </c>
      <c r="E35" s="9">
        <v>90221</v>
      </c>
      <c r="F35" s="9">
        <v>255000</v>
      </c>
      <c r="G35" s="9">
        <v>255000</v>
      </c>
      <c r="H35" s="9">
        <v>255000</v>
      </c>
      <c r="I35" s="9">
        <v>255000</v>
      </c>
      <c r="J35" s="10">
        <v>1130000</v>
      </c>
    </row>
    <row r="36" spans="1:10" ht="12.75">
      <c r="A36" s="6"/>
      <c r="B36" s="7" t="s">
        <v>58</v>
      </c>
      <c r="C36" s="16" t="s">
        <v>59</v>
      </c>
      <c r="D36" s="17">
        <v>79680</v>
      </c>
      <c r="E36" s="9">
        <v>200000</v>
      </c>
      <c r="F36" s="9"/>
      <c r="G36" s="9"/>
      <c r="H36" s="9">
        <v>1000000</v>
      </c>
      <c r="I36" s="9">
        <v>2000000</v>
      </c>
      <c r="J36" s="10">
        <v>3279680</v>
      </c>
    </row>
    <row r="37" spans="1:10" ht="12.75">
      <c r="A37" s="6"/>
      <c r="B37" s="7" t="s">
        <v>60</v>
      </c>
      <c r="C37" s="16" t="s">
        <v>61</v>
      </c>
      <c r="D37" s="17">
        <v>-428</v>
      </c>
      <c r="E37" s="9"/>
      <c r="F37" s="9"/>
      <c r="G37" s="9"/>
      <c r="H37" s="9"/>
      <c r="I37" s="9"/>
      <c r="J37" s="10">
        <v>-428</v>
      </c>
    </row>
    <row r="38" spans="1:10" ht="12.75">
      <c r="A38" s="6"/>
      <c r="B38" s="7" t="s">
        <v>62</v>
      </c>
      <c r="C38" s="20" t="s">
        <v>179</v>
      </c>
      <c r="D38" s="17">
        <v>-66715</v>
      </c>
      <c r="E38" s="9"/>
      <c r="F38" s="9"/>
      <c r="G38" s="9"/>
      <c r="H38" s="9"/>
      <c r="I38" s="9"/>
      <c r="J38" s="10">
        <v>-66715</v>
      </c>
    </row>
    <row r="39" spans="1:10" ht="12.75">
      <c r="A39" s="6"/>
      <c r="B39" s="7" t="s">
        <v>63</v>
      </c>
      <c r="C39" s="16" t="s">
        <v>64</v>
      </c>
      <c r="D39" s="17">
        <v>1749724</v>
      </c>
      <c r="E39" s="9">
        <v>2409889</v>
      </c>
      <c r="F39" s="9">
        <v>1779804</v>
      </c>
      <c r="G39" s="9">
        <v>1540381</v>
      </c>
      <c r="H39" s="9">
        <v>1321344</v>
      </c>
      <c r="I39" s="9">
        <v>2776160</v>
      </c>
      <c r="J39" s="10">
        <v>11577302</v>
      </c>
    </row>
    <row r="40" spans="1:10" ht="12.75">
      <c r="A40" s="6"/>
      <c r="B40" s="7" t="s">
        <v>65</v>
      </c>
      <c r="C40" s="16" t="s">
        <v>66</v>
      </c>
      <c r="D40" s="17">
        <v>-9228</v>
      </c>
      <c r="E40" s="9"/>
      <c r="F40" s="9"/>
      <c r="G40" s="9"/>
      <c r="H40" s="9"/>
      <c r="I40" s="9"/>
      <c r="J40" s="10">
        <v>-9228</v>
      </c>
    </row>
    <row r="41" spans="1:10" ht="12.75">
      <c r="A41" s="6"/>
      <c r="B41" s="7" t="s">
        <v>67</v>
      </c>
      <c r="C41" s="16" t="s">
        <v>68</v>
      </c>
      <c r="D41" s="17">
        <v>-115</v>
      </c>
      <c r="E41" s="9"/>
      <c r="F41" s="9"/>
      <c r="G41" s="9"/>
      <c r="H41" s="9"/>
      <c r="I41" s="9"/>
      <c r="J41" s="10">
        <v>-115</v>
      </c>
    </row>
    <row r="42" spans="1:10" ht="12.75">
      <c r="A42" s="6"/>
      <c r="B42" s="7" t="s">
        <v>69</v>
      </c>
      <c r="C42" s="16" t="s">
        <v>70</v>
      </c>
      <c r="D42" s="17">
        <v>-3350</v>
      </c>
      <c r="E42" s="9"/>
      <c r="F42" s="9"/>
      <c r="G42" s="9"/>
      <c r="H42" s="9"/>
      <c r="I42" s="9"/>
      <c r="J42" s="10">
        <v>-3350</v>
      </c>
    </row>
    <row r="43" spans="1:10" ht="12.75">
      <c r="A43" s="6"/>
      <c r="B43" s="7" t="s">
        <v>71</v>
      </c>
      <c r="C43" s="16" t="s">
        <v>72</v>
      </c>
      <c r="D43" s="17">
        <v>-167720</v>
      </c>
      <c r="E43" s="9"/>
      <c r="F43" s="9"/>
      <c r="G43" s="9"/>
      <c r="H43" s="9"/>
      <c r="I43" s="9"/>
      <c r="J43" s="10">
        <v>-167720</v>
      </c>
    </row>
    <row r="44" spans="1:10" ht="12.75">
      <c r="A44" s="6"/>
      <c r="B44" s="7" t="s">
        <v>73</v>
      </c>
      <c r="C44" s="16" t="s">
        <v>74</v>
      </c>
      <c r="D44" s="17">
        <v>-1556</v>
      </c>
      <c r="E44" s="9"/>
      <c r="F44" s="9"/>
      <c r="G44" s="9"/>
      <c r="H44" s="9"/>
      <c r="I44" s="9"/>
      <c r="J44" s="10">
        <v>-1556</v>
      </c>
    </row>
    <row r="45" spans="1:10" ht="12.75">
      <c r="A45" s="6"/>
      <c r="B45" s="7" t="s">
        <v>75</v>
      </c>
      <c r="C45" s="16" t="s">
        <v>76</v>
      </c>
      <c r="D45" s="17"/>
      <c r="E45" s="9"/>
      <c r="F45" s="9"/>
      <c r="G45" s="9"/>
      <c r="H45" s="9">
        <v>73925</v>
      </c>
      <c r="I45" s="9">
        <v>71873</v>
      </c>
      <c r="J45" s="10">
        <v>145798</v>
      </c>
    </row>
    <row r="46" spans="1:10" ht="12.75">
      <c r="A46" s="6"/>
      <c r="B46" s="7" t="s">
        <v>77</v>
      </c>
      <c r="C46" s="16" t="s">
        <v>78</v>
      </c>
      <c r="D46" s="17">
        <v>-13952</v>
      </c>
      <c r="E46" s="9"/>
      <c r="F46" s="9"/>
      <c r="G46" s="9"/>
      <c r="H46" s="9"/>
      <c r="I46" s="9"/>
      <c r="J46" s="10">
        <v>-13952</v>
      </c>
    </row>
    <row r="47" spans="1:10" ht="12.75">
      <c r="A47" s="6"/>
      <c r="B47" s="7" t="s">
        <v>79</v>
      </c>
      <c r="C47" s="16" t="s">
        <v>80</v>
      </c>
      <c r="D47" s="17">
        <v>-4187</v>
      </c>
      <c r="E47" s="9"/>
      <c r="F47" s="9"/>
      <c r="G47" s="9"/>
      <c r="H47" s="9"/>
      <c r="I47" s="9"/>
      <c r="J47" s="10">
        <v>-4187</v>
      </c>
    </row>
    <row r="48" spans="1:10" ht="12.75">
      <c r="A48" s="6"/>
      <c r="B48" s="7" t="s">
        <v>81</v>
      </c>
      <c r="C48" s="16" t="s">
        <v>82</v>
      </c>
      <c r="D48" s="17">
        <v>333871</v>
      </c>
      <c r="E48" s="9"/>
      <c r="F48" s="9"/>
      <c r="G48" s="9"/>
      <c r="H48" s="9">
        <v>500082</v>
      </c>
      <c r="I48" s="9">
        <v>4675409</v>
      </c>
      <c r="J48" s="10">
        <v>5509362</v>
      </c>
    </row>
    <row r="49" spans="1:10" ht="12.75">
      <c r="A49" s="6"/>
      <c r="B49" s="7" t="s">
        <v>83</v>
      </c>
      <c r="C49" s="16" t="s">
        <v>84</v>
      </c>
      <c r="D49" s="17">
        <v>155250</v>
      </c>
      <c r="E49" s="9">
        <v>95778210</v>
      </c>
      <c r="F49" s="9">
        <v>244894</v>
      </c>
      <c r="G49" s="9">
        <v>114752</v>
      </c>
      <c r="H49" s="9"/>
      <c r="I49" s="9"/>
      <c r="J49" s="10">
        <v>96293106</v>
      </c>
    </row>
    <row r="50" spans="1:10" ht="12.75">
      <c r="A50" s="6"/>
      <c r="B50" s="7" t="s">
        <v>85</v>
      </c>
      <c r="C50" s="16" t="s">
        <v>86</v>
      </c>
      <c r="D50" s="17">
        <v>-1374</v>
      </c>
      <c r="E50" s="9"/>
      <c r="F50" s="9"/>
      <c r="G50" s="9"/>
      <c r="H50" s="9"/>
      <c r="I50" s="9"/>
      <c r="J50" s="10">
        <v>-1374</v>
      </c>
    </row>
    <row r="51" spans="1:10" ht="12.75">
      <c r="A51" s="6"/>
      <c r="B51" s="7" t="s">
        <v>87</v>
      </c>
      <c r="C51" s="16" t="s">
        <v>88</v>
      </c>
      <c r="D51" s="17">
        <v>-87465</v>
      </c>
      <c r="E51" s="9"/>
      <c r="F51" s="9"/>
      <c r="G51" s="9"/>
      <c r="H51" s="9"/>
      <c r="I51" s="9"/>
      <c r="J51" s="10">
        <v>-87465</v>
      </c>
    </row>
    <row r="52" spans="1:10" ht="12.75">
      <c r="A52" s="6"/>
      <c r="B52" s="7" t="s">
        <v>89</v>
      </c>
      <c r="C52" s="16" t="s">
        <v>90</v>
      </c>
      <c r="D52" s="17">
        <v>414266</v>
      </c>
      <c r="E52" s="9"/>
      <c r="F52" s="9"/>
      <c r="G52" s="9"/>
      <c r="H52" s="9"/>
      <c r="I52" s="9"/>
      <c r="J52" s="10">
        <v>414266</v>
      </c>
    </row>
    <row r="53" spans="1:10" ht="12.75">
      <c r="A53" s="6"/>
      <c r="B53" s="7" t="s">
        <v>91</v>
      </c>
      <c r="C53" s="16" t="s">
        <v>92</v>
      </c>
      <c r="D53" s="17">
        <v>-6817</v>
      </c>
      <c r="E53" s="9"/>
      <c r="F53" s="9"/>
      <c r="G53" s="9"/>
      <c r="H53" s="9"/>
      <c r="I53" s="9"/>
      <c r="J53" s="10">
        <v>-6817</v>
      </c>
    </row>
    <row r="54" spans="1:10" ht="12.75">
      <c r="A54" s="6"/>
      <c r="B54" s="7" t="s">
        <v>93</v>
      </c>
      <c r="C54" s="16" t="s">
        <v>94</v>
      </c>
      <c r="D54" s="17">
        <v>-764325</v>
      </c>
      <c r="E54" s="9"/>
      <c r="F54" s="9"/>
      <c r="G54" s="9"/>
      <c r="H54" s="9"/>
      <c r="I54" s="9"/>
      <c r="J54" s="10">
        <v>-764325</v>
      </c>
    </row>
    <row r="55" spans="1:10" ht="12.75">
      <c r="A55" s="6"/>
      <c r="B55" s="7" t="s">
        <v>95</v>
      </c>
      <c r="C55" s="16" t="s">
        <v>96</v>
      </c>
      <c r="D55" s="17">
        <v>735428</v>
      </c>
      <c r="E55" s="9">
        <v>6936414</v>
      </c>
      <c r="F55" s="9">
        <v>29417</v>
      </c>
      <c r="G55" s="9">
        <v>538400</v>
      </c>
      <c r="H55" s="9"/>
      <c r="I55" s="9"/>
      <c r="J55" s="10">
        <v>8239659</v>
      </c>
    </row>
    <row r="56" spans="1:10" ht="12.75">
      <c r="A56" s="6"/>
      <c r="B56" s="7" t="s">
        <v>97</v>
      </c>
      <c r="C56" s="16" t="s">
        <v>98</v>
      </c>
      <c r="D56" s="17">
        <v>-77171</v>
      </c>
      <c r="E56" s="9"/>
      <c r="F56" s="9"/>
      <c r="G56" s="9"/>
      <c r="H56" s="9"/>
      <c r="I56" s="9"/>
      <c r="J56" s="10">
        <v>-77171</v>
      </c>
    </row>
    <row r="57" spans="1:10" ht="12.75">
      <c r="A57" s="6"/>
      <c r="B57" s="7" t="s">
        <v>99</v>
      </c>
      <c r="C57" s="16" t="s">
        <v>100</v>
      </c>
      <c r="D57" s="17">
        <v>3821432</v>
      </c>
      <c r="E57" s="9">
        <v>3611731</v>
      </c>
      <c r="F57" s="9">
        <v>27802</v>
      </c>
      <c r="G57" s="9"/>
      <c r="H57" s="9"/>
      <c r="I57" s="9"/>
      <c r="J57" s="10">
        <v>7460965</v>
      </c>
    </row>
    <row r="58" spans="1:10" ht="12.75">
      <c r="A58" s="6"/>
      <c r="B58" s="7" t="s">
        <v>101</v>
      </c>
      <c r="C58" s="16" t="s">
        <v>102</v>
      </c>
      <c r="D58" s="17">
        <v>-299489</v>
      </c>
      <c r="E58" s="9"/>
      <c r="F58" s="9"/>
      <c r="G58" s="9"/>
      <c r="H58" s="9"/>
      <c r="I58" s="9"/>
      <c r="J58" s="10">
        <v>-299489</v>
      </c>
    </row>
    <row r="59" spans="1:10" ht="12.75">
      <c r="A59" s="6"/>
      <c r="B59" s="7" t="s">
        <v>103</v>
      </c>
      <c r="C59" s="16" t="s">
        <v>104</v>
      </c>
      <c r="D59" s="17">
        <v>-100946</v>
      </c>
      <c r="E59" s="9"/>
      <c r="F59" s="9"/>
      <c r="G59" s="9"/>
      <c r="H59" s="9"/>
      <c r="I59" s="9"/>
      <c r="J59" s="10">
        <v>-100946</v>
      </c>
    </row>
    <row r="60" spans="1:10" ht="12.75">
      <c r="A60" s="6"/>
      <c r="B60" s="7" t="s">
        <v>105</v>
      </c>
      <c r="C60" s="16" t="s">
        <v>106</v>
      </c>
      <c r="D60" s="17">
        <v>-24897</v>
      </c>
      <c r="E60" s="9"/>
      <c r="F60" s="9"/>
      <c r="G60" s="9"/>
      <c r="H60" s="9"/>
      <c r="I60" s="9"/>
      <c r="J60" s="10">
        <v>-24897</v>
      </c>
    </row>
    <row r="61" spans="1:10" ht="12.75">
      <c r="A61" s="6"/>
      <c r="B61" s="7" t="s">
        <v>107</v>
      </c>
      <c r="C61" s="16" t="s">
        <v>108</v>
      </c>
      <c r="D61" s="17">
        <v>-17375322</v>
      </c>
      <c r="E61" s="9"/>
      <c r="F61" s="9"/>
      <c r="G61" s="9"/>
      <c r="H61" s="9"/>
      <c r="I61" s="9"/>
      <c r="J61" s="10">
        <v>-17375322</v>
      </c>
    </row>
    <row r="62" spans="1:10" ht="12.75">
      <c r="A62" s="6"/>
      <c r="B62" s="7" t="s">
        <v>109</v>
      </c>
      <c r="C62" s="16" t="s">
        <v>110</v>
      </c>
      <c r="D62" s="17">
        <v>-3284</v>
      </c>
      <c r="E62" s="9"/>
      <c r="F62" s="9"/>
      <c r="G62" s="9"/>
      <c r="H62" s="9"/>
      <c r="I62" s="9"/>
      <c r="J62" s="10">
        <v>-3284</v>
      </c>
    </row>
    <row r="63" spans="1:10" ht="12.75">
      <c r="A63" s="6"/>
      <c r="B63" s="7" t="s">
        <v>111</v>
      </c>
      <c r="C63" s="16" t="s">
        <v>112</v>
      </c>
      <c r="D63" s="17">
        <v>1748382</v>
      </c>
      <c r="E63" s="9">
        <v>1775546</v>
      </c>
      <c r="F63" s="9">
        <v>1871857</v>
      </c>
      <c r="G63" s="9">
        <v>1937373</v>
      </c>
      <c r="H63" s="9">
        <v>2039061</v>
      </c>
      <c r="I63" s="9">
        <v>2110428</v>
      </c>
      <c r="J63" s="10">
        <v>11482647</v>
      </c>
    </row>
    <row r="64" spans="1:10" ht="12.75">
      <c r="A64" s="6"/>
      <c r="B64" s="7" t="s">
        <v>113</v>
      </c>
      <c r="C64" s="16" t="s">
        <v>114</v>
      </c>
      <c r="D64" s="17">
        <v>921302</v>
      </c>
      <c r="E64" s="9"/>
      <c r="F64" s="9"/>
      <c r="G64" s="9"/>
      <c r="H64" s="9"/>
      <c r="I64" s="9"/>
      <c r="J64" s="10">
        <v>921302</v>
      </c>
    </row>
    <row r="65" spans="1:10" ht="12.75">
      <c r="A65" s="6"/>
      <c r="B65" s="7" t="s">
        <v>115</v>
      </c>
      <c r="C65" s="16" t="s">
        <v>116</v>
      </c>
      <c r="D65" s="17">
        <v>236654</v>
      </c>
      <c r="E65" s="9">
        <v>404486</v>
      </c>
      <c r="F65" s="9">
        <v>855925</v>
      </c>
      <c r="G65" s="9">
        <v>916890</v>
      </c>
      <c r="H65" s="9">
        <v>1003573</v>
      </c>
      <c r="I65" s="9">
        <v>1052152</v>
      </c>
      <c r="J65" s="10">
        <v>4469680</v>
      </c>
    </row>
    <row r="66" spans="1:10" ht="12.75">
      <c r="A66" s="6"/>
      <c r="B66" s="7" t="s">
        <v>117</v>
      </c>
      <c r="C66" s="16" t="s">
        <v>118</v>
      </c>
      <c r="D66" s="17">
        <v>-5503842</v>
      </c>
      <c r="E66" s="9"/>
      <c r="F66" s="9"/>
      <c r="G66" s="9"/>
      <c r="H66" s="9"/>
      <c r="I66" s="9"/>
      <c r="J66" s="10">
        <v>-5503842</v>
      </c>
    </row>
    <row r="67" spans="1:10" ht="12.75">
      <c r="A67" s="6"/>
      <c r="B67" s="7" t="s">
        <v>119</v>
      </c>
      <c r="C67" s="16" t="s">
        <v>120</v>
      </c>
      <c r="D67" s="17">
        <v>-4069645</v>
      </c>
      <c r="E67" s="9"/>
      <c r="F67" s="9"/>
      <c r="G67" s="9"/>
      <c r="H67" s="9"/>
      <c r="I67" s="9"/>
      <c r="J67" s="10">
        <v>-4069645</v>
      </c>
    </row>
    <row r="68" spans="1:10" ht="12.75">
      <c r="A68" s="6"/>
      <c r="B68" s="7" t="s">
        <v>121</v>
      </c>
      <c r="C68" s="16" t="s">
        <v>122</v>
      </c>
      <c r="D68" s="17">
        <v>1167257</v>
      </c>
      <c r="E68" s="9"/>
      <c r="F68" s="9"/>
      <c r="G68" s="9"/>
      <c r="H68" s="9"/>
      <c r="I68" s="9"/>
      <c r="J68" s="10">
        <v>1167257</v>
      </c>
    </row>
    <row r="69" spans="1:10" ht="12.75">
      <c r="A69" s="6"/>
      <c r="B69" s="7" t="s">
        <v>123</v>
      </c>
      <c r="C69" s="16" t="s">
        <v>124</v>
      </c>
      <c r="D69" s="17">
        <v>284047</v>
      </c>
      <c r="E69" s="9">
        <v>52365</v>
      </c>
      <c r="F69" s="9"/>
      <c r="G69" s="9"/>
      <c r="H69" s="9"/>
      <c r="I69" s="9"/>
      <c r="J69" s="10">
        <v>336412</v>
      </c>
    </row>
    <row r="70" spans="1:10" ht="12.75">
      <c r="A70" s="6"/>
      <c r="B70" s="7" t="s">
        <v>125</v>
      </c>
      <c r="C70" s="16" t="s">
        <v>126</v>
      </c>
      <c r="D70" s="17">
        <f>-53171+53171+81778</f>
        <v>81778</v>
      </c>
      <c r="E70" s="9"/>
      <c r="F70" s="9"/>
      <c r="G70" s="9"/>
      <c r="H70" s="9"/>
      <c r="I70" s="9"/>
      <c r="J70" s="10">
        <f>-53171+53171+81778</f>
        <v>81778</v>
      </c>
    </row>
    <row r="71" spans="1:10" ht="12.75">
      <c r="A71" s="6"/>
      <c r="B71" s="7" t="s">
        <v>127</v>
      </c>
      <c r="C71" s="16" t="s">
        <v>128</v>
      </c>
      <c r="D71" s="17">
        <v>-16003036</v>
      </c>
      <c r="E71" s="9"/>
      <c r="F71" s="9"/>
      <c r="G71" s="9"/>
      <c r="H71" s="9"/>
      <c r="I71" s="9"/>
      <c r="J71" s="10">
        <v>-16003036</v>
      </c>
    </row>
    <row r="72" spans="1:10" ht="12.75">
      <c r="A72" s="6"/>
      <c r="B72" s="7" t="s">
        <v>129</v>
      </c>
      <c r="C72" s="16" t="s">
        <v>130</v>
      </c>
      <c r="D72" s="17">
        <v>276865</v>
      </c>
      <c r="E72" s="9">
        <v>61135</v>
      </c>
      <c r="F72" s="9"/>
      <c r="G72" s="9"/>
      <c r="H72" s="9"/>
      <c r="I72" s="9"/>
      <c r="J72" s="10">
        <v>338000</v>
      </c>
    </row>
    <row r="73" spans="1:10" ht="12.75">
      <c r="A73" s="6"/>
      <c r="B73" s="7" t="s">
        <v>131</v>
      </c>
      <c r="C73" s="16" t="s">
        <v>132</v>
      </c>
      <c r="D73" s="17">
        <v>-450000</v>
      </c>
      <c r="E73" s="9"/>
      <c r="F73" s="9"/>
      <c r="G73" s="9"/>
      <c r="H73" s="9"/>
      <c r="I73" s="9"/>
      <c r="J73" s="10">
        <v>-450000</v>
      </c>
    </row>
    <row r="74" spans="1:10" ht="12.75">
      <c r="A74" s="6"/>
      <c r="B74" s="7" t="s">
        <v>133</v>
      </c>
      <c r="C74" s="16" t="s">
        <v>134</v>
      </c>
      <c r="D74" s="17">
        <v>906663</v>
      </c>
      <c r="E74" s="9">
        <v>191396</v>
      </c>
      <c r="F74" s="9">
        <v>165384</v>
      </c>
      <c r="G74" s="9">
        <v>105697</v>
      </c>
      <c r="H74" s="9"/>
      <c r="I74" s="9"/>
      <c r="J74" s="10">
        <v>1369140</v>
      </c>
    </row>
    <row r="75" spans="1:10" ht="12.75">
      <c r="A75" s="6"/>
      <c r="B75" s="7" t="s">
        <v>135</v>
      </c>
      <c r="C75" s="16" t="s">
        <v>136</v>
      </c>
      <c r="D75" s="17">
        <v>-1595700</v>
      </c>
      <c r="E75" s="9"/>
      <c r="F75" s="9"/>
      <c r="G75" s="9"/>
      <c r="H75" s="9"/>
      <c r="I75" s="9"/>
      <c r="J75" s="10">
        <v>-1595700</v>
      </c>
    </row>
    <row r="76" spans="1:10" ht="12.75">
      <c r="A76" s="6"/>
      <c r="B76" s="7" t="s">
        <v>137</v>
      </c>
      <c r="C76" s="16" t="s">
        <v>138</v>
      </c>
      <c r="D76" s="17">
        <v>999425</v>
      </c>
      <c r="E76" s="9">
        <v>2897800</v>
      </c>
      <c r="F76" s="9">
        <v>453424</v>
      </c>
      <c r="G76" s="9">
        <v>485315</v>
      </c>
      <c r="H76" s="9">
        <v>240036</v>
      </c>
      <c r="I76" s="9">
        <v>77657</v>
      </c>
      <c r="J76" s="10">
        <v>5153657</v>
      </c>
    </row>
    <row r="77" spans="1:10" ht="12.75">
      <c r="A77" s="6"/>
      <c r="B77" s="7" t="s">
        <v>139</v>
      </c>
      <c r="C77" s="16" t="s">
        <v>140</v>
      </c>
      <c r="D77" s="17">
        <v>-0.010000000000218279</v>
      </c>
      <c r="E77" s="9"/>
      <c r="F77" s="9"/>
      <c r="G77" s="9"/>
      <c r="H77" s="9"/>
      <c r="I77" s="9"/>
      <c r="J77" s="10">
        <v>-0.010000000000218279</v>
      </c>
    </row>
    <row r="78" spans="1:10" ht="12.75">
      <c r="A78" s="6"/>
      <c r="B78" s="7" t="s">
        <v>141</v>
      </c>
      <c r="C78" s="16" t="s">
        <v>142</v>
      </c>
      <c r="D78" s="17">
        <v>4125000</v>
      </c>
      <c r="E78" s="9">
        <v>2600000</v>
      </c>
      <c r="F78" s="9"/>
      <c r="G78" s="9"/>
      <c r="H78" s="9"/>
      <c r="I78" s="9"/>
      <c r="J78" s="10">
        <v>6725000</v>
      </c>
    </row>
    <row r="79" spans="1:10" ht="12.75">
      <c r="A79" s="6"/>
      <c r="B79" s="7" t="s">
        <v>143</v>
      </c>
      <c r="C79" s="16" t="s">
        <v>144</v>
      </c>
      <c r="D79" s="17">
        <v>2682720</v>
      </c>
      <c r="E79" s="9">
        <v>2776615</v>
      </c>
      <c r="F79" s="9">
        <v>2873796</v>
      </c>
      <c r="G79" s="9">
        <v>2974380</v>
      </c>
      <c r="H79" s="9">
        <v>3078483</v>
      </c>
      <c r="I79" s="9">
        <v>3186230</v>
      </c>
      <c r="J79" s="10">
        <v>17572224</v>
      </c>
    </row>
    <row r="80" spans="1:10" ht="12.75">
      <c r="A80" s="6"/>
      <c r="B80" s="7" t="s">
        <v>145</v>
      </c>
      <c r="C80" s="16" t="s">
        <v>146</v>
      </c>
      <c r="D80" s="17">
        <v>45000</v>
      </c>
      <c r="E80" s="9">
        <v>1402260</v>
      </c>
      <c r="F80" s="9"/>
      <c r="G80" s="9"/>
      <c r="H80" s="9"/>
      <c r="I80" s="9"/>
      <c r="J80" s="10">
        <v>1447260</v>
      </c>
    </row>
    <row r="81" spans="1:10" ht="12.75">
      <c r="A81" s="6"/>
      <c r="B81" s="7" t="s">
        <v>147</v>
      </c>
      <c r="C81" s="16" t="s">
        <v>148</v>
      </c>
      <c r="D81" s="17">
        <v>0.01</v>
      </c>
      <c r="E81" s="9">
        <v>1973793</v>
      </c>
      <c r="F81" s="9"/>
      <c r="G81" s="9"/>
      <c r="H81" s="9"/>
      <c r="I81" s="9"/>
      <c r="J81" s="10">
        <v>1973793.01</v>
      </c>
    </row>
    <row r="82" spans="1:10" ht="12.75">
      <c r="A82" s="6"/>
      <c r="B82" s="7" t="s">
        <v>149</v>
      </c>
      <c r="C82" s="16" t="s">
        <v>150</v>
      </c>
      <c r="D82" s="17">
        <v>-0.01</v>
      </c>
      <c r="E82" s="9">
        <v>77569</v>
      </c>
      <c r="F82" s="9">
        <v>2084709</v>
      </c>
      <c r="G82" s="9">
        <v>162441</v>
      </c>
      <c r="H82" s="9"/>
      <c r="I82" s="9"/>
      <c r="J82" s="10">
        <v>2324718.99</v>
      </c>
    </row>
    <row r="83" spans="1:10" ht="12.75">
      <c r="A83" s="6"/>
      <c r="B83" s="7" t="s">
        <v>151</v>
      </c>
      <c r="C83" s="16" t="s">
        <v>152</v>
      </c>
      <c r="D83" s="17"/>
      <c r="E83" s="9"/>
      <c r="F83" s="9">
        <v>228880</v>
      </c>
      <c r="G83" s="9"/>
      <c r="H83" s="9"/>
      <c r="I83" s="9"/>
      <c r="J83" s="10">
        <v>228880</v>
      </c>
    </row>
    <row r="84" spans="1:10" ht="12.75">
      <c r="A84" s="6"/>
      <c r="B84" s="7" t="s">
        <v>153</v>
      </c>
      <c r="C84" s="16" t="s">
        <v>154</v>
      </c>
      <c r="D84" s="17">
        <v>369303</v>
      </c>
      <c r="E84" s="9">
        <v>130697</v>
      </c>
      <c r="F84" s="9"/>
      <c r="G84" s="9"/>
      <c r="H84" s="9"/>
      <c r="I84" s="9"/>
      <c r="J84" s="10">
        <v>500000</v>
      </c>
    </row>
    <row r="85" spans="1:10" ht="12.75">
      <c r="A85" s="6"/>
      <c r="B85" s="7" t="s">
        <v>155</v>
      </c>
      <c r="C85" s="16" t="s">
        <v>156</v>
      </c>
      <c r="D85" s="17">
        <v>0.01</v>
      </c>
      <c r="E85" s="9">
        <v>96410</v>
      </c>
      <c r="F85" s="9">
        <v>776103</v>
      </c>
      <c r="G85" s="9">
        <v>3442569</v>
      </c>
      <c r="H85" s="9">
        <v>1353962</v>
      </c>
      <c r="I85" s="9"/>
      <c r="J85" s="10">
        <v>5669044.01</v>
      </c>
    </row>
    <row r="86" spans="1:10" ht="12.75">
      <c r="A86" s="6"/>
      <c r="B86" s="7" t="s">
        <v>157</v>
      </c>
      <c r="C86" s="16" t="s">
        <v>158</v>
      </c>
      <c r="D86" s="17">
        <v>1000000</v>
      </c>
      <c r="E86" s="9">
        <v>1000000</v>
      </c>
      <c r="F86" s="9"/>
      <c r="G86" s="9"/>
      <c r="H86" s="9"/>
      <c r="I86" s="9"/>
      <c r="J86" s="10">
        <v>2000000</v>
      </c>
    </row>
    <row r="87" spans="1:10" ht="12.75">
      <c r="A87" s="6"/>
      <c r="B87" s="7" t="s">
        <v>159</v>
      </c>
      <c r="C87" s="16" t="s">
        <v>160</v>
      </c>
      <c r="D87" s="17"/>
      <c r="E87" s="9"/>
      <c r="F87" s="9">
        <v>654911</v>
      </c>
      <c r="G87" s="9">
        <v>629362</v>
      </c>
      <c r="H87" s="9">
        <v>639253</v>
      </c>
      <c r="I87" s="9">
        <v>649376</v>
      </c>
      <c r="J87" s="10">
        <v>2572902</v>
      </c>
    </row>
    <row r="88" spans="1:10" ht="12.75">
      <c r="A88" s="6"/>
      <c r="B88" s="7" t="s">
        <v>161</v>
      </c>
      <c r="C88" s="16" t="s">
        <v>162</v>
      </c>
      <c r="D88" s="17">
        <v>498000</v>
      </c>
      <c r="E88" s="9">
        <v>15495000</v>
      </c>
      <c r="F88" s="9"/>
      <c r="G88" s="9"/>
      <c r="H88" s="9"/>
      <c r="I88" s="9"/>
      <c r="J88" s="10">
        <v>15993000</v>
      </c>
    </row>
    <row r="89" spans="1:10" ht="12.75">
      <c r="A89" s="6"/>
      <c r="B89" s="7" t="s">
        <v>163</v>
      </c>
      <c r="C89" s="16" t="s">
        <v>164</v>
      </c>
      <c r="D89" s="17">
        <v>710000</v>
      </c>
      <c r="E89" s="9"/>
      <c r="F89" s="9"/>
      <c r="G89" s="9"/>
      <c r="H89" s="9"/>
      <c r="I89" s="9"/>
      <c r="J89" s="10">
        <v>710000</v>
      </c>
    </row>
    <row r="90" spans="1:10" ht="12.75">
      <c r="A90" s="1" t="s">
        <v>11</v>
      </c>
      <c r="B90" s="2"/>
      <c r="C90" s="2"/>
      <c r="D90" s="18">
        <f>22863857+53171+81778</f>
        <v>22998806</v>
      </c>
      <c r="E90" s="4">
        <v>318004707</v>
      </c>
      <c r="F90" s="4">
        <v>44115779</v>
      </c>
      <c r="G90" s="4">
        <v>374950939</v>
      </c>
      <c r="H90" s="4">
        <v>33440528</v>
      </c>
      <c r="I90" s="4">
        <v>45942055</v>
      </c>
      <c r="J90" s="5">
        <f>839317865+53171+81778</f>
        <v>839452814</v>
      </c>
    </row>
    <row r="91" spans="1:10" ht="12.75">
      <c r="A91" s="1"/>
      <c r="B91" s="2"/>
      <c r="C91" s="24" t="s">
        <v>183</v>
      </c>
      <c r="D91" s="27">
        <f>D90+E90</f>
        <v>341003513</v>
      </c>
      <c r="E91" s="28"/>
      <c r="F91" s="4"/>
      <c r="G91" s="4"/>
      <c r="H91" s="4"/>
      <c r="I91" s="4"/>
      <c r="J91" s="5"/>
    </row>
    <row r="92" spans="1:10" ht="12.75">
      <c r="A92" s="1"/>
      <c r="B92" s="2"/>
      <c r="C92" s="2"/>
      <c r="D92" s="3"/>
      <c r="E92" s="4"/>
      <c r="F92" s="4"/>
      <c r="G92" s="4"/>
      <c r="H92" s="4"/>
      <c r="I92" s="4"/>
      <c r="J92" s="5"/>
    </row>
    <row r="93" spans="1:10" ht="12.75">
      <c r="A93" s="6" t="s">
        <v>12</v>
      </c>
      <c r="B93" s="7"/>
      <c r="C93" s="7"/>
      <c r="D93" s="8"/>
      <c r="E93" s="9"/>
      <c r="F93" s="9"/>
      <c r="G93" s="9"/>
      <c r="H93" s="9"/>
      <c r="I93" s="9"/>
      <c r="J93" s="10"/>
    </row>
    <row r="94" spans="1:10" ht="12.75">
      <c r="A94" s="6"/>
      <c r="B94" s="7" t="s">
        <v>14</v>
      </c>
      <c r="C94" s="16" t="s">
        <v>15</v>
      </c>
      <c r="D94" s="17">
        <v>124000</v>
      </c>
      <c r="E94" s="9"/>
      <c r="F94" s="9"/>
      <c r="G94" s="9"/>
      <c r="H94" s="9"/>
      <c r="I94" s="9"/>
      <c r="J94" s="10">
        <v>124000</v>
      </c>
    </row>
    <row r="95" spans="1:10" ht="12.75">
      <c r="A95" s="6"/>
      <c r="B95" s="7" t="s">
        <v>16</v>
      </c>
      <c r="C95" s="16" t="s">
        <v>17</v>
      </c>
      <c r="D95" s="17">
        <v>20000</v>
      </c>
      <c r="E95" s="9"/>
      <c r="F95" s="9"/>
      <c r="G95" s="9"/>
      <c r="H95" s="9"/>
      <c r="I95" s="9"/>
      <c r="J95" s="10">
        <v>20000</v>
      </c>
    </row>
    <row r="96" spans="1:10" ht="12.75">
      <c r="A96" s="6"/>
      <c r="B96" s="7" t="s">
        <v>18</v>
      </c>
      <c r="C96" s="16" t="s">
        <v>19</v>
      </c>
      <c r="D96" s="17">
        <v>195000</v>
      </c>
      <c r="E96" s="9">
        <v>197000</v>
      </c>
      <c r="F96" s="9">
        <v>196000</v>
      </c>
      <c r="G96" s="9">
        <v>194000</v>
      </c>
      <c r="H96" s="9">
        <v>187000</v>
      </c>
      <c r="I96" s="9">
        <v>186000</v>
      </c>
      <c r="J96" s="10">
        <v>1155000</v>
      </c>
    </row>
    <row r="97" spans="1:10" ht="12.75">
      <c r="A97" s="1" t="s">
        <v>13</v>
      </c>
      <c r="B97" s="2"/>
      <c r="C97" s="2"/>
      <c r="D97" s="18">
        <v>339000</v>
      </c>
      <c r="E97" s="4">
        <v>197000</v>
      </c>
      <c r="F97" s="4">
        <v>196000</v>
      </c>
      <c r="G97" s="4">
        <v>194000</v>
      </c>
      <c r="H97" s="4">
        <v>187000</v>
      </c>
      <c r="I97" s="4">
        <v>186000</v>
      </c>
      <c r="J97" s="5">
        <v>1299000</v>
      </c>
    </row>
    <row r="98" spans="1:10" ht="12.75">
      <c r="A98" s="1"/>
      <c r="B98" s="2"/>
      <c r="C98" s="26" t="s">
        <v>184</v>
      </c>
      <c r="D98" s="27">
        <f>D97+E97</f>
        <v>536000</v>
      </c>
      <c r="E98" s="4"/>
      <c r="F98" s="4"/>
      <c r="G98" s="4"/>
      <c r="H98" s="4"/>
      <c r="I98" s="4"/>
      <c r="J98" s="5"/>
    </row>
    <row r="99" spans="1:10" ht="12.75">
      <c r="A99" s="1"/>
      <c r="B99" s="2"/>
      <c r="C99" s="2"/>
      <c r="D99" s="3"/>
      <c r="E99" s="4"/>
      <c r="F99" s="4"/>
      <c r="G99" s="4"/>
      <c r="H99" s="4"/>
      <c r="I99" s="4"/>
      <c r="J99" s="5"/>
    </row>
    <row r="100" spans="1:10" ht="12.75">
      <c r="A100" s="29" t="s">
        <v>185</v>
      </c>
      <c r="B100" s="11"/>
      <c r="C100" s="11"/>
      <c r="D100" s="30">
        <f>D97+D90+D13</f>
        <v>33713164</v>
      </c>
      <c r="E100" s="31">
        <v>328275160</v>
      </c>
      <c r="F100" s="31">
        <v>55108060</v>
      </c>
      <c r="G100" s="31">
        <v>384975942</v>
      </c>
      <c r="H100" s="31">
        <v>34478057</v>
      </c>
      <c r="I100" s="31">
        <v>51761560</v>
      </c>
      <c r="J100" s="32">
        <f>888169505+7489+53171+81778</f>
        <v>888311943</v>
      </c>
    </row>
    <row r="101" ht="13.5" thickBot="1"/>
    <row r="102" spans="3:4" s="13" customFormat="1" ht="13.5" thickBot="1">
      <c r="C102" s="33" t="s">
        <v>186</v>
      </c>
      <c r="D102" s="34">
        <f>D100+E100</f>
        <v>361988324</v>
      </c>
    </row>
  </sheetData>
  <sheetProtection/>
  <printOptions horizontalCentered="1"/>
  <pageMargins left="0.39" right="0.37" top="1" bottom="1" header="0.5" footer="0.5"/>
  <pageSetup horizontalDpi="600" verticalDpi="600" orientation="landscape" scale="85" r:id="rId1"/>
  <headerFooter alignWithMargins="0">
    <oddHeader>&amp;C17232</oddHeader>
    <oddFooter>&amp;CPublic Transportation CIP - 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OIRM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Bobbie Faucette</dc:creator>
  <cp:keywords/>
  <dc:description/>
  <cp:lastModifiedBy>Blossey, Linda</cp:lastModifiedBy>
  <cp:lastPrinted>2011-11-09T19:38:03Z</cp:lastPrinted>
  <dcterms:created xsi:type="dcterms:W3CDTF">2010-09-27T15:00:38Z</dcterms:created>
  <dcterms:modified xsi:type="dcterms:W3CDTF">2011-11-09T19:38:29Z</dcterms:modified>
  <cp:category/>
  <cp:version/>
  <cp:contentType/>
  <cp:contentStatus/>
</cp:coreProperties>
</file>