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30" windowWidth="15240" windowHeight="8850" activeTab="1"/>
  </bookViews>
  <sheets>
    <sheet name="Attachment 1 - Full-Year" sheetId="1" r:id="rId1"/>
    <sheet name="Attachment 2 - Half-Year 11x17" sheetId="2" r:id="rId2"/>
  </sheets>
  <definedNames>
    <definedName name="_xlnm.Print_Area" localSheetId="0">'Attachment 1 - Full-Year'!$A$1:$E$46</definedName>
    <definedName name="_xlnm.Print_Area" localSheetId="1">'Attachment 2 - Half-Year 11x17'!$A$1:$E$36</definedName>
    <definedName name="_xlnm.Print_Titles" localSheetId="0">'Attachment 1 - Full-Year'!$1:$4</definedName>
    <definedName name="_xlnm.Print_Titles" localSheetId="1">'Attachment 2 - Half-Year 11x17'!$1:$4</definedName>
  </definedNames>
  <calcPr fullCalcOnLoad="1"/>
</workbook>
</file>

<file path=xl/sharedStrings.xml><?xml version="1.0" encoding="utf-8"?>
<sst xmlns="http://schemas.openxmlformats.org/spreadsheetml/2006/main" count="173" uniqueCount="139">
  <si>
    <t>Protection</t>
  </si>
  <si>
    <t>$ Reduction</t>
  </si>
  <si>
    <t>Reduction</t>
  </si>
  <si>
    <t>Impact</t>
  </si>
  <si>
    <t>Department Administrative Reductions</t>
  </si>
  <si>
    <t>Slowdown in compliance monitoring, delays in invoicing and payments, 50% reduction in desktop computer replacement, some work will be absorbed.</t>
  </si>
  <si>
    <t>Vector &amp; Nuisance Control in Seattle</t>
  </si>
  <si>
    <t>The County currently subsidizes these services in Seattle that are fee-based in the rest of the County.  Reduction in response to Seattle residents' rodent problems and complaints.</t>
  </si>
  <si>
    <t>HIV/AIDS</t>
  </si>
  <si>
    <t>The HIV/AIDS telephone hotline will close.  Internet information is available and callers will be referred to the CDC hotline.</t>
  </si>
  <si>
    <t>Tuberculosis Control</t>
  </si>
  <si>
    <t>Prioritize TB cases and investigate the most infectious and complex cases.</t>
  </si>
  <si>
    <t>Communicable Disease Investigation</t>
  </si>
  <si>
    <t>Restructure to simplify how disease investigations are handled.</t>
  </si>
  <si>
    <t>Emergency Preparedness</t>
  </si>
  <si>
    <t>Provision</t>
  </si>
  <si>
    <t>Eliminate services to 25 new mothers and their children.  The program serves low-income, first-time parents, especially teens.  The program is proven to reduce involvement of these children in the criminal justice system and has a societal return of $17 on every $1 investment.</t>
  </si>
  <si>
    <t>Renton Family Planning</t>
  </si>
  <si>
    <t>Dental</t>
  </si>
  <si>
    <t>Application Workers</t>
  </si>
  <si>
    <t>Same service level with fewer staff.</t>
  </si>
  <si>
    <t>Interpretation</t>
  </si>
  <si>
    <t>Interpretation services will be delivered over the phone, rather than in person.</t>
  </si>
  <si>
    <t>Women, Infants and Children</t>
  </si>
  <si>
    <t>Relocation of services with same service level.</t>
  </si>
  <si>
    <t>Medical Technologists</t>
  </si>
  <si>
    <t>Reassign work to Medical Assistants as appropriate.  No service reduction.</t>
  </si>
  <si>
    <t>OB/Maternity Services</t>
  </si>
  <si>
    <t>Same services level.  UW and Harborview will take over these services.</t>
  </si>
  <si>
    <t>Maternity Support Services</t>
  </si>
  <si>
    <t>As appropriate, services will be provided by educators and paraprofessionals rather than nurses.  Home visits will be reduced and office visits increased.  The number of patient visits will increase, though visits from families with transportation limitations will decrease.</t>
  </si>
  <si>
    <t xml:space="preserve">Patients will be served by a pharmacist via web camera, rather than in person.  </t>
  </si>
  <si>
    <t>Family Referral Services</t>
  </si>
  <si>
    <t>Referral services will be centralized and not conducted in person.</t>
  </si>
  <si>
    <t>MOMS Plus Street Outreach</t>
  </si>
  <si>
    <t>Centralized Administrative Functions</t>
  </si>
  <si>
    <t>Quality of service will increase.</t>
  </si>
  <si>
    <t>Access and Outreach</t>
  </si>
  <si>
    <t>Reductions in outreach to enroll people in insurance programs.</t>
  </si>
  <si>
    <t>Close Columbia PH Center Pharmacy</t>
  </si>
  <si>
    <t>Patients will be referred to pharmacies in the community.</t>
  </si>
  <si>
    <t>Local Hazardous Waste</t>
  </si>
  <si>
    <t>Tele-Pharmacy</t>
  </si>
  <si>
    <t>Discontinue grant-funded programs as grants expire.  These programs were established to help prepare King County residents for natural and human-made disasters.  Contracts to community agencies that had planned terminations will be cut.</t>
  </si>
  <si>
    <t>Eliminate Zoonotic Disease Program</t>
  </si>
  <si>
    <t>Higher risk of disease spread from animals to humans, no testing or delay in testing of suspected rabid animals, new animal diseases will not be detected, disease-free conditions at pet stores and shelters will not be assured, timely prevention information will not be available.</t>
  </si>
  <si>
    <t>Treatment for serious West Nile infection costs $17K and typical work days missed are 65.  E-coli hospitalization costs $31K, fatal cases can cost up to $5.4m.  In 2007 94 people avoided rabies post-exposure vaccines, costing $5K each, through ruling out disease through testing of animals.</t>
  </si>
  <si>
    <t>Child Care Health Program</t>
  </si>
  <si>
    <t>2,745 visits to child care programs will be eliminated.  112 training sessions for 2,454 participants will be eliminated.  The societal return on every $1 invested in early childhood care and education is $7.</t>
  </si>
  <si>
    <t>More children will get sick or injured.  Identification of health or developmental problems in children will be delayed.  Children will be less likely to be literate, employed, go to college and more likely to be dropouts, delinquents, or involved in the criminal justice system.</t>
  </si>
  <si>
    <t>Increased spread of TB and more TB outbreaks.  Less response and investigation of TB outbreaks.  Less outreach and services to the homeless.  Elimination of directly-observed therapy means some people will not complete their treatment and drug-resistant TB cases will increase.</t>
  </si>
  <si>
    <t>Medical Examiner Death Investigators</t>
  </si>
  <si>
    <t>More people will contract serious disease.  People at risk of disease will not receive notification or notification will be delayed.  Communicable disease investigations will be reduced for diseases such as measles, e-coli, salmonella, and hepatitis below a threshhold sufficient to protect the public.</t>
  </si>
  <si>
    <t>STD Control</t>
  </si>
  <si>
    <t>Chronic Disease &amp; Injury Prevention</t>
  </si>
  <si>
    <t>Drinking Water</t>
  </si>
  <si>
    <t>County services and regulation for drinking water systems with less than 10 connections will be eliminated.  The State DOH will have to provide service.  Response times are likely to fall, increasing risk of water-borne illness.</t>
  </si>
  <si>
    <t>Public Health Laboratory</t>
  </si>
  <si>
    <t>24,275 lab tests will be shifted to the Washington State laboratory.</t>
  </si>
  <si>
    <t>King County will eliminate some lab testing services.  If the State laboratory is unable to provide additional testing services, health care providers will have to purchase more expensive commercial testing or reduce tests.  The emergency response capacity of the region is reduced.</t>
  </si>
  <si>
    <t>Dental Sealants</t>
  </si>
  <si>
    <t>All school-based oral health prevention services outside of Seattle are eliminated.  More children will suffer from dental disease and resulting health problems.  Dental disease will worsen.</t>
  </si>
  <si>
    <t xml:space="preserve">26 schools and 900 2nd-graders who need sealants will not receive them.  600 3rd-graders will not be re-screened.  Sealants prevent between 23% and 65% of decay.  The average cost of a filling is about three times that of a sealant.  </t>
  </si>
  <si>
    <t>Unimmunized children will be at risk of serious disease such as measles, polio, mumps, tetanus, and chicken pox.  People who come in contact with these children will be at greater risk of disease.</t>
  </si>
  <si>
    <t>Children with Special Health Care Needs</t>
  </si>
  <si>
    <t>1,200 fewer visits to families and children.</t>
  </si>
  <si>
    <t xml:space="preserve">Children and their families will no longer receive assistance from public health nurses in dealing with special health and developmental problems.  Children will be less likely to develop into self-sufficient and optimally healthy adults.  </t>
  </si>
  <si>
    <t>More unintended pregnancies will occur.  More STDs will be transmitted.  Health problems for mothers and babies will result from delays in accessing timely pre-natal care.</t>
  </si>
  <si>
    <t>Northshore Public Health Center Closure</t>
  </si>
  <si>
    <t>South King County Site Consolidation</t>
  </si>
  <si>
    <t>All services will be relocated from Kent to Renton.  Clients who can't get transportation may not receive services.</t>
  </si>
  <si>
    <t>Community Partnerships Program</t>
  </si>
  <si>
    <t>More King County residents with no insurance will lose access to health care.  Students of color in the Highline School District and older, homeless clients receiving psychiatric services at Pike Place Market Clinic will be affected.  Health problems will go untreated and other clinics and ER's will be impacted.</t>
  </si>
  <si>
    <t>Communicable Disease &amp; Epidemiology</t>
  </si>
  <si>
    <t>1.  Operational Efficiencies</t>
  </si>
  <si>
    <t>Org. Attributes</t>
  </si>
  <si>
    <t>2.  Changes in Business Models</t>
  </si>
  <si>
    <t>Assessment, Policy Development &amp; Evaluation</t>
  </si>
  <si>
    <t>Reduce the amount of contracting out for data collection, grant writing, and subject matter expertise.</t>
  </si>
  <si>
    <t>Perinatal HIV/Northwest Family Center</t>
  </si>
  <si>
    <t>HIV/AIDS case management at Northwest Family Center will be discontinued.  Clients will be referred to other agencies in the community.</t>
  </si>
  <si>
    <t>Street outreach to pregnant women and families involved in substance abuse will end.  Nursing and social work time to substance-abusing women and families will continue.</t>
  </si>
  <si>
    <t>Total Full-Year Reductions</t>
  </si>
  <si>
    <t>Function</t>
  </si>
  <si>
    <t>Continued on next page.</t>
  </si>
  <si>
    <t>1.  Protection</t>
  </si>
  <si>
    <t>General Health Impact on the Community</t>
  </si>
  <si>
    <t>2.  Promotion</t>
  </si>
  <si>
    <t>3.  Provision</t>
  </si>
  <si>
    <t>1.  Protection, con't.</t>
  </si>
  <si>
    <t>Specific Service Impacts and Costs</t>
  </si>
  <si>
    <t>Technical Adjustments</t>
  </si>
  <si>
    <t>Changes in County internal service charges such as telecomm, motor pool, technology, etc.</t>
  </si>
  <si>
    <t>3.  Service Reductions</t>
  </si>
  <si>
    <t>ATTACHMENT 2</t>
  </si>
  <si>
    <t>ATTACHMENT 1</t>
  </si>
  <si>
    <t>These reductions are proposed to meet Public Health's structural funding gap.</t>
  </si>
  <si>
    <t>Reduce the number of immunization clinics from 9 full-time clinics to 4 part-time clinics and eliminate travel immunization services.  Add a specialized immunization team to target children who are most at-risk of not completing their childhood immunization schedule.</t>
  </si>
  <si>
    <t>Service Reductions continued on next page.</t>
  </si>
  <si>
    <t>These reductions are proposed to balance the County's projected 2009 General Fund deficit.</t>
  </si>
  <si>
    <t>Immunizations (proposed revised)</t>
  </si>
  <si>
    <t>Children &amp; Family Commission - Safe Communities &amp; Best Beginnings (proposed revised)</t>
  </si>
  <si>
    <t>In 2007, there were 161 cases of active TB in King County, a 30-year high and an 11% increase over 2006.  Drug-resistant TB costs $250K per person to treat.</t>
  </si>
  <si>
    <t>Fewer death investigators will be available to serve the public on the night shift.  Investigators will have less time to collect and document information at the scene.  Property verification and release of bodies to families will not occur at night.</t>
  </si>
  <si>
    <t>An average delay in death investigator response of 1-1.5 hours will occure on the night shift, impacting the public and law enforcement.  In 2007, the MEO assumed jurisdiction over 2,123 deaths and transported 2,072 bodies.</t>
  </si>
  <si>
    <t>Best Beginnings (proposed revised)</t>
  </si>
  <si>
    <t>Program Reduction</t>
  </si>
  <si>
    <t>Gap in Full-Year Funding</t>
  </si>
  <si>
    <t>Reduction in General Fund Deficit</t>
  </si>
  <si>
    <t>4.  Other Council Reductions</t>
  </si>
  <si>
    <t>Org Attributes</t>
  </si>
  <si>
    <t>Vacant PHOMP Positions</t>
  </si>
  <si>
    <t>OIRM Integration Project</t>
  </si>
  <si>
    <t>The Council identified 10.50 unfilled positions in the proposed budget totalling $1.4 million, backed with $1 million in General Fund.  The positions were added in 2008 to implement the PHOMP.  The Council maintained all the FTE authority for the positions, but reduced the Public Health appropriation and General Fund support for the positions in 2009.</t>
  </si>
  <si>
    <t>The Council eliminated this project which was proposed to create better integration of public health databasesto increase efficiency and improve data analysis, health information and evaluation.</t>
  </si>
  <si>
    <t>Living Environment</t>
  </si>
  <si>
    <t>The Council eliminated General Fund support for a position that works on climate change, comprehensive planning policies, HealthScape, the health impact assessment tool, neighborhood or community plans, and a variety of other activities.  </t>
  </si>
  <si>
    <t>First-time mothers, especially teens, will not receive public health nursing support in transitioning to parenthood, leading to an increased likelihood of child abuse, neglect, and involvement of their children in the criminal justice system.</t>
  </si>
  <si>
    <t>Family Planning</t>
  </si>
  <si>
    <r>
      <t xml:space="preserve">Council Action: </t>
    </r>
    <r>
      <rPr>
        <sz val="11"/>
        <rFont val="Arial"/>
        <family val="2"/>
      </rPr>
      <t xml:space="preserve"> The Council added $30,000 in funding to provide services throughout 2009 to 200 isolated, low-income South County seniors with chronic conditions.</t>
    </r>
  </si>
  <si>
    <t>Total Half-Year Reductions</t>
  </si>
  <si>
    <t>Provision continued on next page.</t>
  </si>
  <si>
    <t>Full-Year Reductions - 2009 Adopted Public Health Fund Budget - $11 million</t>
  </si>
  <si>
    <t>Half-Year Reductions- 2009 Adopted Public Health Fund Budget - $2.4 million</t>
  </si>
  <si>
    <t>HIV/AIDS BOH Strategies</t>
  </si>
  <si>
    <t>In 2008, the County contributed $150,000 to fund some of the HIV/AIDS prevention strategies adopted by the Board of Health.  The County's funding is eliminated in 2009.  The City of Seattle's adopted 2009 budget continues their $150,000 contribution.</t>
  </si>
  <si>
    <t>3.  Provision, con't.</t>
  </si>
  <si>
    <r>
      <t>Council Action</t>
    </r>
    <r>
      <rPr>
        <b/>
        <sz val="11"/>
        <rFont val="Arial"/>
        <family val="2"/>
      </rPr>
      <t xml:space="preserve">:  </t>
    </r>
    <r>
      <rPr>
        <sz val="11"/>
        <rFont val="Arial"/>
        <family val="2"/>
      </rPr>
      <t>The Council added $184,797 funding to the proposed budget in order to maintain services for all of 2009 for 3,330 patient visits at the Columbia Health Center and 1,000 visits at the Division of Youth Services.</t>
    </r>
  </si>
  <si>
    <r>
      <t xml:space="preserve">A 15-year study of Best Beginnings showed that these services resulted ina 48% reduction in child abuse and neglect and a 59% reduction in arrests of adolescents who had been served by the program when they were infants.  </t>
    </r>
    <r>
      <rPr>
        <b/>
        <u val="single"/>
        <sz val="11"/>
        <rFont val="Arial"/>
        <family val="2"/>
      </rPr>
      <t>Council Action</t>
    </r>
    <r>
      <rPr>
        <b/>
        <sz val="11"/>
        <rFont val="Arial"/>
        <family val="2"/>
      </rPr>
      <t>:</t>
    </r>
    <r>
      <rPr>
        <sz val="11"/>
        <rFont val="Arial"/>
        <family val="2"/>
      </rPr>
      <t xml:space="preserve">  The Council added $278,109 in funding to support Safe Communities, providing services for all of 2009 to 600 young people at high risk of involvement in the criminal justice system.  The program is effective in keeping 91% of them out of or returning to the CJ system.  Academic performance is also improved.  For every $1 invested in these programs, $17 in societal costs are avoided.  </t>
    </r>
  </si>
  <si>
    <r>
      <t>Council Action</t>
    </r>
    <r>
      <rPr>
        <b/>
        <sz val="11"/>
        <rFont val="Arial"/>
        <family val="2"/>
      </rPr>
      <t xml:space="preserve">:  </t>
    </r>
    <r>
      <rPr>
        <sz val="11"/>
        <rFont val="Arial"/>
        <family val="2"/>
      </rPr>
      <t>The Council added $920,181 in funding to keep the Northshore Public Health Center open throughout 2009.  This will maintain 10,500 maternity support visits, 2,050 WIC clients, and 2,700 family planning visits.  WIC reduces the rate of very-low birth weight babies by 44% and avoids $30K to $70K in costs for these babies.  The Council requires the department to engage the community in the development of financially viable options for restructuring the Public Health Centers.  The options are to be submitted to the Council and the Board of Health by July 15, 2009.</t>
    </r>
  </si>
  <si>
    <r>
      <t>Council Action</t>
    </r>
    <r>
      <rPr>
        <b/>
        <sz val="11"/>
        <rFont val="Arial"/>
        <family val="2"/>
      </rPr>
      <t xml:space="preserve">: </t>
    </r>
    <r>
      <rPr>
        <sz val="11"/>
        <rFont val="Arial"/>
        <family val="2"/>
      </rPr>
      <t xml:space="preserve"> The Executive proposed budget eliminated 6 months of funding for 4 of Public Health's 9 family planning programs.  The Council adopted budget includes funding for all 9 family planning programs for nine months of 2009.  The Council requires alternative options to be developed for 2009 and beyond and submitted to the Council and Board of Health by July 15.</t>
    </r>
  </si>
  <si>
    <r>
      <t>Council Action</t>
    </r>
    <r>
      <rPr>
        <b/>
        <sz val="11"/>
        <rFont val="Arial"/>
        <family val="2"/>
      </rPr>
      <t xml:space="preserve">: </t>
    </r>
    <r>
      <rPr>
        <sz val="11"/>
        <rFont val="Arial"/>
        <family val="2"/>
      </rPr>
      <t xml:space="preserve"> The Council requires the department to engage the community in the development of financially viable options for restructuring the Public Health Centers.  The options are to be submitted to the Council and the Board of Health by July 15, 2009.</t>
    </r>
  </si>
  <si>
    <r>
      <t>Council Action</t>
    </r>
    <r>
      <rPr>
        <b/>
        <sz val="11"/>
        <rFont val="Arial"/>
        <family val="2"/>
      </rPr>
      <t xml:space="preserve">: </t>
    </r>
    <r>
      <rPr>
        <sz val="11"/>
        <rFont val="Arial"/>
        <family val="2"/>
      </rPr>
      <t xml:space="preserve"> The Council added $57,144 to maintain throughout 2009 a specialized immunization team that targets children at the highest risk of not completing their immunization schedule.  In 1994, every dollar spent on immunization saved between $2.74 and $10.30 in medical and societal costs.</t>
    </r>
  </si>
  <si>
    <r>
      <t xml:space="preserve">Funding to community health centers and safety net clinics will be cut 8.65%.  Community Health Centers of King County, Puget Sound Neighborhood Health Centers, Center for Multicultural Health, International Community Health Services, and Country Doctor are affected.  </t>
    </r>
    <r>
      <rPr>
        <b/>
        <u val="single"/>
        <sz val="11"/>
        <rFont val="Arial"/>
        <family val="2"/>
      </rPr>
      <t>Council Action</t>
    </r>
    <r>
      <rPr>
        <b/>
        <sz val="11"/>
        <rFont val="Arial"/>
        <family val="2"/>
      </rPr>
      <t>:</t>
    </r>
    <r>
      <rPr>
        <sz val="11"/>
        <rFont val="Arial"/>
        <family val="2"/>
      </rPr>
      <t xml:space="preserve">  The Council added $5,000 to ensure the Tyee school-based clinic remains in operation throughout 2009.</t>
    </r>
  </si>
  <si>
    <r>
      <t>Council Action</t>
    </r>
    <r>
      <rPr>
        <b/>
        <sz val="11"/>
        <rFont val="Arial"/>
        <family val="2"/>
      </rPr>
      <t xml:space="preserve">:  </t>
    </r>
    <r>
      <rPr>
        <sz val="11"/>
        <rFont val="Arial"/>
        <family val="2"/>
      </rPr>
      <t>Given the 30-year high in tuberculosis infection in King County, the Council added $250,000 to the Public Health budget, backed by County General Fund.  The Department is required to provide a report on tuberculosis infection and control to the County Council and the Board of Health by March 2, 2009.</t>
    </r>
  </si>
  <si>
    <r>
      <t>Council Action</t>
    </r>
    <r>
      <rPr>
        <b/>
        <sz val="11"/>
        <rFont val="Arial"/>
        <family val="2"/>
      </rPr>
      <t>:</t>
    </r>
    <r>
      <rPr>
        <sz val="11"/>
        <rFont val="Arial"/>
        <family val="2"/>
      </rPr>
      <t xml:space="preserve">  The Council added $300,000 to maintain family planning services in both Renton and Kent for nine months of 2009.</t>
    </r>
  </si>
  <si>
    <t>3.  Service Reductions, con't.</t>
  </si>
  <si>
    <t>Unallocated Reduction</t>
  </si>
  <si>
    <t>To balance to the General Fund, the Council included an unallocated reduction in the Public Health appropriation and General Fund transfer.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</si>
</sst>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_);[Red]\(0.00\)"/>
    <numFmt numFmtId="167" formatCode="0.0%"/>
    <numFmt numFmtId="168" formatCode="0.0_);[Red]\(0.0\)"/>
    <numFmt numFmtId="169" formatCode="0.0"/>
    <numFmt numFmtId="170" formatCode="&quot;Yes&quot;;&quot;Yes&quot;;&quot;No&quot;"/>
    <numFmt numFmtId="171" formatCode="&quot;True&quot;;&quot;True&quot;;&quot;False&quot;"/>
    <numFmt numFmtId="172" formatCode="&quot;On&quot;;&quot;On&quot;;&quot;Off&quot;"/>
    <numFmt numFmtId="173" formatCode="[$€-2]\ #,##0.00_);[Red]\([$€-2]\ #,##0.00\)"/>
  </numFmts>
  <fonts count="41">
    <font>
      <sz val="10"/>
      <name val="Arial"/>
      <family val="0"/>
    </font>
    <font>
      <u val="single"/>
      <sz val="10"/>
      <color indexed="36"/>
      <name val="Arial"/>
      <family val="0"/>
    </font>
    <font>
      <u val="single"/>
      <sz val="10"/>
      <color indexed="12"/>
      <name val="Arial"/>
      <family val="0"/>
    </font>
    <font>
      <sz val="8"/>
      <name val="Arial"/>
      <family val="0"/>
    </font>
    <font>
      <sz val="11"/>
      <name val="Arial"/>
      <family val="0"/>
    </font>
    <font>
      <b/>
      <sz val="11"/>
      <name val="Arial"/>
      <family val="0"/>
    </font>
    <font>
      <b/>
      <u val="single"/>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1"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0">
    <xf numFmtId="0" fontId="0" fillId="0" borderId="0" xfId="0" applyAlignment="1">
      <alignment/>
    </xf>
    <xf numFmtId="0" fontId="4" fillId="0" borderId="0" xfId="0" applyFont="1" applyFill="1" applyBorder="1" applyAlignment="1">
      <alignment/>
    </xf>
    <xf numFmtId="165" fontId="4" fillId="0" borderId="0" xfId="42" applyNumberFormat="1" applyFont="1" applyFill="1" applyBorder="1" applyAlignment="1">
      <alignment/>
    </xf>
    <xf numFmtId="0" fontId="4" fillId="0" borderId="0" xfId="0" applyFont="1" applyFill="1" applyBorder="1" applyAlignment="1">
      <alignment horizontal="left" vertical="top"/>
    </xf>
    <xf numFmtId="0" fontId="5" fillId="0" borderId="10" xfId="0" applyFont="1" applyFill="1" applyBorder="1" applyAlignment="1">
      <alignment/>
    </xf>
    <xf numFmtId="0" fontId="4" fillId="0" borderId="10" xfId="0" applyFont="1" applyFill="1" applyBorder="1" applyAlignment="1">
      <alignment horizontal="left" vertical="top"/>
    </xf>
    <xf numFmtId="0" fontId="4" fillId="0" borderId="10" xfId="0" applyFont="1" applyFill="1" applyBorder="1" applyAlignment="1">
      <alignment horizontal="left" vertical="top" wrapText="1"/>
    </xf>
    <xf numFmtId="0" fontId="4" fillId="0" borderId="10" xfId="0" applyNumberFormat="1" applyFont="1" applyFill="1" applyBorder="1" applyAlignment="1">
      <alignment/>
    </xf>
    <xf numFmtId="6" fontId="4" fillId="0" borderId="10" xfId="0" applyNumberFormat="1" applyFont="1" applyFill="1" applyBorder="1" applyAlignment="1">
      <alignment/>
    </xf>
    <xf numFmtId="5" fontId="4" fillId="0" borderId="10" xfId="0" applyNumberFormat="1" applyFont="1" applyFill="1" applyBorder="1" applyAlignment="1" quotePrefix="1">
      <alignment/>
    </xf>
    <xf numFmtId="0" fontId="4" fillId="0" borderId="0" xfId="0" applyFont="1" applyFill="1" applyBorder="1" applyAlignment="1">
      <alignment horizontal="left" vertical="top" wrapText="1"/>
    </xf>
    <xf numFmtId="0" fontId="5" fillId="0" borderId="10" xfId="0" applyFont="1" applyFill="1" applyBorder="1" applyAlignment="1">
      <alignment/>
    </xf>
    <xf numFmtId="5" fontId="5" fillId="0" borderId="10" xfId="0" applyNumberFormat="1" applyFont="1" applyFill="1" applyBorder="1" applyAlignment="1">
      <alignment/>
    </xf>
    <xf numFmtId="5" fontId="5" fillId="0" borderId="10" xfId="0" applyNumberFormat="1" applyFont="1" applyFill="1" applyBorder="1" applyAlignment="1">
      <alignment horizontal="center" wrapText="1"/>
    </xf>
    <xf numFmtId="0" fontId="5" fillId="0" borderId="0" xfId="0" applyFont="1" applyFill="1" applyBorder="1" applyAlignment="1">
      <alignment/>
    </xf>
    <xf numFmtId="0" fontId="5" fillId="0" borderId="0" xfId="0" applyFont="1" applyFill="1" applyBorder="1" applyAlignment="1">
      <alignment/>
    </xf>
    <xf numFmtId="5" fontId="5" fillId="0" borderId="0" xfId="0" applyNumberFormat="1" applyFont="1" applyFill="1" applyBorder="1" applyAlignment="1">
      <alignment/>
    </xf>
    <xf numFmtId="5" fontId="5" fillId="0" borderId="0" xfId="0" applyNumberFormat="1" applyFont="1" applyFill="1" applyBorder="1" applyAlignment="1">
      <alignment horizontal="center" wrapText="1"/>
    </xf>
    <xf numFmtId="5" fontId="4" fillId="0" borderId="0" xfId="0" applyNumberFormat="1" applyFont="1" applyFill="1" applyBorder="1" applyAlignment="1" quotePrefix="1">
      <alignment/>
    </xf>
    <xf numFmtId="5" fontId="4" fillId="0" borderId="0" xfId="0" applyNumberFormat="1" applyFont="1" applyFill="1" applyBorder="1" applyAlignment="1">
      <alignment horizontal="center"/>
    </xf>
    <xf numFmtId="0" fontId="4" fillId="0" borderId="0" xfId="0" applyFont="1" applyFill="1" applyBorder="1" applyAlignment="1">
      <alignment horizontal="center"/>
    </xf>
    <xf numFmtId="0" fontId="5" fillId="0" borderId="0" xfId="0" applyFont="1" applyFill="1" applyBorder="1" applyAlignment="1">
      <alignment horizontal="left" vertical="top"/>
    </xf>
    <xf numFmtId="5" fontId="5" fillId="0" borderId="10" xfId="0" applyNumberFormat="1" applyFont="1" applyFill="1" applyBorder="1" applyAlignment="1" quotePrefix="1">
      <alignment/>
    </xf>
    <xf numFmtId="165" fontId="5" fillId="0" borderId="10" xfId="42" applyNumberFormat="1" applyFont="1" applyFill="1" applyBorder="1" applyAlignment="1">
      <alignment horizontal="right"/>
    </xf>
    <xf numFmtId="5" fontId="5" fillId="0" borderId="10" xfId="0" applyNumberFormat="1" applyFont="1" applyFill="1" applyBorder="1" applyAlignment="1">
      <alignment horizontal="center"/>
    </xf>
    <xf numFmtId="5" fontId="4" fillId="0" borderId="11" xfId="0" applyNumberFormat="1" applyFont="1" applyFill="1" applyBorder="1" applyAlignment="1" quotePrefix="1">
      <alignment/>
    </xf>
    <xf numFmtId="0" fontId="4" fillId="0" borderId="12" xfId="0" applyFont="1" applyFill="1" applyBorder="1" applyAlignment="1">
      <alignment horizontal="left" vertical="top"/>
    </xf>
    <xf numFmtId="0" fontId="4" fillId="0" borderId="12" xfId="0" applyFont="1" applyFill="1" applyBorder="1" applyAlignment="1">
      <alignment horizontal="left" vertical="top" wrapText="1"/>
    </xf>
    <xf numFmtId="5" fontId="4" fillId="0" borderId="12" xfId="0" applyNumberFormat="1" applyFont="1" applyFill="1" applyBorder="1" applyAlignment="1" quotePrefix="1">
      <alignment/>
    </xf>
    <xf numFmtId="0" fontId="4" fillId="0" borderId="11" xfId="0" applyFont="1" applyFill="1" applyBorder="1" applyAlignment="1">
      <alignment horizontal="left" vertical="top"/>
    </xf>
    <xf numFmtId="0" fontId="4" fillId="0" borderId="11" xfId="0" applyFont="1" applyFill="1" applyBorder="1" applyAlignment="1">
      <alignment horizontal="left" vertical="top" wrapText="1"/>
    </xf>
    <xf numFmtId="0" fontId="5" fillId="0" borderId="12" xfId="0" applyFont="1" applyFill="1" applyBorder="1" applyAlignment="1">
      <alignment/>
    </xf>
    <xf numFmtId="0" fontId="5" fillId="0" borderId="11" xfId="0" applyFont="1" applyFill="1" applyBorder="1" applyAlignment="1">
      <alignment/>
    </xf>
    <xf numFmtId="0" fontId="5" fillId="0" borderId="13" xfId="0" applyFont="1" applyFill="1" applyBorder="1" applyAlignment="1">
      <alignment/>
    </xf>
    <xf numFmtId="0" fontId="5" fillId="0" borderId="13" xfId="0" applyFont="1" applyFill="1" applyBorder="1" applyAlignment="1">
      <alignment/>
    </xf>
    <xf numFmtId="5" fontId="5" fillId="0" borderId="13" xfId="0" applyNumberFormat="1" applyFont="1" applyFill="1" applyBorder="1" applyAlignment="1">
      <alignment horizontal="center" wrapText="1"/>
    </xf>
    <xf numFmtId="0" fontId="5" fillId="0" borderId="14" xfId="0" applyFont="1" applyFill="1" applyBorder="1" applyAlignment="1">
      <alignment/>
    </xf>
    <xf numFmtId="0" fontId="5" fillId="0" borderId="15" xfId="0" applyFont="1" applyFill="1" applyBorder="1" applyAlignment="1">
      <alignment/>
    </xf>
    <xf numFmtId="0" fontId="4" fillId="0" borderId="16" xfId="0" applyFont="1" applyFill="1" applyBorder="1" applyAlignment="1">
      <alignment horizontal="left" vertical="top"/>
    </xf>
    <xf numFmtId="0" fontId="4" fillId="0" borderId="16" xfId="0" applyFont="1" applyFill="1" applyBorder="1" applyAlignment="1">
      <alignment horizontal="left" vertical="top" wrapText="1"/>
    </xf>
    <xf numFmtId="5" fontId="4" fillId="0" borderId="16" xfId="0" applyNumberFormat="1" applyFont="1" applyFill="1" applyBorder="1" applyAlignment="1" quotePrefix="1">
      <alignment/>
    </xf>
    <xf numFmtId="5" fontId="5" fillId="0" borderId="17" xfId="0" applyNumberFormat="1" applyFont="1" applyFill="1" applyBorder="1" applyAlignment="1" quotePrefix="1">
      <alignment/>
    </xf>
    <xf numFmtId="0" fontId="4" fillId="0" borderId="13" xfId="0" applyFont="1" applyFill="1" applyBorder="1" applyAlignment="1">
      <alignment horizontal="left" vertical="top"/>
    </xf>
    <xf numFmtId="0" fontId="5" fillId="0" borderId="13" xfId="0" applyFont="1" applyFill="1" applyBorder="1" applyAlignment="1">
      <alignment horizontal="left" vertical="top"/>
    </xf>
    <xf numFmtId="0" fontId="5" fillId="0" borderId="15" xfId="0" applyFont="1" applyFill="1" applyBorder="1" applyAlignment="1">
      <alignment horizontal="left" vertical="top" wrapText="1"/>
    </xf>
    <xf numFmtId="0" fontId="5" fillId="0" borderId="18" xfId="0" applyFont="1" applyFill="1" applyBorder="1" applyAlignment="1">
      <alignment/>
    </xf>
    <xf numFmtId="165" fontId="5" fillId="0" borderId="19" xfId="42" applyNumberFormat="1" applyFont="1" applyFill="1" applyBorder="1" applyAlignment="1">
      <alignment/>
    </xf>
    <xf numFmtId="5" fontId="5" fillId="0" borderId="10" xfId="0" applyNumberFormat="1" applyFont="1" applyFill="1" applyBorder="1" applyAlignment="1">
      <alignment horizontal="left" wrapText="1"/>
    </xf>
    <xf numFmtId="0" fontId="5" fillId="0" borderId="20" xfId="0" applyFont="1" applyFill="1" applyBorder="1" applyAlignment="1">
      <alignment/>
    </xf>
    <xf numFmtId="5" fontId="5" fillId="0" borderId="15" xfId="0" applyNumberFormat="1" applyFont="1" applyFill="1" applyBorder="1" applyAlignment="1">
      <alignment/>
    </xf>
    <xf numFmtId="0" fontId="5" fillId="0" borderId="21" xfId="0" applyFont="1" applyFill="1" applyBorder="1" applyAlignment="1">
      <alignment/>
    </xf>
    <xf numFmtId="5" fontId="5" fillId="0" borderId="11" xfId="0" applyNumberFormat="1" applyFont="1" applyFill="1" applyBorder="1" applyAlignment="1">
      <alignment/>
    </xf>
    <xf numFmtId="0" fontId="4" fillId="0" borderId="12" xfId="0" applyFont="1" applyFill="1" applyBorder="1" applyAlignment="1">
      <alignment/>
    </xf>
    <xf numFmtId="5" fontId="5" fillId="0" borderId="22" xfId="0" applyNumberFormat="1" applyFont="1" applyFill="1" applyBorder="1" applyAlignment="1">
      <alignment/>
    </xf>
    <xf numFmtId="165" fontId="4" fillId="0" borderId="12" xfId="42" applyNumberFormat="1" applyFont="1" applyFill="1" applyBorder="1" applyAlignment="1">
      <alignment/>
    </xf>
    <xf numFmtId="5" fontId="5" fillId="0" borderId="23" xfId="0" applyNumberFormat="1" applyFont="1" applyFill="1" applyBorder="1" applyAlignment="1" quotePrefix="1">
      <alignment/>
    </xf>
    <xf numFmtId="5" fontId="5" fillId="0" borderId="10" xfId="0" applyNumberFormat="1" applyFont="1" applyFill="1" applyBorder="1" applyAlignment="1">
      <alignment horizontal="right"/>
    </xf>
    <xf numFmtId="5" fontId="5" fillId="0" borderId="0" xfId="0" applyNumberFormat="1" applyFont="1" applyFill="1" applyBorder="1" applyAlignment="1">
      <alignment horizontal="right"/>
    </xf>
    <xf numFmtId="0" fontId="4" fillId="0" borderId="17" xfId="0" applyFont="1" applyFill="1" applyBorder="1" applyAlignment="1">
      <alignment horizontal="left" vertical="top"/>
    </xf>
    <xf numFmtId="0" fontId="4" fillId="0" borderId="17" xfId="0" applyFont="1" applyFill="1" applyBorder="1" applyAlignment="1">
      <alignment horizontal="left" vertical="top" wrapText="1"/>
    </xf>
    <xf numFmtId="5" fontId="4" fillId="0" borderId="17" xfId="0" applyNumberFormat="1" applyFont="1" applyFill="1" applyBorder="1" applyAlignment="1" quotePrefix="1">
      <alignment/>
    </xf>
    <xf numFmtId="5" fontId="5" fillId="0" borderId="11" xfId="0" applyNumberFormat="1" applyFont="1" applyFill="1" applyBorder="1" applyAlignment="1" quotePrefix="1">
      <alignment horizontal="right"/>
    </xf>
    <xf numFmtId="0" fontId="4" fillId="0" borderId="16" xfId="0" applyNumberFormat="1" applyFont="1" applyFill="1" applyBorder="1" applyAlignment="1">
      <alignment horizontal="left" vertical="top" wrapText="1"/>
    </xf>
    <xf numFmtId="0" fontId="4" fillId="0" borderId="0" xfId="0" applyFont="1" applyFill="1" applyBorder="1" applyAlignment="1">
      <alignment horizontal="left"/>
    </xf>
    <xf numFmtId="5" fontId="4" fillId="0" borderId="0" xfId="0" applyNumberFormat="1" applyFont="1" applyFill="1" applyBorder="1" applyAlignment="1">
      <alignment/>
    </xf>
    <xf numFmtId="0" fontId="5" fillId="0" borderId="10" xfId="0" applyFont="1" applyFill="1" applyBorder="1" applyAlignment="1">
      <alignment horizontal="left" vertical="top" wrapText="1"/>
    </xf>
    <xf numFmtId="165" fontId="5" fillId="0" borderId="15" xfId="42" applyNumberFormat="1" applyFont="1" applyFill="1" applyBorder="1" applyAlignment="1">
      <alignment/>
    </xf>
    <xf numFmtId="5" fontId="4" fillId="0" borderId="10" xfId="0" applyNumberFormat="1" applyFont="1" applyFill="1" applyBorder="1" applyAlignment="1">
      <alignment/>
    </xf>
    <xf numFmtId="0" fontId="5" fillId="0" borderId="11" xfId="0" applyFont="1" applyFill="1" applyBorder="1" applyAlignment="1">
      <alignment horizontal="right"/>
    </xf>
    <xf numFmtId="0" fontId="6" fillId="0" borderId="1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6"/>
  <sheetViews>
    <sheetView zoomScalePageLayoutView="0" workbookViewId="0" topLeftCell="A1">
      <selection activeCell="A44" sqref="A44:IV44"/>
    </sheetView>
  </sheetViews>
  <sheetFormatPr defaultColWidth="9.140625" defaultRowHeight="12.75"/>
  <cols>
    <col min="1" max="1" width="16.57421875" style="1" customWidth="1"/>
    <col min="2" max="2" width="37.8515625" style="1" customWidth="1"/>
    <col min="3" max="3" width="46.28125" style="2" customWidth="1"/>
    <col min="4" max="4" width="14.28125" style="19" customWidth="1"/>
    <col min="5" max="5" width="13.421875" style="19" customWidth="1"/>
    <col min="6" max="16384" width="9.140625" style="1" customWidth="1"/>
  </cols>
  <sheetData>
    <row r="1" spans="1:5" ht="15">
      <c r="A1" s="14" t="s">
        <v>122</v>
      </c>
      <c r="B1" s="15"/>
      <c r="C1" s="15"/>
      <c r="D1" s="16"/>
      <c r="E1" s="57" t="s">
        <v>95</v>
      </c>
    </row>
    <row r="2" spans="1:5" ht="15">
      <c r="A2" s="14" t="s">
        <v>96</v>
      </c>
      <c r="B2" s="15"/>
      <c r="C2" s="15"/>
      <c r="D2" s="16"/>
      <c r="E2" s="16"/>
    </row>
    <row r="3" spans="1:5" ht="45">
      <c r="A3" s="4" t="s">
        <v>83</v>
      </c>
      <c r="B3" s="11" t="s">
        <v>2</v>
      </c>
      <c r="C3" s="11" t="s">
        <v>3</v>
      </c>
      <c r="D3" s="13" t="s">
        <v>1</v>
      </c>
      <c r="E3" s="13" t="s">
        <v>108</v>
      </c>
    </row>
    <row r="4" spans="1:5" ht="15">
      <c r="A4" s="33"/>
      <c r="B4" s="34"/>
      <c r="C4" s="34"/>
      <c r="D4" s="35"/>
      <c r="E4" s="35"/>
    </row>
    <row r="5" spans="1:5" ht="15">
      <c r="A5" s="36" t="s">
        <v>74</v>
      </c>
      <c r="B5" s="34"/>
      <c r="C5" s="37"/>
      <c r="D5" s="12">
        <f>SUBTOTAL(9,D6:D16)</f>
        <v>-3305968</v>
      </c>
      <c r="E5" s="12">
        <f>SUBTOTAL(9,E6:E16)</f>
        <v>-64455</v>
      </c>
    </row>
    <row r="6" spans="1:5" ht="28.5">
      <c r="A6" s="5"/>
      <c r="B6" s="6" t="s">
        <v>91</v>
      </c>
      <c r="C6" s="6" t="s">
        <v>92</v>
      </c>
      <c r="D6" s="9">
        <f>-4045549+734654+349050+1406796</f>
        <v>-1555049</v>
      </c>
      <c r="E6" s="9">
        <f>91803+56256+33435+93264</f>
        <v>274758</v>
      </c>
    </row>
    <row r="7" spans="1:5" ht="57">
      <c r="A7" s="5" t="s">
        <v>75</v>
      </c>
      <c r="B7" s="5" t="s">
        <v>4</v>
      </c>
      <c r="C7" s="6" t="s">
        <v>5</v>
      </c>
      <c r="D7" s="9">
        <v>-868709</v>
      </c>
      <c r="E7" s="9">
        <v>0</v>
      </c>
    </row>
    <row r="8" spans="1:5" ht="14.25">
      <c r="A8" s="5" t="s">
        <v>15</v>
      </c>
      <c r="B8" s="5" t="s">
        <v>19</v>
      </c>
      <c r="C8" s="6" t="s">
        <v>20</v>
      </c>
      <c r="D8" s="9">
        <v>-201278</v>
      </c>
      <c r="E8" s="9">
        <v>-44904</v>
      </c>
    </row>
    <row r="9" spans="1:5" ht="28.5">
      <c r="A9" s="5" t="s">
        <v>15</v>
      </c>
      <c r="B9" s="5" t="s">
        <v>32</v>
      </c>
      <c r="C9" s="6" t="s">
        <v>33</v>
      </c>
      <c r="D9" s="9">
        <v>-184583</v>
      </c>
      <c r="E9" s="9">
        <v>0</v>
      </c>
    </row>
    <row r="10" spans="1:5" ht="14.25">
      <c r="A10" s="5" t="s">
        <v>15</v>
      </c>
      <c r="B10" s="5" t="s">
        <v>23</v>
      </c>
      <c r="C10" s="6" t="s">
        <v>24</v>
      </c>
      <c r="D10" s="9">
        <v>-135659</v>
      </c>
      <c r="E10" s="9">
        <v>0</v>
      </c>
    </row>
    <row r="11" spans="1:5" ht="14.25">
      <c r="A11" s="7" t="s">
        <v>0</v>
      </c>
      <c r="B11" s="7" t="s">
        <v>41</v>
      </c>
      <c r="C11" s="8" t="s">
        <v>20</v>
      </c>
      <c r="D11" s="9">
        <v>-92325</v>
      </c>
      <c r="E11" s="9">
        <v>0</v>
      </c>
    </row>
    <row r="12" spans="1:5" ht="42.75">
      <c r="A12" s="5" t="s">
        <v>75</v>
      </c>
      <c r="B12" s="6" t="s">
        <v>77</v>
      </c>
      <c r="C12" s="6" t="s">
        <v>78</v>
      </c>
      <c r="D12" s="9">
        <v>-91812</v>
      </c>
      <c r="E12" s="9">
        <v>-40322</v>
      </c>
    </row>
    <row r="13" spans="1:5" ht="28.5">
      <c r="A13" s="5" t="s">
        <v>15</v>
      </c>
      <c r="B13" s="5" t="s">
        <v>25</v>
      </c>
      <c r="C13" s="6" t="s">
        <v>26</v>
      </c>
      <c r="D13" s="9">
        <v>-67935</v>
      </c>
      <c r="E13" s="9">
        <v>0</v>
      </c>
    </row>
    <row r="14" spans="1:5" s="3" customFormat="1" ht="28.5">
      <c r="A14" s="38" t="s">
        <v>0</v>
      </c>
      <c r="B14" s="38" t="s">
        <v>12</v>
      </c>
      <c r="C14" s="39" t="s">
        <v>13</v>
      </c>
      <c r="D14" s="40">
        <v>-47998</v>
      </c>
      <c r="E14" s="40">
        <v>0</v>
      </c>
    </row>
    <row r="15" spans="1:5" s="3" customFormat="1" ht="14.25">
      <c r="A15" s="38" t="s">
        <v>15</v>
      </c>
      <c r="B15" s="38" t="s">
        <v>35</v>
      </c>
      <c r="C15" s="39" t="s">
        <v>36</v>
      </c>
      <c r="D15" s="40">
        <v>-32777</v>
      </c>
      <c r="E15" s="40">
        <v>0</v>
      </c>
    </row>
    <row r="16" spans="1:5" s="3" customFormat="1" ht="14.25">
      <c r="A16" s="5" t="s">
        <v>15</v>
      </c>
      <c r="B16" s="5" t="s">
        <v>18</v>
      </c>
      <c r="C16" s="6" t="s">
        <v>20</v>
      </c>
      <c r="D16" s="9">
        <v>-27843</v>
      </c>
      <c r="E16" s="9">
        <v>-253987</v>
      </c>
    </row>
    <row r="17" spans="1:5" s="42" customFormat="1" ht="15">
      <c r="A17" s="29"/>
      <c r="B17" s="29"/>
      <c r="C17" s="30"/>
      <c r="D17" s="51" t="s">
        <v>84</v>
      </c>
      <c r="E17" s="25"/>
    </row>
    <row r="18" spans="1:5" s="21" customFormat="1" ht="15">
      <c r="A18" s="36" t="s">
        <v>76</v>
      </c>
      <c r="B18" s="43"/>
      <c r="C18" s="44"/>
      <c r="D18" s="22">
        <f>SUBTOTAL(9,D19:D25)</f>
        <v>-404754</v>
      </c>
      <c r="E18" s="22">
        <f>SUBTOTAL(9,E19:E25)</f>
        <v>201135</v>
      </c>
    </row>
    <row r="19" spans="1:5" ht="28.5">
      <c r="A19" s="5" t="s">
        <v>0</v>
      </c>
      <c r="B19" s="5" t="s">
        <v>10</v>
      </c>
      <c r="C19" s="6" t="s">
        <v>11</v>
      </c>
      <c r="D19" s="9">
        <v>-299401</v>
      </c>
      <c r="E19" s="9">
        <v>0</v>
      </c>
    </row>
    <row r="20" spans="1:5" ht="114.75">
      <c r="A20" s="5"/>
      <c r="B20" s="5"/>
      <c r="C20" s="69" t="s">
        <v>134</v>
      </c>
      <c r="D20" s="9">
        <v>250000</v>
      </c>
      <c r="E20" s="9">
        <v>250000</v>
      </c>
    </row>
    <row r="21" spans="1:5" ht="28.5">
      <c r="A21" s="5" t="s">
        <v>15</v>
      </c>
      <c r="B21" s="5" t="s">
        <v>21</v>
      </c>
      <c r="C21" s="6" t="s">
        <v>22</v>
      </c>
      <c r="D21" s="9">
        <v>-214391</v>
      </c>
      <c r="E21" s="9">
        <v>0</v>
      </c>
    </row>
    <row r="22" spans="1:5" ht="43.5">
      <c r="A22" s="5" t="s">
        <v>15</v>
      </c>
      <c r="B22" s="5" t="s">
        <v>17</v>
      </c>
      <c r="C22" s="69" t="s">
        <v>135</v>
      </c>
      <c r="D22" s="9">
        <v>0</v>
      </c>
      <c r="E22" s="9">
        <v>0</v>
      </c>
    </row>
    <row r="23" spans="1:5" ht="28.5">
      <c r="A23" s="5" t="s">
        <v>15</v>
      </c>
      <c r="B23" s="5" t="s">
        <v>27</v>
      </c>
      <c r="C23" s="6" t="s">
        <v>28</v>
      </c>
      <c r="D23" s="9">
        <v>-124769</v>
      </c>
      <c r="E23" s="9">
        <v>0</v>
      </c>
    </row>
    <row r="24" spans="1:5" ht="28.5">
      <c r="A24" s="5" t="s">
        <v>15</v>
      </c>
      <c r="B24" s="5" t="s">
        <v>42</v>
      </c>
      <c r="C24" s="6" t="s">
        <v>31</v>
      </c>
      <c r="D24" s="9">
        <v>-59564</v>
      </c>
      <c r="E24" s="9">
        <v>0</v>
      </c>
    </row>
    <row r="25" spans="1:5" ht="85.5">
      <c r="A25" s="38" t="s">
        <v>15</v>
      </c>
      <c r="B25" s="38" t="s">
        <v>29</v>
      </c>
      <c r="C25" s="39" t="s">
        <v>30</v>
      </c>
      <c r="D25" s="40">
        <v>43371</v>
      </c>
      <c r="E25" s="40">
        <v>-48865</v>
      </c>
    </row>
    <row r="26" spans="1:5" s="42" customFormat="1" ht="15">
      <c r="A26" s="29"/>
      <c r="B26" s="30"/>
      <c r="C26" s="30"/>
      <c r="D26" s="51" t="s">
        <v>84</v>
      </c>
      <c r="E26" s="25"/>
    </row>
    <row r="27" spans="1:5" s="14" customFormat="1" ht="15">
      <c r="A27" s="45" t="s">
        <v>93</v>
      </c>
      <c r="B27" s="31"/>
      <c r="C27" s="46"/>
      <c r="D27" s="41">
        <f>SUBTOTAL(9,D28:D39)</f>
        <v>-6506784</v>
      </c>
      <c r="E27" s="41">
        <f>SUBTOTAL(9,E28:E39)</f>
        <v>-352641</v>
      </c>
    </row>
    <row r="28" spans="1:5" ht="85.5">
      <c r="A28" s="5" t="s">
        <v>0</v>
      </c>
      <c r="B28" s="5" t="s">
        <v>14</v>
      </c>
      <c r="C28" s="6" t="s">
        <v>43</v>
      </c>
      <c r="D28" s="9">
        <v>-1807726</v>
      </c>
      <c r="E28" s="9">
        <v>0</v>
      </c>
    </row>
    <row r="29" spans="1:5" ht="85.5">
      <c r="A29" s="5" t="s">
        <v>0</v>
      </c>
      <c r="B29" s="5" t="s">
        <v>100</v>
      </c>
      <c r="C29" s="6" t="s">
        <v>97</v>
      </c>
      <c r="D29" s="9">
        <v>-2271241</v>
      </c>
      <c r="E29" s="9">
        <v>0</v>
      </c>
    </row>
    <row r="30" spans="1:5" ht="28.5">
      <c r="A30" s="5" t="s">
        <v>15</v>
      </c>
      <c r="B30" s="5" t="s">
        <v>37</v>
      </c>
      <c r="C30" s="6" t="s">
        <v>38</v>
      </c>
      <c r="D30" s="9">
        <v>-567537</v>
      </c>
      <c r="E30" s="9">
        <v>-24474</v>
      </c>
    </row>
    <row r="31" spans="1:5" ht="28.5">
      <c r="A31" s="5" t="s">
        <v>15</v>
      </c>
      <c r="B31" s="5" t="s">
        <v>39</v>
      </c>
      <c r="C31" s="6" t="s">
        <v>40</v>
      </c>
      <c r="D31" s="9">
        <v>-550241</v>
      </c>
      <c r="E31" s="9">
        <v>0</v>
      </c>
    </row>
    <row r="32" spans="1:5" ht="85.5">
      <c r="A32" s="5" t="s">
        <v>15</v>
      </c>
      <c r="B32" s="5" t="s">
        <v>105</v>
      </c>
      <c r="C32" s="6" t="s">
        <v>16</v>
      </c>
      <c r="D32" s="9">
        <v>-449873</v>
      </c>
      <c r="E32" s="9">
        <v>0</v>
      </c>
    </row>
    <row r="33" spans="1:5" ht="42.75">
      <c r="A33" s="5" t="s">
        <v>15</v>
      </c>
      <c r="B33" s="5" t="s">
        <v>79</v>
      </c>
      <c r="C33" s="6" t="s">
        <v>80</v>
      </c>
      <c r="D33" s="9">
        <v>-255345</v>
      </c>
      <c r="E33" s="9">
        <v>-56715</v>
      </c>
    </row>
    <row r="34" spans="1:5" s="42" customFormat="1" ht="15">
      <c r="A34" s="29"/>
      <c r="B34" s="30"/>
      <c r="C34" s="30"/>
      <c r="D34" s="51"/>
      <c r="E34" s="61" t="s">
        <v>98</v>
      </c>
    </row>
    <row r="35" spans="1:5" s="14" customFormat="1" ht="15">
      <c r="A35" s="36" t="s">
        <v>136</v>
      </c>
      <c r="B35" s="33"/>
      <c r="C35" s="66"/>
      <c r="D35" s="22"/>
      <c r="E35" s="22"/>
    </row>
    <row r="36" spans="1:5" ht="57">
      <c r="A36" s="58" t="s">
        <v>15</v>
      </c>
      <c r="B36" s="58" t="s">
        <v>34</v>
      </c>
      <c r="C36" s="59" t="s">
        <v>81</v>
      </c>
      <c r="D36" s="60">
        <v>-220512</v>
      </c>
      <c r="E36" s="60">
        <v>0</v>
      </c>
    </row>
    <row r="37" spans="1:5" ht="42.75">
      <c r="A37" s="5" t="s">
        <v>0</v>
      </c>
      <c r="B37" s="5" t="s">
        <v>8</v>
      </c>
      <c r="C37" s="6" t="s">
        <v>9</v>
      </c>
      <c r="D37" s="9">
        <v>-176592</v>
      </c>
      <c r="E37" s="9">
        <v>-69771</v>
      </c>
    </row>
    <row r="38" spans="1:5" ht="85.5">
      <c r="A38" s="5" t="s">
        <v>0</v>
      </c>
      <c r="B38" s="5" t="s">
        <v>124</v>
      </c>
      <c r="C38" s="6" t="s">
        <v>125</v>
      </c>
      <c r="D38" s="9">
        <v>-150000</v>
      </c>
      <c r="E38" s="9">
        <v>-150000</v>
      </c>
    </row>
    <row r="39" spans="1:5" ht="57">
      <c r="A39" s="5" t="s">
        <v>0</v>
      </c>
      <c r="B39" s="5" t="s">
        <v>6</v>
      </c>
      <c r="C39" s="6" t="s">
        <v>7</v>
      </c>
      <c r="D39" s="9">
        <v>-57717</v>
      </c>
      <c r="E39" s="9">
        <v>-51681</v>
      </c>
    </row>
    <row r="40" spans="1:5" s="42" customFormat="1" ht="15">
      <c r="A40" s="29"/>
      <c r="B40" s="30"/>
      <c r="C40" s="30"/>
      <c r="D40" s="51" t="s">
        <v>84</v>
      </c>
      <c r="E40" s="25"/>
    </row>
    <row r="41" spans="1:5" s="14" customFormat="1" ht="15">
      <c r="A41" s="36" t="s">
        <v>109</v>
      </c>
      <c r="B41" s="33"/>
      <c r="C41" s="66"/>
      <c r="D41" s="22">
        <f>SUBTOTAL(9,D42:D44)</f>
        <v>-752776</v>
      </c>
      <c r="E41" s="22">
        <f>SUBTOTAL(9,E42:E44)</f>
        <v>-673136</v>
      </c>
    </row>
    <row r="42" spans="1:5" ht="114">
      <c r="A42" s="5" t="s">
        <v>110</v>
      </c>
      <c r="B42" s="5" t="s">
        <v>111</v>
      </c>
      <c r="C42" s="6" t="s">
        <v>113</v>
      </c>
      <c r="D42" s="9">
        <v>-628658</v>
      </c>
      <c r="E42" s="9">
        <v>-477559</v>
      </c>
    </row>
    <row r="43" spans="1:5" ht="71.25">
      <c r="A43" s="5" t="s">
        <v>110</v>
      </c>
      <c r="B43" s="5" t="s">
        <v>112</v>
      </c>
      <c r="C43" s="6" t="s">
        <v>114</v>
      </c>
      <c r="D43" s="9">
        <v>-124118</v>
      </c>
      <c r="E43" s="9">
        <v>-124188</v>
      </c>
    </row>
    <row r="44" spans="1:5" ht="85.5">
      <c r="A44" s="5" t="s">
        <v>0</v>
      </c>
      <c r="B44" s="5" t="s">
        <v>115</v>
      </c>
      <c r="C44" s="6" t="s">
        <v>116</v>
      </c>
      <c r="D44" s="9">
        <v>0</v>
      </c>
      <c r="E44" s="9">
        <v>-71389</v>
      </c>
    </row>
    <row r="45" spans="1:5" ht="42.75">
      <c r="A45" s="5"/>
      <c r="B45" s="5" t="s">
        <v>137</v>
      </c>
      <c r="C45" s="6" t="s">
        <v>138</v>
      </c>
      <c r="D45" s="9">
        <v>-75000</v>
      </c>
      <c r="E45" s="9">
        <v>-75000</v>
      </c>
    </row>
    <row r="46" spans="1:5" s="14" customFormat="1" ht="15">
      <c r="A46" s="32"/>
      <c r="B46" s="32"/>
      <c r="C46" s="23" t="s">
        <v>82</v>
      </c>
      <c r="D46" s="24">
        <f>SUBTOTAL(9,D5:D44)</f>
        <v>-10970282</v>
      </c>
      <c r="E46" s="24">
        <f>SUBTOTAL(9,E5:E44)</f>
        <v>-889097</v>
      </c>
    </row>
  </sheetData>
  <sheetProtection/>
  <printOptions/>
  <pageMargins left="0.47" right="0.43" top="0.37" bottom="0.51" header="0.37" footer="0.5"/>
  <pageSetup horizontalDpi="600" verticalDpi="600" orientation="landscape" scale="99" r:id="rId1"/>
  <rowBreaks count="4" manualBreakCount="4">
    <brk id="17" max="4" man="1"/>
    <brk id="26" max="4" man="1"/>
    <brk id="34" max="4" man="1"/>
    <brk id="40" max="4" man="1"/>
  </rowBreaks>
</worksheet>
</file>

<file path=xl/worksheets/sheet2.xml><?xml version="1.0" encoding="utf-8"?>
<worksheet xmlns="http://schemas.openxmlformats.org/spreadsheetml/2006/main" xmlns:r="http://schemas.openxmlformats.org/officeDocument/2006/relationships">
  <dimension ref="A1:F51"/>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D55" sqref="D55"/>
    </sheetView>
  </sheetViews>
  <sheetFormatPr defaultColWidth="9.140625" defaultRowHeight="12.75"/>
  <cols>
    <col min="1" max="1" width="46.7109375" style="1" bestFit="1" customWidth="1"/>
    <col min="2" max="3" width="46.28125" style="2" customWidth="1"/>
    <col min="4" max="4" width="17.00390625" style="20" customWidth="1"/>
    <col min="5" max="5" width="17.8515625" style="1" customWidth="1"/>
    <col min="6" max="6" width="17.8515625" style="0" customWidth="1"/>
    <col min="7" max="16384" width="9.140625" style="1" customWidth="1"/>
  </cols>
  <sheetData>
    <row r="1" spans="1:5" ht="15">
      <c r="A1" s="14" t="s">
        <v>123</v>
      </c>
      <c r="B1" s="15"/>
      <c r="C1" s="15"/>
      <c r="D1" s="15"/>
      <c r="E1" s="14" t="s">
        <v>94</v>
      </c>
    </row>
    <row r="2" spans="1:4" ht="15">
      <c r="A2" s="15" t="s">
        <v>99</v>
      </c>
      <c r="B2" s="15"/>
      <c r="C2" s="15"/>
      <c r="D2" s="15"/>
    </row>
    <row r="3" spans="1:5" ht="30">
      <c r="A3" s="11" t="s">
        <v>2</v>
      </c>
      <c r="B3" s="11" t="s">
        <v>86</v>
      </c>
      <c r="C3" s="47" t="s">
        <v>90</v>
      </c>
      <c r="D3" s="13" t="s">
        <v>106</v>
      </c>
      <c r="E3" s="13" t="s">
        <v>107</v>
      </c>
    </row>
    <row r="4" spans="1:4" ht="15">
      <c r="A4" s="15"/>
      <c r="B4" s="15"/>
      <c r="C4" s="17"/>
      <c r="D4" s="17"/>
    </row>
    <row r="5" spans="1:5" ht="15">
      <c r="A5" s="48" t="s">
        <v>85</v>
      </c>
      <c r="B5" s="34"/>
      <c r="C5" s="49"/>
      <c r="D5" s="22">
        <f>SUBTOTAL(9,D6:D16)</f>
        <v>-1268026</v>
      </c>
      <c r="E5" s="22">
        <f>SUBTOTAL(9,E6:E16)</f>
        <v>1875534</v>
      </c>
    </row>
    <row r="6" spans="1:5" ht="99.75">
      <c r="A6" s="5" t="s">
        <v>47</v>
      </c>
      <c r="B6" s="6" t="s">
        <v>49</v>
      </c>
      <c r="C6" s="6" t="s">
        <v>48</v>
      </c>
      <c r="D6" s="9">
        <v>-592586</v>
      </c>
      <c r="E6" s="9">
        <v>929821</v>
      </c>
    </row>
    <row r="7" spans="1:5" ht="99.75">
      <c r="A7" s="5" t="s">
        <v>44</v>
      </c>
      <c r="B7" s="6" t="s">
        <v>45</v>
      </c>
      <c r="C7" s="6" t="s">
        <v>46</v>
      </c>
      <c r="D7" s="9">
        <v>-218687</v>
      </c>
      <c r="E7" s="9">
        <v>102804</v>
      </c>
    </row>
    <row r="8" spans="1:5" ht="71.25">
      <c r="A8" s="5" t="s">
        <v>55</v>
      </c>
      <c r="B8" s="6" t="s">
        <v>56</v>
      </c>
      <c r="C8" s="6"/>
      <c r="D8" s="9">
        <v>-123943</v>
      </c>
      <c r="E8" s="9">
        <v>106621</v>
      </c>
    </row>
    <row r="9" spans="1:5" ht="99.75">
      <c r="A9" s="5" t="s">
        <v>10</v>
      </c>
      <c r="B9" s="6" t="s">
        <v>50</v>
      </c>
      <c r="C9" s="6" t="s">
        <v>102</v>
      </c>
      <c r="D9" s="9">
        <v>-108984</v>
      </c>
      <c r="E9" s="9">
        <v>160947</v>
      </c>
    </row>
    <row r="10" spans="1:5" ht="85.5">
      <c r="A10" s="38" t="s">
        <v>51</v>
      </c>
      <c r="B10" s="39" t="s">
        <v>103</v>
      </c>
      <c r="C10" s="62" t="s">
        <v>104</v>
      </c>
      <c r="D10" s="9">
        <v>-103347</v>
      </c>
      <c r="E10" s="9">
        <v>209296</v>
      </c>
    </row>
    <row r="11" spans="1:5" ht="72">
      <c r="A11" s="5" t="s">
        <v>53</v>
      </c>
      <c r="B11" s="6"/>
      <c r="C11" s="69" t="s">
        <v>127</v>
      </c>
      <c r="D11" s="9">
        <v>0</v>
      </c>
      <c r="E11" s="9">
        <v>0</v>
      </c>
    </row>
    <row r="12" spans="1:5" ht="15">
      <c r="A12" s="29"/>
      <c r="B12" s="30"/>
      <c r="C12" s="30"/>
      <c r="D12" s="32" t="s">
        <v>84</v>
      </c>
      <c r="E12" s="25"/>
    </row>
    <row r="13" spans="1:5" ht="15">
      <c r="A13" s="3"/>
      <c r="B13" s="10"/>
      <c r="C13" s="10"/>
      <c r="D13" s="14"/>
      <c r="E13" s="18"/>
    </row>
    <row r="14" spans="1:5" ht="15">
      <c r="A14" s="36" t="s">
        <v>89</v>
      </c>
      <c r="B14" s="34"/>
      <c r="C14" s="49"/>
      <c r="D14" s="22"/>
      <c r="E14" s="22"/>
    </row>
    <row r="15" spans="1:5" ht="99.75">
      <c r="A15" s="38" t="s">
        <v>57</v>
      </c>
      <c r="B15" s="39" t="s">
        <v>59</v>
      </c>
      <c r="C15" s="39" t="s">
        <v>58</v>
      </c>
      <c r="D15" s="40">
        <v>-81584</v>
      </c>
      <c r="E15" s="9">
        <v>301970</v>
      </c>
    </row>
    <row r="16" spans="1:6" s="3" customFormat="1" ht="99.75">
      <c r="A16" s="5" t="s">
        <v>73</v>
      </c>
      <c r="B16" s="6" t="s">
        <v>52</v>
      </c>
      <c r="C16" s="6"/>
      <c r="D16" s="9">
        <v>-38895</v>
      </c>
      <c r="E16" s="9">
        <v>64075</v>
      </c>
      <c r="F16"/>
    </row>
    <row r="17" ht="14.25">
      <c r="E17" s="2"/>
    </row>
    <row r="18" spans="1:5" ht="14.25">
      <c r="A18" s="3"/>
      <c r="B18" s="10"/>
      <c r="C18" s="10"/>
      <c r="D18" s="1"/>
      <c r="E18" s="18"/>
    </row>
    <row r="19" spans="1:5" ht="14.25">
      <c r="A19" s="26"/>
      <c r="B19" s="27"/>
      <c r="C19" s="27"/>
      <c r="D19" s="28"/>
      <c r="E19" s="28"/>
    </row>
    <row r="20" spans="1:5" ht="15">
      <c r="A20" s="50" t="s">
        <v>87</v>
      </c>
      <c r="B20" s="15"/>
      <c r="C20" s="53"/>
      <c r="D20" s="55">
        <f>SUBTOTAL(9,D21:D22)</f>
        <v>-194640</v>
      </c>
      <c r="E20" s="22">
        <f>SUBTOTAL(9,E21:E22)</f>
        <v>293472</v>
      </c>
    </row>
    <row r="21" spans="1:5" ht="200.25">
      <c r="A21" s="6" t="s">
        <v>101</v>
      </c>
      <c r="B21" s="6" t="s">
        <v>117</v>
      </c>
      <c r="C21" s="6" t="s">
        <v>128</v>
      </c>
      <c r="D21" s="9">
        <f>-472749+278109</f>
        <v>-194640</v>
      </c>
      <c r="E21" s="67">
        <f>571581-278109</f>
        <v>293472</v>
      </c>
    </row>
    <row r="22" spans="1:5" ht="57.75">
      <c r="A22" s="5" t="s">
        <v>54</v>
      </c>
      <c r="B22" s="6"/>
      <c r="C22" s="65" t="s">
        <v>119</v>
      </c>
      <c r="D22" s="9">
        <v>0</v>
      </c>
      <c r="E22" s="9">
        <v>0</v>
      </c>
    </row>
    <row r="23" spans="1:5" ht="15">
      <c r="A23" s="29"/>
      <c r="B23" s="30"/>
      <c r="C23" s="30"/>
      <c r="D23" s="32" t="s">
        <v>84</v>
      </c>
      <c r="E23" s="25"/>
    </row>
    <row r="24" spans="1:5" ht="14.25">
      <c r="A24" s="52"/>
      <c r="B24" s="54"/>
      <c r="C24" s="54"/>
      <c r="D24" s="28"/>
      <c r="E24" s="28"/>
    </row>
    <row r="25" spans="1:5" ht="15">
      <c r="A25" s="36" t="s">
        <v>88</v>
      </c>
      <c r="B25" s="34"/>
      <c r="C25" s="49"/>
      <c r="D25" s="22">
        <f>SUBTOTAL(9,D26:D35)</f>
        <v>-902856</v>
      </c>
      <c r="E25" s="22">
        <f>SUBTOTAL(9,E26:E35)</f>
        <v>1192832</v>
      </c>
    </row>
    <row r="26" spans="1:5" ht="186">
      <c r="A26" s="5" t="s">
        <v>68</v>
      </c>
      <c r="B26" s="6"/>
      <c r="C26" s="69" t="s">
        <v>129</v>
      </c>
      <c r="D26" s="9">
        <v>0</v>
      </c>
      <c r="E26" s="9">
        <v>0</v>
      </c>
    </row>
    <row r="27" spans="1:5" ht="129">
      <c r="A27" s="5" t="s">
        <v>118</v>
      </c>
      <c r="B27" s="6" t="s">
        <v>67</v>
      </c>
      <c r="C27" s="69" t="s">
        <v>130</v>
      </c>
      <c r="D27" s="9">
        <f>-395234-330146</f>
        <v>-725380</v>
      </c>
      <c r="E27" s="67">
        <f>429713+307475</f>
        <v>737188</v>
      </c>
    </row>
    <row r="28" spans="1:5" ht="71.25">
      <c r="A28" s="5" t="s">
        <v>64</v>
      </c>
      <c r="B28" s="6" t="s">
        <v>66</v>
      </c>
      <c r="C28" s="6" t="s">
        <v>65</v>
      </c>
      <c r="D28" s="9">
        <v>-86737</v>
      </c>
      <c r="E28" s="9">
        <v>121549</v>
      </c>
    </row>
    <row r="29" spans="1:5" ht="86.25">
      <c r="A29" s="5" t="s">
        <v>69</v>
      </c>
      <c r="B29" s="6" t="s">
        <v>70</v>
      </c>
      <c r="C29" s="69" t="s">
        <v>131</v>
      </c>
      <c r="D29" s="9">
        <v>-61364</v>
      </c>
      <c r="E29" s="9">
        <v>122728</v>
      </c>
    </row>
    <row r="30" spans="1:5" ht="15">
      <c r="A30" s="29"/>
      <c r="B30" s="30"/>
      <c r="C30" s="30"/>
      <c r="D30" s="1"/>
      <c r="E30" s="68" t="s">
        <v>121</v>
      </c>
    </row>
    <row r="31" spans="1:5" ht="14.25">
      <c r="A31" s="52"/>
      <c r="B31" s="54"/>
      <c r="C31" s="54"/>
      <c r="D31" s="28"/>
      <c r="E31" s="28"/>
    </row>
    <row r="32" spans="1:5" ht="15">
      <c r="A32" s="36" t="s">
        <v>126</v>
      </c>
      <c r="B32" s="34"/>
      <c r="C32" s="49"/>
      <c r="D32" s="22"/>
      <c r="E32" s="22"/>
    </row>
    <row r="33" spans="1:5" ht="100.5">
      <c r="A33" s="5" t="s">
        <v>100</v>
      </c>
      <c r="B33" s="6" t="s">
        <v>63</v>
      </c>
      <c r="C33" s="69" t="s">
        <v>132</v>
      </c>
      <c r="D33" s="9">
        <v>0</v>
      </c>
      <c r="E33" s="9">
        <v>0</v>
      </c>
    </row>
    <row r="34" spans="1:5" ht="129">
      <c r="A34" s="5" t="s">
        <v>71</v>
      </c>
      <c r="B34" s="6" t="s">
        <v>72</v>
      </c>
      <c r="C34" s="6" t="s">
        <v>133</v>
      </c>
      <c r="D34" s="9">
        <f>-27115+5000</f>
        <v>-22115</v>
      </c>
      <c r="E34" s="9">
        <v>80095</v>
      </c>
    </row>
    <row r="35" spans="1:5" ht="85.5">
      <c r="A35" s="38" t="s">
        <v>60</v>
      </c>
      <c r="B35" s="39" t="s">
        <v>61</v>
      </c>
      <c r="C35" s="39" t="s">
        <v>62</v>
      </c>
      <c r="D35" s="40">
        <v>-7260</v>
      </c>
      <c r="E35" s="9">
        <v>131272</v>
      </c>
    </row>
    <row r="36" spans="1:5" ht="15">
      <c r="A36" s="29"/>
      <c r="B36" s="30"/>
      <c r="C36" s="23" t="s">
        <v>120</v>
      </c>
      <c r="D36" s="56">
        <f>SUBTOTAL(9,D5:D35)</f>
        <v>-2365522</v>
      </c>
      <c r="E36" s="56">
        <f>SUBTOTAL(9,E5:E35)</f>
        <v>3361838</v>
      </c>
    </row>
    <row r="37" spans="1:4" ht="14.25">
      <c r="A37" s="26"/>
      <c r="B37" s="27"/>
      <c r="C37" s="27"/>
      <c r="D37" s="28"/>
    </row>
    <row r="40" spans="4:5" ht="14.25">
      <c r="D40" s="63"/>
      <c r="E40" s="9"/>
    </row>
    <row r="41" spans="2:5" ht="14.25">
      <c r="B41" s="1"/>
      <c r="C41" s="1"/>
      <c r="D41" s="1"/>
      <c r="E41" s="9"/>
    </row>
    <row r="42" spans="2:5" ht="14.25">
      <c r="B42" s="1"/>
      <c r="C42" s="1"/>
      <c r="D42" s="1"/>
      <c r="E42" s="9"/>
    </row>
    <row r="43" spans="2:5" ht="14.25">
      <c r="B43" s="1"/>
      <c r="C43" s="1"/>
      <c r="D43" s="1"/>
      <c r="E43" s="9"/>
    </row>
    <row r="44" spans="2:5" ht="14.25">
      <c r="B44" s="1"/>
      <c r="C44" s="1"/>
      <c r="D44" s="1"/>
      <c r="E44" s="9"/>
    </row>
    <row r="45" spans="2:5" ht="14.25">
      <c r="B45" s="1"/>
      <c r="C45" s="1"/>
      <c r="D45" s="1"/>
      <c r="E45" s="9"/>
    </row>
    <row r="46" spans="2:4" ht="14.25">
      <c r="B46" s="1"/>
      <c r="C46" s="1"/>
      <c r="D46" s="1"/>
    </row>
    <row r="47" spans="2:5" ht="14.25">
      <c r="B47" s="1"/>
      <c r="C47" s="1"/>
      <c r="D47" s="1"/>
      <c r="E47" s="9"/>
    </row>
    <row r="48" spans="2:5" ht="14.25">
      <c r="B48" s="1"/>
      <c r="C48" s="1"/>
      <c r="D48" s="1"/>
      <c r="E48" s="9"/>
    </row>
    <row r="49" spans="2:5" ht="14.25">
      <c r="B49" s="1"/>
      <c r="C49" s="1"/>
      <c r="D49" s="1"/>
      <c r="E49" s="9"/>
    </row>
    <row r="50" spans="4:5" ht="14.25">
      <c r="D50" s="1"/>
      <c r="E50" s="9"/>
    </row>
    <row r="51" ht="14.25">
      <c r="E51" s="64"/>
    </row>
  </sheetData>
  <sheetProtection/>
  <printOptions/>
  <pageMargins left="1.02" right="0.23" top="0.5" bottom="0.51" header="0.5" footer="0.5"/>
  <pageSetup horizontalDpi="600" verticalDpi="600" orientation="landscape" paperSize="17" r:id="rId1"/>
  <rowBreaks count="4" manualBreakCount="4">
    <brk id="13" max="4" man="1"/>
    <brk id="23" max="4" man="1"/>
    <brk id="30" max="4" man="1"/>
    <brk id="3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Cihak, Carrie</dc:creator>
  <cp:keywords/>
  <dc:description/>
  <cp:lastModifiedBy>Rasmussen, Joanne</cp:lastModifiedBy>
  <cp:lastPrinted>2009-04-28T15:59:20Z</cp:lastPrinted>
  <dcterms:created xsi:type="dcterms:W3CDTF">2008-10-22T02:31:01Z</dcterms:created>
  <dcterms:modified xsi:type="dcterms:W3CDTF">2009-04-28T22:25:50Z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1444599425</vt:i4>
  </property>
  <property fmtid="{D5CDD505-2E9C-101B-9397-08002B2CF9AE}" pid="3" name="_EmailSubject">
    <vt:lpwstr>Copies for LJHHS</vt:lpwstr>
  </property>
  <property fmtid="{D5CDD505-2E9C-101B-9397-08002B2CF9AE}" pid="4" name="_AuthorEmail">
    <vt:lpwstr>Carrie.Cihak@kingcounty.gov</vt:lpwstr>
  </property>
  <property fmtid="{D5CDD505-2E9C-101B-9397-08002B2CF9AE}" pid="5" name="_AuthorEmailDisplayName">
    <vt:lpwstr>Cihak, Carrie</vt:lpwstr>
  </property>
  <property fmtid="{D5CDD505-2E9C-101B-9397-08002B2CF9AE}" pid="6" name="_PreviousAdHocReviewCycleID">
    <vt:i4>-146960205</vt:i4>
  </property>
  <property fmtid="{D5CDD505-2E9C-101B-9397-08002B2CF9AE}" pid="7" name="_ReviewingToolsShownOnce">
    <vt:lpwstr/>
  </property>
</Properties>
</file>