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005" tabRatio="468" activeTab="0"/>
  </bookViews>
  <sheets>
    <sheet name="FinP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A2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Revenue sheet Column O total, less any fund balance that makes up this total.</t>
        </r>
      </text>
    </comment>
    <comment ref="A26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Expenditure sheet Column M total.</t>
        </r>
      </text>
    </comment>
    <comment ref="A37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Revenue sheet Column O total, less any fund balance that makes up this total.</t>
        </r>
      </text>
    </comment>
    <comment ref="A39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Expenditure sheet Column M total.</t>
        </r>
      </text>
    </comment>
  </commentList>
</comments>
</file>

<file path=xl/sharedStrings.xml><?xml version="1.0" encoding="utf-8"?>
<sst xmlns="http://schemas.openxmlformats.org/spreadsheetml/2006/main" count="27" uniqueCount="25">
  <si>
    <t xml:space="preserve"> Financial Plan </t>
  </si>
  <si>
    <t>For CIP Reconciliation</t>
  </si>
  <si>
    <t>Fund Number:</t>
  </si>
  <si>
    <t>Fund Name:</t>
  </si>
  <si>
    <t>2002 Beginning Fund Balance</t>
  </si>
  <si>
    <t>2002 Revenues (14th Month)</t>
  </si>
  <si>
    <t>2002 Equity adjustments</t>
  </si>
  <si>
    <t>2002 Expenditures (14th Month)</t>
  </si>
  <si>
    <t>2002 Ending Fund Balance</t>
  </si>
  <si>
    <t>2003 Beginning Fund Balance</t>
  </si>
  <si>
    <t>Revenues due from prior year (Carryover)</t>
  </si>
  <si>
    <t>Expenditures due from prior year (Carryover)</t>
  </si>
  <si>
    <t>2003 Adopted Revenue less Fund Balance usage</t>
  </si>
  <si>
    <t>2003 Adopted Expenditures</t>
  </si>
  <si>
    <t>2003 Ending Fund Balance</t>
  </si>
  <si>
    <t>Footnotes/Comments:</t>
  </si>
  <si>
    <t>HMC/MEI 2000 Projects</t>
  </si>
  <si>
    <t>Carryover revenue of 5,880,654 is from fund 3792.</t>
  </si>
  <si>
    <t>2004 Beginning Fund Balance</t>
  </si>
  <si>
    <t>2004 Adopted Revenue less Fund Balance usage</t>
  </si>
  <si>
    <t>2004 Adopted Expenditures</t>
  </si>
  <si>
    <t>2004 1st Quarter CIP Omnibus Revenue</t>
  </si>
  <si>
    <t>2004 1st Quarter CIP Omnibus Expenditures</t>
  </si>
  <si>
    <t>2004 Ending Fund Balance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</si>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</sst>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168" fontId="3" fillId="0" borderId="0" xfId="15" applyNumberFormat="1" applyAlignment="1">
      <alignment horizontal="centerContinuous"/>
    </xf>
    <xf numFmtId="0" fontId="3" fillId="0" borderId="0" xfId="21">
      <alignment/>
      <protection/>
    </xf>
    <xf numFmtId="0" fontId="6" fillId="0" borderId="0" xfId="21" applyFont="1">
      <alignment/>
      <protection/>
    </xf>
    <xf numFmtId="0" fontId="3" fillId="0" borderId="1" xfId="21" applyBorder="1">
      <alignment/>
      <protection/>
    </xf>
    <xf numFmtId="168" fontId="3" fillId="0" borderId="0" xfId="15" applyNumberFormat="1" applyAlignment="1">
      <alignment/>
    </xf>
    <xf numFmtId="0" fontId="3" fillId="0" borderId="2" xfId="21" applyFont="1" applyBorder="1">
      <alignment/>
      <protection/>
    </xf>
    <xf numFmtId="0" fontId="3" fillId="0" borderId="3" xfId="21" applyBorder="1">
      <alignment/>
      <protection/>
    </xf>
    <xf numFmtId="168" fontId="6" fillId="0" borderId="4" xfId="15" applyNumberFormat="1" applyFont="1" applyBorder="1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0" xfId="21" applyBorder="1">
      <alignment/>
      <protection/>
    </xf>
    <xf numFmtId="168" fontId="6" fillId="0" borderId="5" xfId="15" applyNumberFormat="1" applyFont="1" applyBorder="1" applyAlignment="1">
      <alignment/>
    </xf>
    <xf numFmtId="168" fontId="6" fillId="0" borderId="0" xfId="15" applyNumberFormat="1" applyFont="1" applyAlignment="1">
      <alignment/>
    </xf>
    <xf numFmtId="0" fontId="3" fillId="0" borderId="6" xfId="21" applyFont="1" applyBorder="1">
      <alignment/>
      <protection/>
    </xf>
    <xf numFmtId="0" fontId="3" fillId="0" borderId="7" xfId="21" applyBorder="1">
      <alignment/>
      <protection/>
    </xf>
    <xf numFmtId="168" fontId="6" fillId="0" borderId="8" xfId="15" applyNumberFormat="1" applyFont="1" applyBorder="1" applyAlignment="1">
      <alignment/>
    </xf>
    <xf numFmtId="0" fontId="3" fillId="0" borderId="9" xfId="21" applyFont="1" applyBorder="1">
      <alignment/>
      <protection/>
    </xf>
    <xf numFmtId="0" fontId="3" fillId="0" borderId="10" xfId="21" applyBorder="1">
      <alignment/>
      <protection/>
    </xf>
    <xf numFmtId="170" fontId="6" fillId="0" borderId="11" xfId="17" applyNumberFormat="1" applyFont="1" applyBorder="1" applyAlignment="1">
      <alignment/>
    </xf>
    <xf numFmtId="0" fontId="6" fillId="0" borderId="1" xfId="21" applyFont="1" applyBorder="1">
      <alignment/>
      <protection/>
    </xf>
    <xf numFmtId="168" fontId="3" fillId="0" borderId="0" xfId="15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E53"/>
  <sheetViews>
    <sheetView showGridLines="0" tabSelected="1" workbookViewId="0" topLeftCell="A1">
      <selection activeCell="J15" sqref="J15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7" customWidth="1"/>
    <col min="5" max="5" width="3.7109375" style="4" customWidth="1"/>
    <col min="6" max="16384" width="9.140625" style="4" customWidth="1"/>
  </cols>
  <sheetData>
    <row r="1" ht="12.75"/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4" ht="12.75"/>
    <row r="5" ht="12.75"/>
    <row r="6" spans="1:3" ht="13.5" thickBot="1">
      <c r="A6" s="5" t="s">
        <v>2</v>
      </c>
      <c r="B6" s="22">
        <v>3791</v>
      </c>
      <c r="C6" s="6"/>
    </row>
    <row r="7" ht="12.75"/>
    <row r="8" spans="1:4" ht="13.5" thickBot="1">
      <c r="A8" s="5" t="s">
        <v>3</v>
      </c>
      <c r="B8" s="22" t="s">
        <v>16</v>
      </c>
      <c r="C8" s="22"/>
      <c r="D8" s="22"/>
    </row>
    <row r="9" ht="12.75"/>
    <row r="10" spans="1:4" ht="21" customHeight="1">
      <c r="A10" s="8" t="s">
        <v>4</v>
      </c>
      <c r="B10" s="9"/>
      <c r="C10" s="9"/>
      <c r="D10" s="10">
        <v>-360</v>
      </c>
    </row>
    <row r="11" ht="12.75"/>
    <row r="12" spans="1:4" ht="12.75">
      <c r="A12" s="11" t="s">
        <v>5</v>
      </c>
      <c r="D12" s="7">
        <v>116667</v>
      </c>
    </row>
    <row r="13" ht="12.75"/>
    <row r="14" ht="12.75">
      <c r="A14" s="11" t="s">
        <v>6</v>
      </c>
    </row>
    <row r="15" ht="12.75">
      <c r="A15" s="11"/>
    </row>
    <row r="16" spans="1:4" ht="12.75">
      <c r="A16" s="12" t="s">
        <v>7</v>
      </c>
      <c r="B16" s="13"/>
      <c r="C16" s="13"/>
      <c r="D16" s="7">
        <v>-2880244</v>
      </c>
    </row>
    <row r="17" ht="12.75"/>
    <row r="18" spans="1:4" ht="13.5" thickBot="1">
      <c r="A18" s="11" t="s">
        <v>8</v>
      </c>
      <c r="D18" s="14">
        <f>SUM(D10:D17)</f>
        <v>-2763937</v>
      </c>
    </row>
    <row r="19" ht="13.5" thickTop="1">
      <c r="D19" s="15"/>
    </row>
    <row r="20" ht="12.75">
      <c r="D20" s="15"/>
    </row>
    <row r="21" ht="23.25" customHeight="1" thickBot="1"/>
    <row r="22" spans="1:4" ht="19.5" customHeight="1" thickBot="1">
      <c r="A22" s="16" t="s">
        <v>9</v>
      </c>
      <c r="B22" s="17"/>
      <c r="C22" s="17"/>
      <c r="D22" s="18">
        <f>D18</f>
        <v>-2763937</v>
      </c>
    </row>
    <row r="23" ht="12.75"/>
    <row r="24" spans="1:4" ht="12.75">
      <c r="A24" s="11" t="s">
        <v>10</v>
      </c>
      <c r="D24" s="7">
        <f>2763937+3116717</f>
        <v>5880654</v>
      </c>
    </row>
    <row r="25" ht="12.75"/>
    <row r="26" spans="1:4" ht="12.75">
      <c r="A26" s="11" t="s">
        <v>11</v>
      </c>
      <c r="D26" s="7">
        <v>-3116717</v>
      </c>
    </row>
    <row r="27" ht="12.75"/>
    <row r="28" spans="1:4" ht="12.75">
      <c r="A28" s="12" t="s">
        <v>12</v>
      </c>
      <c r="D28" s="7">
        <v>6204000</v>
      </c>
    </row>
    <row r="29" ht="12.75"/>
    <row r="30" spans="1:4" ht="12.75">
      <c r="A30" s="11" t="s">
        <v>13</v>
      </c>
      <c r="D30" s="7">
        <v>-6204000</v>
      </c>
    </row>
    <row r="31" ht="12.75"/>
    <row r="32" ht="13.5" thickBot="1"/>
    <row r="33" spans="1:4" ht="21" customHeight="1" thickBot="1" thickTop="1">
      <c r="A33" s="19" t="s">
        <v>14</v>
      </c>
      <c r="B33" s="20"/>
      <c r="C33" s="20"/>
      <c r="D33" s="21">
        <f>SUM(D22:D32)</f>
        <v>0</v>
      </c>
    </row>
    <row r="34" ht="14.25" thickBot="1" thickTop="1"/>
    <row r="35" spans="1:4" ht="13.5" thickBot="1">
      <c r="A35" s="16" t="s">
        <v>18</v>
      </c>
      <c r="B35" s="17"/>
      <c r="C35" s="17"/>
      <c r="D35" s="18">
        <f>D31</f>
        <v>0</v>
      </c>
    </row>
    <row r="36" ht="12.75"/>
    <row r="37" ht="12.75">
      <c r="A37" s="11" t="s">
        <v>10</v>
      </c>
    </row>
    <row r="38" ht="12.75"/>
    <row r="39" ht="12.75">
      <c r="A39" s="11" t="s">
        <v>11</v>
      </c>
    </row>
    <row r="40" ht="12.75"/>
    <row r="41" spans="1:4" ht="12.75">
      <c r="A41" s="12" t="s">
        <v>19</v>
      </c>
      <c r="D41" s="7">
        <v>914194</v>
      </c>
    </row>
    <row r="42" ht="12.75">
      <c r="A42" s="12"/>
    </row>
    <row r="43" spans="1:4" ht="12.75">
      <c r="A43" s="11" t="s">
        <v>20</v>
      </c>
      <c r="D43" s="7">
        <v>-914194</v>
      </c>
    </row>
    <row r="44" spans="1:4" ht="12.75">
      <c r="A44" s="12"/>
      <c r="D44" s="23" t="s">
        <v>24</v>
      </c>
    </row>
    <row r="45" spans="1:4" ht="12.75">
      <c r="A45" s="12" t="s">
        <v>21</v>
      </c>
      <c r="D45" s="7">
        <v>35000</v>
      </c>
    </row>
    <row r="46" ht="12.75">
      <c r="A46" s="12"/>
    </row>
    <row r="47" spans="1:4" ht="12.75">
      <c r="A47" s="11" t="s">
        <v>22</v>
      </c>
      <c r="D47" s="7">
        <v>-35000</v>
      </c>
    </row>
    <row r="48" ht="13.5" thickBot="1"/>
    <row r="49" spans="1:4" ht="14.25" thickBot="1" thickTop="1">
      <c r="A49" s="19" t="s">
        <v>23</v>
      </c>
      <c r="B49" s="20"/>
      <c r="C49" s="20"/>
      <c r="D49" s="21">
        <f>SUM(D41:D47)</f>
        <v>0</v>
      </c>
    </row>
    <row r="50" ht="13.5" thickTop="1"/>
    <row r="51" ht="12.75"/>
    <row r="52" ht="12.75">
      <c r="A52" s="4" t="s">
        <v>15</v>
      </c>
    </row>
    <row r="53" ht="12.75">
      <c r="A53" s="11" t="s">
        <v>17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portrait" scale="84" r:id="rId3"/>
  <headerFooter alignWithMargins="0">
    <oddFooter>&amp;L&amp;8 8:59 AM 2/20/2004&amp;R&amp;8&amp;A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 Masuo</cp:lastModifiedBy>
  <cp:lastPrinted>2003-05-15T23:31:43Z</cp:lastPrinted>
  <dcterms:created xsi:type="dcterms:W3CDTF">2003-03-13T21:02:13Z</dcterms:created>
  <dcterms:modified xsi:type="dcterms:W3CDTF">2004-02-26T18:05:07Z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-1155591498</vt:i4>
  </property>
  <property fmtid="{D5CDD505-2E9C-101B-9397-08002B2CF9AE}" pid="3" name="_EmailSubject">
    <vt:lpwstr>1st Quarter Omnibus Ordinance and Attachments, Fiscal Notes, Financial Plan and Proviso Admendment, Two Ordinances for Dept of Transportation with Attachments and Financial Plan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