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WF Fin Plan" sheetId="1" r:id="rId1"/>
  </sheets>
  <definedNames>
    <definedName name="_Dist_Bin" hidden="1">#REF!</definedName>
    <definedName name="_Dist_Values" hidden="1">#REF!</definedName>
    <definedName name="_Regression_Out" hidden="1">#REF!</definedName>
    <definedName name="_Regression_X" hidden="1">#REF!</definedName>
    <definedName name="_Regression_Y" hidden="1">#REF!</definedName>
    <definedName name="b.cx" hidden="1">{"cxtransfer",#N/A,FALSE,"ReorgRevisted"}</definedName>
    <definedName name="c.cx" hidden="1">{"NonWhole",#N/A,FALSE,"ReorgRevisted"}</definedName>
    <definedName name="cocost">#REF!</definedName>
    <definedName name="inmate_V">#REF!</definedName>
    <definedName name="Post_factor">#REF!</definedName>
    <definedName name="prinout" hidden="1">{"Dis",#N/A,FALSE,"ReorgRevisted"}</definedName>
    <definedName name="test" hidden="1">{"NonWhole",#N/A,FALSE,"ReorgRevisted"}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<sst xmlns="http://schemas.openxmlformats.org/spreadsheetml/2006/main" count="39" uniqueCount="36">
  <si>
    <t>2005 Adopted</t>
  </si>
  <si>
    <t>Beginning Fund Balance</t>
  </si>
  <si>
    <t xml:space="preserve">Revenues </t>
  </si>
  <si>
    <t>*Inmate Welfare Fund - Adult</t>
  </si>
  <si>
    <t>*Juvenile Welfare Fund</t>
  </si>
  <si>
    <t>*</t>
  </si>
  <si>
    <t>Total Revenues</t>
  </si>
  <si>
    <t xml:space="preserve">Expenditures </t>
  </si>
  <si>
    <t>*Base Operating - Adult</t>
  </si>
  <si>
    <t>*Transfer to CX Fund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</si>
  <si>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</si>
  <si>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</si>
  <si>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</si>
  <si>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</si>
  <si>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</si>
  <si>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</si>
  <si>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>* Juvenile Reserve Balance</t>
  </si>
  <si>
    <t xml:space="preserve">* </t>
  </si>
  <si>
    <t>Total Reserves &amp; Designations</t>
  </si>
  <si>
    <t>Ending Undesignated Fund Balance</t>
  </si>
  <si>
    <t>Financial Plan Notes:</t>
  </si>
  <si>
    <r>
      <t xml:space="preserve">2004    Actual </t>
    </r>
    <r>
      <rPr>
        <b/>
        <vertAlign val="superscript"/>
        <sz val="12"/>
        <rFont val="Times New Roman"/>
        <family val="1"/>
      </rPr>
      <t>1</t>
    </r>
  </si>
  <si>
    <r>
      <t xml:space="preserve">2005 Estimated </t>
    </r>
    <r>
      <rPr>
        <b/>
        <vertAlign val="superscript"/>
        <sz val="12"/>
        <rFont val="Times New Roman"/>
        <family val="1"/>
      </rPr>
      <t>2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</si>
  <si>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</si>
  <si>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>1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2004 Actuals are from the 2004 CAFR.</t>
    </r>
  </si>
  <si>
    <r>
      <t xml:space="preserve">2  </t>
    </r>
    <r>
      <rPr>
        <sz val="10"/>
        <rFont val="Times New Roman"/>
        <family val="1"/>
      </rPr>
      <t xml:space="preserve"> 2005 Estimated is based on actuals through May 2005</t>
    </r>
  </si>
  <si>
    <r>
      <t xml:space="preserve">4   </t>
    </r>
    <r>
      <rPr>
        <sz val="10"/>
        <rFont val="Times New Roman"/>
        <family val="1"/>
      </rPr>
      <t xml:space="preserve">Target fund balance is based on </t>
    </r>
  </si>
  <si>
    <t>2005 Supplemental Request Financial Plan</t>
  </si>
  <si>
    <t>IWF</t>
  </si>
  <si>
    <t>2005 Revised</t>
  </si>
  <si>
    <t>Prepared by:     Pat Presson</t>
  </si>
  <si>
    <t>Fund/Number:     Inmate Welfare Fund / 0016</t>
  </si>
  <si>
    <r>
      <t>*Supplemental Request</t>
    </r>
    <r>
      <rPr>
        <vertAlign val="superscript"/>
        <sz val="12"/>
        <rFont val="Times New Roman"/>
        <family val="1"/>
      </rPr>
      <t>3</t>
    </r>
  </si>
  <si>
    <r>
      <t xml:space="preserve">3 </t>
    </r>
    <r>
      <rPr>
        <sz val="10"/>
        <rFont val="Times New Roman"/>
        <family val="0"/>
      </rPr>
      <t xml:space="preserve">  3rd Quarter Omnibus Request</t>
    </r>
  </si>
  <si>
    <t>* Reserve for Encumbrance</t>
  </si>
  <si>
    <t>*Encumbrance Carryover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</si>
</sst>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_);\(0.00\)"/>
    <numFmt numFmtId="168" formatCode="0000"/>
    <numFmt numFmtId="169" formatCode="&quot;$&quot;#,##0"/>
    <numFmt numFmtId="170" formatCode="0.00_);[Red]\(0.00\)"/>
    <numFmt numFmtId="171" formatCode="0_);[Red]\(0\)"/>
    <numFmt numFmtId="172" formatCode="0.0"/>
    <numFmt numFmtId="173" formatCode="0.0%"/>
    <numFmt numFmtId="174" formatCode="General_)"/>
    <numFmt numFmtId="175" formatCode="0_);\(0\)"/>
    <numFmt numFmtId="176" formatCode="0.0000"/>
    <numFmt numFmtId="177" formatCode="0.000"/>
    <numFmt numFmtId="178" formatCode="0.00000"/>
    <numFmt numFmtId="179" formatCode="_(&quot;$&quot;* #,##0.0_);_(&quot;$&quot;* \(#,##0.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(&quot;$&quot;* #,##0.00000_);_(&quot;$&quot;* \(#,##0.00000\);_(&quot;$&quot;* &quot;-&quot;??_);_(@_)"/>
    <numFmt numFmtId="187" formatCode="_(&quot;$&quot;* #,##0.000000_);_(&quot;$&quot;* \(#,##0.000000\);_(&quot;$&quot;* &quot;-&quot;??_);_(@_)"/>
    <numFmt numFmtId="188" formatCode="_(&quot;$&quot;* #,##0.0000000_);_(&quot;$&quot;* \(#,##0.0000000\);_(&quot;$&quot;* &quot;-&quot;??_);_(@_)"/>
    <numFmt numFmtId="189" formatCode="_(&quot;$&quot;* #,##0.00000000_);_(&quot;$&quot;* \(#,##0.00000000\);_(&quot;$&quot;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&quot;$&quot;* #,##0.000000000_);_(&quot;$&quot;* \(#,##0.000000000\);_(&quot;$&quot;* &quot;-&quot;??_);_(@_)"/>
    <numFmt numFmtId="200" formatCode="#,##0.0"/>
    <numFmt numFmtId="201" formatCode="0.00\(###0.00\)"/>
    <numFmt numFmtId="202" formatCode="#,##0.0_);[Red]\(#,##0.0\)"/>
    <numFmt numFmtId="203" formatCode="#,##0.000"/>
    <numFmt numFmtId="204" formatCode="#,##0.0000"/>
    <numFmt numFmtId="205" formatCode="0%;[Red]\(0%\)"/>
    <numFmt numFmtId="206" formatCode="###,##0;\(###,##0\)"/>
    <numFmt numFmtId="207" formatCode="#,##0.0_);\(#,##0.0\)"/>
    <numFmt numFmtId="208" formatCode="0.000%"/>
    <numFmt numFmtId="209" formatCode="#,###_);\(#,###\)"/>
    <numFmt numFmtId="210" formatCode="#,###,_);\(#,###,\)"/>
    <numFmt numFmtId="211" formatCode="#,###,_);[Red]\(#,###,\)"/>
    <numFmt numFmtId="212" formatCode="0.00%;\(0.00%\)"/>
    <numFmt numFmtId="213" formatCode="#,##0.0,_);[Red]\(#,##0.0,\)"/>
    <numFmt numFmtId="214" formatCode="&quot;$&quot;#,##0.0_);[Red]\(&quot;$&quot;#,##0.0\)"/>
    <numFmt numFmtId="215" formatCode="&quot;$&quot;#,##0.000_);[Red]\(&quot;$&quot;#,##0.000\)"/>
    <numFmt numFmtId="216" formatCode="&quot;$&quot;#,##0.0000_);[Red]\(&quot;$&quot;#,##0.0000\)"/>
    <numFmt numFmtId="217" formatCode="mm/dd/yy"/>
    <numFmt numFmtId="218" formatCode="#,##0.000_);[Red]\(#,##0.000\)"/>
    <numFmt numFmtId="219" formatCode="#,##0.0000_);[Red]\(#,##0.0000\)"/>
    <numFmt numFmtId="220" formatCode="#,##0.00000_);[Red]\(#,##0.000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vertAlign val="superscript"/>
      <sz val="12"/>
      <name val="Times New Roman"/>
      <family val="0"/>
    </font>
    <font>
      <vertAlign val="superscript"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7" fontId="4" fillId="0" borderId="0" xfId="21" applyFont="1" applyBorder="1" applyAlignment="1">
      <alignment horizontal="centerContinuous" wrapText="1"/>
      <protection/>
    </xf>
    <xf numFmtId="38" fontId="3" fillId="0" borderId="0" xfId="21" applyNumberFormat="1" applyFont="1" applyBorder="1" applyAlignment="1">
      <alignment horizontal="centerContinuous" wrapText="1"/>
      <protection/>
    </xf>
    <xf numFmtId="38" fontId="4" fillId="0" borderId="0" xfId="21" applyNumberFormat="1" applyFont="1" applyBorder="1" applyAlignment="1">
      <alignment horizontal="centerContinuous" wrapText="1"/>
      <protection/>
    </xf>
    <xf numFmtId="0" fontId="3" fillId="0" borderId="0" xfId="0" applyFont="1" applyBorder="1" applyAlignment="1">
      <alignment/>
    </xf>
    <xf numFmtId="37" fontId="3" fillId="0" borderId="0" xfId="21" applyFont="1">
      <alignment/>
      <protection/>
    </xf>
    <xf numFmtId="38" fontId="3" fillId="0" borderId="0" xfId="21" applyNumberFormat="1" applyFont="1">
      <alignment/>
      <protection/>
    </xf>
    <xf numFmtId="0" fontId="3" fillId="0" borderId="0" xfId="0" applyFont="1" applyAlignment="1">
      <alignment/>
    </xf>
    <xf numFmtId="37" fontId="4" fillId="0" borderId="1" xfId="21" applyFont="1" applyFill="1" applyBorder="1" applyAlignment="1">
      <alignment horizontal="left" wrapText="1"/>
      <protection/>
    </xf>
    <xf numFmtId="38" fontId="4" fillId="0" borderId="1" xfId="21" applyNumberFormat="1" applyFont="1" applyFill="1" applyBorder="1" applyAlignment="1">
      <alignment horizontal="centerContinuous" wrapText="1"/>
      <protection/>
    </xf>
    <xf numFmtId="0" fontId="3" fillId="0" borderId="0" xfId="0" applyFont="1" applyFill="1" applyAlignment="1">
      <alignment/>
    </xf>
    <xf numFmtId="37" fontId="4" fillId="0" borderId="2" xfId="21" applyFont="1" applyBorder="1" applyAlignment="1" quotePrefix="1">
      <alignment horizontal="left"/>
      <protection/>
    </xf>
    <xf numFmtId="38" fontId="3" fillId="0" borderId="2" xfId="15" applyNumberFormat="1" applyFont="1" applyBorder="1" applyAlignment="1">
      <alignment/>
    </xf>
    <xf numFmtId="37" fontId="4" fillId="0" borderId="3" xfId="21" applyFont="1" applyBorder="1" applyAlignment="1" quotePrefix="1">
      <alignment horizontal="left"/>
      <protection/>
    </xf>
    <xf numFmtId="38" fontId="3" fillId="0" borderId="4" xfId="15" applyNumberFormat="1" applyFont="1" applyBorder="1" applyAlignment="1">
      <alignment/>
    </xf>
    <xf numFmtId="37" fontId="3" fillId="0" borderId="3" xfId="21" applyFont="1" applyBorder="1" applyAlignment="1">
      <alignment horizontal="left"/>
      <protection/>
    </xf>
    <xf numFmtId="38" fontId="3" fillId="0" borderId="3" xfId="15" applyNumberFormat="1" applyFont="1" applyBorder="1" applyAlignment="1">
      <alignment/>
    </xf>
    <xf numFmtId="37" fontId="4" fillId="0" borderId="2" xfId="21" applyFont="1" applyBorder="1" applyAlignment="1">
      <alignment horizontal="left"/>
      <protection/>
    </xf>
    <xf numFmtId="38" fontId="3" fillId="0" borderId="2" xfId="15" applyNumberFormat="1" applyFont="1" applyBorder="1" applyAlignment="1">
      <alignment/>
    </xf>
    <xf numFmtId="38" fontId="3" fillId="0" borderId="5" xfId="15" applyNumberFormat="1" applyFont="1" applyBorder="1" applyAlignment="1">
      <alignment/>
    </xf>
    <xf numFmtId="0" fontId="4" fillId="0" borderId="6" xfId="0" applyFont="1" applyBorder="1" applyAlignment="1">
      <alignment/>
    </xf>
    <xf numFmtId="38" fontId="3" fillId="2" borderId="2" xfId="15" applyNumberFormat="1" applyFont="1" applyFill="1" applyBorder="1" applyAlignment="1">
      <alignment/>
    </xf>
    <xf numFmtId="38" fontId="3" fillId="2" borderId="1" xfId="15" applyNumberFormat="1" applyFont="1" applyFill="1" applyBorder="1" applyAlignment="1">
      <alignment/>
    </xf>
    <xf numFmtId="37" fontId="4" fillId="0" borderId="7" xfId="21" applyFont="1" applyBorder="1" applyAlignment="1">
      <alignment horizontal="left"/>
      <protection/>
    </xf>
    <xf numFmtId="38" fontId="3" fillId="0" borderId="3" xfId="15" applyNumberFormat="1" applyFont="1" applyFill="1" applyBorder="1" applyAlignment="1">
      <alignment/>
    </xf>
    <xf numFmtId="38" fontId="3" fillId="0" borderId="0" xfId="15" applyNumberFormat="1" applyFont="1" applyFill="1" applyBorder="1" applyAlignment="1">
      <alignment/>
    </xf>
    <xf numFmtId="38" fontId="3" fillId="0" borderId="7" xfId="15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38" fontId="3" fillId="0" borderId="7" xfId="15" applyNumberFormat="1" applyFont="1" applyFill="1" applyBorder="1" applyAlignment="1">
      <alignment/>
    </xf>
    <xf numFmtId="37" fontId="4" fillId="0" borderId="6" xfId="21" applyFont="1" applyBorder="1" applyAlignment="1" quotePrefix="1">
      <alignment horizontal="left"/>
      <protection/>
    </xf>
    <xf numFmtId="38" fontId="3" fillId="0" borderId="2" xfId="0" applyNumberFormat="1" applyFont="1" applyBorder="1" applyAlignment="1">
      <alignment/>
    </xf>
    <xf numFmtId="37" fontId="4" fillId="0" borderId="6" xfId="21" applyFont="1" applyBorder="1" applyAlignment="1" quotePrefix="1">
      <alignment horizontal="left"/>
      <protection/>
    </xf>
    <xf numFmtId="37" fontId="3" fillId="0" borderId="3" xfId="21" applyFont="1" applyBorder="1" applyAlignment="1" quotePrefix="1">
      <alignment horizontal="left"/>
      <protection/>
    </xf>
    <xf numFmtId="166" fontId="3" fillId="0" borderId="5" xfId="15" applyNumberFormat="1" applyFont="1" applyBorder="1" applyAlignment="1">
      <alignment/>
    </xf>
    <xf numFmtId="166" fontId="3" fillId="0" borderId="0" xfId="15" applyNumberFormat="1" applyFont="1" applyBorder="1" applyAlignment="1">
      <alignment/>
    </xf>
    <xf numFmtId="37" fontId="4" fillId="0" borderId="2" xfId="21" applyFont="1" applyBorder="1" applyAlignment="1">
      <alignment horizontal="left"/>
      <protection/>
    </xf>
    <xf numFmtId="37" fontId="3" fillId="0" borderId="0" xfId="21" applyFont="1" applyBorder="1" applyAlignment="1">
      <alignment horizontal="left"/>
      <protection/>
    </xf>
    <xf numFmtId="38" fontId="3" fillId="0" borderId="0" xfId="15" applyNumberFormat="1" applyFont="1" applyBorder="1" applyAlignment="1">
      <alignment/>
    </xf>
    <xf numFmtId="38" fontId="3" fillId="0" borderId="8" xfId="15" applyNumberFormat="1" applyFont="1" applyBorder="1" applyAlignment="1">
      <alignment/>
    </xf>
    <xf numFmtId="37" fontId="4" fillId="0" borderId="9" xfId="21" applyFont="1" applyBorder="1" applyAlignment="1" quotePrefix="1">
      <alignment horizontal="left"/>
      <protection/>
    </xf>
    <xf numFmtId="38" fontId="4" fillId="0" borderId="1" xfId="15" applyNumberFormat="1" applyFont="1" applyBorder="1" applyAlignment="1">
      <alignment horizontal="right"/>
    </xf>
    <xf numFmtId="38" fontId="4" fillId="0" borderId="2" xfId="15" applyNumberFormat="1" applyFont="1" applyBorder="1" applyAlignment="1">
      <alignment horizontal="right"/>
    </xf>
    <xf numFmtId="0" fontId="4" fillId="0" borderId="0" xfId="0" applyFont="1" applyAlignment="1">
      <alignment/>
    </xf>
    <xf numFmtId="37" fontId="4" fillId="0" borderId="0" xfId="21" applyFont="1" applyAlignment="1">
      <alignment horizontal="left"/>
      <protection/>
    </xf>
    <xf numFmtId="37" fontId="8" fillId="0" borderId="0" xfId="21" applyFont="1" applyBorder="1" applyAlignment="1" quotePrefix="1">
      <alignment horizontal="left"/>
      <protection/>
    </xf>
    <xf numFmtId="38" fontId="3" fillId="0" borderId="0" xfId="21" applyNumberFormat="1" applyFont="1" applyBorder="1">
      <alignment/>
      <protection/>
    </xf>
    <xf numFmtId="38" fontId="3" fillId="0" borderId="0" xfId="0" applyNumberFormat="1" applyFont="1" applyAlignment="1">
      <alignment/>
    </xf>
    <xf numFmtId="37" fontId="8" fillId="0" borderId="0" xfId="21" applyFont="1" applyBorder="1" applyAlignment="1" quotePrefix="1">
      <alignment horizontal="left" vertical="top"/>
      <protection/>
    </xf>
    <xf numFmtId="38" fontId="3" fillId="0" borderId="0" xfId="0" applyNumberFormat="1" applyFont="1" applyAlignment="1">
      <alignment horizontal="centerContinuous" wrapText="1"/>
    </xf>
    <xf numFmtId="37" fontId="8" fillId="0" borderId="0" xfId="21" applyFont="1" applyBorder="1" applyAlignment="1" quotePrefix="1">
      <alignment horizontal="left" vertical="top" wrapText="1"/>
      <protection/>
    </xf>
    <xf numFmtId="38" fontId="3" fillId="0" borderId="0" xfId="21" applyNumberFormat="1" applyFont="1" applyBorder="1" applyAlignment="1">
      <alignment horizontal="left" vertical="top"/>
      <protection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center"/>
    </xf>
    <xf numFmtId="37" fontId="4" fillId="0" borderId="0" xfId="21" applyFont="1" applyBorder="1" applyAlignment="1">
      <alignment horizontal="right" wrapText="1"/>
      <protection/>
    </xf>
    <xf numFmtId="166" fontId="3" fillId="0" borderId="10" xfId="15" applyNumberFormat="1" applyFont="1" applyBorder="1" applyAlignment="1">
      <alignment/>
    </xf>
    <xf numFmtId="37" fontId="9" fillId="0" borderId="0" xfId="21" applyFont="1" applyBorder="1" applyAlignment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tabSelected="1" workbookViewId="0" topLeftCell="A1">
      <selection activeCell="I27" sqref="I27"/>
    </sheetView>
  </sheetViews>
  <sheetFormatPr defaultColWidth="9.140625" defaultRowHeight="12.75"/>
  <cols>
    <col min="1" max="1" width="43.57421875" style="52" customWidth="1"/>
    <col min="2" max="4" width="12.7109375" style="53" customWidth="1"/>
    <col min="5" max="5" width="12.7109375" style="54" customWidth="1"/>
    <col min="6" max="16384" width="8.8515625" style="7" customWidth="1"/>
  </cols>
  <sheetData>
    <row r="1" spans="1:5" s="4" customFormat="1" ht="15.75">
      <c r="A1" s="55" t="s">
        <v>28</v>
      </c>
      <c r="B1" s="2"/>
      <c r="C1" s="2"/>
      <c r="D1" s="2"/>
      <c r="E1" s="3"/>
    </row>
    <row r="2" spans="1:5" s="4" customFormat="1" ht="15.75">
      <c r="A2" s="1" t="s">
        <v>27</v>
      </c>
      <c r="B2" s="2"/>
      <c r="C2" s="2"/>
      <c r="D2" s="2"/>
      <c r="E2" s="3"/>
    </row>
    <row r="3" spans="1:5" s="4" customFormat="1" ht="15.75">
      <c r="A3" s="1"/>
      <c r="B3" s="2"/>
      <c r="C3" s="2"/>
      <c r="D3" s="2"/>
      <c r="E3" s="3"/>
    </row>
    <row r="4" ht="15" customHeight="1">
      <c r="A4" t="s">
        <v>31</v>
      </c>
    </row>
    <row r="5" ht="12" customHeight="1"/>
    <row r="6" ht="15" customHeight="1">
      <c r="A6" t="s">
        <v>30</v>
      </c>
    </row>
    <row r="7" spans="1:5" ht="15.75">
      <c r="A7" s="55"/>
      <c r="B7" s="6"/>
      <c r="C7" s="6"/>
      <c r="D7" s="6"/>
      <c r="E7" s="6"/>
    </row>
    <row r="8" spans="1:5" s="10" customFormat="1" ht="34.5">
      <c r="A8" s="8"/>
      <c r="B8" s="9" t="s">
        <v>21</v>
      </c>
      <c r="C8" s="9" t="s">
        <v>0</v>
      </c>
      <c r="D8" s="9" t="s">
        <v>29</v>
      </c>
      <c r="E8" s="9" t="s">
        <v>22</v>
      </c>
    </row>
    <row r="9" spans="1:5" ht="15.75">
      <c r="A9" s="11" t="s">
        <v>1</v>
      </c>
      <c r="B9" s="12">
        <v>712726</v>
      </c>
      <c r="C9" s="12">
        <v>596282</v>
      </c>
      <c r="D9" s="12">
        <f>B27</f>
        <v>518349</v>
      </c>
      <c r="E9" s="12">
        <f>+B27</f>
        <v>518349</v>
      </c>
    </row>
    <row r="10" spans="1:5" ht="15.75">
      <c r="A10" s="13" t="s">
        <v>2</v>
      </c>
      <c r="B10" s="14"/>
      <c r="C10" s="14"/>
      <c r="D10" s="14"/>
      <c r="E10" s="14"/>
    </row>
    <row r="11" spans="1:5" ht="15.75">
      <c r="A11" s="15" t="s">
        <v>3</v>
      </c>
      <c r="B11" s="16">
        <v>1053459</v>
      </c>
      <c r="C11" s="16">
        <v>1247600</v>
      </c>
      <c r="D11" s="16">
        <v>1200000</v>
      </c>
      <c r="E11" s="16">
        <v>1200000</v>
      </c>
    </row>
    <row r="12" spans="1:5" ht="15.75">
      <c r="A12" s="15" t="s">
        <v>4</v>
      </c>
      <c r="B12" s="16">
        <v>28345</v>
      </c>
      <c r="C12" s="16">
        <v>32000</v>
      </c>
      <c r="D12" s="16">
        <v>30000</v>
      </c>
      <c r="E12" s="16">
        <v>30000</v>
      </c>
    </row>
    <row r="13" spans="1:5" ht="15.75">
      <c r="A13" s="15" t="s">
        <v>5</v>
      </c>
      <c r="B13" s="16"/>
      <c r="C13" s="16"/>
      <c r="D13" s="16"/>
      <c r="E13" s="16"/>
    </row>
    <row r="14" spans="1:5" ht="15.75">
      <c r="A14" s="17" t="s">
        <v>6</v>
      </c>
      <c r="B14" s="18">
        <f>SUM(B11:B13)</f>
        <v>1081804</v>
      </c>
      <c r="C14" s="18">
        <f>SUM(C11:C13)</f>
        <v>1279600</v>
      </c>
      <c r="D14" s="18">
        <f>SUM(D11:D13)</f>
        <v>1230000</v>
      </c>
      <c r="E14" s="18">
        <f>SUM(E11:E13)</f>
        <v>1230000</v>
      </c>
    </row>
    <row r="15" spans="1:5" ht="15.75">
      <c r="A15" s="13" t="s">
        <v>7</v>
      </c>
      <c r="B15" s="14"/>
      <c r="C15" s="19"/>
      <c r="D15" s="14"/>
      <c r="E15" s="14"/>
    </row>
    <row r="16" spans="1:5" ht="15.75">
      <c r="A16" s="15" t="s">
        <v>8</v>
      </c>
      <c r="B16" s="16">
        <v>-486787</v>
      </c>
      <c r="C16" s="19">
        <v>-385101</v>
      </c>
      <c r="D16" s="16">
        <f>-385101</f>
        <v>-385101</v>
      </c>
      <c r="E16" s="16">
        <f>-385101</f>
        <v>-385101</v>
      </c>
    </row>
    <row r="17" spans="1:5" ht="15.75">
      <c r="A17" s="15" t="s">
        <v>9</v>
      </c>
      <c r="B17" s="16">
        <v>-747265</v>
      </c>
      <c r="C17" s="19">
        <v>-784184</v>
      </c>
      <c r="D17" s="16">
        <v>-784184</v>
      </c>
      <c r="E17" s="16">
        <v>-784184</v>
      </c>
    </row>
    <row r="18" spans="1:5" ht="15.75">
      <c r="A18" s="15" t="s">
        <v>4</v>
      </c>
      <c r="B18" s="16">
        <v>-42129</v>
      </c>
      <c r="C18" s="19">
        <v>-32000</v>
      </c>
      <c r="D18" s="16">
        <v>-32000</v>
      </c>
      <c r="E18" s="16">
        <v>-32000</v>
      </c>
    </row>
    <row r="19" spans="1:5" ht="18.75">
      <c r="A19" s="15" t="s">
        <v>32</v>
      </c>
      <c r="B19" s="16"/>
      <c r="C19" s="19"/>
      <c r="D19" s="16">
        <v>-62000</v>
      </c>
      <c r="E19" s="16">
        <v>-62000</v>
      </c>
    </row>
    <row r="20" spans="1:5" ht="15.75">
      <c r="A20" s="15" t="s">
        <v>35</v>
      </c>
      <c r="B20" s="16"/>
      <c r="C20" s="19"/>
      <c r="D20" s="16">
        <v>-91285</v>
      </c>
      <c r="E20" s="16">
        <v>-91285</v>
      </c>
    </row>
    <row r="21" spans="1:5" ht="15.75">
      <c r="A21" s="11" t="s">
        <v>10</v>
      </c>
      <c r="B21" s="12">
        <f>SUM(B16:B19)</f>
        <v>-1276181</v>
      </c>
      <c r="C21" s="12">
        <f>SUM(C16:C19)</f>
        <v>-1201285</v>
      </c>
      <c r="D21" s="12">
        <f>SUM(D16:D20)</f>
        <v>-1354570</v>
      </c>
      <c r="E21" s="12">
        <f>SUM(E16:E19)</f>
        <v>-1263285</v>
      </c>
    </row>
    <row r="22" spans="1:5" ht="15.75">
      <c r="A22" s="20" t="s">
        <v>11</v>
      </c>
      <c r="B22" s="21"/>
      <c r="C22" s="22"/>
      <c r="D22" s="22"/>
      <c r="E22" s="22"/>
    </row>
    <row r="23" spans="1:5" ht="15.75">
      <c r="A23" s="23" t="s">
        <v>12</v>
      </c>
      <c r="B23" s="24"/>
      <c r="C23" s="25"/>
      <c r="D23" s="25"/>
      <c r="E23" s="26"/>
    </row>
    <row r="24" spans="1:5" ht="15.75">
      <c r="A24" s="15" t="s">
        <v>5</v>
      </c>
      <c r="B24" s="27"/>
      <c r="C24" s="28"/>
      <c r="D24" s="28"/>
      <c r="E24" s="29"/>
    </row>
    <row r="25" spans="1:5" ht="15.75" hidden="1">
      <c r="A25" s="15" t="s">
        <v>5</v>
      </c>
      <c r="B25" s="27"/>
      <c r="C25" s="28"/>
      <c r="D25" s="28"/>
      <c r="E25" s="29"/>
    </row>
    <row r="26" spans="1:5" ht="15.75">
      <c r="A26" s="30" t="s">
        <v>13</v>
      </c>
      <c r="B26" s="31">
        <f>SUM(B24:B25)</f>
        <v>0</v>
      </c>
      <c r="C26" s="31">
        <f>SUM(C24:C25)</f>
        <v>0</v>
      </c>
      <c r="D26" s="31">
        <f>SUM(D24:D25)</f>
        <v>0</v>
      </c>
      <c r="E26" s="31">
        <f>SUM(E24:E25)</f>
        <v>0</v>
      </c>
    </row>
    <row r="27" spans="1:5" ht="15.75">
      <c r="A27" s="32" t="s">
        <v>14</v>
      </c>
      <c r="B27" s="31">
        <f>B9+B14+B21+B22+B26</f>
        <v>518349</v>
      </c>
      <c r="C27" s="31">
        <f>C9+C14+C21+C26</f>
        <v>674597</v>
      </c>
      <c r="D27" s="31">
        <f>D9+D14+D21+D26</f>
        <v>393779</v>
      </c>
      <c r="E27" s="31">
        <f>E9+E14+E21+E26</f>
        <v>485064</v>
      </c>
    </row>
    <row r="28" spans="1:5" ht="15.75">
      <c r="A28" s="13" t="s">
        <v>15</v>
      </c>
      <c r="B28" s="16"/>
      <c r="C28" s="26"/>
      <c r="D28" s="14"/>
      <c r="E28" s="14"/>
    </row>
    <row r="29" spans="1:5" ht="15.75">
      <c r="A29" s="15" t="s">
        <v>16</v>
      </c>
      <c r="B29" s="19">
        <v>-67864</v>
      </c>
      <c r="C29" s="16">
        <f>B29-(C12+C18)</f>
        <v>-67864</v>
      </c>
      <c r="D29" s="16">
        <f>B29-(D12+D18)</f>
        <v>-65864</v>
      </c>
      <c r="E29" s="16">
        <f>C29-(E12+E18)</f>
        <v>-65864</v>
      </c>
    </row>
    <row r="30" spans="1:5" ht="15.75">
      <c r="A30" s="33" t="s">
        <v>34</v>
      </c>
      <c r="B30" s="34">
        <v>-77333</v>
      </c>
      <c r="C30" s="35"/>
      <c r="D30" s="24"/>
      <c r="E30" s="24"/>
    </row>
    <row r="31" spans="1:5" ht="15.75">
      <c r="A31" s="15" t="s">
        <v>17</v>
      </c>
      <c r="B31" s="34"/>
      <c r="C31" s="35"/>
      <c r="D31" s="24"/>
      <c r="E31" s="24"/>
    </row>
    <row r="32" spans="1:5" ht="15.75">
      <c r="A32" s="36" t="s">
        <v>18</v>
      </c>
      <c r="B32" s="56">
        <f>SUM(B29:B31)</f>
        <v>-145197</v>
      </c>
      <c r="C32" s="56">
        <f>SUM(C29:C31)</f>
        <v>-67864</v>
      </c>
      <c r="D32" s="56">
        <f>SUM(D29:D31)</f>
        <v>-65864</v>
      </c>
      <c r="E32" s="56">
        <f>SUM(E29:E31)</f>
        <v>-65864</v>
      </c>
    </row>
    <row r="33" spans="1:5" ht="15.75">
      <c r="A33" s="32" t="s">
        <v>19</v>
      </c>
      <c r="B33" s="31">
        <f>+B27+B32</f>
        <v>373152</v>
      </c>
      <c r="C33" s="31">
        <f>+C27+C32</f>
        <v>606733</v>
      </c>
      <c r="D33" s="31">
        <f>+D27+D32</f>
        <v>327915</v>
      </c>
      <c r="E33" s="31">
        <f>+E27+E32</f>
        <v>419200</v>
      </c>
    </row>
    <row r="34" spans="1:5" s="4" customFormat="1" ht="15.75">
      <c r="A34" s="37"/>
      <c r="B34" s="38"/>
      <c r="C34" s="38"/>
      <c r="D34" s="38"/>
      <c r="E34" s="39"/>
    </row>
    <row r="35" spans="1:5" s="43" customFormat="1" ht="18.75" hidden="1">
      <c r="A35" s="40" t="s">
        <v>23</v>
      </c>
      <c r="B35" s="41"/>
      <c r="C35" s="41"/>
      <c r="D35" s="42"/>
      <c r="E35" s="42"/>
    </row>
    <row r="36" spans="1:5" ht="15.75">
      <c r="A36" s="5"/>
      <c r="B36" s="6"/>
      <c r="C36" s="6"/>
      <c r="D36" s="6"/>
      <c r="E36" s="6"/>
    </row>
    <row r="37" spans="1:5" ht="15.75">
      <c r="A37" s="44" t="s">
        <v>20</v>
      </c>
      <c r="B37" s="6"/>
      <c r="C37" s="6"/>
      <c r="D37" s="6"/>
      <c r="E37" s="6"/>
    </row>
    <row r="38" spans="1:5" ht="18.75">
      <c r="A38" s="45" t="s">
        <v>24</v>
      </c>
      <c r="B38" s="46"/>
      <c r="C38" s="46"/>
      <c r="D38" s="46"/>
      <c r="E38" s="47"/>
    </row>
    <row r="39" spans="1:5" ht="18.75">
      <c r="A39" s="48" t="s">
        <v>25</v>
      </c>
      <c r="B39" s="46"/>
      <c r="C39" s="46"/>
      <c r="D39" s="46"/>
      <c r="E39" s="47"/>
    </row>
    <row r="40" spans="1:5" ht="15.75">
      <c r="A40" s="57" t="s">
        <v>33</v>
      </c>
      <c r="B40" s="2"/>
      <c r="C40" s="2"/>
      <c r="D40" s="2"/>
      <c r="E40" s="49"/>
    </row>
    <row r="41" spans="1:5" ht="18.75" hidden="1">
      <c r="A41" s="50" t="s">
        <v>26</v>
      </c>
      <c r="B41" s="51"/>
      <c r="C41" s="51"/>
      <c r="D41" s="51"/>
      <c r="E41" s="47"/>
    </row>
    <row r="42" spans="1:5" ht="15.75">
      <c r="A42" s="7"/>
      <c r="B42" s="6"/>
      <c r="C42" s="6"/>
      <c r="D42" s="6"/>
      <c r="E42" s="47"/>
    </row>
  </sheetData>
  <printOptions horizontalCentered="1"/>
  <pageMargins left="0.25" right="0.25" top="0.75" bottom="0.75" header="0.5" footer="0.2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County, DAJD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Presson</dc:creator>
  <cp:keywords/>
  <dc:description/>
  <cp:lastModifiedBy>walshj</cp:lastModifiedBy>
  <cp:lastPrinted>2005-07-28T19:41:36Z</cp:lastPrinted>
  <dcterms:created xsi:type="dcterms:W3CDTF">2005-07-27T21:52:48Z</dcterms:created>
  <dcterms:modified xsi:type="dcterms:W3CDTF">2005-07-29T00:31:00Z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-12229566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847083739</vt:i4>
  </property>
</Properties>
</file>