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61" yWindow="285" windowWidth="1944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45621"/>
</workbook>
</file>

<file path=xl/sharedStrings.xml><?xml version="1.0" encoding="utf-8"?>
<sst xmlns="http://schemas.openxmlformats.org/spreadsheetml/2006/main" count="680" uniqueCount="166">
  <si>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</si>
  <si>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</si>
  <si>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</si>
  <si>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</si>
  <si>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</si>
  <si>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</si>
  <si>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</si>
  <si>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</si>
  <si>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</si>
  <si>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</si>
  <si>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</si>
  <si>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</si>
  <si>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</si>
  <si>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</si>
  <si>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</si>
  <si>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</si>
  <si>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</si>
  <si>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</si>
  <si>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</si>
  <si>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</si>
  <si>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</si>
  <si>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</si>
  <si>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</si>
  <si>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</si>
  <si>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</si>
  <si>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</si>
  <si>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</si>
  <si>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</si>
  <si>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</si>
  <si>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</si>
  <si>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</si>
  <si>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</si>
  <si>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</si>
  <si>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</si>
  <si>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</si>
  <si>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</si>
  <si>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</si>
  <si>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</si>
  <si>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</si>
  <si>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</si>
  <si>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</si>
  <si>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</si>
  <si>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</si>
  <si>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</si>
  <si>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</si>
  <si>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</si>
  <si>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</si>
  <si>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</si>
  <si>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</si>
  <si>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</si>
  <si>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</si>
  <si>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</si>
  <si>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</si>
  <si>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</si>
  <si>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</si>
  <si>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</si>
  <si>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</si>
  <si>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</si>
  <si>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</si>
  <si>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</si>
  <si>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</si>
  <si>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</si>
  <si>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</si>
  <si>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</si>
  <si>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</si>
  <si>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</si>
  <si>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</si>
  <si>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</si>
  <si>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</si>
  <si>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</si>
  <si>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</si>
  <si>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</si>
  <si>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</si>
  <si>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</si>
  <si>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</si>
  <si>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</si>
  <si>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</si>
  <si>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</si>
  <si>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</si>
  <si>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</si>
  <si>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</si>
  <si>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</si>
  <si>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</si>
  <si>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</si>
  <si>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</si>
  <si>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</si>
  <si>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</si>
  <si>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</si>
  <si>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</si>
  <si>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</si>
  <si>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</si>
  <si>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</si>
  <si>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</si>
  <si>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</si>
  <si>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</si>
  <si>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</si>
  <si>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</si>
  <si>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</si>
  <si>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</si>
  <si>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</si>
  <si>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</si>
  <si>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</si>
  <si>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</si>
  <si>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</si>
  <si>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</si>
  <si>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</si>
  <si>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</si>
  <si>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</si>
  <si>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</si>
  <si>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</si>
  <si>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</si>
  <si>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</si>
  <si>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</si>
  <si>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</si>
  <si>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</si>
  <si>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</si>
  <si>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</si>
  <si>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</si>
  <si>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</si>
  <si>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</si>
  <si>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</si>
  <si>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</si>
  <si>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</si>
  <si>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</si>
  <si>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</si>
  <si>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</si>
  <si>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</si>
  <si>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</si>
  <si>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</si>
  <si>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</si>
  <si>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</si>
  <si>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</si>
  <si>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</si>
  <si>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</si>
  <si>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</si>
  <si>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</si>
  <si>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</si>
  <si>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</si>
  <si>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</si>
  <si>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</si>
  <si>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</si>
  <si>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</si>
  <si>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</si>
  <si>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</si>
  <si>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</si>
  <si>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</si>
  <si>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</si>
  <si>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</si>
  <si>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</si>
  <si>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</si>
  <si>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</si>
  <si>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</si>
  <si>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</si>
  <si>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</si>
  <si>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</si>
  <si>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</si>
  <si>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</si>
  <si>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Real property Asset Management Plan(RAMP)</t>
  </si>
  <si>
    <t>Facilities Management Division</t>
  </si>
  <si>
    <t>Standalone</t>
  </si>
  <si>
    <t>Leo Griffin</t>
  </si>
  <si>
    <t>02/16/2016</t>
  </si>
  <si>
    <t>n/a</t>
  </si>
  <si>
    <t>An NPV analysis was not performed because this is a zero dollar fiscal note.</t>
  </si>
  <si>
    <t>FMD Internal Service Fund</t>
  </si>
  <si>
    <t>The RAMP legislation is not requesting any appropriation so there is a zero dollar financial impact to this legislation.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</si>
</sst>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4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5" fontId="1" fillId="0" borderId="5" xfId="16" applyNumberFormat="1" applyFont="1" applyFill="1" applyBorder="1" applyAlignment="1">
      <alignment horizontal="left"/>
    </xf>
    <xf numFmtId="5" fontId="2" fillId="0" borderId="3" xfId="16" applyNumberFormat="1" applyFont="1" applyBorder="1"/>
    <xf numFmtId="5" fontId="2" fillId="0" borderId="15" xfId="16" applyNumberFormat="1" applyFont="1" applyBorder="1"/>
    <xf numFmtId="5" fontId="7" fillId="0" borderId="11" xfId="16" applyNumberFormat="1" applyFont="1" applyFill="1" applyBorder="1" applyAlignment="1">
      <alignment horizontal="center"/>
    </xf>
    <xf numFmtId="49" fontId="2" fillId="0" borderId="15" xfId="16" applyNumberFormat="1" applyFont="1" applyBorder="1"/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6" borderId="55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6" fontId="1" fillId="0" borderId="8" xfId="16" applyNumberFormat="1" applyFont="1" applyBorder="1" applyAlignment="1">
      <alignment horizontal="center"/>
    </xf>
    <xf numFmtId="166" fontId="1" fillId="0" borderId="56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3" fontId="10" fillId="0" borderId="0" xfId="0" applyNumberFormat="1" applyFont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47">
      <selection activeCell="F167" sqref="F16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62" t="s">
        <v>60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4" t="s">
        <v>76</v>
      </c>
      <c r="E11" s="374"/>
      <c r="F11" s="375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6" t="s">
        <v>75</v>
      </c>
      <c r="E12" s="376"/>
      <c r="F12" s="377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6" t="s">
        <v>74</v>
      </c>
      <c r="E13" s="376"/>
      <c r="F13" s="377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8" t="s">
        <v>73</v>
      </c>
      <c r="E14" s="376"/>
      <c r="F14" s="377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6" t="s">
        <v>72</v>
      </c>
      <c r="E15" s="376"/>
      <c r="F15" s="377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6" t="s">
        <v>103</v>
      </c>
      <c r="E16" s="376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6" t="s">
        <v>69</v>
      </c>
      <c r="E17" s="376"/>
      <c r="F17" s="377"/>
      <c r="G17" s="141" t="s">
        <v>162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4" t="s">
        <v>70</v>
      </c>
      <c r="E18" s="374"/>
      <c r="F18" s="375"/>
      <c r="G18" s="142" t="s">
        <v>162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4" t="s">
        <v>139</v>
      </c>
      <c r="E19" s="374"/>
      <c r="F19" s="375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6" t="s">
        <v>34</v>
      </c>
      <c r="H20" s="366"/>
      <c r="I20" s="366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 t="s">
        <v>164</v>
      </c>
      <c r="I21" s="145"/>
      <c r="J21" s="146"/>
      <c r="K21" s="146"/>
      <c r="L21" s="146">
        <v>10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2" t="s">
        <v>125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392" t="s">
        <v>144</v>
      </c>
      <c r="E39" s="392"/>
      <c r="F39" s="392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2" t="s">
        <v>77</v>
      </c>
      <c r="E40" s="382"/>
      <c r="F40" s="383"/>
      <c r="G40" s="324">
        <v>5000000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2" t="s">
        <v>78</v>
      </c>
      <c r="E41" s="382"/>
      <c r="F41" s="383"/>
      <c r="G41" s="325">
        <v>3000000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6" t="s">
        <v>163</v>
      </c>
      <c r="E43" s="387"/>
      <c r="F43" s="387"/>
      <c r="G43" s="387"/>
      <c r="H43" s="387"/>
      <c r="I43" s="388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9" t="s">
        <v>99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3" t="s">
        <v>20</v>
      </c>
      <c r="F57" s="373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84"/>
      <c r="F58" s="385"/>
      <c r="G58" s="151">
        <v>0</v>
      </c>
      <c r="H58" s="151">
        <v>0</v>
      </c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0" t="s">
        <v>84</v>
      </c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3"/>
      <c r="D69" s="363"/>
      <c r="E69" s="363"/>
      <c r="F69" s="36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2" t="s">
        <v>85</v>
      </c>
      <c r="F71" s="382"/>
      <c r="G71" s="382"/>
      <c r="H71" s="382"/>
      <c r="I71" s="382"/>
      <c r="J71" s="382"/>
      <c r="K71" s="382"/>
      <c r="L71" s="382"/>
      <c r="M71" s="382"/>
      <c r="N71" s="180"/>
      <c r="O71" s="211"/>
    </row>
    <row r="72" spans="2:15" ht="13.5" customHeight="1">
      <c r="B72" s="210"/>
      <c r="C72" s="268" t="s">
        <v>25</v>
      </c>
      <c r="D72" s="269"/>
      <c r="E72" s="367" t="s">
        <v>86</v>
      </c>
      <c r="F72" s="367"/>
      <c r="G72" s="367"/>
      <c r="H72" s="367"/>
      <c r="I72" s="367"/>
      <c r="J72" s="367"/>
      <c r="K72" s="367"/>
      <c r="L72" s="367"/>
      <c r="M72" s="367"/>
      <c r="N72" s="181"/>
      <c r="O72" s="211"/>
    </row>
    <row r="73" spans="2:15" ht="14.25">
      <c r="B73" s="210"/>
      <c r="C73" s="268" t="s">
        <v>53</v>
      </c>
      <c r="D73" s="269"/>
      <c r="E73" s="367" t="s">
        <v>87</v>
      </c>
      <c r="F73" s="347"/>
      <c r="G73" s="347"/>
      <c r="H73" s="347"/>
      <c r="I73" s="347"/>
      <c r="J73" s="347"/>
      <c r="K73" s="347"/>
      <c r="L73" s="347"/>
      <c r="M73" s="347"/>
      <c r="N73" s="179"/>
      <c r="O73" s="211"/>
    </row>
    <row r="74" spans="2:15" ht="14.25">
      <c r="B74" s="210"/>
      <c r="C74" s="380" t="s">
        <v>55</v>
      </c>
      <c r="D74" s="380"/>
      <c r="E74" s="367" t="s">
        <v>88</v>
      </c>
      <c r="F74" s="347"/>
      <c r="G74" s="347"/>
      <c r="H74" s="347"/>
      <c r="I74" s="347"/>
      <c r="J74" s="347"/>
      <c r="K74" s="347"/>
      <c r="L74" s="347"/>
      <c r="M74" s="347"/>
      <c r="N74" s="179"/>
      <c r="O74" s="211"/>
    </row>
    <row r="75" spans="2:15" ht="14.25" customHeight="1">
      <c r="B75" s="210"/>
      <c r="C75" s="379" t="s">
        <v>56</v>
      </c>
      <c r="D75" s="379"/>
      <c r="E75" s="367" t="s">
        <v>89</v>
      </c>
      <c r="F75" s="367"/>
      <c r="G75" s="367"/>
      <c r="H75" s="367"/>
      <c r="I75" s="367"/>
      <c r="J75" s="367"/>
      <c r="K75" s="367"/>
      <c r="L75" s="367"/>
      <c r="M75" s="367"/>
      <c r="N75" s="181"/>
      <c r="O75" s="211"/>
    </row>
    <row r="76" spans="2:15" ht="14.25">
      <c r="B76" s="210"/>
      <c r="C76" s="380" t="s">
        <v>57</v>
      </c>
      <c r="D76" s="380"/>
      <c r="E76" s="367"/>
      <c r="F76" s="347"/>
      <c r="G76" s="347"/>
      <c r="H76" s="347"/>
      <c r="I76" s="347"/>
      <c r="J76" s="347"/>
      <c r="K76" s="347"/>
      <c r="L76" s="347"/>
      <c r="M76" s="347"/>
      <c r="N76" s="179"/>
      <c r="O76" s="211"/>
    </row>
    <row r="77" spans="2:15" ht="15" customHeight="1">
      <c r="B77" s="210"/>
      <c r="C77" s="381" t="s">
        <v>26</v>
      </c>
      <c r="D77" s="381"/>
      <c r="E77" s="367" t="s">
        <v>90</v>
      </c>
      <c r="F77" s="347"/>
      <c r="G77" s="347"/>
      <c r="H77" s="347"/>
      <c r="I77" s="347"/>
      <c r="J77" s="347"/>
      <c r="K77" s="347"/>
      <c r="L77" s="347"/>
      <c r="M77" s="347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3" t="s">
        <v>40</v>
      </c>
      <c r="D81" s="353"/>
      <c r="E81" s="354" t="s">
        <v>22</v>
      </c>
      <c r="F81" s="354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164</v>
      </c>
      <c r="D82" s="274"/>
      <c r="E82" s="153"/>
      <c r="F82" s="154"/>
      <c r="G82" s="155">
        <v>0</v>
      </c>
      <c r="H82" s="151">
        <v>0</v>
      </c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4" t="s">
        <v>55</v>
      </c>
      <c r="D85" s="365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8" t="s">
        <v>56</v>
      </c>
      <c r="D86" s="36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4" t="s">
        <v>57</v>
      </c>
      <c r="D87" s="365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70" t="s">
        <v>26</v>
      </c>
      <c r="D88" s="371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53" t="s">
        <v>40</v>
      </c>
      <c r="D92" s="353"/>
      <c r="E92" s="354" t="s">
        <v>22</v>
      </c>
      <c r="F92" s="354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164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4" t="s">
        <v>55</v>
      </c>
      <c r="D96" s="365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8" t="s">
        <v>56</v>
      </c>
      <c r="D97" s="36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4" t="s">
        <v>57</v>
      </c>
      <c r="D98" s="365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70" t="s">
        <v>26</v>
      </c>
      <c r="D99" s="371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53" t="s">
        <v>40</v>
      </c>
      <c r="D103" s="353"/>
      <c r="E103" s="354" t="s">
        <v>22</v>
      </c>
      <c r="F103" s="354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4" t="s">
        <v>55</v>
      </c>
      <c r="D107" s="365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8" t="s">
        <v>56</v>
      </c>
      <c r="D108" s="36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4" t="s">
        <v>57</v>
      </c>
      <c r="D109" s="365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70" t="s">
        <v>26</v>
      </c>
      <c r="D110" s="37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53" t="s">
        <v>40</v>
      </c>
      <c r="D114" s="353"/>
      <c r="E114" s="354" t="s">
        <v>22</v>
      </c>
      <c r="F114" s="354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5" t="s">
        <v>55</v>
      </c>
      <c r="D118" s="35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7" t="s">
        <v>56</v>
      </c>
      <c r="D119" s="35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5" t="s">
        <v>57</v>
      </c>
      <c r="D120" s="35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9" t="s">
        <v>26</v>
      </c>
      <c r="D121" s="36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53" t="s">
        <v>40</v>
      </c>
      <c r="D125" s="353"/>
      <c r="E125" s="354" t="s">
        <v>22</v>
      </c>
      <c r="F125" s="354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5" t="s">
        <v>55</v>
      </c>
      <c r="D129" s="35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7" t="s">
        <v>56</v>
      </c>
      <c r="D130" s="35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5" t="s">
        <v>57</v>
      </c>
      <c r="D131" s="35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9" t="s">
        <v>26</v>
      </c>
      <c r="D132" s="36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53" t="s">
        <v>40</v>
      </c>
      <c r="D136" s="353"/>
      <c r="E136" s="354" t="s">
        <v>22</v>
      </c>
      <c r="F136" s="354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5" t="s">
        <v>55</v>
      </c>
      <c r="D140" s="35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7" t="s">
        <v>56</v>
      </c>
      <c r="D141" s="35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5" t="s">
        <v>57</v>
      </c>
      <c r="D142" s="35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9" t="s">
        <v>26</v>
      </c>
      <c r="D143" s="36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7" t="s">
        <v>100</v>
      </c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179"/>
      <c r="O148" s="224"/>
      <c r="P148" s="225"/>
      <c r="Q148" s="225"/>
    </row>
    <row r="149" spans="2:17" ht="12.75" customHeight="1">
      <c r="B149" s="210"/>
      <c r="C149" s="347" t="s">
        <v>132</v>
      </c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1" t="s">
        <v>18</v>
      </c>
      <c r="D155" s="361" t="s">
        <v>39</v>
      </c>
      <c r="E155" s="351" t="s">
        <v>23</v>
      </c>
      <c r="F155" s="351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4"/>
      <c r="D156" s="354"/>
      <c r="E156" s="352"/>
      <c r="F156" s="352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>
        <v>0</v>
      </c>
      <c r="H157" s="163">
        <v>0</v>
      </c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1" t="s">
        <v>149</v>
      </c>
      <c r="G171" s="342"/>
      <c r="H171" s="342"/>
      <c r="I171" s="342"/>
      <c r="J171" s="342"/>
      <c r="K171" s="342"/>
      <c r="L171" s="342"/>
      <c r="M171" s="342"/>
      <c r="N171" s="34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7" t="s">
        <v>155</v>
      </c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179"/>
      <c r="O173" s="224"/>
    </row>
    <row r="174" spans="2:15" ht="34.5" customHeight="1" thickBot="1">
      <c r="B174" s="210"/>
      <c r="C174" s="344" t="s">
        <v>165</v>
      </c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46"/>
      <c r="O174" s="224"/>
    </row>
    <row r="175" spans="2:15" ht="34.5" customHeight="1" thickBot="1">
      <c r="B175" s="210"/>
      <c r="C175" s="348" t="s">
        <v>123</v>
      </c>
      <c r="D175" s="349"/>
      <c r="E175" s="349"/>
      <c r="F175" s="349"/>
      <c r="G175" s="349"/>
      <c r="H175" s="349"/>
      <c r="I175" s="349"/>
      <c r="J175" s="349"/>
      <c r="K175" s="349"/>
      <c r="L175" s="349"/>
      <c r="M175" s="349"/>
      <c r="N175" s="350"/>
      <c r="O175" s="224"/>
    </row>
    <row r="176" spans="2:15" ht="34.5" customHeight="1" thickBot="1">
      <c r="B176" s="210"/>
      <c r="C176" s="348" t="s">
        <v>123</v>
      </c>
      <c r="D176" s="349"/>
      <c r="E176" s="349"/>
      <c r="F176" s="349"/>
      <c r="G176" s="349"/>
      <c r="H176" s="349"/>
      <c r="I176" s="349"/>
      <c r="J176" s="349"/>
      <c r="K176" s="349"/>
      <c r="L176" s="349"/>
      <c r="M176" s="349"/>
      <c r="N176" s="350"/>
      <c r="O176" s="224"/>
    </row>
    <row r="177" spans="2:15" ht="34.5" customHeight="1" thickBot="1">
      <c r="B177" s="210"/>
      <c r="C177" s="348" t="s">
        <v>123</v>
      </c>
      <c r="D177" s="349"/>
      <c r="E177" s="349"/>
      <c r="F177" s="349"/>
      <c r="G177" s="349"/>
      <c r="H177" s="349"/>
      <c r="I177" s="349"/>
      <c r="J177" s="349"/>
      <c r="K177" s="349"/>
      <c r="L177" s="349"/>
      <c r="M177" s="349"/>
      <c r="N177" s="350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7" t="s">
        <v>156</v>
      </c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40"/>
      <c r="D202" s="340"/>
      <c r="E202" s="340"/>
      <c r="F202" s="340"/>
      <c r="G202" s="340"/>
      <c r="H202" s="340"/>
      <c r="I202" s="340"/>
      <c r="J202" s="340"/>
      <c r="K202" s="340"/>
      <c r="L202" s="340"/>
      <c r="M202" s="340"/>
      <c r="N202" s="340"/>
      <c r="O202" s="340"/>
      <c r="P202" s="340"/>
      <c r="Q202" s="340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>
        <f>G29</f>
        <v>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B116" sqref="B116:S116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5" t="s">
        <v>49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7" t="s">
        <v>31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IF('2a.  Simple Form Data Entry'!G11="","   ",'2a.  Simple Form Data Entry'!G11)</f>
        <v>Real property Asset Management Plan(RAMP)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n/a</v>
      </c>
      <c r="S6" s="71" t="s">
        <v>17</v>
      </c>
      <c r="T6" s="11"/>
    </row>
    <row r="7" spans="1:20" ht="13.5" customHeight="1">
      <c r="A7" s="455" t="s">
        <v>152</v>
      </c>
      <c r="B7" s="446"/>
      <c r="C7" s="456" t="str">
        <f>IF('2a.  Simple Form Data Entry'!G12="","   ",'2a.  Simple Form Data Entry'!G12)</f>
        <v>Facilities Management Division</v>
      </c>
      <c r="D7" s="456"/>
      <c r="E7" s="456"/>
      <c r="F7" s="456"/>
      <c r="G7" s="456"/>
      <c r="H7" s="456"/>
      <c r="I7" s="456"/>
      <c r="J7" s="456"/>
      <c r="L7" s="102" t="s">
        <v>27</v>
      </c>
      <c r="M7" s="102"/>
      <c r="P7" s="73"/>
      <c r="Q7" s="73"/>
      <c r="R7" s="320" t="str">
        <f>'2a.  Simple Form Data Entry'!G18</f>
        <v>n/a</v>
      </c>
      <c r="S7" s="54"/>
      <c r="T7" s="11"/>
    </row>
    <row r="8" spans="1:24" ht="13.5" customHeight="1">
      <c r="A8" s="447" t="s">
        <v>2</v>
      </c>
      <c r="B8" s="448"/>
      <c r="C8" s="292" t="str">
        <f>IF('2a.  Simple Form Data Entry'!G15="","   ",'2a.  Simple Form Data Entry'!G15)</f>
        <v>Leo Griffin</v>
      </c>
      <c r="E8" s="292"/>
      <c r="F8" s="448" t="s">
        <v>8</v>
      </c>
      <c r="G8" s="448"/>
      <c r="H8" s="329" t="str">
        <f>IF('2a.  Simple Form Data Entry'!G15=""," ",'2a.  Simple Form Data Entry'!G16)</f>
        <v>02/16/2016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IF('2a.  Simple Form Data Entry'!G13="","   ",'2a.  Simple Form Data Entry'!G13)</f>
        <v xml:space="preserve">   </v>
      </c>
      <c r="S8" s="328"/>
      <c r="T8" s="292"/>
      <c r="U8" s="292"/>
      <c r="V8" s="292"/>
      <c r="W8" s="292"/>
      <c r="X8" s="292"/>
    </row>
    <row r="9" spans="1:24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IF('2a.  Simple Form Data Entry'!G14="","   ",'2a.  Simple Form Data Entry'!G14)</f>
        <v>Standalone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393" t="str">
        <f>IF('2a.  Simple Form Data Entry'!G10=""," ",'2a.  Simple Form Data Entry'!G10)</f>
        <v xml:space="preserve"> </v>
      </c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4"/>
      <c r="T10" s="11"/>
    </row>
    <row r="11" spans="1:20" ht="13.5" thickBot="1">
      <c r="A11" s="332"/>
      <c r="B11" s="333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7" t="s">
        <v>14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7" t="s">
        <v>32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41" t="s">
        <v>145</v>
      </c>
      <c r="B17" s="441"/>
      <c r="C17" s="441"/>
      <c r="D17" s="441"/>
      <c r="E17" s="438" t="str">
        <f>IF('2a.  Simple Form Data Entry'!G39="N","NA",'2a.  Simple Form Data Entry'!G40)</f>
        <v>NA</v>
      </c>
      <c r="F17" s="439"/>
      <c r="G17" s="440"/>
      <c r="H17" s="442" t="s">
        <v>153</v>
      </c>
      <c r="I17" s="443"/>
      <c r="J17" s="443"/>
      <c r="K17" s="443"/>
      <c r="L17" s="443"/>
      <c r="M17" s="443"/>
      <c r="N17" s="310"/>
      <c r="O17" s="398" t="str">
        <f>IF('2a.  Simple Form Data Entry'!G39="N","NA",'2a.  Simple Form Data Entry'!G41)</f>
        <v>NA</v>
      </c>
      <c r="P17" s="399"/>
      <c r="Q17" s="399"/>
      <c r="R17" s="399"/>
      <c r="S17" s="400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7" t="s">
        <v>33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">
        <v>164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>
        <v>10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335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335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33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33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>SUM(P25:P30)</f>
        <v>0</v>
      </c>
      <c r="Q31" s="56">
        <f>SUM(Q25:Q30)</f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9" t="str">
        <f>IF('2a.  Simple Form Data Entry'!E80="","   ",'2a.  Simple Form Data Entry'!E80)</f>
        <v xml:space="preserve">   </v>
      </c>
      <c r="B35" s="410"/>
      <c r="C35" s="411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 xml:space="preserve">   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 xml:space="preserve">   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 xml:space="preserve">   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164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335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335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4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5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6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4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5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6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4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5"/>
        <v>0</v>
      </c>
      <c r="S38" s="83">
        <f>'2a.  Simple Form Data Entry'!M84</f>
        <v>0</v>
      </c>
      <c r="T38" s="12"/>
    </row>
    <row r="39" spans="1:20" ht="13.5" customHeight="1">
      <c r="A39" s="16"/>
      <c r="B39" s="401" t="s">
        <v>55</v>
      </c>
      <c r="C39" s="402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6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4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5"/>
        <v>0</v>
      </c>
      <c r="S39" s="83">
        <f>'2a.  Simple Form Data Entry'!M85</f>
        <v>0</v>
      </c>
      <c r="T39" s="12"/>
    </row>
    <row r="40" spans="1:20" ht="13.5" customHeight="1">
      <c r="A40" s="16"/>
      <c r="B40" s="403" t="s">
        <v>56</v>
      </c>
      <c r="C40" s="404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6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4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5"/>
        <v>0</v>
      </c>
      <c r="S40" s="83">
        <f>'2a.  Simple Form Data Entry'!M86</f>
        <v>0</v>
      </c>
      <c r="T40" s="12"/>
    </row>
    <row r="41" spans="1:20" ht="13.5" customHeight="1">
      <c r="A41" s="16"/>
      <c r="B41" s="401" t="s">
        <v>57</v>
      </c>
      <c r="C41" s="402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6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4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5"/>
        <v>0</v>
      </c>
      <c r="S41" s="83">
        <f>'2a.  Simple Form Data Entry'!M87</f>
        <v>0</v>
      </c>
      <c r="T41" s="12"/>
    </row>
    <row r="42" spans="1:20" ht="13.5" customHeight="1">
      <c r="A42" s="16"/>
      <c r="B42" s="415" t="s">
        <v>26</v>
      </c>
      <c r="C42" s="416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6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4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5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7" ref="I43:S43">SUM(I36:I42)</f>
        <v>0</v>
      </c>
      <c r="J43" s="63">
        <f t="shared" si="7"/>
        <v>0</v>
      </c>
      <c r="K43" s="63">
        <f t="shared" si="7"/>
        <v>0</v>
      </c>
      <c r="L43" s="339">
        <f t="shared" si="6"/>
        <v>0</v>
      </c>
      <c r="M43" s="63">
        <f t="shared" si="7"/>
        <v>0</v>
      </c>
      <c r="N43" s="63">
        <f t="shared" si="7"/>
        <v>0</v>
      </c>
      <c r="O43" s="63">
        <f t="shared" si="4"/>
        <v>0</v>
      </c>
      <c r="P43" s="63">
        <f>SUM(P36:P42)</f>
        <v>0</v>
      </c>
      <c r="Q43" s="63">
        <f>SUM(Q36:Q42)</f>
        <v>0</v>
      </c>
      <c r="R43" s="63">
        <f t="shared" si="5"/>
        <v>0</v>
      </c>
      <c r="S43" s="64">
        <f t="shared" si="7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12" t="str">
        <f>IF('2a.  Simple Form Data Entry'!E91="","   ",'2a.  Simple Form Data Entry'!E91)</f>
        <v xml:space="preserve">   </v>
      </c>
      <c r="B45" s="413"/>
      <c r="C45" s="414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8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9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0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8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9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0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8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9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0"/>
        <v>0</v>
      </c>
      <c r="S48" s="83">
        <f>'2a.  Simple Form Data Entry'!M95</f>
        <v>0</v>
      </c>
      <c r="T48" s="12"/>
    </row>
    <row r="49" spans="1:20" ht="13.5" customHeight="1">
      <c r="A49" s="19"/>
      <c r="B49" s="401" t="s">
        <v>55</v>
      </c>
      <c r="C49" s="402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8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9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0"/>
        <v>0</v>
      </c>
      <c r="S49" s="83">
        <f>'2a.  Simple Form Data Entry'!M96</f>
        <v>0</v>
      </c>
      <c r="T49" s="12"/>
    </row>
    <row r="50" spans="1:20" ht="13.5" customHeight="1">
      <c r="A50" s="19"/>
      <c r="B50" s="403" t="s">
        <v>56</v>
      </c>
      <c r="C50" s="404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8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9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0"/>
        <v>0</v>
      </c>
      <c r="S50" s="83">
        <f>'2a.  Simple Form Data Entry'!M97</f>
        <v>0</v>
      </c>
      <c r="T50" s="12"/>
    </row>
    <row r="51" spans="1:20" ht="13.5" customHeight="1">
      <c r="A51" s="19"/>
      <c r="B51" s="401" t="s">
        <v>57</v>
      </c>
      <c r="C51" s="402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8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9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0"/>
        <v>0</v>
      </c>
      <c r="S51" s="83">
        <f>'2a.  Simple Form Data Entry'!M98</f>
        <v>0</v>
      </c>
      <c r="T51" s="12"/>
    </row>
    <row r="52" spans="1:20" ht="13.5" customHeight="1">
      <c r="A52" s="19"/>
      <c r="B52" s="415" t="s">
        <v>26</v>
      </c>
      <c r="C52" s="416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8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9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0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337">
        <f aca="true" t="shared" si="11" ref="I53:S53">SUM(I46:I52)</f>
        <v>0</v>
      </c>
      <c r="J53" s="63">
        <f t="shared" si="11"/>
        <v>0</v>
      </c>
      <c r="K53" s="63">
        <f t="shared" si="11"/>
        <v>0</v>
      </c>
      <c r="L53" s="337">
        <f t="shared" si="8"/>
        <v>0</v>
      </c>
      <c r="M53" s="63">
        <f t="shared" si="11"/>
        <v>0</v>
      </c>
      <c r="N53" s="63">
        <f t="shared" si="11"/>
        <v>0</v>
      </c>
      <c r="O53" s="63">
        <f t="shared" si="9"/>
        <v>0</v>
      </c>
      <c r="P53" s="63">
        <f>SUM(P46:P52)</f>
        <v>0</v>
      </c>
      <c r="Q53" s="63">
        <f>SUM(Q46:Q52)</f>
        <v>0</v>
      </c>
      <c r="R53" s="63">
        <f t="shared" si="10"/>
        <v>0</v>
      </c>
      <c r="S53" s="64">
        <f t="shared" si="11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8"/>
        <v>0</v>
      </c>
      <c r="M54" s="61"/>
      <c r="N54" s="60"/>
      <c r="O54" s="80">
        <f t="shared" si="9"/>
        <v>0</v>
      </c>
      <c r="P54" s="60"/>
      <c r="Q54" s="60"/>
      <c r="R54" s="80">
        <f t="shared" si="10"/>
        <v>0</v>
      </c>
      <c r="S54" s="62"/>
      <c r="T54" s="12"/>
    </row>
    <row r="55" spans="1:20" ht="13.5" hidden="1">
      <c r="A55" s="412" t="str">
        <f>IF('2a.  Simple Form Data Entry'!E102="","   ",'2a.  Simple Form Data Entry'!E102)</f>
        <v xml:space="preserve">   </v>
      </c>
      <c r="B55" s="413"/>
      <c r="C55" s="414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8"/>
        <v>0</v>
      </c>
      <c r="M55" s="38"/>
      <c r="N55" s="38"/>
      <c r="O55" s="80">
        <f t="shared" si="9"/>
        <v>0</v>
      </c>
      <c r="P55" s="38"/>
      <c r="Q55" s="38"/>
      <c r="R55" s="80">
        <f t="shared" si="10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8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9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0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8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9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0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8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9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0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1" t="s">
        <v>55</v>
      </c>
      <c r="C59" s="402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8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9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0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03" t="s">
        <v>56</v>
      </c>
      <c r="C60" s="404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8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9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0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1" t="s">
        <v>57</v>
      </c>
      <c r="C61" s="402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8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9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0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5" t="s">
        <v>26</v>
      </c>
      <c r="C62" s="416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8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9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0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2" ref="I63:S63">SUM(I56:I62)</f>
        <v>0</v>
      </c>
      <c r="J63" s="63">
        <f t="shared" si="12"/>
        <v>0</v>
      </c>
      <c r="K63" s="63">
        <f t="shared" si="12"/>
        <v>0</v>
      </c>
      <c r="L63" s="80">
        <f t="shared" si="8"/>
        <v>0</v>
      </c>
      <c r="M63" s="63">
        <f t="shared" si="12"/>
        <v>0</v>
      </c>
      <c r="N63" s="63">
        <f t="shared" si="12"/>
        <v>0</v>
      </c>
      <c r="O63" s="80">
        <f t="shared" si="9"/>
        <v>0</v>
      </c>
      <c r="P63" s="63">
        <f>SUM(P56:P62)</f>
        <v>0</v>
      </c>
      <c r="Q63" s="63">
        <f>SUM(Q56:Q62)</f>
        <v>0</v>
      </c>
      <c r="R63" s="80">
        <f t="shared" si="10"/>
        <v>0</v>
      </c>
      <c r="S63" s="64">
        <f t="shared" si="12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8"/>
        <v>0</v>
      </c>
      <c r="M64" s="61"/>
      <c r="N64" s="60"/>
      <c r="O64" s="80">
        <f t="shared" si="9"/>
        <v>0</v>
      </c>
      <c r="P64" s="60"/>
      <c r="Q64" s="60"/>
      <c r="R64" s="80">
        <f t="shared" si="10"/>
        <v>0</v>
      </c>
      <c r="S64" s="62"/>
      <c r="T64" s="12"/>
    </row>
    <row r="65" spans="1:20" ht="13.5" hidden="1">
      <c r="A65" s="412" t="str">
        <f>IF('2a.  Simple Form Data Entry'!E113="","   ",'2a.  Simple Form Data Entry'!E113)</f>
        <v xml:space="preserve">   </v>
      </c>
      <c r="B65" s="413"/>
      <c r="C65" s="414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8"/>
        <v>0</v>
      </c>
      <c r="M65" s="38"/>
      <c r="N65" s="38"/>
      <c r="O65" s="80">
        <f t="shared" si="9"/>
        <v>0</v>
      </c>
      <c r="P65" s="38"/>
      <c r="Q65" s="38"/>
      <c r="R65" s="80">
        <f t="shared" si="10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8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9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0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8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9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0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8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9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0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1" t="s">
        <v>55</v>
      </c>
      <c r="C69" s="402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8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9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0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03" t="s">
        <v>56</v>
      </c>
      <c r="C70" s="404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8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9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0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1" t="s">
        <v>57</v>
      </c>
      <c r="C71" s="402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8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9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0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5" t="s">
        <v>26</v>
      </c>
      <c r="C72" s="416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8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9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0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3" ref="I73:S73">SUM(I66:I72)</f>
        <v>0</v>
      </c>
      <c r="J73" s="63">
        <f t="shared" si="13"/>
        <v>0</v>
      </c>
      <c r="K73" s="63">
        <f t="shared" si="13"/>
        <v>0</v>
      </c>
      <c r="L73" s="80">
        <f t="shared" si="8"/>
        <v>0</v>
      </c>
      <c r="M73" s="63">
        <f t="shared" si="13"/>
        <v>0</v>
      </c>
      <c r="N73" s="63">
        <f t="shared" si="13"/>
        <v>0</v>
      </c>
      <c r="O73" s="80">
        <f t="shared" si="9"/>
        <v>0</v>
      </c>
      <c r="P73" s="63">
        <f>SUM(P66:P72)</f>
        <v>0</v>
      </c>
      <c r="Q73" s="63">
        <f>SUM(Q66:Q72)</f>
        <v>0</v>
      </c>
      <c r="R73" s="80">
        <f t="shared" si="10"/>
        <v>0</v>
      </c>
      <c r="S73" s="64">
        <f t="shared" si="13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8"/>
        <v>0</v>
      </c>
      <c r="M74" s="61"/>
      <c r="N74" s="60"/>
      <c r="O74" s="80">
        <f t="shared" si="9"/>
        <v>0</v>
      </c>
      <c r="P74" s="60"/>
      <c r="Q74" s="60"/>
      <c r="R74" s="80">
        <f t="shared" si="10"/>
        <v>0</v>
      </c>
      <c r="S74" s="62"/>
      <c r="T74" s="12"/>
    </row>
    <row r="75" spans="1:20" ht="13.5" hidden="1">
      <c r="A75" s="412" t="str">
        <f>IF('2a.  Simple Form Data Entry'!E124="","   ",'2a.  Simple Form Data Entry'!E124)</f>
        <v xml:space="preserve">   </v>
      </c>
      <c r="B75" s="413"/>
      <c r="C75" s="414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8"/>
        <v>0</v>
      </c>
      <c r="M75" s="38"/>
      <c r="N75" s="38"/>
      <c r="O75" s="80">
        <f t="shared" si="9"/>
        <v>0</v>
      </c>
      <c r="P75" s="38"/>
      <c r="Q75" s="38"/>
      <c r="R75" s="80">
        <f t="shared" si="10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8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9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0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8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9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0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8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9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0"/>
        <v>0</v>
      </c>
      <c r="S78" s="104">
        <f>'2a.  Simple Form Data Entry'!M128</f>
        <v>0</v>
      </c>
      <c r="T78" s="12"/>
    </row>
    <row r="79" spans="1:20" ht="13.5" hidden="1">
      <c r="A79" s="19"/>
      <c r="B79" s="401" t="s">
        <v>55</v>
      </c>
      <c r="C79" s="402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8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9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0"/>
        <v>0</v>
      </c>
      <c r="S79" s="104">
        <f>'2a.  Simple Form Data Entry'!M129</f>
        <v>0</v>
      </c>
      <c r="T79" s="12"/>
    </row>
    <row r="80" spans="1:20" ht="13.5" hidden="1">
      <c r="A80" s="19"/>
      <c r="B80" s="403" t="s">
        <v>56</v>
      </c>
      <c r="C80" s="404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8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9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0"/>
        <v>0</v>
      </c>
      <c r="S80" s="104">
        <f>'2a.  Simple Form Data Entry'!M130</f>
        <v>0</v>
      </c>
      <c r="T80" s="12"/>
    </row>
    <row r="81" spans="1:20" ht="13.5" hidden="1">
      <c r="A81" s="19"/>
      <c r="B81" s="401" t="s">
        <v>57</v>
      </c>
      <c r="C81" s="402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8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9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0"/>
        <v>0</v>
      </c>
      <c r="S81" s="104">
        <f>'2a.  Simple Form Data Entry'!M131</f>
        <v>0</v>
      </c>
      <c r="T81" s="12"/>
    </row>
    <row r="82" spans="1:20" ht="13.5" hidden="1">
      <c r="A82" s="19"/>
      <c r="B82" s="415" t="s">
        <v>26</v>
      </c>
      <c r="C82" s="416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8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9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0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4" ref="I83:S83">SUM(I76:I82)</f>
        <v>0</v>
      </c>
      <c r="J83" s="63">
        <f t="shared" si="14"/>
        <v>0</v>
      </c>
      <c r="K83" s="63">
        <f t="shared" si="14"/>
        <v>0</v>
      </c>
      <c r="L83" s="80">
        <f t="shared" si="8"/>
        <v>0</v>
      </c>
      <c r="M83" s="63">
        <f t="shared" si="14"/>
        <v>0</v>
      </c>
      <c r="N83" s="63">
        <f t="shared" si="14"/>
        <v>0</v>
      </c>
      <c r="O83" s="80">
        <f t="shared" si="9"/>
        <v>0</v>
      </c>
      <c r="P83" s="63">
        <f>SUM(P76:P82)</f>
        <v>0</v>
      </c>
      <c r="Q83" s="63">
        <f>SUM(Q76:Q82)</f>
        <v>0</v>
      </c>
      <c r="R83" s="80">
        <f t="shared" si="10"/>
        <v>0</v>
      </c>
      <c r="S83" s="64">
        <f t="shared" si="14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8"/>
        <v>0</v>
      </c>
      <c r="M84" s="61"/>
      <c r="N84" s="60"/>
      <c r="O84" s="80">
        <f t="shared" si="9"/>
        <v>0</v>
      </c>
      <c r="P84" s="60"/>
      <c r="Q84" s="60"/>
      <c r="R84" s="80">
        <f t="shared" si="10"/>
        <v>0</v>
      </c>
      <c r="S84" s="62"/>
      <c r="T84" s="12"/>
    </row>
    <row r="85" spans="1:20" ht="13.5" hidden="1">
      <c r="A85" s="412" t="str">
        <f>IF('2a.  Simple Form Data Entry'!E135="","   ",'2a.  Simple Form Data Entry'!E135)</f>
        <v xml:space="preserve">   </v>
      </c>
      <c r="B85" s="413"/>
      <c r="C85" s="414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8"/>
        <v>0</v>
      </c>
      <c r="M85" s="38"/>
      <c r="N85" s="38"/>
      <c r="O85" s="80">
        <f t="shared" si="9"/>
        <v>0</v>
      </c>
      <c r="P85" s="38"/>
      <c r="Q85" s="38"/>
      <c r="R85" s="80">
        <f t="shared" si="10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8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9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0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8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9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0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8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9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0"/>
        <v>0</v>
      </c>
      <c r="S88" s="104">
        <f>'2a.  Simple Form Data Entry'!M139</f>
        <v>0</v>
      </c>
      <c r="T88" s="12"/>
    </row>
    <row r="89" spans="1:20" ht="13.5" hidden="1">
      <c r="A89" s="19"/>
      <c r="B89" s="401" t="s">
        <v>55</v>
      </c>
      <c r="C89" s="402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8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9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0"/>
        <v>0</v>
      </c>
      <c r="S89" s="104">
        <f>'2a.  Simple Form Data Entry'!M140</f>
        <v>0</v>
      </c>
      <c r="T89" s="12"/>
    </row>
    <row r="90" spans="1:20" ht="13.5" hidden="1">
      <c r="A90" s="19"/>
      <c r="B90" s="403" t="s">
        <v>56</v>
      </c>
      <c r="C90" s="404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8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9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0"/>
        <v>0</v>
      </c>
      <c r="S90" s="104">
        <f>'2a.  Simple Form Data Entry'!M141</f>
        <v>0</v>
      </c>
      <c r="T90" s="12"/>
    </row>
    <row r="91" spans="1:20" ht="13.5" hidden="1">
      <c r="A91" s="19"/>
      <c r="B91" s="401" t="s">
        <v>57</v>
      </c>
      <c r="C91" s="402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8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9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0"/>
        <v>0</v>
      </c>
      <c r="S91" s="104">
        <f>'2a.  Simple Form Data Entry'!M142</f>
        <v>0</v>
      </c>
      <c r="T91" s="12"/>
    </row>
    <row r="92" spans="1:20" ht="13.5" hidden="1">
      <c r="A92" s="19"/>
      <c r="B92" s="415" t="s">
        <v>26</v>
      </c>
      <c r="C92" s="416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8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9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0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15" ref="I93:S93">SUM(I86:I92)</f>
        <v>0</v>
      </c>
      <c r="J93" s="63">
        <f t="shared" si="15"/>
        <v>0</v>
      </c>
      <c r="K93" s="63">
        <f t="shared" si="15"/>
        <v>0</v>
      </c>
      <c r="L93" s="80">
        <f t="shared" si="8"/>
        <v>0</v>
      </c>
      <c r="M93" s="63">
        <f t="shared" si="15"/>
        <v>0</v>
      </c>
      <c r="N93" s="63">
        <f t="shared" si="15"/>
        <v>0</v>
      </c>
      <c r="O93" s="80">
        <f t="shared" si="9"/>
        <v>0</v>
      </c>
      <c r="P93" s="63">
        <f>SUM(P86:P92)</f>
        <v>0</v>
      </c>
      <c r="Q93" s="63">
        <f>SUM(Q86:Q92)</f>
        <v>0</v>
      </c>
      <c r="R93" s="80">
        <f t="shared" si="10"/>
        <v>0</v>
      </c>
      <c r="S93" s="64">
        <f t="shared" si="15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8"/>
        <v>0</v>
      </c>
      <c r="M94" s="35"/>
      <c r="N94" s="34"/>
      <c r="O94" s="80">
        <f t="shared" si="9"/>
        <v>0</v>
      </c>
      <c r="P94" s="34"/>
      <c r="Q94" s="34"/>
      <c r="R94" s="80">
        <f t="shared" si="10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336">
        <f aca="true" t="shared" si="16" ref="I95:S95">I73+I63+I53+I43+I83+I93</f>
        <v>0</v>
      </c>
      <c r="J95" s="56">
        <f t="shared" si="16"/>
        <v>0</v>
      </c>
      <c r="K95" s="56">
        <f t="shared" si="16"/>
        <v>0</v>
      </c>
      <c r="L95" s="336">
        <f t="shared" si="8"/>
        <v>0</v>
      </c>
      <c r="M95" s="56">
        <f t="shared" si="16"/>
        <v>0</v>
      </c>
      <c r="N95" s="56">
        <f t="shared" si="16"/>
        <v>0</v>
      </c>
      <c r="O95" s="56">
        <f t="shared" si="9"/>
        <v>0</v>
      </c>
      <c r="P95" s="56">
        <f>P73+P63+P53+P43+P83+P93</f>
        <v>0</v>
      </c>
      <c r="Q95" s="56">
        <f>Q73+Q63+Q53+Q43+Q83+Q93</f>
        <v>0</v>
      </c>
      <c r="R95" s="56">
        <f t="shared" si="10"/>
        <v>0</v>
      </c>
      <c r="S95" s="65">
        <f t="shared" si="16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6" t="s">
        <v>15</v>
      </c>
      <c r="B97" s="436"/>
      <c r="C97" s="436"/>
      <c r="D97" s="436"/>
      <c r="E97" s="436"/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60" t="s">
        <v>18</v>
      </c>
      <c r="B101" s="461"/>
      <c r="C101" s="462"/>
      <c r="D101" s="424" t="s">
        <v>19</v>
      </c>
      <c r="E101" s="424" t="s">
        <v>5</v>
      </c>
      <c r="F101" s="418" t="s">
        <v>104</v>
      </c>
      <c r="G101" s="424" t="s">
        <v>11</v>
      </c>
      <c r="H101" s="457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20" t="str">
        <f>CONCATENATE(L24," Appropriation Change")</f>
        <v>2015 / 2016 Appropriation Change</v>
      </c>
      <c r="P101" s="42"/>
      <c r="Q101" s="314"/>
      <c r="R101" s="428" t="s">
        <v>137</v>
      </c>
      <c r="S101" s="429"/>
      <c r="T101" s="42"/>
    </row>
    <row r="102" spans="1:20" ht="27.75" customHeight="1" thickBot="1">
      <c r="A102" s="463"/>
      <c r="B102" s="464"/>
      <c r="C102" s="465"/>
      <c r="D102" s="425"/>
      <c r="E102" s="425"/>
      <c r="F102" s="419"/>
      <c r="G102" s="425"/>
      <c r="H102" s="458"/>
      <c r="I102" s="316"/>
      <c r="J102" s="191" t="s">
        <v>24</v>
      </c>
      <c r="K102" s="287" t="str">
        <f>'2a.  Simple Form Data Entry'!H156</f>
        <v>Allocation Change</v>
      </c>
      <c r="L102" s="421"/>
      <c r="P102" s="42"/>
      <c r="Q102" s="314"/>
      <c r="R102" s="430"/>
      <c r="S102" s="431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/>
      <c r="I103" s="317"/>
      <c r="J103" s="100">
        <f>'2a.  Simple Form Data Entry'!G157</f>
        <v>0</v>
      </c>
      <c r="K103" s="100">
        <f>'2a.  Simple Form Data Entry'!H157</f>
        <v>0</v>
      </c>
      <c r="L103" s="338">
        <v>0</v>
      </c>
      <c r="P103" s="42"/>
      <c r="Q103" s="304"/>
      <c r="R103" s="426">
        <f>'2a.  Simple Form Data Entry'!J157</f>
        <v>0</v>
      </c>
      <c r="S103" s="427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17" ref="L104:L109">J104+K104</f>
        <v>0</v>
      </c>
      <c r="P104" s="42"/>
      <c r="Q104" s="313"/>
      <c r="R104" s="405">
        <f>'2a.  Simple Form Data Entry'!J158</f>
        <v>0</v>
      </c>
      <c r="S104" s="406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17"/>
        <v>0</v>
      </c>
      <c r="P105" s="42"/>
      <c r="Q105" s="304"/>
      <c r="R105" s="405">
        <f>'2a.  Simple Form Data Entry'!J159</f>
        <v>0</v>
      </c>
      <c r="S105" s="406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17"/>
        <v>0</v>
      </c>
      <c r="P106" s="42"/>
      <c r="Q106" s="304"/>
      <c r="R106" s="405">
        <f>'2a.  Simple Form Data Entry'!J160</f>
        <v>0</v>
      </c>
      <c r="S106" s="406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17"/>
        <v>0</v>
      </c>
      <c r="P107" s="42"/>
      <c r="Q107" s="304"/>
      <c r="R107" s="405">
        <f>'2a.  Simple Form Data Entry'!J161</f>
        <v>0</v>
      </c>
      <c r="S107" s="406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17"/>
        <v>0</v>
      </c>
      <c r="P108" s="42"/>
      <c r="Q108" s="304"/>
      <c r="R108" s="405">
        <f>'2a.  Simple Form Data Entry'!J162</f>
        <v>0</v>
      </c>
      <c r="S108" s="406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17"/>
        <v>0</v>
      </c>
      <c r="P109" s="42"/>
      <c r="Q109" s="305"/>
      <c r="R109" s="407">
        <f>SUM(R103:S107)</f>
        <v>0</v>
      </c>
      <c r="S109" s="408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459" t="str">
        <f>IF('2a.  Simple Form Data Entry'!G39="Y","See note 5 below.",'2a.  Simple Form Data Entry'!D43)</f>
        <v>An NPV analysis was not performed because this is a zero dollar fiscal note.</v>
      </c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5"/>
    </row>
    <row r="113" spans="1:20" ht="13.5">
      <c r="A113" s="68" t="s">
        <v>112</v>
      </c>
      <c r="B113" s="432" t="s">
        <v>150</v>
      </c>
      <c r="C113" s="432"/>
      <c r="D113" s="432"/>
      <c r="E113" s="432"/>
      <c r="F113" s="432"/>
      <c r="G113" s="432"/>
      <c r="H113" s="432"/>
      <c r="I113" s="432"/>
      <c r="J113" s="432"/>
      <c r="K113" s="432"/>
      <c r="L113" s="432"/>
      <c r="M113" s="432"/>
      <c r="N113" s="432"/>
      <c r="O113" s="432"/>
      <c r="P113" s="432"/>
      <c r="Q113" s="432"/>
      <c r="R113" s="432"/>
      <c r="S113" s="432"/>
      <c r="T113" s="5"/>
    </row>
    <row r="114" spans="1:20" ht="15" customHeight="1">
      <c r="A114" s="69" t="s">
        <v>52</v>
      </c>
      <c r="B114" s="433" t="s">
        <v>116</v>
      </c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5"/>
    </row>
    <row r="115" spans="1:20" ht="13.5">
      <c r="A115" s="69" t="s">
        <v>113</v>
      </c>
      <c r="B115" s="434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434"/>
      <c r="R115" s="434"/>
      <c r="S115" s="434"/>
      <c r="T115" s="5"/>
    </row>
    <row r="116" spans="1:20" ht="13.5" customHeight="1">
      <c r="A116" s="67" t="s">
        <v>114</v>
      </c>
      <c r="B116" s="423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3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5"/>
    </row>
    <row r="117" spans="1:20" ht="16.5" customHeight="1">
      <c r="A117" s="67" t="s">
        <v>118</v>
      </c>
      <c r="B117" s="422" t="s">
        <v>111</v>
      </c>
      <c r="C117" s="422"/>
      <c r="D117" s="422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5"/>
    </row>
    <row r="118" spans="1:19" ht="14.25" customHeight="1">
      <c r="A118" s="67"/>
      <c r="B118" s="417" t="str">
        <f>'2a.  Simple Form Data Entry'!C174</f>
        <v>The RAMP legislation is not requesting any appropriation so there is a zero dollar financial impact to this legislation.</v>
      </c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</row>
    <row r="119" spans="1:19" ht="13.5">
      <c r="A119" s="67"/>
      <c r="B119" s="417" t="str">
        <f>'2a.  Simple Form Data Entry'!C175</f>
        <v xml:space="preserve">- </v>
      </c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17"/>
    </row>
    <row r="120" spans="1:19" ht="12.75" customHeight="1">
      <c r="A120" s="67"/>
      <c r="B120" s="417" t="str">
        <f>'2a.  Simple Form Data Entry'!C176</f>
        <v xml:space="preserve">- </v>
      </c>
      <c r="C120" s="417"/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</row>
    <row r="121" spans="1:19" ht="15" customHeight="1">
      <c r="A121" s="67"/>
      <c r="B121" s="417" t="str">
        <f>'2a.  Simple Form Data Entry'!C177</f>
        <v xml:space="preserve">- </v>
      </c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N121" s="417"/>
      <c r="O121" s="417"/>
      <c r="P121" s="417"/>
      <c r="Q121" s="417"/>
      <c r="R121" s="417"/>
      <c r="S121" s="417"/>
    </row>
    <row r="122" spans="1:20" ht="13.5">
      <c r="A122" s="67"/>
      <c r="B122" s="417"/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5"/>
    </row>
    <row r="123" spans="1:19" ht="13.5">
      <c r="A123" s="67"/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</row>
    <row r="124" spans="1:19" ht="13.5">
      <c r="A124" t="str">
        <f>IF('2a.  Simple Form Data Entry'!C180=""," ","6.")</f>
        <v xml:space="preserve"> </v>
      </c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</row>
    <row r="125" spans="1:19" ht="13.5">
      <c r="A125" s="69"/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</row>
    <row r="126" spans="1:19" ht="13.5">
      <c r="A126" s="69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H17:M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C10:S11"/>
    <mergeCell ref="A13:S13"/>
    <mergeCell ref="O17:S17"/>
    <mergeCell ref="B39:C39"/>
    <mergeCell ref="B40:C40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10">
      <selection activeCell="E125" sqref="E125:F12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62" t="s">
        <v>126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4" t="s">
        <v>76</v>
      </c>
      <c r="E11" s="374"/>
      <c r="F11" s="375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6" t="s">
        <v>75</v>
      </c>
      <c r="E12" s="376"/>
      <c r="F12" s="377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6" t="s">
        <v>74</v>
      </c>
      <c r="E13" s="376"/>
      <c r="F13" s="377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8" t="s">
        <v>73</v>
      </c>
      <c r="E14" s="376"/>
      <c r="F14" s="377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6" t="s">
        <v>72</v>
      </c>
      <c r="E15" s="376"/>
      <c r="F15" s="377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6" t="s">
        <v>103</v>
      </c>
      <c r="E16" s="376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6" t="s">
        <v>69</v>
      </c>
      <c r="E17" s="376"/>
      <c r="F17" s="377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4" t="s">
        <v>70</v>
      </c>
      <c r="E18" s="374"/>
      <c r="F18" s="375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4" t="s">
        <v>139</v>
      </c>
      <c r="E19" s="374"/>
      <c r="F19" s="375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66" t="s">
        <v>34</v>
      </c>
      <c r="H20" s="366"/>
      <c r="I20" s="366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2" t="s">
        <v>125</v>
      </c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392" t="s">
        <v>144</v>
      </c>
      <c r="E39" s="392"/>
      <c r="F39" s="392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2" t="s">
        <v>77</v>
      </c>
      <c r="E40" s="382"/>
      <c r="F40" s="383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2" t="s">
        <v>78</v>
      </c>
      <c r="E41" s="382"/>
      <c r="F41" s="383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6" t="s">
        <v>134</v>
      </c>
      <c r="E43" s="387"/>
      <c r="F43" s="387"/>
      <c r="G43" s="387"/>
      <c r="H43" s="387"/>
      <c r="I43" s="388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9" t="s">
        <v>99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3" t="s">
        <v>20</v>
      </c>
      <c r="F57" s="373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84"/>
      <c r="F58" s="385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0" t="s">
        <v>84</v>
      </c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3"/>
      <c r="D69" s="363"/>
      <c r="E69" s="363"/>
      <c r="F69" s="36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2" t="s">
        <v>85</v>
      </c>
      <c r="F71" s="382"/>
      <c r="G71" s="382"/>
      <c r="H71" s="382"/>
      <c r="I71" s="382"/>
      <c r="J71" s="382"/>
      <c r="K71" s="382"/>
      <c r="L71" s="382"/>
      <c r="M71" s="382"/>
      <c r="N71" s="180"/>
      <c r="O71" s="211"/>
    </row>
    <row r="72" spans="2:15" ht="13.5" customHeight="1">
      <c r="B72" s="210"/>
      <c r="C72" s="268" t="s">
        <v>25</v>
      </c>
      <c r="D72" s="269"/>
      <c r="E72" s="367" t="s">
        <v>86</v>
      </c>
      <c r="F72" s="367"/>
      <c r="G72" s="367"/>
      <c r="H72" s="367"/>
      <c r="I72" s="367"/>
      <c r="J72" s="367"/>
      <c r="K72" s="367"/>
      <c r="L72" s="367"/>
      <c r="M72" s="367"/>
      <c r="N72" s="181"/>
      <c r="O72" s="211"/>
    </row>
    <row r="73" spans="2:15" ht="14.25">
      <c r="B73" s="210"/>
      <c r="C73" s="268" t="s">
        <v>53</v>
      </c>
      <c r="D73" s="269"/>
      <c r="E73" s="367" t="s">
        <v>87</v>
      </c>
      <c r="F73" s="347"/>
      <c r="G73" s="347"/>
      <c r="H73" s="347"/>
      <c r="I73" s="347"/>
      <c r="J73" s="347"/>
      <c r="K73" s="347"/>
      <c r="L73" s="347"/>
      <c r="M73" s="347"/>
      <c r="N73" s="179"/>
      <c r="O73" s="211"/>
    </row>
    <row r="74" spans="2:15" ht="14.25">
      <c r="B74" s="210"/>
      <c r="C74" s="380" t="s">
        <v>55</v>
      </c>
      <c r="D74" s="380"/>
      <c r="E74" s="367" t="s">
        <v>88</v>
      </c>
      <c r="F74" s="347"/>
      <c r="G74" s="347"/>
      <c r="H74" s="347"/>
      <c r="I74" s="347"/>
      <c r="J74" s="347"/>
      <c r="K74" s="347"/>
      <c r="L74" s="347"/>
      <c r="M74" s="347"/>
      <c r="N74" s="179"/>
      <c r="O74" s="211"/>
    </row>
    <row r="75" spans="2:15" ht="14.25" customHeight="1">
      <c r="B75" s="210"/>
      <c r="C75" s="379" t="s">
        <v>56</v>
      </c>
      <c r="D75" s="379"/>
      <c r="E75" s="367" t="s">
        <v>89</v>
      </c>
      <c r="F75" s="367"/>
      <c r="G75" s="367"/>
      <c r="H75" s="367"/>
      <c r="I75" s="367"/>
      <c r="J75" s="367"/>
      <c r="K75" s="367"/>
      <c r="L75" s="367"/>
      <c r="M75" s="367"/>
      <c r="N75" s="181"/>
      <c r="O75" s="211"/>
    </row>
    <row r="76" spans="2:15" ht="14.25">
      <c r="B76" s="210"/>
      <c r="C76" s="380" t="s">
        <v>57</v>
      </c>
      <c r="D76" s="380"/>
      <c r="E76" s="367"/>
      <c r="F76" s="347"/>
      <c r="G76" s="347"/>
      <c r="H76" s="347"/>
      <c r="I76" s="347"/>
      <c r="J76" s="347"/>
      <c r="K76" s="347"/>
      <c r="L76" s="347"/>
      <c r="M76" s="347"/>
      <c r="N76" s="179"/>
      <c r="O76" s="211"/>
    </row>
    <row r="77" spans="2:15" ht="15" customHeight="1">
      <c r="B77" s="210"/>
      <c r="C77" s="381" t="s">
        <v>26</v>
      </c>
      <c r="D77" s="381"/>
      <c r="E77" s="367" t="s">
        <v>90</v>
      </c>
      <c r="F77" s="347"/>
      <c r="G77" s="347"/>
      <c r="H77" s="347"/>
      <c r="I77" s="347"/>
      <c r="J77" s="347"/>
      <c r="K77" s="347"/>
      <c r="L77" s="347"/>
      <c r="M77" s="347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53" t="s">
        <v>40</v>
      </c>
      <c r="D81" s="353"/>
      <c r="E81" s="354" t="s">
        <v>22</v>
      </c>
      <c r="F81" s="354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4" t="s">
        <v>55</v>
      </c>
      <c r="D85" s="365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8" t="s">
        <v>56</v>
      </c>
      <c r="D86" s="36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4" t="s">
        <v>57</v>
      </c>
      <c r="D87" s="365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70" t="s">
        <v>26</v>
      </c>
      <c r="D88" s="371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53" t="s">
        <v>40</v>
      </c>
      <c r="D92" s="353"/>
      <c r="E92" s="354" t="s">
        <v>22</v>
      </c>
      <c r="F92" s="354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4" t="s">
        <v>55</v>
      </c>
      <c r="D96" s="365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8" t="s">
        <v>56</v>
      </c>
      <c r="D97" s="36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4" t="s">
        <v>57</v>
      </c>
      <c r="D98" s="365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70" t="s">
        <v>26</v>
      </c>
      <c r="D99" s="371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53" t="s">
        <v>40</v>
      </c>
      <c r="D103" s="353"/>
      <c r="E103" s="354" t="s">
        <v>22</v>
      </c>
      <c r="F103" s="354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4" t="s">
        <v>55</v>
      </c>
      <c r="D107" s="365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8" t="s">
        <v>56</v>
      </c>
      <c r="D108" s="36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4" t="s">
        <v>57</v>
      </c>
      <c r="D109" s="365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70" t="s">
        <v>26</v>
      </c>
      <c r="D110" s="37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53" t="s">
        <v>40</v>
      </c>
      <c r="D114" s="353"/>
      <c r="E114" s="354" t="s">
        <v>22</v>
      </c>
      <c r="F114" s="354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5" t="s">
        <v>55</v>
      </c>
      <c r="D118" s="35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7" t="s">
        <v>56</v>
      </c>
      <c r="D119" s="35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5" t="s">
        <v>57</v>
      </c>
      <c r="D120" s="35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9" t="s">
        <v>26</v>
      </c>
      <c r="D121" s="36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53" t="s">
        <v>40</v>
      </c>
      <c r="D125" s="353"/>
      <c r="E125" s="354" t="s">
        <v>22</v>
      </c>
      <c r="F125" s="354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5" t="s">
        <v>55</v>
      </c>
      <c r="D129" s="35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7" t="s">
        <v>56</v>
      </c>
      <c r="D130" s="35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5" t="s">
        <v>57</v>
      </c>
      <c r="D131" s="35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9" t="s">
        <v>26</v>
      </c>
      <c r="D132" s="36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53" t="s">
        <v>40</v>
      </c>
      <c r="D136" s="353"/>
      <c r="E136" s="354" t="s">
        <v>22</v>
      </c>
      <c r="F136" s="354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5" t="s">
        <v>55</v>
      </c>
      <c r="D140" s="35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7" t="s">
        <v>56</v>
      </c>
      <c r="D141" s="35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5" t="s">
        <v>57</v>
      </c>
      <c r="D142" s="35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9" t="s">
        <v>26</v>
      </c>
      <c r="D143" s="36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7" t="s">
        <v>100</v>
      </c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179"/>
      <c r="O148" s="224"/>
      <c r="P148" s="225"/>
      <c r="Q148" s="225"/>
    </row>
    <row r="149" spans="2:17" ht="15" customHeight="1">
      <c r="B149" s="210"/>
      <c r="C149" s="347" t="s">
        <v>132</v>
      </c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61" t="s">
        <v>18</v>
      </c>
      <c r="D155" s="361" t="s">
        <v>39</v>
      </c>
      <c r="E155" s="351" t="s">
        <v>23</v>
      </c>
      <c r="F155" s="351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54"/>
      <c r="D156" s="354"/>
      <c r="E156" s="352"/>
      <c r="F156" s="352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1" t="s">
        <v>149</v>
      </c>
      <c r="G171" s="342"/>
      <c r="H171" s="342"/>
      <c r="I171" s="342"/>
      <c r="J171" s="342"/>
      <c r="K171" s="342"/>
      <c r="L171" s="342"/>
      <c r="M171" s="342"/>
      <c r="N171" s="343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7" t="s">
        <v>154</v>
      </c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179"/>
      <c r="O173" s="224"/>
    </row>
    <row r="174" spans="2:15" ht="34.5" customHeight="1" thickBot="1">
      <c r="B174" s="210"/>
      <c r="C174" s="344" t="s">
        <v>141</v>
      </c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46"/>
      <c r="O174" s="224"/>
    </row>
    <row r="175" spans="2:15" ht="34.5" customHeight="1" thickBot="1">
      <c r="B175" s="210"/>
      <c r="C175" s="348" t="s">
        <v>123</v>
      </c>
      <c r="D175" s="349"/>
      <c r="E175" s="349"/>
      <c r="F175" s="349"/>
      <c r="G175" s="349"/>
      <c r="H175" s="349"/>
      <c r="I175" s="349"/>
      <c r="J175" s="349"/>
      <c r="K175" s="349"/>
      <c r="L175" s="349"/>
      <c r="M175" s="349"/>
      <c r="N175" s="350"/>
      <c r="O175" s="224"/>
    </row>
    <row r="176" spans="2:15" ht="34.5" customHeight="1" thickBot="1">
      <c r="B176" s="210"/>
      <c r="C176" s="348" t="s">
        <v>123</v>
      </c>
      <c r="D176" s="349"/>
      <c r="E176" s="349"/>
      <c r="F176" s="349"/>
      <c r="G176" s="349"/>
      <c r="H176" s="349"/>
      <c r="I176" s="349"/>
      <c r="J176" s="349"/>
      <c r="K176" s="349"/>
      <c r="L176" s="349"/>
      <c r="M176" s="349"/>
      <c r="N176" s="350"/>
      <c r="O176" s="224"/>
    </row>
    <row r="177" spans="2:15" ht="34.5" customHeight="1" thickBot="1">
      <c r="B177" s="210"/>
      <c r="C177" s="348" t="s">
        <v>123</v>
      </c>
      <c r="D177" s="349"/>
      <c r="E177" s="349"/>
      <c r="F177" s="349"/>
      <c r="G177" s="349"/>
      <c r="H177" s="349"/>
      <c r="I177" s="349"/>
      <c r="J177" s="349"/>
      <c r="K177" s="349"/>
      <c r="L177" s="349"/>
      <c r="M177" s="349"/>
      <c r="N177" s="350"/>
      <c r="O177" s="224"/>
    </row>
    <row r="178" spans="2:15" ht="34.5" customHeight="1" thickBot="1">
      <c r="B178" s="210"/>
      <c r="C178" s="348" t="s">
        <v>123</v>
      </c>
      <c r="D178" s="349"/>
      <c r="E178" s="349"/>
      <c r="F178" s="349"/>
      <c r="G178" s="349"/>
      <c r="H178" s="349"/>
      <c r="I178" s="349"/>
      <c r="J178" s="349"/>
      <c r="K178" s="349"/>
      <c r="L178" s="349"/>
      <c r="M178" s="349"/>
      <c r="N178" s="350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7" t="s">
        <v>140</v>
      </c>
      <c r="D180" s="347"/>
      <c r="E180" s="347"/>
      <c r="F180" s="347"/>
      <c r="G180" s="347"/>
      <c r="H180" s="347"/>
      <c r="I180" s="347"/>
      <c r="J180" s="347"/>
      <c r="K180" s="347"/>
      <c r="L180" s="347"/>
      <c r="M180" s="347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40"/>
      <c r="D203" s="340"/>
      <c r="E203" s="340"/>
      <c r="F203" s="340"/>
      <c r="G203" s="340"/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A5" sqref="A5:B5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35" t="s">
        <v>49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97" t="s">
        <v>31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1"/>
    </row>
    <row r="4" spans="1:20" ht="3" customHeight="1" thickBot="1" thickTop="1">
      <c r="A4" s="444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1"/>
    </row>
    <row r="5" spans="1:19" ht="13.5">
      <c r="A5" s="454" t="s">
        <v>7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3"/>
    </row>
    <row r="6" spans="1:20" ht="13.5">
      <c r="A6" s="450" t="s">
        <v>0</v>
      </c>
      <c r="B6" s="451"/>
      <c r="C6" s="449" t="str">
        <f>IF('2b.  Complex Form Data Entry'!G11="","   ",'2b.  Complex Form Data Entry'!G11)</f>
        <v xml:space="preserve">   </v>
      </c>
      <c r="D6" s="449"/>
      <c r="E6" s="449"/>
      <c r="F6" s="449"/>
      <c r="G6" s="449"/>
      <c r="H6" s="449"/>
      <c r="I6" s="449"/>
      <c r="J6" s="44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5" t="s">
        <v>152</v>
      </c>
      <c r="B7" s="446"/>
      <c r="C7" s="456" t="str">
        <f>IF('2b.  Complex Form Data Entry'!G12="","   ",'2b.  Complex Form Data Entry'!G12)</f>
        <v xml:space="preserve">   </v>
      </c>
      <c r="D7" s="456"/>
      <c r="E7" s="456"/>
      <c r="F7" s="456"/>
      <c r="G7" s="456"/>
      <c r="H7" s="456"/>
      <c r="I7" s="456"/>
      <c r="J7" s="45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7" t="s">
        <v>2</v>
      </c>
      <c r="B8" s="448"/>
      <c r="C8" s="292" t="str">
        <f>IF('2b.  Complex Form Data Entry'!G15="","   ",'2b.  Complex Form Data Entry'!G15)</f>
        <v xml:space="preserve">   </v>
      </c>
      <c r="E8" s="292"/>
      <c r="F8" s="448" t="s">
        <v>8</v>
      </c>
      <c r="G8" s="448"/>
      <c r="H8" s="329" t="str">
        <f>IF('2b.  Complex Form Data Entry'!G15=""," ",'2b.  Complex Form Data Entry'!G16)</f>
        <v xml:space="preserve"> </v>
      </c>
      <c r="I8" s="292"/>
      <c r="J8" s="292"/>
      <c r="L8" s="446" t="s">
        <v>10</v>
      </c>
      <c r="M8" s="446"/>
      <c r="N8" s="446"/>
      <c r="O8" s="44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7" t="s">
        <v>3</v>
      </c>
      <c r="B9" s="448"/>
      <c r="C9" s="295"/>
      <c r="D9" s="292"/>
      <c r="E9" s="292"/>
      <c r="F9" s="448" t="s">
        <v>13</v>
      </c>
      <c r="G9" s="448"/>
      <c r="H9" s="292"/>
      <c r="I9" s="292"/>
      <c r="J9" s="292"/>
      <c r="L9" s="446" t="s">
        <v>9</v>
      </c>
      <c r="M9" s="446"/>
      <c r="N9" s="446"/>
      <c r="O9" s="44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393" t="str">
        <f>IF('2b.  Complex Form Data Entry'!G10=""," ",'2b.  Complex Form Data Entry'!G10)</f>
        <v xml:space="preserve"> </v>
      </c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4"/>
      <c r="T10" s="11"/>
    </row>
    <row r="11" spans="1:20" ht="13.5" thickBot="1">
      <c r="A11" s="332"/>
      <c r="B11" s="333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97" t="s">
        <v>14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7" t="s">
        <v>32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41" t="s">
        <v>145</v>
      </c>
      <c r="B17" s="441"/>
      <c r="C17" s="441"/>
      <c r="D17" s="441"/>
      <c r="E17" s="466" t="str">
        <f>IF('2b.  Complex Form Data Entry'!G39="N","NA",'2b.  Complex Form Data Entry'!G40)</f>
        <v>NA</v>
      </c>
      <c r="F17" s="467"/>
      <c r="G17" s="468"/>
      <c r="H17" s="442" t="s">
        <v>153</v>
      </c>
      <c r="I17" s="443"/>
      <c r="J17" s="443"/>
      <c r="K17" s="443"/>
      <c r="L17" s="443"/>
      <c r="M17" s="443"/>
      <c r="N17" s="310"/>
      <c r="O17" s="466" t="str">
        <f>IF('2b.  Complex Form Data Entry'!G39="N","NA",'2b.  Complex Form Data Entry'!G41)</f>
        <v>NA</v>
      </c>
      <c r="P17" s="467"/>
      <c r="Q17" s="467"/>
      <c r="R17" s="467"/>
      <c r="S17" s="468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7" t="s">
        <v>33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>SUM(P25:P30)</f>
        <v>0</v>
      </c>
      <c r="Q31" s="56">
        <f>SUM(Q25:Q30)</f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09" t="str">
        <f>IF('2b.  Complex Form Data Entry'!E80="","   ",'2b.  Complex Form Data Entry'!E80)</f>
        <v xml:space="preserve">   </v>
      </c>
      <c r="B35" s="410"/>
      <c r="C35" s="411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4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5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6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4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5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6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4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5"/>
        <v>0</v>
      </c>
      <c r="S38" s="83">
        <f>'2b.  Complex Form Data Entry'!M84</f>
        <v>0</v>
      </c>
      <c r="T38" s="12"/>
    </row>
    <row r="39" spans="1:20" ht="13.5" customHeight="1">
      <c r="A39" s="16"/>
      <c r="B39" s="401" t="s">
        <v>55</v>
      </c>
      <c r="C39" s="402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6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4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5"/>
        <v>0</v>
      </c>
      <c r="S39" s="83">
        <f>'2b.  Complex Form Data Entry'!M85</f>
        <v>0</v>
      </c>
      <c r="T39" s="12"/>
    </row>
    <row r="40" spans="1:20" ht="13.5" customHeight="1">
      <c r="A40" s="16"/>
      <c r="B40" s="403" t="s">
        <v>56</v>
      </c>
      <c r="C40" s="404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6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4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5"/>
        <v>0</v>
      </c>
      <c r="S40" s="83">
        <f>'2b.  Complex Form Data Entry'!M86</f>
        <v>0</v>
      </c>
      <c r="T40" s="12"/>
    </row>
    <row r="41" spans="1:20" ht="13.5" customHeight="1">
      <c r="A41" s="16"/>
      <c r="B41" s="401" t="s">
        <v>57</v>
      </c>
      <c r="C41" s="402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6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4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5"/>
        <v>0</v>
      </c>
      <c r="S41" s="83">
        <f>'2b.  Complex Form Data Entry'!M87</f>
        <v>0</v>
      </c>
      <c r="T41" s="12"/>
    </row>
    <row r="42" spans="1:20" ht="13.5" customHeight="1">
      <c r="A42" s="16"/>
      <c r="B42" s="415" t="s">
        <v>26</v>
      </c>
      <c r="C42" s="416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6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4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5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7" ref="I43:S43">SUM(I36:I42)</f>
        <v>0</v>
      </c>
      <c r="J43" s="63">
        <f t="shared" si="7"/>
        <v>0</v>
      </c>
      <c r="K43" s="63">
        <f t="shared" si="7"/>
        <v>0</v>
      </c>
      <c r="L43" s="63">
        <f t="shared" si="6"/>
        <v>0</v>
      </c>
      <c r="M43" s="63">
        <f t="shared" si="7"/>
        <v>0</v>
      </c>
      <c r="N43" s="63">
        <f t="shared" si="7"/>
        <v>0</v>
      </c>
      <c r="O43" s="63">
        <f t="shared" si="4"/>
        <v>0</v>
      </c>
      <c r="P43" s="63">
        <f>SUM(P36:P42)</f>
        <v>0</v>
      </c>
      <c r="Q43" s="63">
        <f>SUM(Q36:Q42)</f>
        <v>0</v>
      </c>
      <c r="R43" s="63">
        <f t="shared" si="5"/>
        <v>0</v>
      </c>
      <c r="S43" s="64">
        <f t="shared" si="7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12" t="str">
        <f>IF('2b.  Complex Form Data Entry'!E91="","   ",'2b.  Complex Form Data Entry'!E91)</f>
        <v xml:space="preserve">   </v>
      </c>
      <c r="B45" s="413"/>
      <c r="C45" s="414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8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9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0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8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9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0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8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9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0"/>
        <v>0</v>
      </c>
      <c r="S48" s="83">
        <f>'2b.  Complex Form Data Entry'!M95</f>
        <v>0</v>
      </c>
      <c r="T48" s="12"/>
    </row>
    <row r="49" spans="1:20" ht="13.5" customHeight="1">
      <c r="A49" s="19"/>
      <c r="B49" s="401" t="s">
        <v>55</v>
      </c>
      <c r="C49" s="402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8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9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0"/>
        <v>0</v>
      </c>
      <c r="S49" s="83">
        <f>'2b.  Complex Form Data Entry'!M96</f>
        <v>0</v>
      </c>
      <c r="T49" s="12"/>
    </row>
    <row r="50" spans="1:20" ht="13.5" customHeight="1">
      <c r="A50" s="19"/>
      <c r="B50" s="403" t="s">
        <v>56</v>
      </c>
      <c r="C50" s="404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8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9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0"/>
        <v>0</v>
      </c>
      <c r="S50" s="83">
        <f>'2b.  Complex Form Data Entry'!M97</f>
        <v>0</v>
      </c>
      <c r="T50" s="12"/>
    </row>
    <row r="51" spans="1:20" ht="13.5" customHeight="1">
      <c r="A51" s="19"/>
      <c r="B51" s="401" t="s">
        <v>57</v>
      </c>
      <c r="C51" s="402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8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9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0"/>
        <v>0</v>
      </c>
      <c r="S51" s="83">
        <f>'2b.  Complex Form Data Entry'!M98</f>
        <v>0</v>
      </c>
      <c r="T51" s="12"/>
    </row>
    <row r="52" spans="1:20" ht="13.5" customHeight="1">
      <c r="A52" s="19"/>
      <c r="B52" s="415" t="s">
        <v>26</v>
      </c>
      <c r="C52" s="416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8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9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0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1" ref="I53:S53">SUM(I46:I52)</f>
        <v>0</v>
      </c>
      <c r="J53" s="63">
        <f t="shared" si="11"/>
        <v>0</v>
      </c>
      <c r="K53" s="63">
        <f t="shared" si="11"/>
        <v>0</v>
      </c>
      <c r="L53" s="63">
        <f t="shared" si="8"/>
        <v>0</v>
      </c>
      <c r="M53" s="63">
        <f t="shared" si="11"/>
        <v>0</v>
      </c>
      <c r="N53" s="63">
        <f t="shared" si="11"/>
        <v>0</v>
      </c>
      <c r="O53" s="63">
        <f t="shared" si="9"/>
        <v>0</v>
      </c>
      <c r="P53" s="63">
        <f>SUM(P46:P52)</f>
        <v>0</v>
      </c>
      <c r="Q53" s="63">
        <f>SUM(Q46:Q52)</f>
        <v>0</v>
      </c>
      <c r="R53" s="63">
        <f t="shared" si="10"/>
        <v>0</v>
      </c>
      <c r="S53" s="64">
        <f t="shared" si="11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8"/>
        <v>0</v>
      </c>
      <c r="M54" s="61"/>
      <c r="N54" s="60"/>
      <c r="O54" s="80">
        <f t="shared" si="9"/>
        <v>0</v>
      </c>
      <c r="P54" s="60"/>
      <c r="Q54" s="60"/>
      <c r="R54" s="80">
        <f t="shared" si="10"/>
        <v>0</v>
      </c>
      <c r="S54" s="62"/>
      <c r="T54" s="12"/>
    </row>
    <row r="55" spans="1:20" ht="13.5">
      <c r="A55" s="412" t="str">
        <f>IF('2b.  Complex Form Data Entry'!E102="","   ",'2b.  Complex Form Data Entry'!E102)</f>
        <v xml:space="preserve">   </v>
      </c>
      <c r="B55" s="413"/>
      <c r="C55" s="414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8"/>
        <v>0</v>
      </c>
      <c r="M55" s="38"/>
      <c r="N55" s="38"/>
      <c r="O55" s="80">
        <f t="shared" si="9"/>
        <v>0</v>
      </c>
      <c r="P55" s="38"/>
      <c r="Q55" s="38"/>
      <c r="R55" s="80">
        <f t="shared" si="10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8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9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0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8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9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0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8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9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0"/>
        <v>0</v>
      </c>
      <c r="S58" s="83">
        <f>'2b.  Complex Form Data Entry'!M106</f>
        <v>0</v>
      </c>
      <c r="T58" s="12"/>
    </row>
    <row r="59" spans="1:20" ht="13.5" customHeight="1">
      <c r="A59" s="19"/>
      <c r="B59" s="401" t="s">
        <v>55</v>
      </c>
      <c r="C59" s="402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8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9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0"/>
        <v>0</v>
      </c>
      <c r="S59" s="83">
        <f>'2b.  Complex Form Data Entry'!M107</f>
        <v>0</v>
      </c>
      <c r="T59" s="12"/>
    </row>
    <row r="60" spans="1:20" ht="13.5" customHeight="1">
      <c r="A60" s="19"/>
      <c r="B60" s="403" t="s">
        <v>56</v>
      </c>
      <c r="C60" s="404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8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9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0"/>
        <v>0</v>
      </c>
      <c r="S60" s="83">
        <f>'2b.  Complex Form Data Entry'!M108</f>
        <v>0</v>
      </c>
      <c r="T60" s="12"/>
    </row>
    <row r="61" spans="1:20" ht="13.5" customHeight="1">
      <c r="A61" s="19"/>
      <c r="B61" s="401" t="s">
        <v>57</v>
      </c>
      <c r="C61" s="402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8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9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0"/>
        <v>0</v>
      </c>
      <c r="S61" s="83">
        <f>'2b.  Complex Form Data Entry'!M109</f>
        <v>0</v>
      </c>
      <c r="T61" s="12"/>
    </row>
    <row r="62" spans="1:20" ht="13.5" customHeight="1">
      <c r="A62" s="19"/>
      <c r="B62" s="415" t="s">
        <v>26</v>
      </c>
      <c r="C62" s="416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8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9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0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2" ref="I63:S63">SUM(I56:I62)</f>
        <v>0</v>
      </c>
      <c r="J63" s="63">
        <f t="shared" si="12"/>
        <v>0</v>
      </c>
      <c r="K63" s="63">
        <f t="shared" si="12"/>
        <v>0</v>
      </c>
      <c r="L63" s="63">
        <f t="shared" si="8"/>
        <v>0</v>
      </c>
      <c r="M63" s="63">
        <f t="shared" si="12"/>
        <v>0</v>
      </c>
      <c r="N63" s="63">
        <f t="shared" si="12"/>
        <v>0</v>
      </c>
      <c r="O63" s="63">
        <f t="shared" si="9"/>
        <v>0</v>
      </c>
      <c r="P63" s="63">
        <f>SUM(P56:P62)</f>
        <v>0</v>
      </c>
      <c r="Q63" s="63">
        <f>SUM(Q56:Q62)</f>
        <v>0</v>
      </c>
      <c r="R63" s="63">
        <f t="shared" si="10"/>
        <v>0</v>
      </c>
      <c r="S63" s="64">
        <f t="shared" si="12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8"/>
        <v>0</v>
      </c>
      <c r="M64" s="61"/>
      <c r="N64" s="60"/>
      <c r="O64" s="80">
        <f t="shared" si="9"/>
        <v>0</v>
      </c>
      <c r="P64" s="60"/>
      <c r="Q64" s="60"/>
      <c r="R64" s="80">
        <f t="shared" si="10"/>
        <v>0</v>
      </c>
      <c r="S64" s="62"/>
      <c r="T64" s="12"/>
    </row>
    <row r="65" spans="1:20" ht="13.5">
      <c r="A65" s="412" t="str">
        <f>IF('2b.  Complex Form Data Entry'!E113="","   ",'2b.  Complex Form Data Entry'!E113)</f>
        <v xml:space="preserve">   </v>
      </c>
      <c r="B65" s="413"/>
      <c r="C65" s="414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8"/>
        <v>0</v>
      </c>
      <c r="M65" s="38"/>
      <c r="N65" s="38"/>
      <c r="O65" s="80">
        <f t="shared" si="9"/>
        <v>0</v>
      </c>
      <c r="P65" s="38"/>
      <c r="Q65" s="38"/>
      <c r="R65" s="80">
        <f t="shared" si="10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8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9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0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8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9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0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8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9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0"/>
        <v>0</v>
      </c>
      <c r="S68" s="83">
        <f>'2b.  Complex Form Data Entry'!M117</f>
        <v>0</v>
      </c>
      <c r="T68" s="12"/>
    </row>
    <row r="69" spans="1:20" ht="13.5" customHeight="1">
      <c r="A69" s="19"/>
      <c r="B69" s="401" t="s">
        <v>55</v>
      </c>
      <c r="C69" s="402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8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9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0"/>
        <v>0</v>
      </c>
      <c r="S69" s="83">
        <f>'2b.  Complex Form Data Entry'!M118</f>
        <v>0</v>
      </c>
      <c r="T69" s="12"/>
    </row>
    <row r="70" spans="1:20" ht="13.5" customHeight="1">
      <c r="A70" s="19"/>
      <c r="B70" s="403" t="s">
        <v>56</v>
      </c>
      <c r="C70" s="404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8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9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0"/>
        <v>0</v>
      </c>
      <c r="S70" s="83">
        <f>'2b.  Complex Form Data Entry'!M119</f>
        <v>0</v>
      </c>
      <c r="T70" s="12"/>
    </row>
    <row r="71" spans="1:20" ht="13.5" customHeight="1">
      <c r="A71" s="19"/>
      <c r="B71" s="401" t="s">
        <v>57</v>
      </c>
      <c r="C71" s="402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8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9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0"/>
        <v>0</v>
      </c>
      <c r="S71" s="83">
        <f>'2b.  Complex Form Data Entry'!M120</f>
        <v>0</v>
      </c>
      <c r="T71" s="12"/>
    </row>
    <row r="72" spans="1:20" ht="13.5" customHeight="1">
      <c r="A72" s="19"/>
      <c r="B72" s="415" t="s">
        <v>26</v>
      </c>
      <c r="C72" s="416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8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9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0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3" ref="I73:S73">SUM(I66:I72)</f>
        <v>0</v>
      </c>
      <c r="J73" s="63">
        <f t="shared" si="13"/>
        <v>0</v>
      </c>
      <c r="K73" s="63">
        <f t="shared" si="13"/>
        <v>0</v>
      </c>
      <c r="L73" s="63">
        <f t="shared" si="8"/>
        <v>0</v>
      </c>
      <c r="M73" s="63">
        <f t="shared" si="13"/>
        <v>0</v>
      </c>
      <c r="N73" s="63">
        <f t="shared" si="13"/>
        <v>0</v>
      </c>
      <c r="O73" s="63">
        <f t="shared" si="9"/>
        <v>0</v>
      </c>
      <c r="P73" s="63">
        <f>SUM(P66:P72)</f>
        <v>0</v>
      </c>
      <c r="Q73" s="63">
        <f>SUM(Q66:Q72)</f>
        <v>0</v>
      </c>
      <c r="R73" s="63">
        <f t="shared" si="10"/>
        <v>0</v>
      </c>
      <c r="S73" s="64">
        <f t="shared" si="13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8"/>
        <v>0</v>
      </c>
      <c r="M74" s="61"/>
      <c r="N74" s="60"/>
      <c r="O74" s="80">
        <f t="shared" si="9"/>
        <v>0</v>
      </c>
      <c r="P74" s="60"/>
      <c r="Q74" s="60"/>
      <c r="R74" s="80">
        <f t="shared" si="10"/>
        <v>0</v>
      </c>
      <c r="S74" s="62"/>
      <c r="T74" s="12"/>
    </row>
    <row r="75" spans="1:20" ht="13.5">
      <c r="A75" s="412" t="str">
        <f>IF('2b.  Complex Form Data Entry'!E124="","   ",'2b.  Complex Form Data Entry'!E124)</f>
        <v xml:space="preserve">   </v>
      </c>
      <c r="B75" s="413"/>
      <c r="C75" s="414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8"/>
        <v>0</v>
      </c>
      <c r="M75" s="38"/>
      <c r="N75" s="38"/>
      <c r="O75" s="80">
        <f t="shared" si="9"/>
        <v>0</v>
      </c>
      <c r="P75" s="38"/>
      <c r="Q75" s="38"/>
      <c r="R75" s="80">
        <f t="shared" si="10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8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9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0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8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9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0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8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9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0"/>
        <v>0</v>
      </c>
      <c r="S78" s="104">
        <f>'2b.  Complex Form Data Entry'!M128</f>
        <v>0</v>
      </c>
      <c r="T78" s="12"/>
    </row>
    <row r="79" spans="1:20" ht="13.5">
      <c r="A79" s="19"/>
      <c r="B79" s="401" t="s">
        <v>55</v>
      </c>
      <c r="C79" s="402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8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9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0"/>
        <v>0</v>
      </c>
      <c r="S79" s="104">
        <f>'2b.  Complex Form Data Entry'!M129</f>
        <v>0</v>
      </c>
      <c r="T79" s="12"/>
    </row>
    <row r="80" spans="1:20" ht="13.5">
      <c r="A80" s="19"/>
      <c r="B80" s="403" t="s">
        <v>56</v>
      </c>
      <c r="C80" s="404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8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9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0"/>
        <v>0</v>
      </c>
      <c r="S80" s="104">
        <f>'2b.  Complex Form Data Entry'!M130</f>
        <v>0</v>
      </c>
      <c r="T80" s="12"/>
    </row>
    <row r="81" spans="1:20" ht="13.5">
      <c r="A81" s="19"/>
      <c r="B81" s="401" t="s">
        <v>57</v>
      </c>
      <c r="C81" s="402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8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9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0"/>
        <v>0</v>
      </c>
      <c r="S81" s="104">
        <f>'2b.  Complex Form Data Entry'!M131</f>
        <v>0</v>
      </c>
      <c r="T81" s="12"/>
    </row>
    <row r="82" spans="1:20" ht="13.5">
      <c r="A82" s="19"/>
      <c r="B82" s="415" t="s">
        <v>26</v>
      </c>
      <c r="C82" s="416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8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9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0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4" ref="I83:S83">SUM(I76:I82)</f>
        <v>0</v>
      </c>
      <c r="J83" s="63">
        <f t="shared" si="14"/>
        <v>0</v>
      </c>
      <c r="K83" s="63">
        <f t="shared" si="14"/>
        <v>0</v>
      </c>
      <c r="L83" s="63">
        <f t="shared" si="8"/>
        <v>0</v>
      </c>
      <c r="M83" s="63">
        <f t="shared" si="14"/>
        <v>0</v>
      </c>
      <c r="N83" s="63">
        <f t="shared" si="14"/>
        <v>0</v>
      </c>
      <c r="O83" s="63">
        <f t="shared" si="9"/>
        <v>0</v>
      </c>
      <c r="P83" s="63">
        <f>SUM(P76:P82)</f>
        <v>0</v>
      </c>
      <c r="Q83" s="63">
        <f>SUM(Q76:Q82)</f>
        <v>0</v>
      </c>
      <c r="R83" s="63">
        <f t="shared" si="10"/>
        <v>0</v>
      </c>
      <c r="S83" s="64">
        <f t="shared" si="14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8"/>
        <v>0</v>
      </c>
      <c r="M84" s="61"/>
      <c r="N84" s="60"/>
      <c r="O84" s="80">
        <f t="shared" si="9"/>
        <v>0</v>
      </c>
      <c r="P84" s="60"/>
      <c r="Q84" s="60"/>
      <c r="R84" s="80">
        <f t="shared" si="10"/>
        <v>0</v>
      </c>
      <c r="S84" s="62"/>
      <c r="T84" s="12"/>
    </row>
    <row r="85" spans="1:20" ht="13.5">
      <c r="A85" s="412" t="str">
        <f>IF('2b.  Complex Form Data Entry'!E135="","   ",'2b.  Complex Form Data Entry'!E135)</f>
        <v xml:space="preserve">   </v>
      </c>
      <c r="B85" s="413"/>
      <c r="C85" s="414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8"/>
        <v>0</v>
      </c>
      <c r="M85" s="38"/>
      <c r="N85" s="38"/>
      <c r="O85" s="80">
        <f t="shared" si="9"/>
        <v>0</v>
      </c>
      <c r="P85" s="38"/>
      <c r="Q85" s="38"/>
      <c r="R85" s="80">
        <f t="shared" si="10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8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9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0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8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9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0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8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9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0"/>
        <v>0</v>
      </c>
      <c r="S88" s="104">
        <f>'2b.  Complex Form Data Entry'!M139</f>
        <v>0</v>
      </c>
      <c r="T88" s="12"/>
    </row>
    <row r="89" spans="1:20" ht="13.5">
      <c r="A89" s="19"/>
      <c r="B89" s="401" t="s">
        <v>55</v>
      </c>
      <c r="C89" s="402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8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9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0"/>
        <v>0</v>
      </c>
      <c r="S89" s="104">
        <f>'2b.  Complex Form Data Entry'!M140</f>
        <v>0</v>
      </c>
      <c r="T89" s="12"/>
    </row>
    <row r="90" spans="1:20" ht="13.5">
      <c r="A90" s="19"/>
      <c r="B90" s="403" t="s">
        <v>56</v>
      </c>
      <c r="C90" s="404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8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9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0"/>
        <v>0</v>
      </c>
      <c r="S90" s="104">
        <f>'2b.  Complex Form Data Entry'!M141</f>
        <v>0</v>
      </c>
      <c r="T90" s="12"/>
    </row>
    <row r="91" spans="1:20" ht="13.5">
      <c r="A91" s="19"/>
      <c r="B91" s="401" t="s">
        <v>57</v>
      </c>
      <c r="C91" s="402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8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9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0"/>
        <v>0</v>
      </c>
      <c r="S91" s="104">
        <f>'2b.  Complex Form Data Entry'!M142</f>
        <v>0</v>
      </c>
      <c r="T91" s="12"/>
    </row>
    <row r="92" spans="1:20" ht="13.5">
      <c r="A92" s="19"/>
      <c r="B92" s="415" t="s">
        <v>26</v>
      </c>
      <c r="C92" s="416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8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9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0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15" ref="I93:S93">SUM(I86:I92)</f>
        <v>0</v>
      </c>
      <c r="J93" s="63">
        <f t="shared" si="15"/>
        <v>0</v>
      </c>
      <c r="K93" s="63">
        <f t="shared" si="15"/>
        <v>0</v>
      </c>
      <c r="L93" s="63">
        <f t="shared" si="8"/>
        <v>0</v>
      </c>
      <c r="M93" s="63">
        <f t="shared" si="15"/>
        <v>0</v>
      </c>
      <c r="N93" s="63">
        <f t="shared" si="15"/>
        <v>0</v>
      </c>
      <c r="O93" s="63">
        <f t="shared" si="9"/>
        <v>0</v>
      </c>
      <c r="P93" s="63">
        <f>SUM(P86:P92)</f>
        <v>0</v>
      </c>
      <c r="Q93" s="63">
        <f>SUM(Q86:Q92)</f>
        <v>0</v>
      </c>
      <c r="R93" s="63">
        <f t="shared" si="10"/>
        <v>0</v>
      </c>
      <c r="S93" s="64">
        <f t="shared" si="15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8"/>
        <v>0</v>
      </c>
      <c r="M94" s="35"/>
      <c r="N94" s="34"/>
      <c r="O94" s="80">
        <f t="shared" si="9"/>
        <v>0</v>
      </c>
      <c r="P94" s="34"/>
      <c r="Q94" s="34"/>
      <c r="R94" s="80">
        <f t="shared" si="10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16" ref="I95:S95">I73+I63+I53+I43+I83+I93</f>
        <v>0</v>
      </c>
      <c r="J95" s="56">
        <f t="shared" si="16"/>
        <v>0</v>
      </c>
      <c r="K95" s="56">
        <f t="shared" si="16"/>
        <v>0</v>
      </c>
      <c r="L95" s="56">
        <f t="shared" si="8"/>
        <v>0</v>
      </c>
      <c r="M95" s="56">
        <f t="shared" si="16"/>
        <v>0</v>
      </c>
      <c r="N95" s="56">
        <f t="shared" si="16"/>
        <v>0</v>
      </c>
      <c r="O95" s="56">
        <f t="shared" si="9"/>
        <v>0</v>
      </c>
      <c r="P95" s="56">
        <f>P73+P63+P53+P43+P83+P93</f>
        <v>0</v>
      </c>
      <c r="Q95" s="56">
        <f>Q73+Q63+Q53+Q43+Q83+Q93</f>
        <v>0</v>
      </c>
      <c r="R95" s="56">
        <f t="shared" si="10"/>
        <v>0</v>
      </c>
      <c r="S95" s="65">
        <f t="shared" si="16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35" t="s">
        <v>133</v>
      </c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97" t="s">
        <v>31</v>
      </c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1"/>
    </row>
    <row r="100" spans="1:20" ht="3" customHeight="1" thickBot="1" thickTop="1">
      <c r="A100" s="444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1"/>
    </row>
    <row r="101" spans="1:19" ht="13.5">
      <c r="A101" s="454" t="s">
        <v>7</v>
      </c>
      <c r="B101" s="452"/>
      <c r="C101" s="452"/>
      <c r="D101" s="452"/>
      <c r="E101" s="452"/>
      <c r="F101" s="452"/>
      <c r="G101" s="452"/>
      <c r="H101" s="452"/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3"/>
    </row>
    <row r="102" spans="1:20" ht="13.5">
      <c r="A102" s="450" t="s">
        <v>0</v>
      </c>
      <c r="B102" s="451"/>
      <c r="C102" s="449" t="str">
        <f>IF('2b.  Complex Form Data Entry'!G11="","   ",'2b.  Complex Form Data Entry'!G11)</f>
        <v xml:space="preserve">   </v>
      </c>
      <c r="D102" s="449"/>
      <c r="E102" s="449"/>
      <c r="F102" s="449"/>
      <c r="G102" s="449"/>
      <c r="H102" s="449"/>
      <c r="I102" s="449"/>
      <c r="J102" s="44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5" t="s">
        <v>152</v>
      </c>
      <c r="B103" s="446"/>
      <c r="C103" s="456" t="str">
        <f>IF('2b.  Complex Form Data Entry'!G12="","   ",'2b.  Complex Form Data Entry'!G12)</f>
        <v xml:space="preserve">   </v>
      </c>
      <c r="D103" s="456"/>
      <c r="E103" s="456"/>
      <c r="F103" s="456"/>
      <c r="G103" s="456"/>
      <c r="H103" s="456"/>
      <c r="I103" s="456"/>
      <c r="J103" s="45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7" t="s">
        <v>2</v>
      </c>
      <c r="B104" s="448"/>
      <c r="C104" s="298" t="str">
        <f>IF('2b.  Complex Form Data Entry'!G15="","   ",'2b.  Complex Form Data Entry'!G15)</f>
        <v xml:space="preserve">   </v>
      </c>
      <c r="E104" s="298"/>
      <c r="F104" s="448" t="s">
        <v>8</v>
      </c>
      <c r="G104" s="448"/>
      <c r="H104" s="329" t="str">
        <f>IF('2b.  Complex Form Data Entry'!G15=""," ",'2b.  Complex Form Data Entry'!G16)</f>
        <v xml:space="preserve"> </v>
      </c>
      <c r="I104" s="298"/>
      <c r="J104" s="298"/>
      <c r="L104" s="446" t="s">
        <v>10</v>
      </c>
      <c r="M104" s="446"/>
      <c r="N104" s="446"/>
      <c r="O104" s="44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7" t="s">
        <v>3</v>
      </c>
      <c r="B105" s="448"/>
      <c r="C105" s="300"/>
      <c r="D105" s="298"/>
      <c r="E105" s="298"/>
      <c r="F105" s="448" t="s">
        <v>13</v>
      </c>
      <c r="G105" s="448"/>
      <c r="H105" s="298"/>
      <c r="I105" s="298"/>
      <c r="J105" s="298"/>
      <c r="L105" s="446" t="s">
        <v>9</v>
      </c>
      <c r="M105" s="446"/>
      <c r="N105" s="446"/>
      <c r="O105" s="44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393" t="str">
        <f>IF('2b.  Complex Form Data Entry'!G10=""," ",'2b.  Complex Form Data Entry'!G10)</f>
        <v xml:space="preserve"> </v>
      </c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4"/>
      <c r="T106" s="11"/>
    </row>
    <row r="107" spans="1:20" ht="13.5" thickBot="1">
      <c r="A107" s="332"/>
      <c r="B107" s="333"/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6"/>
      <c r="T107" s="11"/>
    </row>
    <row r="108" spans="1:20" ht="18.75" customHeight="1" thickBot="1" thickTop="1">
      <c r="A108" s="436" t="s">
        <v>15</v>
      </c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60" t="s">
        <v>18</v>
      </c>
      <c r="B112" s="461"/>
      <c r="C112" s="462"/>
      <c r="D112" s="424" t="s">
        <v>19</v>
      </c>
      <c r="E112" s="424" t="s">
        <v>5</v>
      </c>
      <c r="F112" s="418" t="s">
        <v>104</v>
      </c>
      <c r="G112" s="424" t="s">
        <v>11</v>
      </c>
      <c r="H112" s="457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20" t="str">
        <f>CONCATENATE(L34," Appropriation Change")</f>
        <v>2015 / 2016 Appropriation Change</v>
      </c>
      <c r="O112" s="303"/>
      <c r="P112" s="303"/>
      <c r="Q112" s="303"/>
      <c r="R112" s="428" t="s">
        <v>138</v>
      </c>
      <c r="S112" s="429"/>
      <c r="T112" s="42"/>
    </row>
    <row r="113" spans="1:20" ht="37.5" customHeight="1" thickBot="1">
      <c r="A113" s="463"/>
      <c r="B113" s="464"/>
      <c r="C113" s="465"/>
      <c r="D113" s="425"/>
      <c r="E113" s="425"/>
      <c r="F113" s="419"/>
      <c r="G113" s="425"/>
      <c r="H113" s="458"/>
      <c r="I113" s="316"/>
      <c r="J113" s="191" t="s">
        <v>24</v>
      </c>
      <c r="K113" s="287" t="str">
        <f>'2b.  Complex Form Data Entry'!H156</f>
        <v>Allocation Change</v>
      </c>
      <c r="L113" s="421"/>
      <c r="O113" s="303"/>
      <c r="P113" s="303"/>
      <c r="Q113" s="303"/>
      <c r="R113" s="430"/>
      <c r="S113" s="431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0">
        <f>'2b.  Complex Form Data Entry'!J157</f>
        <v>0</v>
      </c>
      <c r="S114" s="471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17" ref="L115:L120">J115+K115</f>
        <v>0</v>
      </c>
      <c r="O115" s="304"/>
      <c r="P115" s="304"/>
      <c r="Q115" s="304"/>
      <c r="R115" s="470">
        <f>'2b.  Complex Form Data Entry'!J158</f>
        <v>0</v>
      </c>
      <c r="S115" s="471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17"/>
        <v>0</v>
      </c>
      <c r="O116" s="304"/>
      <c r="P116" s="304"/>
      <c r="Q116" s="304"/>
      <c r="R116" s="470">
        <f>'2b.  Complex Form Data Entry'!J159</f>
        <v>0</v>
      </c>
      <c r="S116" s="471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17"/>
        <v>0</v>
      </c>
      <c r="O117" s="304"/>
      <c r="P117" s="304"/>
      <c r="Q117" s="304"/>
      <c r="R117" s="470">
        <f>'2b.  Complex Form Data Entry'!J160</f>
        <v>0</v>
      </c>
      <c r="S117" s="471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17"/>
        <v>0</v>
      </c>
      <c r="O118" s="304"/>
      <c r="P118" s="304"/>
      <c r="Q118" s="304"/>
      <c r="R118" s="470">
        <f>'2b.  Complex Form Data Entry'!J161</f>
        <v>0</v>
      </c>
      <c r="S118" s="471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17"/>
        <v>0</v>
      </c>
      <c r="O119" s="304"/>
      <c r="P119" s="304"/>
      <c r="Q119" s="304"/>
      <c r="R119" s="470">
        <f>'2b.  Complex Form Data Entry'!J162</f>
        <v>0</v>
      </c>
      <c r="S119" s="471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17"/>
        <v>0</v>
      </c>
      <c r="O120" s="305"/>
      <c r="P120" s="305"/>
      <c r="Q120" s="305"/>
      <c r="R120" s="472">
        <f>SUM(R114:S119)</f>
        <v>0</v>
      </c>
      <c r="S120" s="473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459" t="str">
        <f>IF('2b.  Complex Form Data Entry'!G39="Y","See note 5 below.",'2b.  Complex Form Data Entry'!D43)</f>
        <v>An NPV analysis was not performed because …</v>
      </c>
      <c r="C123" s="459"/>
      <c r="D123" s="459"/>
      <c r="E123" s="459"/>
      <c r="F123" s="459"/>
      <c r="G123" s="459"/>
      <c r="H123" s="459"/>
      <c r="I123" s="459"/>
      <c r="J123" s="459"/>
      <c r="K123" s="459"/>
      <c r="L123" s="459"/>
      <c r="M123" s="459"/>
      <c r="N123" s="459"/>
      <c r="O123" s="459"/>
      <c r="P123" s="459"/>
      <c r="Q123" s="459"/>
      <c r="R123" s="459"/>
      <c r="S123" s="459"/>
      <c r="T123" s="5"/>
    </row>
    <row r="124" spans="1:20" ht="13.5">
      <c r="A124" s="68" t="s">
        <v>112</v>
      </c>
      <c r="B124" s="432" t="s">
        <v>150</v>
      </c>
      <c r="C124" s="432"/>
      <c r="D124" s="432"/>
      <c r="E124" s="432"/>
      <c r="F124" s="432"/>
      <c r="G124" s="432"/>
      <c r="H124" s="432"/>
      <c r="I124" s="432"/>
      <c r="J124" s="432"/>
      <c r="K124" s="432"/>
      <c r="L124" s="432"/>
      <c r="M124" s="432"/>
      <c r="N124" s="432"/>
      <c r="O124" s="432"/>
      <c r="P124" s="432"/>
      <c r="Q124" s="432"/>
      <c r="R124" s="432"/>
      <c r="S124" s="432"/>
      <c r="T124" s="5"/>
    </row>
    <row r="125" spans="1:20" ht="14.25" customHeight="1">
      <c r="A125" s="69" t="s">
        <v>52</v>
      </c>
      <c r="B125" s="469" t="s">
        <v>116</v>
      </c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469"/>
      <c r="S125" s="469"/>
      <c r="T125" s="5"/>
    </row>
    <row r="126" spans="1:20" ht="16.5" customHeight="1">
      <c r="A126" s="69" t="s">
        <v>113</v>
      </c>
      <c r="B126" s="434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4"/>
      <c r="D126" s="434"/>
      <c r="E126" s="434"/>
      <c r="F126" s="434"/>
      <c r="G126" s="434"/>
      <c r="H126" s="434"/>
      <c r="I126" s="434"/>
      <c r="J126" s="434"/>
      <c r="K126" s="434"/>
      <c r="L126" s="434"/>
      <c r="M126" s="434"/>
      <c r="N126" s="434"/>
      <c r="O126" s="434"/>
      <c r="P126" s="434"/>
      <c r="Q126" s="434"/>
      <c r="R126" s="434"/>
      <c r="S126" s="434"/>
      <c r="T126" s="5"/>
    </row>
    <row r="127" spans="1:20" ht="14.25" customHeight="1">
      <c r="A127" s="67" t="s">
        <v>114</v>
      </c>
      <c r="B127" s="423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3"/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5"/>
    </row>
    <row r="128" spans="1:20" ht="16.5" customHeight="1">
      <c r="A128" s="67" t="s">
        <v>118</v>
      </c>
      <c r="B128" s="422" t="s">
        <v>111</v>
      </c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5"/>
    </row>
    <row r="129" spans="1:19" ht="14.25" customHeight="1">
      <c r="A129" s="67"/>
      <c r="B129" s="417" t="str">
        <f>'2b.  Complex Form Data Entry'!C174</f>
        <v>-</v>
      </c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</row>
    <row r="130" spans="1:19" ht="13.5">
      <c r="A130" s="67"/>
      <c r="B130" s="417" t="str">
        <f>'2b.  Complex Form Data Entry'!C175</f>
        <v xml:space="preserve">- </v>
      </c>
      <c r="C130" s="417"/>
      <c r="D130" s="417"/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</row>
    <row r="131" spans="1:19" ht="12.75" customHeight="1">
      <c r="A131" s="67"/>
      <c r="B131" s="417" t="str">
        <f>'2b.  Complex Form Data Entry'!C176</f>
        <v xml:space="preserve">- </v>
      </c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</row>
    <row r="132" spans="1:19" ht="15" customHeight="1">
      <c r="A132" s="67"/>
      <c r="B132" s="417" t="str">
        <f>'2b.  Complex Form Data Entry'!C177</f>
        <v xml:space="preserve">- </v>
      </c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</row>
    <row r="133" spans="1:20" ht="13.5">
      <c r="A133" s="67"/>
      <c r="B133" s="417" t="str">
        <f>'2b.  Complex Form Data Entry'!C178</f>
        <v xml:space="preserve">- </v>
      </c>
      <c r="C133" s="417"/>
      <c r="D133" s="417"/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5"/>
    </row>
    <row r="134" spans="1:19" ht="13.5">
      <c r="A134" s="67"/>
      <c r="B134" s="417"/>
      <c r="C134" s="417"/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</row>
    <row r="135" spans="1:19" ht="13.5">
      <c r="A135" t="str">
        <f>IF('2b.  Complex Form Data Entry'!C181=""," ","6.")</f>
        <v xml:space="preserve"> </v>
      </c>
      <c r="B135" s="417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</row>
    <row r="136" spans="1:19" ht="13.5">
      <c r="A136" s="69"/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</row>
    <row r="137" spans="1:19" ht="13.5">
      <c r="A137" s="69"/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YQKKTEHHRR7V-1353-894</_dlc_DocId>
    <_dlc_DocIdUrl xmlns="cfc4bdfe-72e7-4bcf-8777-527aa6965755">
      <Url>https://kcmicrosoftonlinecom-38.sharepoint.microsoftonline.com/FMD/Legislation2015/_layouts/15/DocIdRedir.aspx?ID=YQKKTEHHRR7V-1353-894</Url>
      <Description>YQKKTEHHRR7V-1353-894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0a5e25848613952f2653ed39b80c4f9c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55a766e341d1f3c357422c136e8ac72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http://schemas.microsoft.com/office/2006/metadata/properties"/>
    <ds:schemaRef ds:uri="http://purl.org/dc/dcmitype/"/>
    <ds:schemaRef ds:uri="http://purl.org/dc/terms/"/>
    <ds:schemaRef ds:uri="cfc4bdfe-72e7-4bcf-8777-527aa696575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516f40b-13c9-483a-b8d0-25e20c0c5f6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98D6A69-D209-4167-B1B5-6CAF9CEAB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Way, Nicole</cp:lastModifiedBy>
  <cp:lastPrinted>2015-03-19T18:52:03Z</cp:lastPrinted>
  <dcterms:created xsi:type="dcterms:W3CDTF">1999-06-02T23:29:55Z</dcterms:created>
  <dcterms:modified xsi:type="dcterms:W3CDTF">2016-02-17T19:23:21Z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7d4dadf5-e91c-469f-b666-59cda6ec09a8</vt:lpwstr>
  </property>
  <property fmtid="{D5CDD505-2E9C-101B-9397-08002B2CF9AE}" pid="4" name="ContentTypeId">
    <vt:lpwstr>0x01010055F3145C9B4BC643A0A9D21F052A005B</vt:lpwstr>
  </property>
</Properties>
</file>