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6180" tabRatio="584" firstSheet="2" activeTab="2"/>
  </bookViews>
  <sheets>
    <sheet name="2007 Omnibus 2006 Carryover" sheetId="1" r:id="rId1"/>
    <sheet name="Fiscal Note A-2" sheetId="2" r:id="rId2"/>
    <sheet name="2007 Financial Plan" sheetId="3" r:id="rId3"/>
  </sheets>
  <externalReferences>
    <externalReference r:id="rId6"/>
    <externalReference r:id="rId7"/>
    <externalReference r:id="rId8"/>
    <externalReference r:id="rId9"/>
  </externalReferences>
  <definedNames>
    <definedName name="a" localSheetId="0" hidden="1">{"Dis",#N/A,FALSE,"ReorgRevisted"}</definedName>
    <definedName name="a" localSheetId="1" hidden="1">{"Dis",#N/A,FALSE,"ReorgRevisted"}</definedName>
    <definedName name="a" hidden="1">{"Dis",#N/A,FALSE,"ReorgRevisted"}</definedName>
    <definedName name="aa" localSheetId="0" hidden="1">{"NonWhole",#N/A,FALSE,"ReorgRevisted"}</definedName>
    <definedName name="aa" localSheetId="1" hidden="1">{"NonWhole",#N/A,FALSE,"ReorgRevisted"}</definedName>
    <definedName name="aa" hidden="1">{"NonWhole",#N/A,FALSE,"ReorgRevisted"}</definedName>
    <definedName name="aaaaaaaa" localSheetId="0" hidden="1">{"Dis",#N/A,FALSE,"ReorgRevisted"}</definedName>
    <definedName name="aaaaaaaa" localSheetId="1" hidden="1">{"Dis",#N/A,FALSE,"ReorgRevisted"}</definedName>
    <definedName name="aaaaaaaa" hidden="1">{"Dis",#N/A,FALSE,"ReorgRevisted"}</definedName>
    <definedName name="ab" localSheetId="0" hidden="1">{"cxtransfer",#N/A,FALSE,"ReorgRevisted"}</definedName>
    <definedName name="ab" localSheetId="1" hidden="1">{"cxtransfer",#N/A,FALSE,"ReorgRevisted"}</definedName>
    <definedName name="ab" hidden="1">{"cxtransfer",#N/A,FALSE,"ReorgRevisted"}</definedName>
    <definedName name="abcd" localSheetId="0" hidden="1">{"cxtransfer",#N/A,FALSE,"ReorgRevisted"}</definedName>
    <definedName name="abcd" localSheetId="1" hidden="1">{"cxtransfer",#N/A,FALSE,"ReorgRevisted"}</definedName>
    <definedName name="abcd" hidden="1">{"cxtransfer",#N/A,FALSE,"ReorgRevisted"}</definedName>
    <definedName name="abcde" localSheetId="0" hidden="1">{"cxtransfer",#N/A,FALSE,"ReorgRevisted"}</definedName>
    <definedName name="abcde" localSheetId="1" hidden="1">{"cxtransfer",#N/A,FALSE,"ReorgRevisted"}</definedName>
    <definedName name="abcde" hidden="1">{"cxtransfer",#N/A,FALSE,"ReorgRevisted"}</definedName>
    <definedName name="actual">#REF!</definedName>
    <definedName name="ActualFundBalance">#REF!</definedName>
    <definedName name="AdoptedFundBalance">#REF!</definedName>
    <definedName name="agingtot">'[4]original TA contracts'!#REF!</definedName>
    <definedName name="all_other_reduction">'[1]2001 Final Target Reductions'!#REF!</definedName>
    <definedName name="Appro">#REF!</definedName>
    <definedName name="April">#REF!,#REF!,#REF!,#REF!,#REF!,#REF!</definedName>
    <definedName name="asfda" localSheetId="0" hidden="1">{"NonWhole",#N/A,FALSE,"ReorgRevisted"}</definedName>
    <definedName name="asfda" localSheetId="1" hidden="1">{"NonWhole",#N/A,FALSE,"ReorgRevisted"}</definedName>
    <definedName name="asfda" hidden="1">{"NonWhole",#N/A,FALSE,"ReorgRevisted"}</definedName>
    <definedName name="August">#REF!,#REF!,#REF!,#REF!,#REF!,#REF!</definedName>
    <definedName name="av" localSheetId="0" hidden="1">{"NonWhole",#N/A,FALSE,"ReorgRevisted"}</definedName>
    <definedName name="av" localSheetId="1" hidden="1">{"NonWhole",#N/A,FALSE,"ReorgRevisted"}</definedName>
    <definedName name="av" hidden="1">{"NonWhole",#N/A,FALSE,"ReorgRevisted"}</definedName>
    <definedName name="b" localSheetId="0" hidden="1">{"Dis",#N/A,FALSE,"ReorgRevisted"}</definedName>
    <definedName name="b" localSheetId="1" hidden="1">{"Dis",#N/A,FALSE,"ReorgRevisted"}</definedName>
    <definedName name="b" hidden="1">{"Dis",#N/A,FALSE,"ReorgRevisted"}</definedName>
    <definedName name="bt" localSheetId="0" hidden="1">{"Dis",#N/A,FALSE,"ReorgRevisted"}</definedName>
    <definedName name="bt" localSheetId="1" hidden="1">{"Dis",#N/A,FALSE,"ReorgRevisted"}</definedName>
    <definedName name="bt" hidden="1">{"Dis",#N/A,FALSE,"ReorgRevisted"}</definedName>
    <definedName name="BTT" localSheetId="0" hidden="1">{"NonWhole",#N/A,FALSE,"ReorgRevisted"}</definedName>
    <definedName name="BTT" localSheetId="1" hidden="1">{"NonWhole",#N/A,FALSE,"ReorgRevisted"}</definedName>
    <definedName name="BTT" hidden="1">{"NonWhole",#N/A,FALSE,"ReorgRevisted"}</definedName>
    <definedName name="Carryover">#REF!</definedName>
    <definedName name="CarryOver_2005">#REF!</definedName>
    <definedName name="cj" localSheetId="0" hidden="1">{"Dis",#N/A,FALSE,"ReorgRevisted"}</definedName>
    <definedName name="cj" localSheetId="1" hidden="1">{"Dis",#N/A,FALSE,"ReorgRevisted"}</definedName>
    <definedName name="cj" hidden="1">{"Dis",#N/A,FALSE,"ReorgRevisted"}</definedName>
    <definedName name="cjp" localSheetId="0" hidden="1">{"cxtransfer",#N/A,FALSE,"ReorgRevisted"}</definedName>
    <definedName name="cjp" localSheetId="1" hidden="1">{"cxtransfer",#N/A,FALSE,"ReorgRevisted"}</definedName>
    <definedName name="cjp" hidden="1">{"cxtransfer",#N/A,FALSE,"ReorgRevisted"}</definedName>
    <definedName name="cjpf" localSheetId="0" hidden="1">{"Whole",#N/A,FALSE,"ReorgRevisted"}</definedName>
    <definedName name="cjpf" localSheetId="1" hidden="1">{"Whole",#N/A,FALSE,"ReorgRevisted"}</definedName>
    <definedName name="cjpf" hidden="1">{"Whole",#N/A,FALSE,"ReorgRevisted"}</definedName>
    <definedName name="cjpf1" localSheetId="0" hidden="1">{"Whole",#N/A,FALSE,"ReorgRevisted"}</definedName>
    <definedName name="cjpf1" localSheetId="1" hidden="1">{"Whole",#N/A,FALSE,"ReorgRevisted"}</definedName>
    <definedName name="cjpf1" hidden="1">{"Whole",#N/A,FALSE,"ReorgRevisted"}</definedName>
    <definedName name="criminal" localSheetId="0" hidden="1">{"NonWhole",#N/A,FALSE,"ReorgRevisted"}</definedName>
    <definedName name="criminal" localSheetId="1" hidden="1">{"NonWhole",#N/A,FALSE,"ReorgRevisted"}</definedName>
    <definedName name="criminal" hidden="1">{"NonWhole",#N/A,FALSE,"ReorgRevisted"}</definedName>
    <definedName name="CSD_Reduction">'[1]2001 Final Target Reductions'!#REF!</definedName>
    <definedName name="December">#REF!,#REF!,#REF!,#REF!,#REF!,#REF!,#REF!</definedName>
    <definedName name="donya" localSheetId="0" hidden="1">{"Whole",#N/A,FALSE,"ReorgRevisted"}</definedName>
    <definedName name="donya" localSheetId="1" hidden="1">{"Whole",#N/A,FALSE,"ReorgRevisted"}</definedName>
    <definedName name="donya" hidden="1">{"Whole",#N/A,FALSE,"ReorgRevisted"}</definedName>
    <definedName name="efg" localSheetId="0" hidden="1">{"cxtransfer",#N/A,FALSE,"ReorgRevisted"}</definedName>
    <definedName name="efg" localSheetId="1" hidden="1">{"cxtransfer",#N/A,FALSE,"ReorgRevisted"}</definedName>
    <definedName name="efg" hidden="1">{"cxtransfer",#N/A,FALSE,"ReorgRevisted"}</definedName>
    <definedName name="EstimatedFundBalance">#REF!</definedName>
    <definedName name="February">#REF!,#REF!,#REF!,#REF!,#REF!,#REF!</definedName>
    <definedName name="Financial_Plan">#REF!</definedName>
    <definedName name="Footnote">#REF!</definedName>
    <definedName name="form" localSheetId="0" hidden="1">{"Dis",#N/A,FALSE,"ReorgRevisted"}</definedName>
    <definedName name="form" localSheetId="1" hidden="1">{"Dis",#N/A,FALSE,"ReorgRevisted"}</definedName>
    <definedName name="form" hidden="1">{"Dis",#N/A,FALSE,"ReorgRevisted"}</definedName>
    <definedName name="form4a" localSheetId="0" hidden="1">{"Dis",#N/A,FALSE,"ReorgRevisted"}</definedName>
    <definedName name="form4a" localSheetId="1" hidden="1">{"Dis",#N/A,FALSE,"ReorgRevisted"}</definedName>
    <definedName name="form4a" hidden="1">{"Dis",#N/A,FALSE,"ReorgRevisted"}</definedName>
    <definedName name="Form5" localSheetId="0" hidden="1">{"cxtransfer",#N/A,FALSE,"ReorgRevisted"}</definedName>
    <definedName name="Form5" localSheetId="1" hidden="1">{"cxtransfer",#N/A,FALSE,"ReorgRevisted"}</definedName>
    <definedName name="Form5" hidden="1">{"cxtransfer",#N/A,FALSE,"ReorgRevisted"}</definedName>
    <definedName name="fr" localSheetId="0" hidden="1">{"NonWhole",#N/A,FALSE,"ReorgRevisted"}</definedName>
    <definedName name="fr" localSheetId="1" hidden="1">{"NonWhole",#N/A,FALSE,"ReorgRevisted"}</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localSheetId="0" hidden="1">{"Dis",#N/A,FALSE,"ReorgRevisted"}</definedName>
    <definedName name="FS" localSheetId="1" hidden="1">{"Dis",#N/A,FALSE,"ReorgRevisted"}</definedName>
    <definedName name="FS" hidden="1">{"Dis",#N/A,FALSE,"ReorgRevisted"}</definedName>
    <definedName name="gg" localSheetId="0" hidden="1">{"Dis",#N/A,FALSE,"ReorgRevisted"}</definedName>
    <definedName name="gg" localSheetId="1" hidden="1">{"Dis",#N/A,FALSE,"ReorgRevisted"}</definedName>
    <definedName name="gg" hidden="1">{"Dis",#N/A,FALSE,"ReorgRevisted"}</definedName>
    <definedName name="housingtot">'[4]original TA contracts'!#REF!</definedName>
    <definedName name="human_service_reduction">'[1]2001 Final Target Reductions'!#REF!</definedName>
    <definedName name="iii" localSheetId="0" hidden="1">{"Dis",#N/A,FALSE,"ReorgRevisted"}</definedName>
    <definedName name="iii" localSheetId="1" hidden="1">{"Dis",#N/A,FALSE,"ReorgRevisted"}</definedName>
    <definedName name="iii" hidden="1">{"Dis",#N/A,FALSE,"ReorgRevisted"}</definedName>
    <definedName name="inn" localSheetId="0" hidden="1">{"NonWhole",#N/A,FALSE,"ReorgRevisted"}</definedName>
    <definedName name="inn" localSheetId="1" hidden="1">{"NonWhole",#N/A,FALSE,"ReorgRevisted"}</definedName>
    <definedName name="inn" hidden="1">{"NonWhole",#N/A,FALSE,"ReorgRevisted"}</definedName>
    <definedName name="January">#REF!,#REF!,#REF!,#REF!,#REF!,#REF!</definedName>
    <definedName name="July">#REF!,#REF!,#REF!,#REF!,#REF!,#REF!</definedName>
    <definedName name="June">#REF!,#REF!,#REF!,#REF!,#REF!,#REF!</definedName>
    <definedName name="k" localSheetId="0" hidden="1">{"NonWhole",#N/A,FALSE,"ReorgRevisted"}</definedName>
    <definedName name="k" localSheetId="1" hidden="1">{"NonWhole",#N/A,FALSE,"ReorgRevisted"}</definedName>
    <definedName name="k" hidden="1">{"NonWhole",#N/A,FALSE,"ReorgRevisted"}</definedName>
    <definedName name="kk" localSheetId="0" hidden="1">{"cxtransfer",#N/A,FALSE,"ReorgRevisted"}</definedName>
    <definedName name="kk" localSheetId="1" hidden="1">{"cxtransfer",#N/A,FALSE,"ReorgRevisted"}</definedName>
    <definedName name="kk" hidden="1">{"cxtransfer",#N/A,FALSE,"ReorgRevisted"}</definedName>
    <definedName name="LSJ_reduction">'[1]2001 Final Target Reductions'!#REF!</definedName>
    <definedName name="mandatory_adds">'[1]2001 Final Target Reductions'!#REF!</definedName>
    <definedName name="March">#REF!,#REF!,#REF!,#REF!,#REF!,#REF!</definedName>
    <definedName name="May">#REF!,#REF!,#REF!,#REF!,#REF!,#REF!</definedName>
    <definedName name="mental" localSheetId="0" hidden="1">{"NonWhole",#N/A,FALSE,"ReorgRevisted"}</definedName>
    <definedName name="mental" localSheetId="1" hidden="1">{"NonWhole",#N/A,FALSE,"ReorgRevisted"}</definedName>
    <definedName name="mental" hidden="1">{"NonWhole",#N/A,FALSE,"ReorgRevisted"}</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localSheetId="0" hidden="1">{"cxtransfer",#N/A,FALSE,"ReorgRevisted"}</definedName>
    <definedName name="ob" localSheetId="1" hidden="1">{"cxtransfer",#N/A,FALSE,"ReorgRevisted"}</definedName>
    <definedName name="ob" hidden="1">{"cxtransfer",#N/A,FALSE,"ReorgRevisted"}</definedName>
    <definedName name="October">#REF!,#REF!,#REF!,#REF!,#REF!,#REF!</definedName>
    <definedName name="overhead_reduction">'[1]2001 Final Target Reductions'!#REF!</definedName>
    <definedName name="p" localSheetId="0" hidden="1">{"Dis",#N/A,FALSE,"ReorgRevisted"}</definedName>
    <definedName name="p" localSheetId="1" hidden="1">{"Dis",#N/A,FALSE,"ReorgRevisted"}</definedName>
    <definedName name="p" hidden="1">{"Dis",#N/A,FALSE,"ReorgRevisted"}</definedName>
    <definedName name="_xlnm.Print_Area" localSheetId="2">'2007 Financial Plan'!$A$1:$G$42</definedName>
    <definedName name="Projected2FundBalance">#REF!</definedName>
    <definedName name="Projected3FundBalance">#REF!</definedName>
    <definedName name="ProjectedFundBalance">#REF!</definedName>
    <definedName name="ProposedExpenditure">#REF!</definedName>
    <definedName name="ProposedRevenue">#REF!</definedName>
    <definedName name="qqq" localSheetId="0" hidden="1">{"Dis",#N/A,FALSE,"ReorgRevisted"}</definedName>
    <definedName name="qqq" localSheetId="1" hidden="1">{"Dis",#N/A,FALSE,"ReorgRevisted"}</definedName>
    <definedName name="qqq" hidden="1">{"Dis",#N/A,FALSE,"ReorgRevisted"}</definedName>
    <definedName name="qqqqq" localSheetId="0" hidden="1">{"Dis",#N/A,FALSE,"ReorgRevisted"}</definedName>
    <definedName name="qqqqq" localSheetId="1" hidden="1">{"Dis",#N/A,FALSE,"ReorgRevisted"}</definedName>
    <definedName name="qqqqq" hidden="1">{"Dis",#N/A,FALSE,"ReorgRevisted"}</definedName>
    <definedName name="re" localSheetId="0" hidden="1">{"Dis",#N/A,FALSE,"ReorgRevisted"}</definedName>
    <definedName name="re" localSheetId="1" hidden="1">{"Dis",#N/A,FALSE,"ReorgRevisted"}</definedName>
    <definedName name="re" hidden="1">{"Dis",#N/A,FALSE,"ReorgRevisted"}</definedName>
    <definedName name="rename" localSheetId="0" hidden="1">{"NonWhole",#N/A,FALSE,"ReorgRevisted"}</definedName>
    <definedName name="rename" localSheetId="1" hidden="1">{"NonWhole",#N/A,FALSE,"ReorgRevisted"}</definedName>
    <definedName name="rename" hidden="1">{"NonWhole",#N/A,FALSE,"ReorgRevisted"}</definedName>
    <definedName name="Revenue_Percent_Exemption">'[1]2001 Final Target Reductions'!#REF!</definedName>
    <definedName name="rod" localSheetId="0" hidden="1">{"NonWhole",#N/A,FALSE,"ReorgRevisted"}</definedName>
    <definedName name="rod" localSheetId="1" hidden="1">{"NonWhole",#N/A,FALSE,"ReorgRevisted"}</definedName>
    <definedName name="rod" hidden="1">{"NonWhole",#N/A,FALSE,"ReorgRevisted"}</definedName>
    <definedName name="September">#REF!,#REF!,#REF!,#REF!,#REF!,#REF!</definedName>
    <definedName name="sick.sick" localSheetId="0" hidden="1">{"Whole",#N/A,FALSE,"ReorgRevisted"}</definedName>
    <definedName name="sick.sick" localSheetId="1" hidden="1">{"Whole",#N/A,FALSE,"ReorgRevisted"}</definedName>
    <definedName name="sick.sick" hidden="1">{"Whole",#N/A,FALSE,"ReorgRevisted"}</definedName>
    <definedName name="sod" localSheetId="0" hidden="1">{"NonWhole",#N/A,FALSE,"ReorgRevisted"}</definedName>
    <definedName name="sod" localSheetId="1" hidden="1">{"NonWhole",#N/A,FALSE,"ReorgRevisted"}</definedName>
    <definedName name="sod" hidden="1">{"NonWhole",#N/A,FALSE,"ReorgRevisted"}</definedName>
    <definedName name="steps" localSheetId="0" hidden="1">{"cxtransfer",#N/A,FALSE,"ReorgRevisted"}</definedName>
    <definedName name="steps" localSheetId="1" hidden="1">{"cxtransfer",#N/A,FALSE,"ReorgRevisted"}</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otal_PSQ">'[1]2001 Final Target Reductions'!#REF!</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localSheetId="0" hidden="1">{"cxtransfer",#N/A,FALSE,"ReorgRevisted"}</definedName>
    <definedName name="v" localSheetId="1" hidden="1">{"cxtransfer",#N/A,FALSE,"ReorgRevisted"}</definedName>
    <definedName name="v" hidden="1">{"cxtransfer",#N/A,FALSE,"ReorgRevisted"}</definedName>
    <definedName name="w" localSheetId="0" hidden="1">{"Dis",#N/A,FALSE,"ReorgRevisted"}</definedName>
    <definedName name="w" localSheetId="1" hidden="1">{"Dis",#N/A,FALSE,"ReorgRevisted"}</definedName>
    <definedName name="w" hidden="1">{"Dis",#N/A,FALSE,"ReorgRevisted"}</definedName>
    <definedName name="w1" localSheetId="0" hidden="1">{"cxtransfer",#N/A,FALSE,"ReorgRevisted"}</definedName>
    <definedName name="w1" localSheetId="1" hidden="1">{"cxtransfer",#N/A,FALSE,"ReorgRevisted"}</definedName>
    <definedName name="w1" hidden="1">{"cxtransfer",#N/A,FALSE,"ReorgRevisted"}</definedName>
    <definedName name="w2" localSheetId="0" hidden="1">{"cxtransfer",#N/A,FALSE,"ReorgRevisted"}</definedName>
    <definedName name="w2" localSheetId="1" hidden="1">{"cxtransfer",#N/A,FALSE,"ReorgRevisted"}</definedName>
    <definedName name="w2" hidden="1">{"cxtransfer",#N/A,FALSE,"ReorgRevisted"}</definedName>
    <definedName name="wa" localSheetId="0" hidden="1">{"Dis",#N/A,FALSE,"ReorgRevisted"}</definedName>
    <definedName name="wa" localSheetId="1" hidden="1">{"Dis",#N/A,FALSE,"ReorgRevisted"}</definedName>
    <definedName name="wa" hidden="1">{"Dis",#N/A,FALSE,"ReorgRevisted"}</definedName>
    <definedName name="waa" localSheetId="0" hidden="1">{"Dis",#N/A,FALSE,"ReorgRevisted"}</definedName>
    <definedName name="waa" localSheetId="1"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localSheetId="0" hidden="1">{"cxtransfer",#N/A,FALSE,"ReorgRevisted"}</definedName>
    <definedName name="wrn.CX." localSheetId="1" hidden="1">{"cxtransfer",#N/A,FALSE,"ReorgRevisted"}</definedName>
    <definedName name="wrn.CX." hidden="1">{"cxtransfer",#N/A,FALSE,"ReorgRevisted"}</definedName>
    <definedName name="wrn.NonWholeReport." localSheetId="0" hidden="1">{"NonWhole",#N/A,FALSE,"ReorgRevisted"}</definedName>
    <definedName name="wrn.NonWholeReport." localSheetId="1" hidden="1">{"NonWhole",#N/A,FALSE,"ReorgRevisted"}</definedName>
    <definedName name="wrn.NonWholeReport." hidden="1">{"NonWhole",#N/A,FALSE,"ReorgRevisted"}</definedName>
    <definedName name="wrn.RprtDis." localSheetId="0" hidden="1">{"Dis",#N/A,FALSE,"ReorgRevisted"}</definedName>
    <definedName name="wrn.RprtDis." localSheetId="1" hidden="1">{"Dis",#N/A,FALSE,"ReorgRevisted"}</definedName>
    <definedName name="wrn.RprtDis." hidden="1">{"Dis",#N/A,FALSE,"ReorgRevisted"}</definedName>
    <definedName name="wrn.WholeReport." localSheetId="0" hidden="1">{"Whole",#N/A,FALSE,"ReorgRevisted"}</definedName>
    <definedName name="wrn.WholeReport." localSheetId="1" hidden="1">{"Whole",#N/A,FALSE,"ReorgRevisted"}</definedName>
    <definedName name="wrn.WholeReport." hidden="1">{"Whole",#N/A,FALSE,"ReorgRevisted"}</definedName>
    <definedName name="ws" localSheetId="0" hidden="1">{"Dis",#N/A,FALSE,"ReorgRevisted"}</definedName>
    <definedName name="ws" localSheetId="1" hidden="1">{"Dis",#N/A,FALSE,"ReorgRevisted"}</definedName>
    <definedName name="ws" hidden="1">{"Dis",#N/A,FALSE,"ReorgRevisted"}</definedName>
    <definedName name="x" localSheetId="0" hidden="1">{"cxtransfer",#N/A,FALSE,"ReorgRevisted"}</definedName>
    <definedName name="x" localSheetId="1" hidden="1">{"cxtransfer",#N/A,FALSE,"ReorgRevisted"}</definedName>
    <definedName name="x" hidden="1">{"cxtransfer",#N/A,FALSE,"ReorgRevisted"}</definedName>
    <definedName name="xxx" localSheetId="0" hidden="1">{"Dis",#N/A,FALSE,"ReorgRevisted"}</definedName>
    <definedName name="xxx" localSheetId="1" hidden="1">{"Dis",#N/A,FALSE,"ReorgRevisted"}</definedName>
    <definedName name="xxx" hidden="1">{"Dis",#N/A,FALSE,"ReorgRevisted"}</definedName>
    <definedName name="y" localSheetId="0" hidden="1">{"cxtransfer",#N/A,FALSE,"ReorgRevisted"}</definedName>
    <definedName name="y" localSheetId="1" hidden="1">{"cxtransfer",#N/A,FALSE,"ReorgRevisted"}</definedName>
    <definedName name="y" hidden="1">{"cxtransfer",#N/A,FALSE,"ReorgRevisted"}</definedName>
    <definedName name="year">#REF!</definedName>
    <definedName name="yes" localSheetId="0" hidden="1">{"Dis",#N/A,FALSE,"ReorgRevisted"}</definedName>
    <definedName name="yes" localSheetId="1" hidden="1">{"Dis",#N/A,FALSE,"ReorgRevisted"}</definedName>
    <definedName name="yes" hidden="1">{"Dis",#N/A,FALSE,"ReorgRevisted"}</definedName>
    <definedName name="yr">#REF!</definedName>
    <definedName name="Z_AED3D5D0_B45D_41C6_B8D8_9143E07EEF15_.wvu.PrintArea" localSheetId="0" hidden="1">'2007 Omnibus 2006 Carryover'!$A$1:$I$42</definedName>
    <definedName name="za" localSheetId="0" hidden="1">{"cxtransfer",#N/A,FALSE,"ReorgRevisted"}</definedName>
    <definedName name="za" localSheetId="1" hidden="1">{"cxtransfer",#N/A,FALSE,"ReorgRevisted"}</definedName>
    <definedName name="za" hidden="1">{"cxtransfer",#N/A,FALSE,"ReorgRevisted"}</definedName>
    <definedName name="zz" localSheetId="0" hidden="1">{"Dis",#N/A,FALSE,"ReorgRevisted"}</definedName>
    <definedName name="zz" localSheetId="1" hidden="1">{"Dis",#N/A,FALSE,"ReorgRevisted"}</definedName>
    <definedName name="zz" hidden="1">{"Dis",#N/A,FALSE,"ReorgRevisted"}</definedName>
    <definedName name="zzz" localSheetId="0" hidden="1">{"cxtransfer",#N/A,FALSE,"ReorgRevisted"}</definedName>
    <definedName name="zzz" localSheetId="1" hidden="1">{"cxtransfer",#N/A,FALSE,"ReorgRevisted"}</definedName>
    <definedName name="zzz" hidden="1">{"cxtransfer",#N/A,FALSE,"ReorgRevisted"}</definedName>
  </definedNames>
  <calcPr fullCalcOnLoad="1"/>
</workbook>
</file>

<file path=xl/sharedStrings.xml><?xml version="1.0" encoding="utf-8"?>
<sst xmlns="http://schemas.openxmlformats.org/spreadsheetml/2006/main" count="172" uniqueCount="142">
  <si>
    <t>4.  Value of committed projects which were not completed by the end of 2006 and it includes $ 4,206 of sub 2461.</t>
  </si>
  <si>
    <t>The FHCD Fund has prior year funds from projects which need to be carried over into 2007. The carryover appropriation will increase the budget authority for FHCD to allow active projects funded in prior years to expend their funds.</t>
  </si>
  <si>
    <t>Title:   To reappropriate unexpended project budgets carried over from 2006.</t>
  </si>
  <si>
    <t>Ordinance/Motion No.   2007 3rd Quarter Omnibus</t>
  </si>
  <si>
    <t>Note Reviewed By:  Dick Woo</t>
  </si>
  <si>
    <t xml:space="preserve">4.  Expenditure is based on the actual amounts available to expend in each budgeted project. Elapsed time to complete varies significantly so no outyear - </t>
  </si>
  <si>
    <t>3. The carry forward revenues are based on the actual balances yet to be drawn down for each project.  No out year estimate is made because amounts -</t>
  </si>
  <si>
    <t>Date Prepared:  07/18/2007</t>
  </si>
  <si>
    <t>2006 Project Carryover balance includes $ 4,206 of sub Fund 2461</t>
  </si>
  <si>
    <t>Impact of the above legislation on the fiscal affairs of King County is estimated to be:</t>
  </si>
  <si>
    <t>2007 Omnibus Nomination Form</t>
  </si>
  <si>
    <r>
      <t xml:space="preserve">2006 Actual </t>
    </r>
    <r>
      <rPr>
        <b/>
        <vertAlign val="superscript"/>
        <sz val="12"/>
        <rFont val="Times New Roman"/>
        <family val="1"/>
      </rPr>
      <t>1</t>
    </r>
  </si>
  <si>
    <r>
      <t>2007 Adopted</t>
    </r>
    <r>
      <rPr>
        <b/>
        <vertAlign val="superscript"/>
        <sz val="12"/>
        <rFont val="Times New Roman"/>
        <family val="1"/>
      </rPr>
      <t>2</t>
    </r>
  </si>
  <si>
    <t xml:space="preserve">2007 Revised  </t>
  </si>
  <si>
    <r>
      <t xml:space="preserve">2007 Estimated </t>
    </r>
    <r>
      <rPr>
        <b/>
        <vertAlign val="superscript"/>
        <sz val="12"/>
        <rFont val="Times New Roman"/>
        <family val="1"/>
      </rPr>
      <t>3</t>
    </r>
  </si>
  <si>
    <t xml:space="preserve">* Community Development Block Grant </t>
  </si>
  <si>
    <t>Congressional action increased CDBG  entitlement by 4.4%.</t>
  </si>
  <si>
    <t>Congressional action reduced HOME entitlement by 9.3%.</t>
  </si>
  <si>
    <t>Difference between actual and projected State award.</t>
  </si>
  <si>
    <t>The adopted Budget included $ 5,893 which when added to the $85,210 will give the $91,103 decreased expenditure request to be done in the third quarter to match net revenue decrease.</t>
  </si>
  <si>
    <t>Estimated Underexpenditures</t>
  </si>
  <si>
    <r>
      <t xml:space="preserve">* Revenues associated with HUD letter of credit </t>
    </r>
    <r>
      <rPr>
        <vertAlign val="superscript"/>
        <sz val="8"/>
        <rFont val="Arial"/>
        <family val="2"/>
      </rPr>
      <t>5</t>
    </r>
  </si>
  <si>
    <t>3.  2007 Estimated is based on the 2007 revenue in HUD's Letter of credit and WA State Awards.</t>
  </si>
  <si>
    <t>5.  Revenue balances in HUD letter of credit to be drawn down as committed projects expend in 2007.</t>
  </si>
  <si>
    <t>*  2006 Carryover of Project Balances</t>
  </si>
  <si>
    <t>2006 Project Carryover balance</t>
  </si>
  <si>
    <t xml:space="preserve">Please provide an explanation as to the necessity for your request. </t>
  </si>
  <si>
    <t>Federal Housing and Community Development Fund supplemental appropriation.</t>
  </si>
  <si>
    <t>Additional information provided in Attachment A-2</t>
  </si>
  <si>
    <r>
      <t>1st Year</t>
    </r>
    <r>
      <rPr>
        <vertAlign val="superscript"/>
        <sz val="10.5"/>
        <rFont val="Univers"/>
        <family val="2"/>
      </rPr>
      <t xml:space="preserve"> 3</t>
    </r>
  </si>
  <si>
    <r>
      <t>2nd Year</t>
    </r>
    <r>
      <rPr>
        <vertAlign val="superscript"/>
        <sz val="10.5"/>
        <rFont val="Univers"/>
        <family val="2"/>
      </rPr>
      <t xml:space="preserve"> 3</t>
    </r>
  </si>
  <si>
    <r>
      <t>3rd Year</t>
    </r>
    <r>
      <rPr>
        <vertAlign val="superscript"/>
        <sz val="10.5"/>
        <rFont val="Univers"/>
        <family val="2"/>
      </rPr>
      <t xml:space="preserve"> 3</t>
    </r>
  </si>
  <si>
    <r>
      <t>1st Year</t>
    </r>
    <r>
      <rPr>
        <vertAlign val="superscript"/>
        <sz val="10.5"/>
        <rFont val="Univers"/>
        <family val="2"/>
      </rPr>
      <t xml:space="preserve"> 4</t>
    </r>
  </si>
  <si>
    <r>
      <t>2nd Year</t>
    </r>
    <r>
      <rPr>
        <vertAlign val="superscript"/>
        <sz val="10.5"/>
        <rFont val="Univers"/>
        <family val="2"/>
      </rPr>
      <t xml:space="preserve"> 4</t>
    </r>
  </si>
  <si>
    <r>
      <t>3rd Year</t>
    </r>
    <r>
      <rPr>
        <vertAlign val="superscript"/>
        <sz val="10.5"/>
        <rFont val="Univers"/>
        <family val="2"/>
      </rPr>
      <t xml:space="preserve"> 4</t>
    </r>
  </si>
  <si>
    <t>1.  Revenue is in King County's letter of credit with HUD based on annual agreements to incorporate each year's allocation for HUD programs..</t>
  </si>
  <si>
    <t xml:space="preserve">     estimate is made.</t>
  </si>
  <si>
    <t>Requesting carryover of funds committed in prior years for multi year projects.  All identified projects are still on-going and will be spent out based on the life of the project.</t>
  </si>
  <si>
    <t xml:space="preserve">    vary by $2 to $3 million annually.</t>
  </si>
  <si>
    <t>0407</t>
  </si>
  <si>
    <t>Fund Name: FHCD</t>
  </si>
  <si>
    <t>Fund Number: '000002460</t>
  </si>
  <si>
    <t>Category</t>
  </si>
  <si>
    <t xml:space="preserve">Beginning Fund Balance </t>
  </si>
  <si>
    <t>* Housing &amp; Community Development Projects Expenditures</t>
  </si>
  <si>
    <t>Designations and Reserves</t>
  </si>
  <si>
    <r>
      <t xml:space="preserve">* Committed Projects </t>
    </r>
    <r>
      <rPr>
        <vertAlign val="superscript"/>
        <sz val="8"/>
        <rFont val="Arial"/>
        <family val="2"/>
      </rPr>
      <t>4</t>
    </r>
  </si>
  <si>
    <t>Total Designations and Reserves</t>
  </si>
  <si>
    <t>Financial Plan Notes:</t>
  </si>
  <si>
    <t xml:space="preserve">* Revenues associated with prior year balances </t>
  </si>
  <si>
    <t>2. Expenditure authority supports completion of projects initiated but not completed by the end of 2006.</t>
  </si>
  <si>
    <t>Marty Lindley</t>
  </si>
  <si>
    <t>6-5212</t>
  </si>
  <si>
    <t>* HOME</t>
  </si>
  <si>
    <t>* Shelter Plus Care Housing and Urban Development Direct</t>
  </si>
  <si>
    <t>* McKinney Homeless Housing and Urban Development Direct</t>
  </si>
  <si>
    <t>* Other Federal Grant Funds Emergency Shelter Grants, Farmers Home Administration</t>
  </si>
  <si>
    <t>* State Transitional &amp; Homeless (Not Pass Through)</t>
  </si>
  <si>
    <t>* Transfer From Developmental Disabilities Fund (Fund 1070)</t>
  </si>
  <si>
    <t>0386</t>
  </si>
  <si>
    <t>0388</t>
  </si>
  <si>
    <t>0390</t>
  </si>
  <si>
    <t>0391</t>
  </si>
  <si>
    <t>0394</t>
  </si>
  <si>
    <t>0397</t>
  </si>
  <si>
    <t>0399</t>
  </si>
  <si>
    <t>0402</t>
  </si>
  <si>
    <t>Total Revenues</t>
  </si>
  <si>
    <t>Total Expenditures</t>
  </si>
  <si>
    <t>Other Fund Transactions</t>
  </si>
  <si>
    <t>Total Other Fund Transactions</t>
  </si>
  <si>
    <t>Ending Fund Balance</t>
  </si>
  <si>
    <t>FISCAL NOTE</t>
  </si>
  <si>
    <t>Revenue to:</t>
  </si>
  <si>
    <t>Fund/Agency</t>
  </si>
  <si>
    <t xml:space="preserve">Fund </t>
  </si>
  <si>
    <t xml:space="preserve">Revenue </t>
  </si>
  <si>
    <t>Code</t>
  </si>
  <si>
    <t>Source</t>
  </si>
  <si>
    <t xml:space="preserve">TOTAL </t>
  </si>
  <si>
    <t>Expenditures from:</t>
  </si>
  <si>
    <t>Department</t>
  </si>
  <si>
    <t xml:space="preserve"> </t>
  </si>
  <si>
    <t>TOTAL</t>
  </si>
  <si>
    <t>Footnotes:</t>
  </si>
  <si>
    <t xml:space="preserve">Type of Request (check one): </t>
  </si>
  <si>
    <t>Supplemental Appropriation</t>
  </si>
  <si>
    <t>Budget Reappropriation (2nd Quarter Only)</t>
  </si>
  <si>
    <t>Fund#</t>
  </si>
  <si>
    <t>Dept#</t>
  </si>
  <si>
    <t>LowOrg#</t>
  </si>
  <si>
    <t>Ord Section</t>
  </si>
  <si>
    <t>Title of Request</t>
  </si>
  <si>
    <t>Vendor</t>
  </si>
  <si>
    <t>Description</t>
  </si>
  <si>
    <t>WORKSHEET</t>
  </si>
  <si>
    <t>Expenditures</t>
  </si>
  <si>
    <t>Revenues</t>
  </si>
  <si>
    <t>Org</t>
  </si>
  <si>
    <t>Account</t>
  </si>
  <si>
    <t>FTE</t>
  </si>
  <si>
    <t>Amount</t>
  </si>
  <si>
    <t>CX Expenditures Impact:</t>
  </si>
  <si>
    <t>Revenues:</t>
  </si>
  <si>
    <t>Authorized Signature from Department</t>
  </si>
  <si>
    <t>Phone Number:</t>
  </si>
  <si>
    <t>Date</t>
  </si>
  <si>
    <t>For Budget Office Use Only</t>
  </si>
  <si>
    <t xml:space="preserve">Budget Analyst </t>
  </si>
  <si>
    <t xml:space="preserve">Budget Supervisor  </t>
  </si>
  <si>
    <t>Approval:</t>
  </si>
  <si>
    <t>Comments:</t>
  </si>
  <si>
    <t>PLEASE RETURN SEPARATE FORMS FOR EACH OF YOUR REQUESTS TO THE BUDGET OFFICE</t>
  </si>
  <si>
    <t>Dept</t>
  </si>
  <si>
    <t>N/A</t>
  </si>
  <si>
    <r>
      <t>Current Year</t>
    </r>
    <r>
      <rPr>
        <vertAlign val="superscript"/>
        <sz val="10.5"/>
        <rFont val="Univers"/>
        <family val="2"/>
      </rPr>
      <t>1</t>
    </r>
  </si>
  <si>
    <r>
      <t>Current Year</t>
    </r>
    <r>
      <rPr>
        <vertAlign val="superscript"/>
        <sz val="10.5"/>
        <rFont val="Univers"/>
        <family val="2"/>
      </rPr>
      <t>2</t>
    </r>
  </si>
  <si>
    <t>Explanation of Change</t>
  </si>
  <si>
    <t>Technical Budget Correction (3rd Quarter Only)</t>
  </si>
  <si>
    <t>2460</t>
  </si>
  <si>
    <t>0350</t>
  </si>
  <si>
    <t>Affected Agency and/or Agencies:  DCHS/ Federal Housing Community Development  Fund</t>
  </si>
  <si>
    <t>Note Prepared By:  Florence Nabagenyi</t>
  </si>
  <si>
    <t xml:space="preserve">Federal Housing Community Development </t>
  </si>
  <si>
    <t>Federal</t>
  </si>
  <si>
    <t>Non-CX Financial Plan</t>
  </si>
  <si>
    <t>Estimated-Adopted Change</t>
  </si>
  <si>
    <t>0356</t>
  </si>
  <si>
    <t xml:space="preserve">6.  The ending undesignated fund balance combines two subfunds.  All of the fund balance is attributable to subfund 2461--Minority Business Enterprise Loans and subfund 2462 for debt service. </t>
  </si>
  <si>
    <t xml:space="preserve">7.  There is no target fund balance subfund 2461--Minority Business Enterprise Loans. </t>
  </si>
  <si>
    <t>90</t>
  </si>
  <si>
    <r>
      <t xml:space="preserve">Ending Undesignated Fund Balance </t>
    </r>
    <r>
      <rPr>
        <b/>
        <vertAlign val="superscript"/>
        <sz val="8"/>
        <rFont val="Arial"/>
        <family val="2"/>
      </rPr>
      <t>6</t>
    </r>
  </si>
  <si>
    <r>
      <t xml:space="preserve">Target Fund Balance </t>
    </r>
    <r>
      <rPr>
        <b/>
        <vertAlign val="superscript"/>
        <sz val="8"/>
        <rFont val="Arial"/>
        <family val="2"/>
      </rPr>
      <t>7</t>
    </r>
  </si>
  <si>
    <t>1 Actuals are taken from 2006 CAFR</t>
  </si>
  <si>
    <t>2 Adopted is taken form 2007 Adopted Budget Book</t>
  </si>
  <si>
    <t>Prepared by:  Tesia</t>
  </si>
  <si>
    <t>Congressional action increased entitlement by 3.7%</t>
  </si>
  <si>
    <t xml:space="preserve">Difference between actual and projected Federal award Program income </t>
  </si>
  <si>
    <t>*Subfund 2462 Greenbridge</t>
  </si>
  <si>
    <t>*Subfund 2461 Small Business Loan Program</t>
  </si>
  <si>
    <t>*Greenbridge debt service</t>
  </si>
  <si>
    <t xml:space="preserve">3rd Qtr Supplemental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</si>
</sst>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
    <numFmt numFmtId="167" formatCode="&quot;$&quot;#,##0"/>
    <numFmt numFmtId="168" formatCode="mm/dd/yy"/>
    <numFmt numFmtId="169" formatCode="&quot;$&quot;* #,##0.00_);[Red]&quot;$&quot;* \(#,##0.00\)"/>
    <numFmt numFmtId="170" formatCode="00\-000\-000\-0"/>
    <numFmt numFmtId="171" formatCode="[&lt;=9999999]000\-0000;[&gt;9999999]\(000\)\ 000\-0000;General"/>
    <numFmt numFmtId="172" formatCode="&quot;$&quot;#,##0.00;\(&quot;$&quot;#,##0.00\)"/>
    <numFmt numFmtId="173" formatCode="#,##0.00_);\-#,##0.00"/>
    <numFmt numFmtId="174" formatCode="&quot;$&quot;#,##0.00_);&quot;$&quot;#,##0.00\-"/>
    <numFmt numFmtId="175" formatCode="_(* #,##0.0_);_(* \(#,##0.0\);_(* &quot;-&quot;??_);_(@_)"/>
    <numFmt numFmtId="176" formatCode="&quot;Yes&quot;;&quot;Yes&quot;;&quot;No&quot;"/>
    <numFmt numFmtId="177" formatCode="&quot;True&quot;;&quot;True&quot;;&quot;False&quot;"/>
    <numFmt numFmtId="178" formatCode="&quot;On&quot;;&quot;On&quot;;&quot;Off&quot;"/>
    <numFmt numFmtId="179" formatCode="[$€-2]\ #,##0.00_);[Red]\([$€-2]\ #,##0.00\)"/>
    <numFmt numFmtId="180" formatCode="&quot;$&quot;#,##0.00"/>
    <numFmt numFmtId="181" formatCode="&quot;$&quot;#,##0.0"/>
    <numFmt numFmtId="182" formatCode="[&lt;=9999999]###\-####;\(###\)\ ###\-####"/>
    <numFmt numFmtId="183" formatCode="#,##0.00;#,##0.00\-"/>
    <numFmt numFmtId="184" formatCode="_(* #,##0.000_);_(* \(#,##0.000\);_(* &quot;-&quot;??_);_(@_)"/>
    <numFmt numFmtId="185" formatCode="#,##0.00;#,##0.00"/>
    <numFmt numFmtId="186" formatCode="dddd\,\ mmmm\ dd\,\ yyyy"/>
    <numFmt numFmtId="187" formatCode="0_);\(0\)"/>
  </numFmts>
  <fonts count="33">
    <font>
      <sz val="10"/>
      <name val="Arial"/>
      <family val="0"/>
    </font>
    <font>
      <b/>
      <sz val="10"/>
      <name val="Arial"/>
      <family val="0"/>
    </font>
    <font>
      <i/>
      <sz val="10"/>
      <name val="Arial"/>
      <family val="0"/>
    </font>
    <font>
      <b/>
      <i/>
      <sz val="10"/>
      <name val="Arial"/>
      <family val="0"/>
    </font>
    <font>
      <sz val="10"/>
      <name val="Helv"/>
      <family val="0"/>
    </font>
    <font>
      <u val="single"/>
      <sz val="10"/>
      <color indexed="36"/>
      <name val="Arial"/>
      <family val="0"/>
    </font>
    <font>
      <u val="single"/>
      <sz val="7.5"/>
      <color indexed="12"/>
      <name val="Times New Roman"/>
      <family val="0"/>
    </font>
    <font>
      <sz val="12"/>
      <name val="Times New Roman"/>
      <family val="1"/>
    </font>
    <font>
      <sz val="10.5"/>
      <name val="Univers"/>
      <family val="2"/>
    </font>
    <font>
      <b/>
      <sz val="12"/>
      <name val="Univers"/>
      <family val="2"/>
    </font>
    <font>
      <sz val="8"/>
      <name val="Univers"/>
      <family val="2"/>
    </font>
    <font>
      <b/>
      <sz val="10.5"/>
      <name val="Univers"/>
      <family val="0"/>
    </font>
    <font>
      <i/>
      <u val="single"/>
      <sz val="10"/>
      <name val="Univers"/>
      <family val="2"/>
    </font>
    <font>
      <vertAlign val="superscript"/>
      <sz val="10.5"/>
      <name val="Univers"/>
      <family val="2"/>
    </font>
    <font>
      <sz val="10"/>
      <name val="Univers"/>
      <family val="2"/>
    </font>
    <font>
      <sz val="9"/>
      <name val="Univers"/>
      <family val="2"/>
    </font>
    <font>
      <b/>
      <sz val="14"/>
      <color indexed="56"/>
      <name val="Arial"/>
      <family val="2"/>
    </font>
    <font>
      <b/>
      <sz val="10"/>
      <color indexed="56"/>
      <name val="Arial"/>
      <family val="2"/>
    </font>
    <font>
      <b/>
      <i/>
      <sz val="10"/>
      <color indexed="56"/>
      <name val="Arial"/>
      <family val="2"/>
    </font>
    <font>
      <sz val="8"/>
      <name val="Arial"/>
      <family val="0"/>
    </font>
    <font>
      <b/>
      <sz val="8"/>
      <name val="Times New Roman"/>
      <family val="1"/>
    </font>
    <font>
      <b/>
      <sz val="8"/>
      <name val="Arial"/>
      <family val="2"/>
    </font>
    <font>
      <vertAlign val="superscript"/>
      <sz val="8"/>
      <name val="Arial"/>
      <family val="2"/>
    </font>
    <font>
      <b/>
      <sz val="16"/>
      <name val="Times New Roman"/>
      <family val="1"/>
    </font>
    <font>
      <b/>
      <sz val="14"/>
      <name val="Times New Roman"/>
      <family val="1"/>
    </font>
    <font>
      <sz val="10"/>
      <name val="Times New Roman"/>
      <family val="1"/>
    </font>
    <font>
      <b/>
      <sz val="12"/>
      <name val="Times New Roman"/>
      <family val="0"/>
    </font>
    <font>
      <b/>
      <sz val="10"/>
      <name val="Times New Roman"/>
      <family val="0"/>
    </font>
    <font>
      <u val="single"/>
      <sz val="12"/>
      <name val="Times New Roman"/>
      <family val="1"/>
    </font>
    <font>
      <sz val="10"/>
      <name val="MS Sans Serif"/>
      <family val="0"/>
    </font>
    <font>
      <b/>
      <vertAlign val="superscript"/>
      <sz val="12"/>
      <name val="Times New Roman"/>
      <family val="1"/>
    </font>
    <font>
      <sz val="12"/>
      <name val="Arial"/>
      <family val="0"/>
    </font>
    <font>
      <b/>
      <vertAlign val="superscript"/>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54">
    <border>
      <left/>
      <right/>
      <top/>
      <bottom/>
      <diagonal/>
    </border>
    <border>
      <left>
        <color indexed="63"/>
      </left>
      <right>
        <color indexed="63"/>
      </right>
      <top style="thin"/>
      <bottom style="double"/>
    </border>
    <border>
      <left style="thin"/>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style="thin"/>
    </border>
    <border>
      <left style="thin"/>
      <right style="thin"/>
      <top>
        <color indexed="63"/>
      </top>
      <bottom style="mediu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style="thin"/>
      <right style="medium"/>
      <top style="medium"/>
      <bottom style="thin"/>
    </border>
    <border>
      <left style="medium"/>
      <right style="thin"/>
      <top style="thin"/>
      <bottom style="thin"/>
    </border>
    <border>
      <left>
        <color indexed="63"/>
      </left>
      <right style="medium"/>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thin"/>
      <bottom>
        <color indexed="63"/>
      </bottom>
    </border>
    <border>
      <left style="thin"/>
      <right style="medium"/>
      <top style="thin"/>
      <bottom style="medium"/>
    </border>
    <border>
      <left style="medium"/>
      <right style="thin"/>
      <top style="thin"/>
      <bottom>
        <color indexed="63"/>
      </bottom>
    </border>
    <border>
      <left style="medium"/>
      <right style="thin"/>
      <top>
        <color indexed="63"/>
      </top>
      <bottom>
        <color indexed="63"/>
      </bottom>
    </border>
    <border>
      <left style="medium"/>
      <right style="medium"/>
      <top style="thin"/>
      <bottom style="thin"/>
    </border>
    <border>
      <left>
        <color indexed="63"/>
      </left>
      <right style="thin"/>
      <top>
        <color indexed="63"/>
      </top>
      <bottom>
        <color indexed="63"/>
      </bottom>
    </border>
    <border>
      <left style="double"/>
      <right>
        <color indexed="63"/>
      </right>
      <top>
        <color indexed="63"/>
      </top>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lignment horizontal="center"/>
      <protection locked="0"/>
    </xf>
    <xf numFmtId="0" fontId="5" fillId="0" borderId="0" applyNumberFormat="0" applyFill="0" applyBorder="0" applyAlignment="0" applyProtection="0"/>
    <xf numFmtId="170" fontId="0" fillId="0" borderId="0">
      <alignment horizontal="center"/>
      <protection locked="0"/>
    </xf>
    <xf numFmtId="0" fontId="0" fillId="0" borderId="0">
      <alignment horizontal="center"/>
      <protection/>
    </xf>
    <xf numFmtId="0" fontId="6" fillId="0" borderId="0" applyNumberFormat="0" applyFill="0" applyBorder="0" applyAlignment="0" applyProtection="0"/>
    <xf numFmtId="37" fontId="7" fillId="0" borderId="0">
      <alignment/>
      <protection/>
    </xf>
    <xf numFmtId="9" fontId="0" fillId="0" borderId="0" applyFont="0" applyFill="0" applyBorder="0" applyAlignment="0" applyProtection="0"/>
    <xf numFmtId="171" fontId="4" fillId="0" borderId="0" applyFont="0" applyFill="0" applyBorder="0" applyAlignment="0" applyProtection="0"/>
    <xf numFmtId="169" fontId="0" fillId="0" borderId="1" applyFont="0" applyFill="0" applyProtection="0">
      <alignment/>
    </xf>
    <xf numFmtId="41" fontId="7" fillId="0" borderId="2" applyBorder="0">
      <alignment/>
      <protection/>
    </xf>
  </cellStyleXfs>
  <cellXfs count="238">
    <xf numFmtId="0" fontId="0" fillId="0" borderId="0" xfId="0" applyAlignment="1">
      <alignment/>
    </xf>
    <xf numFmtId="0" fontId="0" fillId="0" borderId="0" xfId="0" applyFill="1" applyAlignment="1">
      <alignment/>
    </xf>
    <xf numFmtId="0" fontId="8" fillId="0" borderId="0" xfId="0" applyFont="1" applyFill="1" applyAlignment="1">
      <alignment/>
    </xf>
    <xf numFmtId="0" fontId="9" fillId="0" borderId="0" xfId="0" applyFont="1" applyFill="1" applyAlignment="1">
      <alignment horizontal="centerContinuous"/>
    </xf>
    <xf numFmtId="0" fontId="8" fillId="0" borderId="0" xfId="0" applyFont="1" applyFill="1" applyAlignment="1">
      <alignment horizontal="centerContinuous"/>
    </xf>
    <xf numFmtId="0" fontId="0" fillId="0" borderId="0" xfId="0" applyFill="1" applyAlignment="1">
      <alignment/>
    </xf>
    <xf numFmtId="0" fontId="10" fillId="0" borderId="0" xfId="0" applyFont="1" applyFill="1" applyAlignment="1">
      <alignment horizontal="left"/>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4" xfId="0" applyFont="1" applyFill="1" applyBorder="1" applyAlignment="1">
      <alignment horizontal="centerContinuous"/>
    </xf>
    <xf numFmtId="0" fontId="8" fillId="0" borderId="5" xfId="0" applyFont="1" applyFill="1" applyBorder="1" applyAlignment="1">
      <alignment horizontal="centerContinuous"/>
    </xf>
    <xf numFmtId="0" fontId="8" fillId="0" borderId="6"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alignment horizontal="centerContinuous"/>
    </xf>
    <xf numFmtId="0" fontId="8" fillId="0" borderId="7" xfId="0" applyFont="1" applyFill="1" applyBorder="1" applyAlignment="1">
      <alignment horizontal="centerContinuous"/>
    </xf>
    <xf numFmtId="0" fontId="8" fillId="0" borderId="6" xfId="0" applyFont="1" applyFill="1" applyBorder="1" applyAlignment="1">
      <alignment/>
    </xf>
    <xf numFmtId="0" fontId="8" fillId="0" borderId="0" xfId="0" applyFont="1" applyFill="1" applyBorder="1" applyAlignment="1">
      <alignment/>
    </xf>
    <xf numFmtId="0" fontId="8" fillId="0" borderId="7" xfId="0" applyFont="1" applyFill="1" applyBorder="1" applyAlignment="1">
      <alignment/>
    </xf>
    <xf numFmtId="0" fontId="8" fillId="0" borderId="8" xfId="0" applyFont="1" applyFill="1" applyBorder="1" applyAlignment="1">
      <alignment/>
    </xf>
    <xf numFmtId="0" fontId="8" fillId="0" borderId="9" xfId="0" applyFont="1" applyFill="1" applyBorder="1" applyAlignment="1">
      <alignment/>
    </xf>
    <xf numFmtId="0" fontId="8" fillId="0" borderId="10" xfId="0" applyFont="1" applyFill="1" applyBorder="1" applyAlignment="1">
      <alignment/>
    </xf>
    <xf numFmtId="0" fontId="8" fillId="0" borderId="0" xfId="0" applyFont="1" applyFill="1" applyAlignment="1">
      <alignment/>
    </xf>
    <xf numFmtId="0" fontId="11" fillId="0" borderId="0" xfId="0" applyFont="1" applyFill="1" applyAlignment="1">
      <alignment/>
    </xf>
    <xf numFmtId="0" fontId="8" fillId="0" borderId="11" xfId="0" applyFont="1" applyFill="1" applyBorder="1" applyAlignment="1">
      <alignment/>
    </xf>
    <xf numFmtId="0" fontId="8" fillId="0" borderId="12" xfId="0" applyFont="1" applyFill="1" applyBorder="1" applyAlignment="1">
      <alignment/>
    </xf>
    <xf numFmtId="0" fontId="8" fillId="0" borderId="13" xfId="0" applyFont="1" applyFill="1" applyBorder="1" applyAlignment="1">
      <alignment horizontal="center"/>
    </xf>
    <xf numFmtId="0" fontId="8" fillId="0" borderId="14" xfId="0" applyFont="1" applyFill="1" applyBorder="1" applyAlignment="1">
      <alignment/>
    </xf>
    <xf numFmtId="0" fontId="8" fillId="0" borderId="15" xfId="0" applyFont="1" applyFill="1" applyBorder="1" applyAlignment="1">
      <alignment/>
    </xf>
    <xf numFmtId="0" fontId="8" fillId="0" borderId="16" xfId="0" applyFont="1" applyFill="1" applyBorder="1" applyAlignment="1">
      <alignment horizontal="center"/>
    </xf>
    <xf numFmtId="0" fontId="12" fillId="0" borderId="16" xfId="0" applyFont="1" applyFill="1" applyBorder="1" applyAlignment="1">
      <alignment horizontal="center"/>
    </xf>
    <xf numFmtId="0" fontId="12" fillId="0" borderId="17" xfId="0" applyFont="1" applyFill="1" applyBorder="1" applyAlignment="1">
      <alignment horizontal="center"/>
    </xf>
    <xf numFmtId="0" fontId="12" fillId="0" borderId="18" xfId="0" applyFont="1" applyFill="1" applyBorder="1" applyAlignment="1">
      <alignment horizontal="center"/>
    </xf>
    <xf numFmtId="0" fontId="14" fillId="0" borderId="16" xfId="0" applyFont="1" applyFill="1" applyBorder="1" applyAlignment="1">
      <alignment horizontal="center" wrapText="1"/>
    </xf>
    <xf numFmtId="6" fontId="8" fillId="0" borderId="16" xfId="0" applyNumberFormat="1" applyFont="1" applyFill="1" applyBorder="1" applyAlignment="1">
      <alignment/>
    </xf>
    <xf numFmtId="6" fontId="8" fillId="0" borderId="17" xfId="0" applyNumberFormat="1" applyFont="1" applyFill="1" applyBorder="1" applyAlignment="1">
      <alignment/>
    </xf>
    <xf numFmtId="6" fontId="8" fillId="0" borderId="18" xfId="0" applyNumberFormat="1" applyFont="1" applyFill="1" applyBorder="1" applyAlignment="1">
      <alignment/>
    </xf>
    <xf numFmtId="0" fontId="14" fillId="0" borderId="16" xfId="0" applyFont="1" applyFill="1" applyBorder="1" applyAlignment="1">
      <alignment horizontal="center"/>
    </xf>
    <xf numFmtId="6" fontId="8" fillId="0" borderId="16" xfId="0" applyNumberFormat="1" applyFont="1" applyFill="1" applyBorder="1" applyAlignment="1">
      <alignment horizontal="right"/>
    </xf>
    <xf numFmtId="6" fontId="8" fillId="0" borderId="16" xfId="0" applyNumberFormat="1" applyFont="1" applyFill="1" applyBorder="1" applyAlignment="1">
      <alignment horizontal="center"/>
    </xf>
    <xf numFmtId="0" fontId="8" fillId="0" borderId="19" xfId="0" applyFont="1" applyFill="1" applyBorder="1" applyAlignment="1">
      <alignment/>
    </xf>
    <xf numFmtId="0" fontId="8" fillId="0" borderId="20" xfId="0" applyFont="1" applyFill="1" applyBorder="1" applyAlignment="1">
      <alignment/>
    </xf>
    <xf numFmtId="0" fontId="8" fillId="0" borderId="21" xfId="0" applyFont="1" applyFill="1" applyBorder="1" applyAlignment="1">
      <alignment horizontal="center"/>
    </xf>
    <xf numFmtId="167" fontId="11" fillId="0" borderId="21" xfId="0" applyNumberFormat="1" applyFont="1" applyFill="1" applyBorder="1" applyAlignment="1">
      <alignment/>
    </xf>
    <xf numFmtId="0" fontId="8" fillId="0" borderId="0" xfId="0" applyFont="1" applyFill="1" applyAlignment="1">
      <alignment horizontal="center"/>
    </xf>
    <xf numFmtId="3" fontId="8" fillId="0" borderId="0" xfId="0" applyNumberFormat="1" applyFont="1" applyFill="1" applyAlignment="1">
      <alignment/>
    </xf>
    <xf numFmtId="3" fontId="10" fillId="0" borderId="0" xfId="0" applyNumberFormat="1" applyFont="1" applyFill="1" applyAlignment="1">
      <alignment/>
    </xf>
    <xf numFmtId="0" fontId="11" fillId="0" borderId="0" xfId="0" applyFont="1" applyFill="1" applyBorder="1" applyAlignment="1">
      <alignment/>
    </xf>
    <xf numFmtId="0" fontId="8" fillId="0" borderId="0" xfId="0" applyFont="1" applyFill="1" applyBorder="1" applyAlignment="1">
      <alignment horizontal="center"/>
    </xf>
    <xf numFmtId="0" fontId="8" fillId="0" borderId="22" xfId="0" applyNumberFormat="1" applyFont="1" applyFill="1" applyBorder="1" applyAlignment="1" quotePrefix="1">
      <alignment horizontal="center"/>
    </xf>
    <xf numFmtId="49" fontId="14" fillId="0" borderId="22" xfId="0" applyNumberFormat="1" applyFont="1" applyFill="1" applyBorder="1" applyAlignment="1">
      <alignment horizontal="center"/>
    </xf>
    <xf numFmtId="0" fontId="8" fillId="0" borderId="22" xfId="0" applyFont="1" applyFill="1" applyBorder="1" applyAlignment="1">
      <alignment/>
    </xf>
    <xf numFmtId="0" fontId="14" fillId="0" borderId="16" xfId="0" applyFont="1" applyFill="1" applyBorder="1" applyAlignment="1">
      <alignment/>
    </xf>
    <xf numFmtId="0" fontId="15" fillId="0" borderId="21" xfId="0" applyFont="1" applyFill="1" applyBorder="1" applyAlignment="1">
      <alignment/>
    </xf>
    <xf numFmtId="0" fontId="8" fillId="0" borderId="21" xfId="0" applyFont="1" applyFill="1" applyBorder="1" applyAlignment="1">
      <alignment/>
    </xf>
    <xf numFmtId="0" fontId="11" fillId="0" borderId="0" xfId="0" applyFont="1" applyFill="1" applyAlignment="1">
      <alignment/>
    </xf>
    <xf numFmtId="0" fontId="17" fillId="0" borderId="23" xfId="0" applyFont="1" applyBorder="1" applyAlignment="1">
      <alignment/>
    </xf>
    <xf numFmtId="0" fontId="17" fillId="0" borderId="24" xfId="0" applyFont="1" applyBorder="1" applyAlignment="1">
      <alignment/>
    </xf>
    <xf numFmtId="0" fontId="16" fillId="0" borderId="0" xfId="0" applyFont="1" applyBorder="1" applyAlignment="1">
      <alignment horizontal="centerContinuous"/>
    </xf>
    <xf numFmtId="0" fontId="17" fillId="0" borderId="25" xfId="0" applyFont="1" applyBorder="1" applyAlignment="1">
      <alignment/>
    </xf>
    <xf numFmtId="0" fontId="17" fillId="0" borderId="0" xfId="0" applyFont="1" applyBorder="1" applyAlignment="1">
      <alignment/>
    </xf>
    <xf numFmtId="0" fontId="17" fillId="0" borderId="16" xfId="0" applyFont="1" applyBorder="1" applyAlignment="1">
      <alignment horizontal="left"/>
    </xf>
    <xf numFmtId="0" fontId="17" fillId="0" borderId="15" xfId="0" applyFont="1" applyBorder="1" applyAlignment="1">
      <alignment horizontal="centerContinuous"/>
    </xf>
    <xf numFmtId="0" fontId="17" fillId="0" borderId="26" xfId="0" applyFont="1" applyBorder="1" applyAlignment="1">
      <alignment horizontal="centerContinuous"/>
    </xf>
    <xf numFmtId="0" fontId="17" fillId="0" borderId="17" xfId="0" applyFont="1" applyBorder="1" applyAlignment="1">
      <alignment horizontal="left"/>
    </xf>
    <xf numFmtId="0" fontId="0" fillId="0" borderId="27" xfId="0" applyFont="1" applyBorder="1" applyAlignment="1">
      <alignment/>
    </xf>
    <xf numFmtId="0" fontId="0" fillId="0" borderId="28" xfId="0" applyFont="1" applyBorder="1" applyAlignment="1">
      <alignment/>
    </xf>
    <xf numFmtId="164" fontId="0" fillId="0" borderId="26" xfId="15" applyNumberFormat="1" applyFont="1" applyBorder="1" applyAlignment="1">
      <alignment/>
    </xf>
    <xf numFmtId="0" fontId="17" fillId="0" borderId="27" xfId="0" applyFont="1" applyBorder="1" applyAlignment="1">
      <alignment/>
    </xf>
    <xf numFmtId="0" fontId="17" fillId="0" borderId="29" xfId="0" applyFont="1" applyBorder="1" applyAlignment="1">
      <alignment/>
    </xf>
    <xf numFmtId="164" fontId="17" fillId="0" borderId="30" xfId="0" applyNumberFormat="1" applyFont="1" applyBorder="1" applyAlignment="1">
      <alignment/>
    </xf>
    <xf numFmtId="0" fontId="17" fillId="0" borderId="31" xfId="0" applyFont="1" applyBorder="1" applyAlignment="1">
      <alignment/>
    </xf>
    <xf numFmtId="0" fontId="17" fillId="0" borderId="32" xfId="0" applyFont="1" applyBorder="1" applyAlignment="1">
      <alignment/>
    </xf>
    <xf numFmtId="0" fontId="17" fillId="0" borderId="33" xfId="0" applyFont="1" applyBorder="1" applyAlignment="1">
      <alignment/>
    </xf>
    <xf numFmtId="0" fontId="17" fillId="0" borderId="34" xfId="0" applyFont="1" applyBorder="1" applyAlignment="1">
      <alignment/>
    </xf>
    <xf numFmtId="0" fontId="17" fillId="0" borderId="35" xfId="0" applyFont="1" applyBorder="1" applyAlignment="1">
      <alignment/>
    </xf>
    <xf numFmtId="0" fontId="17" fillId="0" borderId="36" xfId="0" applyFont="1" applyBorder="1" applyAlignment="1">
      <alignment/>
    </xf>
    <xf numFmtId="15" fontId="17" fillId="0" borderId="35" xfId="0" applyNumberFormat="1" applyFont="1" applyBorder="1" applyAlignment="1">
      <alignment/>
    </xf>
    <xf numFmtId="0" fontId="17" fillId="0" borderId="37" xfId="0" applyFont="1" applyBorder="1" applyAlignment="1">
      <alignment/>
    </xf>
    <xf numFmtId="0" fontId="17" fillId="0" borderId="38" xfId="0" applyFont="1" applyBorder="1" applyAlignment="1">
      <alignment/>
    </xf>
    <xf numFmtId="0" fontId="17" fillId="0" borderId="39" xfId="0" applyFont="1" applyBorder="1" applyAlignment="1">
      <alignment/>
    </xf>
    <xf numFmtId="0" fontId="18" fillId="0" borderId="32" xfId="0" applyFont="1" applyBorder="1" applyAlignment="1" quotePrefix="1">
      <alignment horizontal="left"/>
    </xf>
    <xf numFmtId="0" fontId="17" fillId="0" borderId="25" xfId="0" applyFont="1" applyBorder="1" applyAlignment="1" quotePrefix="1">
      <alignment horizontal="left"/>
    </xf>
    <xf numFmtId="0" fontId="17" fillId="0" borderId="0" xfId="0" applyFont="1" applyBorder="1" applyAlignment="1">
      <alignment horizontal="left"/>
    </xf>
    <xf numFmtId="0" fontId="17" fillId="0" borderId="0" xfId="0" applyFont="1" applyBorder="1" applyAlignment="1" quotePrefix="1">
      <alignment horizontal="left"/>
    </xf>
    <xf numFmtId="0" fontId="18" fillId="0" borderId="0" xfId="0" applyFont="1" applyBorder="1" applyAlignment="1">
      <alignment horizontal="centerContinuous"/>
    </xf>
    <xf numFmtId="0" fontId="17" fillId="0" borderId="0" xfId="0" applyFont="1" applyBorder="1" applyAlignment="1">
      <alignment horizontal="centerContinuous"/>
    </xf>
    <xf numFmtId="0" fontId="0" fillId="0" borderId="0" xfId="0" applyBorder="1" applyAlignment="1">
      <alignment/>
    </xf>
    <xf numFmtId="49" fontId="0" fillId="0" borderId="16" xfId="0" applyNumberFormat="1" applyBorder="1" applyAlignment="1">
      <alignment/>
    </xf>
    <xf numFmtId="0" fontId="16" fillId="0" borderId="11" xfId="0" applyFont="1" applyBorder="1" applyAlignment="1">
      <alignment horizontal="centerContinuous"/>
    </xf>
    <xf numFmtId="0" fontId="16" fillId="0" borderId="40" xfId="0" applyFont="1" applyBorder="1" applyAlignment="1">
      <alignment horizontal="centerContinuous"/>
    </xf>
    <xf numFmtId="0" fontId="16" fillId="0" borderId="41" xfId="0" applyFont="1" applyBorder="1" applyAlignment="1">
      <alignment horizontal="centerContinuous"/>
    </xf>
    <xf numFmtId="0" fontId="16" fillId="0" borderId="36" xfId="0" applyFont="1" applyBorder="1" applyAlignment="1">
      <alignment horizontal="centerContinuous"/>
    </xf>
    <xf numFmtId="0" fontId="0" fillId="0" borderId="36" xfId="0" applyBorder="1" applyAlignment="1">
      <alignment/>
    </xf>
    <xf numFmtId="0" fontId="17" fillId="0" borderId="42" xfId="0" applyFont="1" applyBorder="1" applyAlignment="1">
      <alignment horizontal="left"/>
    </xf>
    <xf numFmtId="0" fontId="17" fillId="0" borderId="18" xfId="0" applyFont="1" applyBorder="1" applyAlignment="1">
      <alignment horizontal="left"/>
    </xf>
    <xf numFmtId="49" fontId="0" fillId="0" borderId="42" xfId="0" applyNumberFormat="1" applyBorder="1" applyAlignment="1">
      <alignment/>
    </xf>
    <xf numFmtId="49" fontId="0" fillId="0" borderId="0" xfId="0" applyNumberFormat="1" applyBorder="1" applyAlignment="1">
      <alignment/>
    </xf>
    <xf numFmtId="0" fontId="17" fillId="0" borderId="14" xfId="0" applyFont="1" applyBorder="1" applyAlignment="1">
      <alignment horizontal="centerContinuous"/>
    </xf>
    <xf numFmtId="0" fontId="17" fillId="0" borderId="43" xfId="0" applyFont="1" applyBorder="1" applyAlignment="1">
      <alignment horizontal="centerContinuous"/>
    </xf>
    <xf numFmtId="0" fontId="17" fillId="0" borderId="42" xfId="0" applyFont="1" applyBorder="1" applyAlignment="1">
      <alignment/>
    </xf>
    <xf numFmtId="164" fontId="0" fillId="0" borderId="2" xfId="15" applyNumberFormat="1" applyFont="1" applyBorder="1" applyAlignment="1">
      <alignment/>
    </xf>
    <xf numFmtId="164" fontId="0" fillId="0" borderId="27" xfId="15" applyNumberFormat="1" applyFont="1" applyBorder="1" applyAlignment="1">
      <alignment/>
    </xf>
    <xf numFmtId="164" fontId="17" fillId="0" borderId="44" xfId="0" applyNumberFormat="1" applyFont="1" applyBorder="1" applyAlignment="1">
      <alignment/>
    </xf>
    <xf numFmtId="0" fontId="17" fillId="0" borderId="31" xfId="0" applyFont="1" applyBorder="1" applyAlignment="1">
      <alignment horizontal="centerContinuous"/>
    </xf>
    <xf numFmtId="0" fontId="0" fillId="0" borderId="45" xfId="0" applyBorder="1" applyAlignment="1">
      <alignment wrapText="1"/>
    </xf>
    <xf numFmtId="0" fontId="1" fillId="0" borderId="45" xfId="0" applyFont="1" applyBorder="1" applyAlignment="1">
      <alignment/>
    </xf>
    <xf numFmtId="0" fontId="17" fillId="0" borderId="46" xfId="0" applyFont="1" applyBorder="1" applyAlignment="1">
      <alignment/>
    </xf>
    <xf numFmtId="0" fontId="0" fillId="0" borderId="47" xfId="0" applyFill="1" applyBorder="1" applyAlignment="1">
      <alignment vertical="top" wrapText="1"/>
    </xf>
    <xf numFmtId="3" fontId="17" fillId="0" borderId="33" xfId="0" applyNumberFormat="1" applyFont="1" applyBorder="1" applyAlignment="1">
      <alignment/>
    </xf>
    <xf numFmtId="164" fontId="17" fillId="0" borderId="35" xfId="0" applyNumberFormat="1" applyFont="1" applyBorder="1" applyAlignment="1">
      <alignment/>
    </xf>
    <xf numFmtId="0" fontId="17" fillId="0" borderId="0" xfId="0" applyFont="1" applyBorder="1" applyAlignment="1">
      <alignment horizontal="center" wrapText="1"/>
    </xf>
    <xf numFmtId="0" fontId="17" fillId="0" borderId="48" xfId="0" applyFont="1" applyBorder="1" applyAlignment="1">
      <alignment horizontal="center" wrapText="1"/>
    </xf>
    <xf numFmtId="0" fontId="0" fillId="0" borderId="49" xfId="0" applyFont="1" applyBorder="1" applyAlignment="1" quotePrefix="1">
      <alignment/>
    </xf>
    <xf numFmtId="0" fontId="0" fillId="0" borderId="50" xfId="0" applyFont="1" applyBorder="1" applyAlignment="1" quotePrefix="1">
      <alignment/>
    </xf>
    <xf numFmtId="0" fontId="0" fillId="0" borderId="50" xfId="0" applyFont="1" applyBorder="1" applyAlignment="1">
      <alignment/>
    </xf>
    <xf numFmtId="0" fontId="16" fillId="0" borderId="0" xfId="0" applyFont="1" applyBorder="1" applyAlignment="1">
      <alignment/>
    </xf>
    <xf numFmtId="0" fontId="19" fillId="0" borderId="0" xfId="0" applyFont="1" applyBorder="1" applyAlignment="1">
      <alignment/>
    </xf>
    <xf numFmtId="0" fontId="0" fillId="0" borderId="0" xfId="0" applyAlignment="1">
      <alignment horizontal="right"/>
    </xf>
    <xf numFmtId="164" fontId="21" fillId="0" borderId="16" xfId="15" applyNumberFormat="1" applyFont="1" applyFill="1" applyBorder="1" applyAlignment="1">
      <alignment/>
    </xf>
    <xf numFmtId="0" fontId="19" fillId="0" borderId="0" xfId="0" applyFont="1" applyBorder="1" applyAlignment="1">
      <alignment horizontal="center"/>
    </xf>
    <xf numFmtId="37" fontId="21" fillId="2" borderId="16" xfId="24" applyFont="1" applyFill="1" applyBorder="1" applyAlignment="1" applyProtection="1">
      <alignment horizontal="left" wrapText="1"/>
      <protection/>
    </xf>
    <xf numFmtId="37" fontId="21" fillId="2" borderId="18" xfId="24" applyFont="1" applyFill="1" applyBorder="1" applyAlignment="1">
      <alignment horizontal="center" wrapText="1"/>
      <protection/>
    </xf>
    <xf numFmtId="37" fontId="21" fillId="2" borderId="22" xfId="24" applyFont="1" applyFill="1" applyBorder="1" applyAlignment="1">
      <alignment horizontal="center" wrapText="1"/>
      <protection/>
    </xf>
    <xf numFmtId="37" fontId="21" fillId="2" borderId="51" xfId="24" applyFont="1" applyFill="1" applyBorder="1" applyAlignment="1">
      <alignment horizontal="center" wrapText="1"/>
      <protection/>
    </xf>
    <xf numFmtId="37" fontId="21" fillId="2" borderId="42" xfId="24" applyFont="1" applyFill="1" applyBorder="1" applyAlignment="1">
      <alignment horizontal="center" wrapText="1"/>
      <protection/>
    </xf>
    <xf numFmtId="37" fontId="21" fillId="2" borderId="17" xfId="24" applyFont="1" applyFill="1" applyBorder="1" applyAlignment="1">
      <alignment horizontal="center" wrapText="1"/>
      <protection/>
    </xf>
    <xf numFmtId="37" fontId="21" fillId="2" borderId="16" xfId="24" applyFont="1" applyFill="1" applyBorder="1" applyAlignment="1">
      <alignment horizontal="center" wrapText="1"/>
      <protection/>
    </xf>
    <xf numFmtId="37" fontId="21" fillId="0" borderId="16" xfId="24" applyFont="1" applyFill="1" applyBorder="1" applyAlignment="1">
      <alignment horizontal="left"/>
      <protection/>
    </xf>
    <xf numFmtId="164" fontId="21" fillId="0" borderId="22" xfId="15" applyNumberFormat="1" applyFont="1" applyFill="1" applyBorder="1" applyAlignment="1">
      <alignment/>
    </xf>
    <xf numFmtId="37" fontId="21" fillId="0" borderId="2" xfId="24" applyFont="1" applyFill="1" applyBorder="1" applyAlignment="1">
      <alignment horizontal="left"/>
      <protection/>
    </xf>
    <xf numFmtId="164" fontId="19" fillId="0" borderId="2" xfId="15" applyNumberFormat="1" applyFont="1" applyFill="1" applyBorder="1" applyAlignment="1">
      <alignment/>
    </xf>
    <xf numFmtId="164" fontId="19" fillId="0" borderId="52" xfId="15" applyNumberFormat="1" applyFont="1" applyFill="1" applyBorder="1" applyAlignment="1">
      <alignment/>
    </xf>
    <xf numFmtId="164" fontId="19" fillId="0" borderId="26" xfId="15" applyNumberFormat="1" applyFont="1" applyBorder="1" applyAlignment="1">
      <alignment/>
    </xf>
    <xf numFmtId="37" fontId="19" fillId="0" borderId="2" xfId="24" applyFont="1" applyBorder="1" applyAlignment="1">
      <alignment horizontal="left" vertical="top" wrapText="1"/>
      <protection/>
    </xf>
    <xf numFmtId="164" fontId="19" fillId="0" borderId="52" xfId="15" applyNumberFormat="1" applyFont="1" applyBorder="1" applyAlignment="1">
      <alignment/>
    </xf>
    <xf numFmtId="164" fontId="19" fillId="0" borderId="27" xfId="15" applyNumberFormat="1" applyFont="1" applyBorder="1" applyAlignment="1">
      <alignment/>
    </xf>
    <xf numFmtId="37" fontId="19" fillId="0" borderId="2" xfId="24" applyFont="1" applyBorder="1" applyAlignment="1">
      <alignment horizontal="left" wrapText="1"/>
      <protection/>
    </xf>
    <xf numFmtId="164" fontId="19" fillId="0" borderId="2" xfId="15" applyNumberFormat="1" applyFont="1" applyBorder="1" applyAlignment="1">
      <alignment/>
    </xf>
    <xf numFmtId="37" fontId="19" fillId="0" borderId="2" xfId="24" applyFont="1" applyFill="1" applyBorder="1" applyAlignment="1">
      <alignment horizontal="left"/>
      <protection/>
    </xf>
    <xf numFmtId="164" fontId="19" fillId="0" borderId="52" xfId="15" applyNumberFormat="1" applyFont="1" applyFill="1" applyBorder="1" applyAlignment="1">
      <alignment horizontal="center"/>
    </xf>
    <xf numFmtId="37" fontId="21" fillId="0" borderId="29" xfId="24" applyFont="1" applyFill="1" applyBorder="1" applyAlignment="1">
      <alignment horizontal="left"/>
      <protection/>
    </xf>
    <xf numFmtId="164" fontId="21" fillId="0" borderId="29" xfId="15" applyNumberFormat="1" applyFont="1" applyFill="1" applyBorder="1" applyAlignment="1">
      <alignment/>
    </xf>
    <xf numFmtId="164" fontId="19" fillId="0" borderId="29" xfId="15" applyNumberFormat="1" applyFont="1" applyBorder="1" applyAlignment="1">
      <alignment/>
    </xf>
    <xf numFmtId="164" fontId="19" fillId="3" borderId="16" xfId="15" applyNumberFormat="1" applyFont="1" applyFill="1" applyBorder="1" applyAlignment="1" quotePrefix="1">
      <alignment/>
    </xf>
    <xf numFmtId="164" fontId="19" fillId="0" borderId="22" xfId="15" applyNumberFormat="1" applyFont="1" applyFill="1" applyBorder="1" applyAlignment="1">
      <alignment/>
    </xf>
    <xf numFmtId="164" fontId="19" fillId="3" borderId="22" xfId="15" applyNumberFormat="1" applyFont="1" applyFill="1" applyBorder="1" applyAlignment="1">
      <alignment/>
    </xf>
    <xf numFmtId="164" fontId="19" fillId="0" borderId="17" xfId="15" applyNumberFormat="1" applyFont="1" applyBorder="1" applyAlignment="1">
      <alignment/>
    </xf>
    <xf numFmtId="164" fontId="19" fillId="0" borderId="16" xfId="15" applyNumberFormat="1" applyFont="1" applyBorder="1" applyAlignment="1">
      <alignment/>
    </xf>
    <xf numFmtId="164" fontId="19" fillId="0" borderId="2" xfId="15" applyNumberFormat="1" applyFont="1" applyFill="1" applyBorder="1" applyAlignment="1" quotePrefix="1">
      <alignment/>
    </xf>
    <xf numFmtId="164" fontId="19" fillId="0" borderId="0" xfId="15" applyNumberFormat="1" applyFont="1" applyFill="1" applyBorder="1" applyAlignment="1">
      <alignment/>
    </xf>
    <xf numFmtId="164" fontId="19" fillId="0" borderId="2" xfId="15" applyNumberFormat="1" applyFont="1" applyFill="1" applyBorder="1" applyAlignment="1">
      <alignment/>
    </xf>
    <xf numFmtId="164" fontId="21" fillId="0" borderId="2" xfId="15" applyNumberFormat="1" applyFont="1" applyFill="1" applyBorder="1" applyAlignment="1">
      <alignment/>
    </xf>
    <xf numFmtId="164" fontId="21" fillId="0" borderId="52" xfId="15" applyNumberFormat="1" applyFont="1" applyFill="1" applyBorder="1" applyAlignment="1">
      <alignment/>
    </xf>
    <xf numFmtId="38" fontId="19" fillId="0" borderId="0" xfId="24" applyNumberFormat="1" applyFont="1" applyBorder="1" applyAlignment="1">
      <alignment horizontal="left" indent="1"/>
      <protection/>
    </xf>
    <xf numFmtId="0" fontId="19" fillId="0" borderId="0" xfId="0" applyFont="1" applyBorder="1" applyAlignment="1">
      <alignment horizontal="left" indent="1"/>
    </xf>
    <xf numFmtId="37" fontId="19" fillId="0" borderId="0" xfId="24" applyFont="1" applyBorder="1" applyAlignment="1">
      <alignment horizontal="left" indent="1"/>
      <protection/>
    </xf>
    <xf numFmtId="37" fontId="19" fillId="0" borderId="0" xfId="24" applyFont="1" applyBorder="1" applyAlignment="1" quotePrefix="1">
      <alignment horizontal="left" indent="1"/>
      <protection/>
    </xf>
    <xf numFmtId="37" fontId="19" fillId="0" borderId="0" xfId="24" applyFont="1" applyBorder="1" applyAlignment="1" quotePrefix="1">
      <alignment horizontal="left" wrapText="1" indent="1" shrinkToFit="1"/>
      <protection/>
    </xf>
    <xf numFmtId="37" fontId="19" fillId="0" borderId="0" xfId="24" applyNumberFormat="1" applyFont="1" applyFill="1" applyBorder="1" applyAlignment="1" applyProtection="1" quotePrefix="1">
      <alignment horizontal="left" indent="1"/>
      <protection/>
    </xf>
    <xf numFmtId="38" fontId="19" fillId="0" borderId="0" xfId="24" applyNumberFormat="1" applyFont="1" applyBorder="1" applyAlignment="1">
      <alignment horizontal="left" wrapText="1" indent="1"/>
      <protection/>
    </xf>
    <xf numFmtId="38" fontId="19" fillId="0" borderId="0" xfId="24" applyNumberFormat="1" applyFont="1" applyBorder="1">
      <alignment/>
      <protection/>
    </xf>
    <xf numFmtId="38" fontId="19" fillId="0" borderId="0" xfId="24" applyNumberFormat="1" applyFont="1" applyBorder="1" applyAlignment="1">
      <alignment horizontal="centerContinuous" wrapText="1"/>
      <protection/>
    </xf>
    <xf numFmtId="164" fontId="19" fillId="0" borderId="2" xfId="15" applyNumberFormat="1" applyFont="1" applyBorder="1" applyAlignment="1">
      <alignment wrapText="1"/>
    </xf>
    <xf numFmtId="164" fontId="19" fillId="0" borderId="52" xfId="15" applyNumberFormat="1" applyFont="1" applyFill="1" applyBorder="1" applyAlignment="1">
      <alignment/>
    </xf>
    <xf numFmtId="164" fontId="21" fillId="0" borderId="2" xfId="15" applyNumberFormat="1" applyFont="1" applyFill="1" applyBorder="1" applyAlignment="1">
      <alignment/>
    </xf>
    <xf numFmtId="182" fontId="17" fillId="0" borderId="35" xfId="0" applyNumberFormat="1" applyFont="1" applyBorder="1" applyAlignment="1" quotePrefix="1">
      <alignment/>
    </xf>
    <xf numFmtId="0" fontId="0" fillId="0" borderId="0" xfId="0" applyBorder="1" applyAlignment="1">
      <alignment horizontal="center"/>
    </xf>
    <xf numFmtId="37" fontId="7" fillId="0" borderId="0" xfId="24" applyFont="1" applyBorder="1" applyAlignment="1">
      <alignment horizontal="centerContinuous" wrapText="1"/>
      <protection/>
    </xf>
    <xf numFmtId="37" fontId="23" fillId="0" borderId="0" xfId="24" applyFont="1" applyBorder="1" applyAlignment="1">
      <alignment horizontal="center" wrapText="1"/>
      <protection/>
    </xf>
    <xf numFmtId="0" fontId="0" fillId="2" borderId="0" xfId="0" applyFill="1" applyBorder="1" applyAlignment="1">
      <alignment horizontal="centerContinuous"/>
    </xf>
    <xf numFmtId="0" fontId="0" fillId="2" borderId="0" xfId="0" applyFill="1" applyAlignment="1">
      <alignment/>
    </xf>
    <xf numFmtId="0" fontId="0" fillId="2" borderId="0" xfId="0" applyFill="1" applyAlignment="1">
      <alignment horizontal="centerContinuous"/>
    </xf>
    <xf numFmtId="0" fontId="0" fillId="2" borderId="0" xfId="0" applyFill="1" applyAlignment="1">
      <alignment/>
    </xf>
    <xf numFmtId="37" fontId="26" fillId="0" borderId="0" xfId="24" applyFont="1" applyBorder="1" applyAlignment="1">
      <alignment horizontal="left"/>
      <protection/>
    </xf>
    <xf numFmtId="37" fontId="27" fillId="0" borderId="35" xfId="24" applyFont="1" applyBorder="1" applyAlignment="1">
      <alignment horizontal="left" wrapText="1"/>
      <protection/>
    </xf>
    <xf numFmtId="37" fontId="28" fillId="0" borderId="0" xfId="24" applyFont="1" applyBorder="1" applyAlignment="1">
      <alignment horizontal="left" wrapText="1"/>
      <protection/>
    </xf>
    <xf numFmtId="0" fontId="0" fillId="0" borderId="0" xfId="0" applyBorder="1" applyAlignment="1">
      <alignment horizontal="left"/>
    </xf>
    <xf numFmtId="37" fontId="29" fillId="0" borderId="0" xfId="24" applyFont="1" applyBorder="1" applyAlignment="1">
      <alignment horizontal="centerContinuous" wrapText="1"/>
      <protection/>
    </xf>
    <xf numFmtId="37" fontId="26" fillId="2" borderId="0" xfId="24" applyFont="1" applyFill="1" applyAlignment="1">
      <alignment horizontal="center" wrapText="1"/>
      <protection/>
    </xf>
    <xf numFmtId="0" fontId="7" fillId="2" borderId="0" xfId="0" applyFont="1" applyFill="1" applyAlignment="1">
      <alignment/>
    </xf>
    <xf numFmtId="164" fontId="26" fillId="0" borderId="31" xfId="15" applyNumberFormat="1" applyFont="1" applyBorder="1" applyAlignment="1">
      <alignment/>
    </xf>
    <xf numFmtId="164" fontId="26" fillId="0" borderId="0" xfId="15" applyNumberFormat="1" applyFont="1" applyBorder="1" applyAlignment="1">
      <alignment/>
    </xf>
    <xf numFmtId="164" fontId="26" fillId="0" borderId="0" xfId="15" applyNumberFormat="1" applyFont="1" applyAlignment="1">
      <alignment/>
    </xf>
    <xf numFmtId="0" fontId="26" fillId="0" borderId="0" xfId="0" applyFont="1" applyAlignment="1">
      <alignment/>
    </xf>
    <xf numFmtId="164" fontId="7" fillId="0" borderId="2" xfId="15" applyNumberFormat="1" applyFont="1" applyFill="1" applyBorder="1" applyAlignment="1">
      <alignment/>
    </xf>
    <xf numFmtId="164" fontId="7" fillId="0" borderId="52" xfId="15" applyNumberFormat="1" applyFont="1" applyFill="1" applyBorder="1" applyAlignment="1">
      <alignment/>
    </xf>
    <xf numFmtId="164" fontId="7" fillId="0" borderId="26" xfId="15" applyNumberFormat="1" applyFont="1" applyBorder="1" applyAlignment="1">
      <alignment/>
    </xf>
    <xf numFmtId="164" fontId="7" fillId="0" borderId="28" xfId="15" applyNumberFormat="1" applyFont="1" applyBorder="1" applyAlignment="1">
      <alignment/>
    </xf>
    <xf numFmtId="164" fontId="20" fillId="0" borderId="2" xfId="15" applyNumberFormat="1" applyFont="1" applyBorder="1" applyAlignment="1">
      <alignment horizontal="left" wrapText="1"/>
    </xf>
    <xf numFmtId="164" fontId="7" fillId="0" borderId="0" xfId="15" applyNumberFormat="1" applyFont="1" applyBorder="1" applyAlignment="1">
      <alignment/>
    </xf>
    <xf numFmtId="164" fontId="7" fillId="0" borderId="0" xfId="15" applyNumberFormat="1" applyFont="1" applyAlignment="1">
      <alignment/>
    </xf>
    <xf numFmtId="0" fontId="7" fillId="0" borderId="0" xfId="0" applyFont="1" applyAlignment="1">
      <alignment/>
    </xf>
    <xf numFmtId="184" fontId="7" fillId="0" borderId="0" xfId="15" applyNumberFormat="1" applyFont="1" applyBorder="1" applyAlignment="1">
      <alignment/>
    </xf>
    <xf numFmtId="0" fontId="7" fillId="0" borderId="0" xfId="0" applyFont="1" applyBorder="1" applyAlignment="1">
      <alignment/>
    </xf>
    <xf numFmtId="0" fontId="7" fillId="0" borderId="35" xfId="0" applyFont="1" applyBorder="1" applyAlignment="1">
      <alignment/>
    </xf>
    <xf numFmtId="164" fontId="7" fillId="0" borderId="0" xfId="15" applyNumberFormat="1" applyFont="1" applyFill="1" applyBorder="1" applyAlignment="1">
      <alignment/>
    </xf>
    <xf numFmtId="164" fontId="26" fillId="0" borderId="0" xfId="15" applyNumberFormat="1" applyFont="1" applyFill="1" applyBorder="1" applyAlignment="1">
      <alignment/>
    </xf>
    <xf numFmtId="164" fontId="25" fillId="0" borderId="2" xfId="15" applyNumberFormat="1" applyFont="1" applyBorder="1" applyAlignment="1">
      <alignment/>
    </xf>
    <xf numFmtId="164" fontId="7" fillId="0" borderId="17" xfId="15" applyNumberFormat="1" applyFont="1" applyBorder="1" applyAlignment="1">
      <alignment horizontal="right"/>
    </xf>
    <xf numFmtId="164" fontId="25" fillId="0" borderId="29" xfId="15" applyNumberFormat="1" applyFont="1" applyBorder="1" applyAlignment="1">
      <alignment horizontal="right"/>
    </xf>
    <xf numFmtId="164" fontId="7" fillId="0" borderId="0" xfId="15" applyNumberFormat="1" applyFont="1" applyAlignment="1">
      <alignment horizontal="right"/>
    </xf>
    <xf numFmtId="37" fontId="25" fillId="0" borderId="0" xfId="24" applyFont="1" applyBorder="1">
      <alignment/>
      <protection/>
    </xf>
    <xf numFmtId="37" fontId="27" fillId="0" borderId="0" xfId="24" applyFont="1" applyBorder="1">
      <alignment/>
      <protection/>
    </xf>
    <xf numFmtId="0" fontId="25" fillId="0" borderId="0" xfId="0" applyFont="1" applyAlignment="1">
      <alignment/>
    </xf>
    <xf numFmtId="0" fontId="25" fillId="0" borderId="0" xfId="0" applyFont="1" applyBorder="1" applyAlignment="1">
      <alignment/>
    </xf>
    <xf numFmtId="37" fontId="27" fillId="0" borderId="0" xfId="24" applyFont="1" applyBorder="1" applyAlignment="1" quotePrefix="1">
      <alignment horizontal="left"/>
      <protection/>
    </xf>
    <xf numFmtId="0" fontId="27" fillId="0" borderId="0" xfId="0" applyFont="1" applyBorder="1" applyAlignment="1" quotePrefix="1">
      <alignment horizontal="left"/>
    </xf>
    <xf numFmtId="0" fontId="7" fillId="0" borderId="0" xfId="0" applyFont="1" applyAlignment="1">
      <alignment horizontal="right"/>
    </xf>
    <xf numFmtId="0" fontId="7" fillId="0" borderId="0" xfId="0" applyFont="1" applyBorder="1" applyAlignment="1">
      <alignment horizontal="center"/>
    </xf>
    <xf numFmtId="0" fontId="7" fillId="0" borderId="0" xfId="0" applyFont="1" applyBorder="1" applyAlignment="1">
      <alignment horizontal="left"/>
    </xf>
    <xf numFmtId="0" fontId="31" fillId="0" borderId="0" xfId="0" applyFont="1" applyBorder="1" applyAlignment="1">
      <alignment horizontal="center"/>
    </xf>
    <xf numFmtId="0" fontId="31" fillId="0" borderId="0" xfId="0" applyFont="1" applyBorder="1" applyAlignment="1">
      <alignment horizontal="left"/>
    </xf>
    <xf numFmtId="0" fontId="0" fillId="0" borderId="0" xfId="0" applyFont="1" applyBorder="1" applyAlignment="1">
      <alignment/>
    </xf>
    <xf numFmtId="0" fontId="31" fillId="0" borderId="0" xfId="0" applyFont="1" applyBorder="1" applyAlignment="1">
      <alignment/>
    </xf>
    <xf numFmtId="37" fontId="19" fillId="0" borderId="27" xfId="24" applyFont="1" applyBorder="1" applyAlignment="1">
      <alignment horizontal="left" vertical="top" wrapText="1"/>
      <protection/>
    </xf>
    <xf numFmtId="37" fontId="19" fillId="0" borderId="0" xfId="24" applyFont="1" applyBorder="1" applyAlignment="1">
      <alignment horizontal="left" vertical="top" wrapText="1"/>
      <protection/>
    </xf>
    <xf numFmtId="0" fontId="17" fillId="0" borderId="15" xfId="0" applyFont="1" applyBorder="1" applyAlignment="1">
      <alignment horizontal="center"/>
    </xf>
    <xf numFmtId="0" fontId="17" fillId="0" borderId="17" xfId="0" applyFont="1" applyBorder="1" applyAlignment="1">
      <alignment horizontal="centerContinuous"/>
    </xf>
    <xf numFmtId="0" fontId="17" fillId="0" borderId="22" xfId="0" applyFont="1" applyBorder="1" applyAlignment="1">
      <alignment horizontal="center"/>
    </xf>
    <xf numFmtId="0" fontId="0" fillId="0" borderId="24" xfId="0" applyFont="1" applyBorder="1" applyAlignment="1" quotePrefix="1">
      <alignment/>
    </xf>
    <xf numFmtId="0" fontId="0" fillId="0" borderId="0" xfId="0" applyFont="1" applyBorder="1" applyAlignment="1" quotePrefix="1">
      <alignment/>
    </xf>
    <xf numFmtId="0" fontId="0" fillId="0" borderId="52" xfId="0" applyFont="1" applyBorder="1" applyAlignment="1" quotePrefix="1">
      <alignment/>
    </xf>
    <xf numFmtId="0" fontId="0" fillId="0" borderId="0" xfId="0" applyFont="1" applyBorder="1" applyAlignment="1">
      <alignment/>
    </xf>
    <xf numFmtId="164" fontId="17" fillId="0" borderId="45" xfId="0" applyNumberFormat="1" applyFont="1" applyBorder="1" applyAlignment="1">
      <alignment/>
    </xf>
    <xf numFmtId="164" fontId="17" fillId="0" borderId="29" xfId="0" applyNumberFormat="1" applyFont="1" applyBorder="1" applyAlignment="1">
      <alignment/>
    </xf>
    <xf numFmtId="37" fontId="21" fillId="0" borderId="21" xfId="24" applyFont="1" applyFill="1" applyBorder="1" applyAlignment="1" quotePrefix="1">
      <alignment horizontal="left"/>
      <protection/>
    </xf>
    <xf numFmtId="164" fontId="19" fillId="0" borderId="16" xfId="15" applyNumberFormat="1" applyFont="1" applyFill="1" applyBorder="1" applyAlignment="1">
      <alignment/>
    </xf>
    <xf numFmtId="37" fontId="21" fillId="0" borderId="0" xfId="24" applyFont="1" applyAlignment="1">
      <alignment horizontal="left"/>
      <protection/>
    </xf>
    <xf numFmtId="49" fontId="0" fillId="0" borderId="16" xfId="0" applyNumberFormat="1" applyFill="1" applyBorder="1" applyAlignment="1">
      <alignment/>
    </xf>
    <xf numFmtId="164" fontId="19" fillId="0" borderId="2" xfId="15" applyNumberFormat="1" applyFont="1" applyFill="1" applyBorder="1" applyAlignment="1">
      <alignment horizontal="center" wrapText="1"/>
    </xf>
    <xf numFmtId="0" fontId="17" fillId="0" borderId="35" xfId="0" applyFont="1" applyBorder="1" applyAlignment="1">
      <alignment horizontal="center"/>
    </xf>
    <xf numFmtId="0" fontId="0" fillId="0" borderId="17" xfId="0" applyBorder="1" applyAlignment="1">
      <alignment vertical="center" wrapText="1"/>
    </xf>
    <xf numFmtId="0" fontId="0" fillId="0" borderId="22" xfId="0" applyBorder="1" applyAlignment="1">
      <alignment vertical="center" wrapText="1"/>
    </xf>
    <xf numFmtId="0" fontId="0" fillId="0" borderId="44" xfId="0" applyBorder="1" applyAlignment="1">
      <alignment vertical="top" wrapText="1"/>
    </xf>
    <xf numFmtId="0" fontId="0" fillId="0" borderId="45" xfId="0" applyBorder="1" applyAlignment="1">
      <alignment vertical="top" wrapText="1"/>
    </xf>
    <xf numFmtId="0" fontId="17" fillId="0" borderId="53" xfId="0" applyFont="1" applyBorder="1" applyAlignment="1">
      <alignment horizontal="center"/>
    </xf>
    <xf numFmtId="37" fontId="24" fillId="0" borderId="0" xfId="24" applyFont="1" applyBorder="1" applyAlignment="1">
      <alignment horizontal="center" wrapText="1"/>
      <protection/>
    </xf>
    <xf numFmtId="37" fontId="19" fillId="0" borderId="0" xfId="24" applyFont="1" applyBorder="1" applyAlignment="1" quotePrefix="1">
      <alignment horizontal="left" wrapText="1" indent="1" shrinkToFit="1"/>
      <protection/>
    </xf>
  </cellXfs>
  <cellStyles count="15">
    <cellStyle name="Normal" xfId="0"/>
    <cellStyle name="Comma" xfId="15"/>
    <cellStyle name="Comma [0]" xfId="16"/>
    <cellStyle name="Currency" xfId="17"/>
    <cellStyle name="Currency [0]" xfId="18"/>
    <cellStyle name="Date" xfId="19"/>
    <cellStyle name="Followed Hyperlink" xfId="20"/>
    <cellStyle name="Fund" xfId="21"/>
    <cellStyle name="General" xfId="22"/>
    <cellStyle name="Hyperlink" xfId="23"/>
    <cellStyle name="Normal_AIRPLAN.XLS" xfId="24"/>
    <cellStyle name="Percent" xfId="25"/>
    <cellStyle name="Phone" xfId="26"/>
    <cellStyle name="Total" xfId="27"/>
    <cellStyle name="w15"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xdr:row>
      <xdr:rowOff>28575</xdr:rowOff>
    </xdr:from>
    <xdr:to>
      <xdr:col>0</xdr:col>
      <xdr:colOff>457200</xdr:colOff>
      <xdr:row>2</xdr:row>
      <xdr:rowOff>142875</xdr:rowOff>
    </xdr:to>
    <xdr:sp>
      <xdr:nvSpPr>
        <xdr:cNvPr id="1" name="Rectangle 1"/>
        <xdr:cNvSpPr>
          <a:spLocks/>
        </xdr:cNvSpPr>
      </xdr:nvSpPr>
      <xdr:spPr>
        <a:xfrm>
          <a:off x="342900" y="45720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0</xdr:col>
      <xdr:colOff>342900</xdr:colOff>
      <xdr:row>3</xdr:row>
      <xdr:rowOff>19050</xdr:rowOff>
    </xdr:from>
    <xdr:to>
      <xdr:col>0</xdr:col>
      <xdr:colOff>457200</xdr:colOff>
      <xdr:row>3</xdr:row>
      <xdr:rowOff>133350</xdr:rowOff>
    </xdr:to>
    <xdr:sp>
      <xdr:nvSpPr>
        <xdr:cNvPr id="2" name="Rectangle 2"/>
        <xdr:cNvSpPr>
          <a:spLocks/>
        </xdr:cNvSpPr>
      </xdr:nvSpPr>
      <xdr:spPr>
        <a:xfrm>
          <a:off x="342900" y="62865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19050</xdr:rowOff>
    </xdr:from>
    <xdr:to>
      <xdr:col>0</xdr:col>
      <xdr:colOff>457200</xdr:colOff>
      <xdr:row>4</xdr:row>
      <xdr:rowOff>133350</xdr:rowOff>
    </xdr:to>
    <xdr:sp>
      <xdr:nvSpPr>
        <xdr:cNvPr id="3" name="Rectangle 3"/>
        <xdr:cNvSpPr>
          <a:spLocks/>
        </xdr:cNvSpPr>
      </xdr:nvSpPr>
      <xdr:spPr>
        <a:xfrm>
          <a:off x="342900" y="80962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king\users\TEMP\XLK02psqEMS-LH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king\csdforms\HHS\03%20ADO%20fin%20plans\03%20ADO%20fin%20plan%20FHC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forbest\Local%20Settings\Temporary%20Internet%20Files\OLKC9\TEMP\CX%20Update%206-23-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MS"/>
      <sheetName val="LHW"/>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HCD246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2"/>
  <sheetViews>
    <sheetView workbookViewId="0" topLeftCell="A1">
      <selection activeCell="D7" sqref="D7"/>
    </sheetView>
  </sheetViews>
  <sheetFormatPr defaultColWidth="9.140625" defaultRowHeight="12.75"/>
  <cols>
    <col min="4" max="4" width="12.140625" style="0" customWidth="1"/>
    <col min="6" max="6" width="13.28125" style="0" customWidth="1"/>
    <col min="7" max="7" width="21.28125" style="0" customWidth="1"/>
    <col min="9" max="9" width="49.57421875" style="0" customWidth="1"/>
  </cols>
  <sheetData>
    <row r="1" spans="1:9" ht="18">
      <c r="A1" s="88" t="s">
        <v>10</v>
      </c>
      <c r="B1" s="89"/>
      <c r="C1" s="89"/>
      <c r="D1" s="89"/>
      <c r="E1" s="89"/>
      <c r="F1" s="89"/>
      <c r="G1" s="89"/>
      <c r="H1" s="89"/>
      <c r="I1" s="90"/>
    </row>
    <row r="2" spans="1:9" ht="15.75" customHeight="1">
      <c r="A2" s="55" t="s">
        <v>85</v>
      </c>
      <c r="B2" s="56"/>
      <c r="C2" s="57"/>
      <c r="D2" s="57"/>
      <c r="E2" s="57"/>
      <c r="F2" s="57"/>
      <c r="G2" s="57"/>
      <c r="H2" s="57"/>
      <c r="I2" s="91"/>
    </row>
    <row r="3" spans="1:9" ht="14.25" customHeight="1">
      <c r="A3" s="58"/>
      <c r="B3" s="59" t="s">
        <v>86</v>
      </c>
      <c r="C3" s="57"/>
      <c r="D3" s="115"/>
      <c r="E3" s="57"/>
      <c r="F3" s="57"/>
      <c r="G3" s="57"/>
      <c r="H3" s="57"/>
      <c r="I3" s="91"/>
    </row>
    <row r="4" spans="1:9" ht="14.25" customHeight="1">
      <c r="A4" s="58"/>
      <c r="B4" s="59" t="s">
        <v>87</v>
      </c>
      <c r="C4" s="57"/>
      <c r="D4" s="57"/>
      <c r="E4" s="57"/>
      <c r="F4" s="57"/>
      <c r="G4" s="57"/>
      <c r="H4" s="57"/>
      <c r="I4" s="91"/>
    </row>
    <row r="5" spans="1:9" ht="12.75">
      <c r="A5" s="58"/>
      <c r="B5" s="59" t="s">
        <v>118</v>
      </c>
      <c r="C5" s="86"/>
      <c r="D5" s="86"/>
      <c r="E5" s="86"/>
      <c r="F5" s="86"/>
      <c r="G5" s="86"/>
      <c r="H5" s="86"/>
      <c r="I5" s="92"/>
    </row>
    <row r="6" spans="1:9" ht="15" customHeight="1">
      <c r="A6" s="93" t="s">
        <v>88</v>
      </c>
      <c r="B6" s="60" t="s">
        <v>89</v>
      </c>
      <c r="C6" s="60" t="s">
        <v>90</v>
      </c>
      <c r="D6" s="60" t="s">
        <v>91</v>
      </c>
      <c r="E6" s="60" t="s">
        <v>77</v>
      </c>
      <c r="F6" s="60" t="s">
        <v>92</v>
      </c>
      <c r="G6" s="60"/>
      <c r="H6" s="60" t="s">
        <v>93</v>
      </c>
      <c r="I6" s="94" t="s">
        <v>94</v>
      </c>
    </row>
    <row r="7" spans="1:9" ht="48" customHeight="1">
      <c r="A7" s="95" t="s">
        <v>119</v>
      </c>
      <c r="B7" s="87" t="s">
        <v>120</v>
      </c>
      <c r="C7" s="87"/>
      <c r="D7" s="228" t="s">
        <v>130</v>
      </c>
      <c r="E7" s="87"/>
      <c r="F7" s="231" t="s">
        <v>27</v>
      </c>
      <c r="G7" s="232"/>
      <c r="H7" s="96"/>
      <c r="I7" s="107" t="s">
        <v>37</v>
      </c>
    </row>
    <row r="8" spans="1:9" ht="12.75">
      <c r="A8" s="97" t="s">
        <v>95</v>
      </c>
      <c r="B8" s="61"/>
      <c r="C8" s="61"/>
      <c r="D8" s="61"/>
      <c r="E8" s="61"/>
      <c r="F8" s="61"/>
      <c r="G8" s="61"/>
      <c r="H8" s="61"/>
      <c r="I8" s="98"/>
    </row>
    <row r="9" spans="1:11" ht="26.25" thickBot="1">
      <c r="A9" s="235" t="s">
        <v>96</v>
      </c>
      <c r="B9" s="230"/>
      <c r="C9" s="230"/>
      <c r="D9" s="216"/>
      <c r="E9" s="230" t="s">
        <v>97</v>
      </c>
      <c r="F9" s="230"/>
      <c r="G9" s="230"/>
      <c r="H9" s="62"/>
      <c r="I9" s="111" t="s">
        <v>26</v>
      </c>
      <c r="J9" s="110"/>
      <c r="K9" s="110"/>
    </row>
    <row r="10" spans="1:9" ht="12.75">
      <c r="A10" s="99" t="s">
        <v>98</v>
      </c>
      <c r="B10" s="60" t="s">
        <v>99</v>
      </c>
      <c r="C10" s="217" t="s">
        <v>100</v>
      </c>
      <c r="D10" s="60" t="s">
        <v>101</v>
      </c>
      <c r="E10" s="218" t="s">
        <v>113</v>
      </c>
      <c r="F10" s="60" t="s">
        <v>99</v>
      </c>
      <c r="G10" s="63" t="s">
        <v>101</v>
      </c>
      <c r="H10" s="103"/>
      <c r="I10" s="233" t="s">
        <v>1</v>
      </c>
    </row>
    <row r="11" spans="1:9" ht="12.75">
      <c r="A11" s="112"/>
      <c r="B11" s="65"/>
      <c r="C11" s="65"/>
      <c r="D11" s="100"/>
      <c r="E11" s="219"/>
      <c r="F11" s="65"/>
      <c r="G11" s="66"/>
      <c r="H11" s="64"/>
      <c r="I11" s="234"/>
    </row>
    <row r="12" spans="1:9" ht="12.75">
      <c r="A12" s="113" t="s">
        <v>127</v>
      </c>
      <c r="B12" s="64">
        <v>53183</v>
      </c>
      <c r="C12" s="64"/>
      <c r="D12" s="100">
        <f>7056341</f>
        <v>7056341</v>
      </c>
      <c r="E12" s="220" t="s">
        <v>127</v>
      </c>
      <c r="F12" s="64">
        <v>33150</v>
      </c>
      <c r="G12" s="101">
        <f>+D12</f>
        <v>7056341</v>
      </c>
      <c r="H12" s="64"/>
      <c r="I12" s="234"/>
    </row>
    <row r="13" spans="1:9" ht="12.75">
      <c r="A13" s="113" t="s">
        <v>59</v>
      </c>
      <c r="B13" s="64">
        <v>53183</v>
      </c>
      <c r="C13" s="64"/>
      <c r="D13" s="100">
        <v>716609</v>
      </c>
      <c r="E13" s="220" t="s">
        <v>59</v>
      </c>
      <c r="F13" s="64">
        <v>43426</v>
      </c>
      <c r="G13" s="101">
        <f>+D13</f>
        <v>716609</v>
      </c>
      <c r="H13" s="64"/>
      <c r="I13" s="234"/>
    </row>
    <row r="14" spans="1:9" ht="12.75">
      <c r="A14" s="113" t="s">
        <v>60</v>
      </c>
      <c r="B14" s="64">
        <v>53183</v>
      </c>
      <c r="C14" s="64"/>
      <c r="D14" s="100">
        <f>3436653+1365</f>
        <v>3438018</v>
      </c>
      <c r="E14" s="220" t="s">
        <v>60</v>
      </c>
      <c r="F14" s="64">
        <v>33151</v>
      </c>
      <c r="G14" s="101">
        <f>+D14</f>
        <v>3438018</v>
      </c>
      <c r="H14" s="64"/>
      <c r="I14" s="234"/>
    </row>
    <row r="15" spans="1:9" ht="12.75">
      <c r="A15" s="113" t="s">
        <v>61</v>
      </c>
      <c r="B15" s="64">
        <v>53183</v>
      </c>
      <c r="C15" s="64"/>
      <c r="D15" s="100">
        <v>7924526</v>
      </c>
      <c r="E15" s="220" t="s">
        <v>61</v>
      </c>
      <c r="F15" s="64">
        <v>33130</v>
      </c>
      <c r="G15" s="101">
        <f>+D15</f>
        <v>7924526</v>
      </c>
      <c r="H15" s="64"/>
      <c r="I15" s="234"/>
    </row>
    <row r="16" spans="1:9" ht="12.75">
      <c r="A16" s="113" t="s">
        <v>62</v>
      </c>
      <c r="B16" s="64">
        <v>53183</v>
      </c>
      <c r="C16" s="64"/>
      <c r="D16" s="100">
        <v>599568</v>
      </c>
      <c r="E16" s="220" t="s">
        <v>62</v>
      </c>
      <c r="F16" s="64">
        <v>36932</v>
      </c>
      <c r="G16" s="101">
        <f>+D16</f>
        <v>599568</v>
      </c>
      <c r="H16" s="64"/>
      <c r="I16" s="234"/>
    </row>
    <row r="17" spans="1:9" ht="12.75">
      <c r="A17" s="113" t="s">
        <v>63</v>
      </c>
      <c r="B17" s="64">
        <v>53183</v>
      </c>
      <c r="C17" s="64"/>
      <c r="D17" s="100">
        <v>24786</v>
      </c>
      <c r="E17" s="220" t="s">
        <v>63</v>
      </c>
      <c r="F17" s="64">
        <v>33130</v>
      </c>
      <c r="G17" s="101">
        <v>24786</v>
      </c>
      <c r="H17" s="64"/>
      <c r="I17" s="234"/>
    </row>
    <row r="18" spans="1:9" ht="12.75">
      <c r="A18" s="113" t="s">
        <v>64</v>
      </c>
      <c r="B18" s="64">
        <v>53183</v>
      </c>
      <c r="C18" s="64"/>
      <c r="D18" s="100">
        <v>83707</v>
      </c>
      <c r="E18" s="220" t="s">
        <v>64</v>
      </c>
      <c r="F18" s="64">
        <v>33130</v>
      </c>
      <c r="G18" s="101">
        <f>+D18</f>
        <v>83707</v>
      </c>
      <c r="H18" s="64"/>
      <c r="I18" s="234"/>
    </row>
    <row r="19" spans="1:9" ht="12.75">
      <c r="A19" s="113" t="s">
        <v>65</v>
      </c>
      <c r="B19" s="64">
        <v>53183</v>
      </c>
      <c r="C19" s="64"/>
      <c r="D19" s="100">
        <v>771032</v>
      </c>
      <c r="E19" s="220" t="s">
        <v>65</v>
      </c>
      <c r="F19" s="64">
        <v>33156</v>
      </c>
      <c r="G19" s="101">
        <f>+D19</f>
        <v>771032</v>
      </c>
      <c r="H19" s="64"/>
      <c r="I19" s="234"/>
    </row>
    <row r="20" spans="1:9" ht="12.75">
      <c r="A20" s="113" t="s">
        <v>66</v>
      </c>
      <c r="B20" s="64">
        <v>53183</v>
      </c>
      <c r="C20" s="64"/>
      <c r="D20" s="100">
        <v>5889</v>
      </c>
      <c r="E20" s="220" t="s">
        <v>66</v>
      </c>
      <c r="F20" s="64">
        <v>48165</v>
      </c>
      <c r="G20" s="101">
        <f>+D20</f>
        <v>5889</v>
      </c>
      <c r="H20" s="64"/>
      <c r="I20" s="234"/>
    </row>
    <row r="21" spans="1:9" ht="12.75">
      <c r="A21" s="113" t="s">
        <v>39</v>
      </c>
      <c r="B21" s="64">
        <v>53183</v>
      </c>
      <c r="C21" s="64"/>
      <c r="D21" s="100">
        <v>4206</v>
      </c>
      <c r="E21" s="221" t="s">
        <v>39</v>
      </c>
      <c r="F21" s="64">
        <v>36140</v>
      </c>
      <c r="G21" s="101">
        <f>+D21</f>
        <v>4206</v>
      </c>
      <c r="H21" s="64"/>
      <c r="I21" s="234"/>
    </row>
    <row r="22" spans="1:9" ht="12.75">
      <c r="A22" s="113"/>
      <c r="B22" s="64"/>
      <c r="C22" s="64"/>
      <c r="D22" s="100"/>
      <c r="E22" s="221"/>
      <c r="F22" s="64"/>
      <c r="G22" s="101"/>
      <c r="H22" s="64"/>
      <c r="I22" s="234"/>
    </row>
    <row r="23" spans="1:9" ht="12.75">
      <c r="A23" s="114"/>
      <c r="B23" s="64"/>
      <c r="C23" s="64"/>
      <c r="D23" s="100"/>
      <c r="E23" s="222"/>
      <c r="F23" s="64"/>
      <c r="G23" s="101"/>
      <c r="H23" s="64"/>
      <c r="I23" s="104"/>
    </row>
    <row r="24" spans="1:9" ht="13.5" thickBot="1">
      <c r="A24" s="58" t="s">
        <v>83</v>
      </c>
      <c r="B24" s="68" t="s">
        <v>82</v>
      </c>
      <c r="C24" s="70"/>
      <c r="D24" s="224">
        <f>SUM(D11:D22)</f>
        <v>20624682</v>
      </c>
      <c r="E24" s="74" t="s">
        <v>83</v>
      </c>
      <c r="F24" s="68"/>
      <c r="G24" s="69">
        <f>SUM(G11:G23)</f>
        <v>20624682</v>
      </c>
      <c r="H24" s="70"/>
      <c r="I24" s="105" t="s">
        <v>28</v>
      </c>
    </row>
    <row r="25" spans="1:9" ht="13.5" thickBot="1">
      <c r="A25" s="58" t="s">
        <v>102</v>
      </c>
      <c r="B25" s="59"/>
      <c r="C25" s="67"/>
      <c r="D25" s="223"/>
      <c r="E25" s="59" t="s">
        <v>103</v>
      </c>
      <c r="F25" s="59"/>
      <c r="G25" s="102"/>
      <c r="H25" s="59"/>
      <c r="I25" s="106"/>
    </row>
    <row r="26" spans="1:9" ht="12.75">
      <c r="A26" s="71"/>
      <c r="B26" s="72"/>
      <c r="C26" s="72"/>
      <c r="D26" s="72"/>
      <c r="E26" s="72"/>
      <c r="F26" s="72"/>
      <c r="G26" s="108"/>
      <c r="H26" s="72"/>
      <c r="I26" s="73"/>
    </row>
    <row r="27" spans="1:9" ht="12.75">
      <c r="A27" s="58" t="s">
        <v>104</v>
      </c>
      <c r="B27" s="59"/>
      <c r="C27" s="59"/>
      <c r="D27" s="59"/>
      <c r="E27" s="59"/>
      <c r="F27" s="74" t="s">
        <v>51</v>
      </c>
      <c r="G27" s="109"/>
      <c r="H27" s="74"/>
      <c r="I27" s="75"/>
    </row>
    <row r="28" spans="1:9" ht="12.75">
      <c r="A28" s="58"/>
      <c r="B28" s="59"/>
      <c r="C28" s="59"/>
      <c r="D28" s="59"/>
      <c r="E28" s="59"/>
      <c r="F28" s="59"/>
      <c r="G28" s="59"/>
      <c r="H28" s="59"/>
      <c r="I28" s="75"/>
    </row>
    <row r="29" spans="1:9" ht="12.75">
      <c r="A29" s="58" t="s">
        <v>105</v>
      </c>
      <c r="B29" s="59"/>
      <c r="C29" s="59"/>
      <c r="D29" s="59"/>
      <c r="E29" s="59"/>
      <c r="F29" s="165" t="s">
        <v>52</v>
      </c>
      <c r="G29" s="74"/>
      <c r="H29" s="74"/>
      <c r="I29" s="75"/>
    </row>
    <row r="30" spans="1:9" ht="12.75">
      <c r="A30" s="58"/>
      <c r="B30" s="59"/>
      <c r="C30" s="59"/>
      <c r="D30" s="59"/>
      <c r="E30" s="59"/>
      <c r="F30" s="59"/>
      <c r="G30" s="59"/>
      <c r="H30" s="59"/>
      <c r="I30" s="75"/>
    </row>
    <row r="31" spans="1:9" ht="12.75">
      <c r="A31" s="58" t="s">
        <v>106</v>
      </c>
      <c r="B31" s="59"/>
      <c r="C31" s="59"/>
      <c r="D31" s="59"/>
      <c r="E31" s="59"/>
      <c r="F31" s="76">
        <v>39283</v>
      </c>
      <c r="G31" s="74"/>
      <c r="H31" s="74"/>
      <c r="I31" s="75"/>
    </row>
    <row r="32" spans="1:9" ht="13.5" thickBot="1">
      <c r="A32" s="77"/>
      <c r="B32" s="78"/>
      <c r="C32" s="78"/>
      <c r="D32" s="78"/>
      <c r="E32" s="78"/>
      <c r="F32" s="78"/>
      <c r="G32" s="78"/>
      <c r="H32" s="78"/>
      <c r="I32" s="79"/>
    </row>
    <row r="33" spans="1:9" ht="12.75">
      <c r="A33" s="80" t="s">
        <v>107</v>
      </c>
      <c r="B33" s="72"/>
      <c r="C33" s="72"/>
      <c r="D33" s="72"/>
      <c r="E33" s="72"/>
      <c r="F33" s="72"/>
      <c r="G33" s="72"/>
      <c r="H33" s="72"/>
      <c r="I33" s="73"/>
    </row>
    <row r="34" spans="1:9" ht="12.75">
      <c r="A34" s="58"/>
      <c r="B34" s="59"/>
      <c r="C34" s="59"/>
      <c r="D34" s="59"/>
      <c r="E34" s="59"/>
      <c r="F34" s="59"/>
      <c r="G34" s="59"/>
      <c r="H34" s="59"/>
      <c r="I34" s="75"/>
    </row>
    <row r="35" spans="1:9" ht="12.75">
      <c r="A35" s="81" t="s">
        <v>108</v>
      </c>
      <c r="B35" s="59"/>
      <c r="C35" s="59"/>
      <c r="D35" s="82" t="s">
        <v>82</v>
      </c>
      <c r="E35" s="59"/>
      <c r="F35" s="83" t="s">
        <v>109</v>
      </c>
      <c r="G35" s="59"/>
      <c r="H35" s="59" t="s">
        <v>82</v>
      </c>
      <c r="I35" s="75"/>
    </row>
    <row r="36" spans="1:9" ht="12.75">
      <c r="A36" s="81" t="s">
        <v>110</v>
      </c>
      <c r="B36" s="74"/>
      <c r="C36" s="74"/>
      <c r="D36" s="74"/>
      <c r="E36" s="59"/>
      <c r="F36" s="83" t="s">
        <v>110</v>
      </c>
      <c r="G36" s="74"/>
      <c r="H36" s="74"/>
      <c r="I36" s="75"/>
    </row>
    <row r="37" spans="1:9" ht="12.75">
      <c r="A37" s="58"/>
      <c r="B37" s="59"/>
      <c r="C37" s="59"/>
      <c r="D37" s="59"/>
      <c r="E37" s="59"/>
      <c r="F37" s="59"/>
      <c r="G37" s="59"/>
      <c r="H37" s="59"/>
      <c r="I37" s="75"/>
    </row>
    <row r="38" spans="1:9" ht="12.75">
      <c r="A38" s="58" t="s">
        <v>111</v>
      </c>
      <c r="B38" s="59"/>
      <c r="C38" s="59"/>
      <c r="D38" s="59"/>
      <c r="E38" s="59"/>
      <c r="F38" s="59"/>
      <c r="G38" s="59"/>
      <c r="H38" s="59"/>
      <c r="I38" s="75"/>
    </row>
    <row r="39" spans="1:9" ht="12.75">
      <c r="A39" s="58"/>
      <c r="B39" s="59"/>
      <c r="C39" s="59"/>
      <c r="D39" s="59"/>
      <c r="E39" s="59"/>
      <c r="F39" s="59"/>
      <c r="G39" s="59"/>
      <c r="H39" s="59"/>
      <c r="I39" s="75"/>
    </row>
    <row r="40" spans="1:9" ht="13.5" thickBot="1">
      <c r="A40" s="77"/>
      <c r="B40" s="78"/>
      <c r="C40" s="78"/>
      <c r="D40" s="78"/>
      <c r="E40" s="78"/>
      <c r="F40" s="78"/>
      <c r="G40" s="78"/>
      <c r="H40" s="78"/>
      <c r="I40" s="79"/>
    </row>
    <row r="41" spans="1:10" ht="12.75">
      <c r="A41" s="59"/>
      <c r="B41" s="59"/>
      <c r="C41" s="59"/>
      <c r="D41" s="59"/>
      <c r="E41" s="59"/>
      <c r="F41" s="59"/>
      <c r="G41" s="59"/>
      <c r="H41" s="59"/>
      <c r="I41" s="59"/>
      <c r="J41" s="59"/>
    </row>
    <row r="42" spans="1:10" ht="12.75">
      <c r="A42" s="84" t="s">
        <v>112</v>
      </c>
      <c r="B42" s="85"/>
      <c r="C42" s="85"/>
      <c r="D42" s="85"/>
      <c r="E42" s="85"/>
      <c r="F42" s="85"/>
      <c r="G42" s="85"/>
      <c r="H42" s="85"/>
      <c r="I42" s="85"/>
      <c r="J42" s="85"/>
    </row>
  </sheetData>
  <mergeCells count="4">
    <mergeCell ref="E9:G9"/>
    <mergeCell ref="F7:G7"/>
    <mergeCell ref="I10:I22"/>
    <mergeCell ref="A9:C9"/>
  </mergeCells>
  <printOptions/>
  <pageMargins left="0.51" right="0.28" top="0.34" bottom="0.26" header="0.17" footer="0.17"/>
  <pageSetup horizontalDpi="600" verticalDpi="600" orientation="landscape" scale="90" r:id="rId2"/>
  <drawing r:id="rId1"/>
</worksheet>
</file>

<file path=xl/worksheets/sheet2.xml><?xml version="1.0" encoding="utf-8"?>
<worksheet xmlns="http://schemas.openxmlformats.org/spreadsheetml/2006/main" xmlns:r="http://schemas.openxmlformats.org/officeDocument/2006/relationships">
  <dimension ref="A1:H31"/>
  <sheetViews>
    <sheetView workbookViewId="0" topLeftCell="A9">
      <selection activeCell="A39" sqref="A39"/>
    </sheetView>
  </sheetViews>
  <sheetFormatPr defaultColWidth="9.140625" defaultRowHeight="12.75"/>
  <cols>
    <col min="1" max="1" width="28.140625" style="5" customWidth="1"/>
    <col min="2" max="2" width="13.8515625" style="5" customWidth="1"/>
    <col min="3" max="3" width="14.8515625" style="5" customWidth="1"/>
    <col min="4" max="4" width="14.140625" style="5" customWidth="1"/>
    <col min="5" max="5" width="14.8515625" style="5" customWidth="1"/>
    <col min="6" max="6" width="13.57421875" style="5" customWidth="1"/>
    <col min="7" max="7" width="13.7109375" style="5" customWidth="1"/>
    <col min="8" max="8" width="14.140625" style="5" customWidth="1"/>
    <col min="9" max="16384" width="9.140625" style="5" customWidth="1"/>
  </cols>
  <sheetData>
    <row r="1" spans="1:8" ht="15.75">
      <c r="A1" s="1"/>
      <c r="B1" s="2"/>
      <c r="C1" s="2"/>
      <c r="D1" s="3" t="s">
        <v>72</v>
      </c>
      <c r="E1" s="4"/>
      <c r="F1" s="2"/>
      <c r="G1" s="2"/>
      <c r="H1" s="2"/>
    </row>
    <row r="2" spans="1:8" ht="14.25" thickBot="1">
      <c r="A2" s="6"/>
      <c r="B2" s="4"/>
      <c r="C2" s="4"/>
      <c r="D2" s="4"/>
      <c r="E2" s="4"/>
      <c r="F2" s="4"/>
      <c r="G2" s="4"/>
      <c r="H2" s="4"/>
    </row>
    <row r="3" spans="1:8" ht="14.25" thickTop="1">
      <c r="A3" s="7" t="s">
        <v>3</v>
      </c>
      <c r="B3" s="8"/>
      <c r="C3" s="9"/>
      <c r="D3" s="9"/>
      <c r="E3" s="9"/>
      <c r="F3" s="9"/>
      <c r="G3" s="9"/>
      <c r="H3" s="10"/>
    </row>
    <row r="4" spans="1:8" ht="13.5">
      <c r="A4" s="11" t="s">
        <v>2</v>
      </c>
      <c r="B4" s="12"/>
      <c r="C4" s="13"/>
      <c r="D4" s="13"/>
      <c r="E4" s="13"/>
      <c r="F4" s="13"/>
      <c r="G4" s="13"/>
      <c r="H4" s="14"/>
    </row>
    <row r="5" spans="1:8" ht="13.5">
      <c r="A5" s="15" t="s">
        <v>121</v>
      </c>
      <c r="B5" s="16"/>
      <c r="C5" s="16"/>
      <c r="D5" s="16"/>
      <c r="E5" s="16"/>
      <c r="F5" s="16"/>
      <c r="G5" s="16"/>
      <c r="H5" s="17"/>
    </row>
    <row r="6" spans="1:8" ht="13.5">
      <c r="A6" s="15" t="s">
        <v>122</v>
      </c>
      <c r="B6" s="16"/>
      <c r="C6" s="16"/>
      <c r="D6" s="16"/>
      <c r="E6" s="16"/>
      <c r="F6" s="16"/>
      <c r="G6" s="16"/>
      <c r="H6" s="17"/>
    </row>
    <row r="7" spans="1:8" ht="14.25" thickBot="1">
      <c r="A7" s="18" t="s">
        <v>4</v>
      </c>
      <c r="B7" s="19"/>
      <c r="C7" s="19"/>
      <c r="D7" s="19"/>
      <c r="E7" s="19"/>
      <c r="F7" s="19"/>
      <c r="G7" s="19"/>
      <c r="H7" s="20"/>
    </row>
    <row r="8" spans="1:8" ht="14.25" thickTop="1">
      <c r="A8" s="21"/>
      <c r="C8" s="21"/>
      <c r="D8" s="16"/>
      <c r="E8" s="16"/>
      <c r="F8" s="16"/>
      <c r="G8" s="16"/>
      <c r="H8" s="16"/>
    </row>
    <row r="9" spans="1:8" ht="13.5">
      <c r="A9" s="16" t="s">
        <v>9</v>
      </c>
      <c r="C9" s="21"/>
      <c r="D9" s="21"/>
      <c r="E9" s="21"/>
      <c r="F9" s="21"/>
      <c r="G9" s="21"/>
      <c r="H9" s="21"/>
    </row>
    <row r="10" spans="1:8" ht="14.25" thickBot="1">
      <c r="A10" s="22" t="s">
        <v>73</v>
      </c>
      <c r="B10" s="16"/>
      <c r="C10" s="21"/>
      <c r="D10" s="21"/>
      <c r="E10" s="21"/>
      <c r="F10" s="21"/>
      <c r="G10" s="21"/>
      <c r="H10" s="21"/>
    </row>
    <row r="11" spans="1:8" ht="15.75">
      <c r="A11" s="23" t="s">
        <v>74</v>
      </c>
      <c r="B11" s="24"/>
      <c r="C11" s="25" t="s">
        <v>75</v>
      </c>
      <c r="D11" s="25" t="s">
        <v>76</v>
      </c>
      <c r="E11" s="25" t="s">
        <v>115</v>
      </c>
      <c r="F11" s="25" t="s">
        <v>29</v>
      </c>
      <c r="G11" s="25" t="s">
        <v>30</v>
      </c>
      <c r="H11" s="25" t="s">
        <v>31</v>
      </c>
    </row>
    <row r="12" spans="1:8" ht="13.5">
      <c r="A12" s="26"/>
      <c r="B12" s="27"/>
      <c r="C12" s="28" t="s">
        <v>77</v>
      </c>
      <c r="D12" s="28" t="s">
        <v>78</v>
      </c>
      <c r="E12" s="29">
        <v>2007</v>
      </c>
      <c r="F12" s="30">
        <v>2008</v>
      </c>
      <c r="G12" s="31">
        <v>2009</v>
      </c>
      <c r="H12" s="31">
        <v>2010</v>
      </c>
    </row>
    <row r="13" spans="1:8" ht="13.5">
      <c r="A13" s="26" t="s">
        <v>123</v>
      </c>
      <c r="B13" s="27"/>
      <c r="C13" s="32">
        <v>2460</v>
      </c>
      <c r="D13" s="32" t="s">
        <v>124</v>
      </c>
      <c r="E13" s="33">
        <f>+'2007 Omnibus 2006 Carryover'!D24</f>
        <v>20624682</v>
      </c>
      <c r="F13" s="33" t="s">
        <v>114</v>
      </c>
      <c r="G13" s="34" t="s">
        <v>114</v>
      </c>
      <c r="H13" s="35" t="s">
        <v>114</v>
      </c>
    </row>
    <row r="14" spans="1:8" ht="13.5">
      <c r="A14" s="26"/>
      <c r="B14" s="27"/>
      <c r="C14" s="32"/>
      <c r="D14" s="36"/>
      <c r="E14" s="37"/>
      <c r="F14" s="38"/>
      <c r="G14" s="34"/>
      <c r="H14" s="35"/>
    </row>
    <row r="15" spans="1:8" ht="14.25" thickBot="1">
      <c r="A15" s="39"/>
      <c r="B15" s="40" t="s">
        <v>79</v>
      </c>
      <c r="C15" s="41"/>
      <c r="D15" s="41"/>
      <c r="E15" s="42">
        <f>SUM(E13:E14)</f>
        <v>20624682</v>
      </c>
      <c r="F15" s="42">
        <f>SUM(F13:F14)</f>
        <v>0</v>
      </c>
      <c r="G15" s="42">
        <f>SUM(G13:G14)</f>
        <v>0</v>
      </c>
      <c r="H15" s="42">
        <f>SUM(H13:H14)</f>
        <v>0</v>
      </c>
    </row>
    <row r="16" spans="1:8" ht="13.5">
      <c r="A16" s="21"/>
      <c r="B16" s="21"/>
      <c r="C16" s="43"/>
      <c r="D16" s="43"/>
      <c r="E16" s="44"/>
      <c r="F16" s="45"/>
      <c r="G16" s="44"/>
      <c r="H16" s="44"/>
    </row>
    <row r="17" spans="1:8" ht="14.25" thickBot="1">
      <c r="A17" s="46" t="s">
        <v>80</v>
      </c>
      <c r="B17" s="16"/>
      <c r="C17" s="47"/>
      <c r="D17" s="43"/>
      <c r="E17" s="21"/>
      <c r="F17" s="21"/>
      <c r="G17" s="21"/>
      <c r="H17" s="21"/>
    </row>
    <row r="18" spans="1:8" ht="15.75">
      <c r="A18" s="23" t="s">
        <v>74</v>
      </c>
      <c r="B18" s="24"/>
      <c r="C18" s="25" t="s">
        <v>75</v>
      </c>
      <c r="D18" s="25" t="s">
        <v>81</v>
      </c>
      <c r="E18" s="25" t="s">
        <v>116</v>
      </c>
      <c r="F18" s="25" t="s">
        <v>32</v>
      </c>
      <c r="G18" s="25" t="s">
        <v>33</v>
      </c>
      <c r="H18" s="25" t="s">
        <v>34</v>
      </c>
    </row>
    <row r="19" spans="1:8" ht="13.5">
      <c r="A19" s="26"/>
      <c r="B19" s="27" t="s">
        <v>82</v>
      </c>
      <c r="C19" s="28" t="s">
        <v>77</v>
      </c>
      <c r="D19" s="48"/>
      <c r="E19" s="29">
        <v>2007</v>
      </c>
      <c r="F19" s="31">
        <v>2008</v>
      </c>
      <c r="G19" s="31">
        <v>2009</v>
      </c>
      <c r="H19" s="31">
        <v>2010</v>
      </c>
    </row>
    <row r="20" spans="1:8" ht="13.5">
      <c r="A20" s="26" t="s">
        <v>123</v>
      </c>
      <c r="B20" s="27"/>
      <c r="C20" s="32">
        <v>2460</v>
      </c>
      <c r="D20" s="49"/>
      <c r="E20" s="33">
        <f>+'2007 Omnibus 2006 Carryover'!D24</f>
        <v>20624682</v>
      </c>
      <c r="F20" s="33" t="s">
        <v>114</v>
      </c>
      <c r="G20" s="34" t="s">
        <v>114</v>
      </c>
      <c r="H20" s="35" t="s">
        <v>114</v>
      </c>
    </row>
    <row r="21" spans="1:8" ht="13.5">
      <c r="A21" s="26"/>
      <c r="B21" s="50"/>
      <c r="C21" s="51"/>
      <c r="D21" s="51"/>
      <c r="E21" s="33"/>
      <c r="F21" s="33"/>
      <c r="G21" s="34"/>
      <c r="H21" s="35"/>
    </row>
    <row r="22" spans="1:8" ht="14.25" thickBot="1">
      <c r="A22" s="39"/>
      <c r="B22" s="40" t="s">
        <v>83</v>
      </c>
      <c r="C22" s="52"/>
      <c r="D22" s="53"/>
      <c r="E22" s="42">
        <f>SUM(E20:E21)</f>
        <v>20624682</v>
      </c>
      <c r="F22" s="42">
        <f>SUM(F20:F21)</f>
        <v>0</v>
      </c>
      <c r="G22" s="42">
        <f>SUM(G20:G21)</f>
        <v>0</v>
      </c>
      <c r="H22" s="42">
        <f>SUM(H20:H21)</f>
        <v>0</v>
      </c>
    </row>
    <row r="23" spans="1:8" ht="13.5">
      <c r="A23" s="21"/>
      <c r="B23" s="21"/>
      <c r="C23" s="21"/>
      <c r="D23" s="21"/>
      <c r="E23" s="44"/>
      <c r="F23" s="44"/>
      <c r="G23" s="44"/>
      <c r="H23" s="44"/>
    </row>
    <row r="24" spans="1:8" ht="13.5">
      <c r="A24" s="54" t="s">
        <v>84</v>
      </c>
      <c r="B24" s="21"/>
      <c r="C24" s="21"/>
      <c r="D24" s="21"/>
      <c r="E24" s="44"/>
      <c r="F24" s="44"/>
      <c r="G24" s="44"/>
      <c r="H24" s="44"/>
    </row>
    <row r="26" ht="12.75">
      <c r="A26" s="5" t="s">
        <v>35</v>
      </c>
    </row>
    <row r="27" ht="12.75">
      <c r="A27" s="5" t="s">
        <v>50</v>
      </c>
    </row>
    <row r="28" ht="12.75">
      <c r="A28" s="5" t="s">
        <v>6</v>
      </c>
    </row>
    <row r="29" ht="12.75">
      <c r="A29" s="5" t="s">
        <v>38</v>
      </c>
    </row>
    <row r="30" ht="12.75">
      <c r="A30" s="5" t="s">
        <v>5</v>
      </c>
    </row>
    <row r="31" ht="12.75">
      <c r="A31" s="5" t="s">
        <v>36</v>
      </c>
    </row>
  </sheetData>
  <printOptions/>
  <pageMargins left="0.75" right="0.75" top="0.32" bottom="0.21" header="0.17" footer="0.17"/>
  <pageSetup horizontalDpi="300" verticalDpi="300" orientation="landscape" scale="95" r:id="rId1"/>
</worksheet>
</file>

<file path=xl/worksheets/sheet3.xml><?xml version="1.0" encoding="utf-8"?>
<worksheet xmlns="http://schemas.openxmlformats.org/spreadsheetml/2006/main" xmlns:r="http://schemas.openxmlformats.org/officeDocument/2006/relationships">
  <sheetPr>
    <pageSetUpPr fitToPage="1"/>
  </sheetPr>
  <dimension ref="A1:CX137"/>
  <sheetViews>
    <sheetView tabSelected="1" workbookViewId="0" topLeftCell="A1">
      <selection activeCell="A1" sqref="A1:G1"/>
    </sheetView>
  </sheetViews>
  <sheetFormatPr defaultColWidth="9.140625" defaultRowHeight="12.75"/>
  <cols>
    <col min="1" max="1" width="50.00390625" style="117" customWidth="1"/>
    <col min="2" max="2" width="11.8515625" style="166" customWidth="1"/>
    <col min="3" max="3" width="11.00390625" style="176" customWidth="1"/>
    <col min="4" max="4" width="10.421875" style="166" customWidth="1"/>
    <col min="5" max="5" width="11.140625" style="166" customWidth="1"/>
    <col min="6" max="6" width="11.00390625" style="166" customWidth="1"/>
    <col min="7" max="7" width="52.421875" style="86" customWidth="1"/>
    <col min="8" max="8" width="14.140625" style="86" customWidth="1"/>
    <col min="9" max="9" width="11.57421875" style="0" bestFit="1" customWidth="1"/>
  </cols>
  <sheetData>
    <row r="1" spans="1:8" s="86" customFormat="1" ht="19.5" customHeight="1">
      <c r="A1" s="236" t="s">
        <v>125</v>
      </c>
      <c r="B1" s="236"/>
      <c r="C1" s="236"/>
      <c r="D1" s="236"/>
      <c r="E1" s="236"/>
      <c r="F1" s="236"/>
      <c r="G1" s="236"/>
      <c r="H1" s="167"/>
    </row>
    <row r="2" spans="1:8" s="86" customFormat="1" ht="19.5" customHeight="1">
      <c r="A2" s="214" t="s">
        <v>40</v>
      </c>
      <c r="B2" s="168"/>
      <c r="C2" s="168"/>
      <c r="D2" s="168"/>
      <c r="E2" s="168"/>
      <c r="F2" s="168"/>
      <c r="G2" s="168"/>
      <c r="H2" s="167"/>
    </row>
    <row r="3" spans="1:20" s="172" customFormat="1" ht="12.75">
      <c r="A3" s="214" t="s">
        <v>41</v>
      </c>
      <c r="B3" s="169"/>
      <c r="C3" s="169"/>
      <c r="D3" s="169"/>
      <c r="E3" s="169"/>
      <c r="F3" s="169"/>
      <c r="G3" s="215" t="s">
        <v>141</v>
      </c>
      <c r="H3" s="169"/>
      <c r="I3" s="170"/>
      <c r="J3" s="170"/>
      <c r="K3" s="170"/>
      <c r="L3" s="171"/>
      <c r="M3" s="171"/>
      <c r="N3" s="171"/>
      <c r="O3" s="171"/>
      <c r="P3" s="171"/>
      <c r="Q3" s="171"/>
      <c r="R3" s="171"/>
      <c r="S3" s="171"/>
      <c r="T3" s="171"/>
    </row>
    <row r="4" spans="1:20" s="172" customFormat="1" ht="15.75">
      <c r="A4" s="214" t="s">
        <v>135</v>
      </c>
      <c r="B4" s="169"/>
      <c r="C4" s="169"/>
      <c r="D4" s="169"/>
      <c r="E4" s="169"/>
      <c r="F4" s="173"/>
      <c r="G4" s="215" t="s">
        <v>7</v>
      </c>
      <c r="H4" s="169"/>
      <c r="I4" s="170"/>
      <c r="J4" s="170"/>
      <c r="K4" s="170"/>
      <c r="L4" s="171"/>
      <c r="M4" s="171"/>
      <c r="N4" s="171"/>
      <c r="O4" s="171"/>
      <c r="P4" s="171"/>
      <c r="Q4" s="171"/>
      <c r="R4" s="171"/>
      <c r="S4" s="171"/>
      <c r="T4" s="171"/>
    </row>
    <row r="5" spans="1:8" ht="9" customHeight="1">
      <c r="A5" s="174"/>
      <c r="B5" s="175"/>
      <c r="E5" s="167"/>
      <c r="F5" s="177"/>
      <c r="H5" s="177"/>
    </row>
    <row r="6" spans="1:8" s="179" customFormat="1" ht="33.75" customHeight="1">
      <c r="A6" s="120" t="s">
        <v>42</v>
      </c>
      <c r="B6" s="121" t="s">
        <v>11</v>
      </c>
      <c r="C6" s="122" t="s">
        <v>12</v>
      </c>
      <c r="D6" s="123" t="s">
        <v>13</v>
      </c>
      <c r="E6" s="124" t="s">
        <v>14</v>
      </c>
      <c r="F6" s="125" t="s">
        <v>126</v>
      </c>
      <c r="G6" s="126" t="s">
        <v>117</v>
      </c>
      <c r="H6" s="178"/>
    </row>
    <row r="7" spans="1:13" s="183" customFormat="1" ht="15.75">
      <c r="A7" s="127" t="s">
        <v>43</v>
      </c>
      <c r="B7" s="118">
        <v>517000</v>
      </c>
      <c r="C7" s="118">
        <v>370427</v>
      </c>
      <c r="D7" s="118">
        <f>B28</f>
        <v>1273315.8000000007</v>
      </c>
      <c r="E7" s="118">
        <f>B28</f>
        <v>1273315.8000000007</v>
      </c>
      <c r="F7" s="118"/>
      <c r="G7" s="118"/>
      <c r="H7" s="118"/>
      <c r="I7" s="118"/>
      <c r="J7" s="118"/>
      <c r="K7" s="118"/>
      <c r="L7" s="118"/>
      <c r="M7" s="118"/>
    </row>
    <row r="8" spans="1:9" s="191" customFormat="1" ht="15.75">
      <c r="A8" s="127" t="s">
        <v>97</v>
      </c>
      <c r="B8" s="184"/>
      <c r="C8" s="185"/>
      <c r="D8" s="185"/>
      <c r="E8" s="186"/>
      <c r="F8" s="187"/>
      <c r="G8" s="188"/>
      <c r="H8" s="189"/>
      <c r="I8" s="190"/>
    </row>
    <row r="9" spans="1:9" s="191" customFormat="1" ht="14.25" customHeight="1">
      <c r="A9" s="133" t="s">
        <v>15</v>
      </c>
      <c r="B9" s="131">
        <f>4436809+3947779.8-1503759+1568000</f>
        <v>8448829.8</v>
      </c>
      <c r="C9" s="131">
        <v>6799483</v>
      </c>
      <c r="D9" s="131">
        <f>6200622+900000</f>
        <v>7100622</v>
      </c>
      <c r="E9" s="134">
        <f>6200622+900000</f>
        <v>7100622</v>
      </c>
      <c r="F9" s="135">
        <f>+E9-C9</f>
        <v>301139</v>
      </c>
      <c r="G9" s="137" t="s">
        <v>16</v>
      </c>
      <c r="H9" s="192"/>
      <c r="I9" s="190"/>
    </row>
    <row r="10" spans="1:9" s="191" customFormat="1" ht="14.25" customHeight="1">
      <c r="A10" s="136" t="s">
        <v>53</v>
      </c>
      <c r="B10" s="131">
        <v>5449930</v>
      </c>
      <c r="C10" s="131">
        <v>4903163</v>
      </c>
      <c r="D10" s="131">
        <v>4443646</v>
      </c>
      <c r="E10" s="134">
        <v>4443646</v>
      </c>
      <c r="F10" s="135">
        <f>+E10-C10</f>
        <v>-459517</v>
      </c>
      <c r="G10" s="162" t="s">
        <v>17</v>
      </c>
      <c r="H10" s="189"/>
      <c r="I10" s="190"/>
    </row>
    <row r="11" spans="1:9" s="191" customFormat="1" ht="14.25" customHeight="1">
      <c r="A11" s="133" t="s">
        <v>54</v>
      </c>
      <c r="B11" s="131">
        <v>4032025</v>
      </c>
      <c r="C11" s="131">
        <v>4686358</v>
      </c>
      <c r="D11" s="131">
        <v>4861916</v>
      </c>
      <c r="E11" s="131">
        <v>4861916</v>
      </c>
      <c r="F11" s="135">
        <f>+E11-C11</f>
        <v>175558</v>
      </c>
      <c r="G11" s="229" t="s">
        <v>136</v>
      </c>
      <c r="H11" s="192"/>
      <c r="I11" s="190"/>
    </row>
    <row r="12" spans="1:9" s="191" customFormat="1" ht="14.25" customHeight="1">
      <c r="A12" s="133" t="s">
        <v>55</v>
      </c>
      <c r="B12" s="131">
        <v>911487</v>
      </c>
      <c r="C12" s="131">
        <v>958331</v>
      </c>
      <c r="D12" s="131">
        <f>+C12</f>
        <v>958331</v>
      </c>
      <c r="E12" s="131">
        <f>+D12</f>
        <v>958331</v>
      </c>
      <c r="F12" s="135">
        <v>0</v>
      </c>
      <c r="G12" s="137"/>
      <c r="H12" s="189"/>
      <c r="I12" s="190"/>
    </row>
    <row r="13" spans="1:9" s="191" customFormat="1" ht="14.25" customHeight="1">
      <c r="A13" s="133" t="s">
        <v>56</v>
      </c>
      <c r="B13" s="131">
        <v>227844</v>
      </c>
      <c r="C13" s="131">
        <f>193763+27043+52247</f>
        <v>273053</v>
      </c>
      <c r="D13" s="131">
        <f>200654+27043</f>
        <v>227697</v>
      </c>
      <c r="E13" s="131">
        <f>200654+27043</f>
        <v>227697</v>
      </c>
      <c r="F13" s="135">
        <f>+E13-C13</f>
        <v>-45356</v>
      </c>
      <c r="G13" s="137" t="s">
        <v>137</v>
      </c>
      <c r="H13" s="189"/>
      <c r="I13" s="190"/>
    </row>
    <row r="14" spans="1:9" s="191" customFormat="1" ht="14.25" customHeight="1">
      <c r="A14" s="133" t="s">
        <v>57</v>
      </c>
      <c r="B14" s="131">
        <v>1130205</v>
      </c>
      <c r="C14" s="131">
        <v>1034208</v>
      </c>
      <c r="D14" s="131">
        <v>971281</v>
      </c>
      <c r="E14" s="131">
        <v>971281</v>
      </c>
      <c r="F14" s="135">
        <f>+E14-C14</f>
        <v>-62927</v>
      </c>
      <c r="G14" s="137" t="s">
        <v>18</v>
      </c>
      <c r="H14" s="189"/>
      <c r="I14" s="190"/>
    </row>
    <row r="15" spans="1:9" s="191" customFormat="1" ht="14.25" customHeight="1">
      <c r="A15" s="133" t="s">
        <v>58</v>
      </c>
      <c r="B15" s="131">
        <v>70729</v>
      </c>
      <c r="C15" s="131">
        <v>91483</v>
      </c>
      <c r="D15" s="131">
        <f>+C15</f>
        <v>91483</v>
      </c>
      <c r="E15" s="131">
        <f>+D15</f>
        <v>91483</v>
      </c>
      <c r="F15" s="135">
        <f>+E15-C15</f>
        <v>0</v>
      </c>
      <c r="G15" s="137"/>
      <c r="H15" s="189"/>
      <c r="I15" s="190"/>
    </row>
    <row r="16" spans="1:9" s="191" customFormat="1" ht="14.25" customHeight="1">
      <c r="A16" s="133" t="s">
        <v>139</v>
      </c>
      <c r="B16" s="131">
        <v>88119</v>
      </c>
      <c r="C16" s="131"/>
      <c r="D16" s="131"/>
      <c r="E16" s="131"/>
      <c r="F16" s="135"/>
      <c r="G16" s="137"/>
      <c r="H16" s="189"/>
      <c r="I16" s="190"/>
    </row>
    <row r="17" spans="1:9" s="191" customFormat="1" ht="15.75" customHeight="1">
      <c r="A17" s="133" t="s">
        <v>138</v>
      </c>
      <c r="B17" s="137">
        <v>861033</v>
      </c>
      <c r="C17" s="131"/>
      <c r="D17" s="131"/>
      <c r="E17" s="131"/>
      <c r="F17" s="135"/>
      <c r="G17" s="137"/>
      <c r="H17" s="189"/>
      <c r="I17" s="190"/>
    </row>
    <row r="18" spans="1:9" s="191" customFormat="1" ht="14.25" customHeight="1">
      <c r="A18" s="133" t="s">
        <v>49</v>
      </c>
      <c r="B18" s="131"/>
      <c r="C18" s="131"/>
      <c r="D18" s="131"/>
      <c r="E18" s="131">
        <v>20624682</v>
      </c>
      <c r="F18" s="135">
        <f>+E18</f>
        <v>20624682</v>
      </c>
      <c r="G18" s="137" t="s">
        <v>25</v>
      </c>
      <c r="H18" s="189"/>
      <c r="I18" s="190"/>
    </row>
    <row r="19" spans="1:9" s="183" customFormat="1" ht="15" customHeight="1">
      <c r="A19" s="127" t="s">
        <v>67</v>
      </c>
      <c r="B19" s="118">
        <f>SUM(B8:B18)</f>
        <v>21220201.8</v>
      </c>
      <c r="C19" s="118">
        <f>SUM(C9:C18)</f>
        <v>18746079</v>
      </c>
      <c r="D19" s="118">
        <f>SUM(D9:D17)</f>
        <v>18654976</v>
      </c>
      <c r="E19" s="118">
        <f>SUM(E9:E18)</f>
        <v>39279658</v>
      </c>
      <c r="F19" s="118">
        <f>SUM(F8:F18)</f>
        <v>20533579</v>
      </c>
      <c r="G19" s="147"/>
      <c r="H19" s="181"/>
      <c r="I19" s="182"/>
    </row>
    <row r="20" spans="1:9" s="191" customFormat="1" ht="15" customHeight="1">
      <c r="A20" s="129" t="s">
        <v>96</v>
      </c>
      <c r="B20" s="130"/>
      <c r="C20" s="131"/>
      <c r="D20" s="131"/>
      <c r="E20" s="137"/>
      <c r="F20" s="135"/>
      <c r="G20" s="132"/>
      <c r="H20" s="189"/>
      <c r="I20" s="190"/>
    </row>
    <row r="21" spans="1:9" s="191" customFormat="1" ht="38.25" customHeight="1">
      <c r="A21" s="133" t="s">
        <v>44</v>
      </c>
      <c r="B21" s="130">
        <f>-20463886+219730</f>
        <v>-20244156</v>
      </c>
      <c r="C21" s="139">
        <v>-18740186</v>
      </c>
      <c r="D21" s="131">
        <f>-D19</f>
        <v>-18654976</v>
      </c>
      <c r="E21" s="131">
        <v>-18654976</v>
      </c>
      <c r="F21" s="135">
        <v>85210</v>
      </c>
      <c r="G21" s="162" t="s">
        <v>19</v>
      </c>
      <c r="H21" s="189"/>
      <c r="I21" s="190"/>
    </row>
    <row r="22" spans="1:9" s="191" customFormat="1" ht="14.25" customHeight="1">
      <c r="A22" s="133" t="s">
        <v>140</v>
      </c>
      <c r="B22" s="130">
        <v>-219730</v>
      </c>
      <c r="C22" s="139"/>
      <c r="D22" s="131"/>
      <c r="E22" s="149"/>
      <c r="F22" s="135"/>
      <c r="G22" s="162"/>
      <c r="H22" s="189"/>
      <c r="I22" s="190"/>
    </row>
    <row r="23" spans="1:9" s="191" customFormat="1" ht="15.75">
      <c r="A23" s="133" t="s">
        <v>24</v>
      </c>
      <c r="B23" s="130"/>
      <c r="C23" s="139"/>
      <c r="D23" s="131"/>
      <c r="E23" s="135">
        <f>-20620476-4206</f>
        <v>-20624682</v>
      </c>
      <c r="F23" s="135">
        <f>-20620476-4206</f>
        <v>-20624682</v>
      </c>
      <c r="G23" s="162" t="s">
        <v>8</v>
      </c>
      <c r="H23" s="189"/>
      <c r="I23" s="190"/>
    </row>
    <row r="24" spans="1:9" s="183" customFormat="1" ht="15.75">
      <c r="A24" s="140" t="s">
        <v>68</v>
      </c>
      <c r="B24" s="141">
        <f>SUM(B21:B23)</f>
        <v>-20463886</v>
      </c>
      <c r="C24" s="141">
        <f>SUM(C21:C23)</f>
        <v>-18740186</v>
      </c>
      <c r="D24" s="141">
        <f>SUM(D21:D23)</f>
        <v>-18654976</v>
      </c>
      <c r="E24" s="141">
        <f>SUM(E21:E23)</f>
        <v>-39279658</v>
      </c>
      <c r="F24" s="141">
        <f>SUM(F21:F23)</f>
        <v>-20539472</v>
      </c>
      <c r="G24" s="142"/>
      <c r="H24" s="181"/>
      <c r="I24" s="182"/>
    </row>
    <row r="25" spans="1:9" s="191" customFormat="1" ht="15.75">
      <c r="A25" s="127" t="s">
        <v>20</v>
      </c>
      <c r="B25" s="143"/>
      <c r="C25" s="144"/>
      <c r="D25" s="144"/>
      <c r="E25" s="145"/>
      <c r="F25" s="146"/>
      <c r="G25" s="147"/>
      <c r="H25" s="189"/>
      <c r="I25" s="190"/>
    </row>
    <row r="26" spans="1:9" s="191" customFormat="1" ht="15.75">
      <c r="A26" s="129" t="s">
        <v>69</v>
      </c>
      <c r="B26" s="148"/>
      <c r="C26" s="130"/>
      <c r="D26" s="130"/>
      <c r="E26" s="130"/>
      <c r="F26" s="137"/>
      <c r="G26" s="134"/>
      <c r="H26" s="189"/>
      <c r="I26" s="190"/>
    </row>
    <row r="27" spans="1:9" s="191" customFormat="1" ht="15.75">
      <c r="A27" s="140" t="s">
        <v>70</v>
      </c>
      <c r="B27" s="151"/>
      <c r="C27" s="151"/>
      <c r="D27" s="151"/>
      <c r="E27" s="151"/>
      <c r="F27" s="135"/>
      <c r="G27" s="137"/>
      <c r="H27" s="189"/>
      <c r="I27" s="190"/>
    </row>
    <row r="28" spans="1:102" s="194" customFormat="1" ht="15.75">
      <c r="A28" s="127" t="s">
        <v>71</v>
      </c>
      <c r="B28" s="118">
        <f>B7+B19+B24</f>
        <v>1273315.8000000007</v>
      </c>
      <c r="C28" s="118">
        <f>+C7+C19+C24+C25</f>
        <v>376320</v>
      </c>
      <c r="D28" s="118">
        <f>+D7+D19+D24+D25</f>
        <v>1273315.8000000007</v>
      </c>
      <c r="E28" s="118">
        <f>+E7</f>
        <v>1273315.8000000007</v>
      </c>
      <c r="F28" s="118"/>
      <c r="G28" s="118"/>
      <c r="H28" s="189"/>
      <c r="I28" s="189"/>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193"/>
      <c r="CF28" s="193"/>
      <c r="CG28" s="193"/>
      <c r="CH28" s="193"/>
      <c r="CI28" s="193"/>
      <c r="CJ28" s="193"/>
      <c r="CK28" s="193"/>
      <c r="CL28" s="193"/>
      <c r="CM28" s="193"/>
      <c r="CN28" s="193"/>
      <c r="CO28" s="193"/>
      <c r="CP28" s="193"/>
      <c r="CQ28" s="193"/>
      <c r="CR28" s="193"/>
      <c r="CS28" s="193"/>
      <c r="CT28" s="193"/>
      <c r="CU28" s="193"/>
      <c r="CV28" s="193"/>
      <c r="CW28" s="193"/>
      <c r="CX28" s="193"/>
    </row>
    <row r="29" spans="1:9" s="191" customFormat="1" ht="15.75">
      <c r="A29" s="138" t="s">
        <v>45</v>
      </c>
      <c r="B29" s="130"/>
      <c r="C29" s="131"/>
      <c r="D29" s="131"/>
      <c r="E29" s="149"/>
      <c r="F29" s="150"/>
      <c r="G29" s="150"/>
      <c r="H29" s="195"/>
      <c r="I29" s="190"/>
    </row>
    <row r="30" spans="1:9" s="191" customFormat="1" ht="15.75">
      <c r="A30" s="138" t="s">
        <v>46</v>
      </c>
      <c r="B30" s="130"/>
      <c r="C30" s="131"/>
      <c r="D30" s="131">
        <v>-20620476</v>
      </c>
      <c r="E30" s="149">
        <f>+D30</f>
        <v>-20620476</v>
      </c>
      <c r="F30" s="150"/>
      <c r="G30" s="150"/>
      <c r="H30" s="195"/>
      <c r="I30" s="190"/>
    </row>
    <row r="31" spans="1:9" s="191" customFormat="1" ht="15.75">
      <c r="A31" s="138" t="s">
        <v>21</v>
      </c>
      <c r="B31" s="151"/>
      <c r="C31" s="152"/>
      <c r="D31" s="131">
        <f>-D30</f>
        <v>20620476</v>
      </c>
      <c r="E31" s="149">
        <f>+D31</f>
        <v>20620476</v>
      </c>
      <c r="F31" s="164"/>
      <c r="G31" s="163"/>
      <c r="H31" s="195"/>
      <c r="I31" s="190"/>
    </row>
    <row r="32" spans="1:9" s="183" customFormat="1" ht="15.75">
      <c r="A32" s="127" t="s">
        <v>47</v>
      </c>
      <c r="B32" s="128">
        <f>SUM(B29:B31)</f>
        <v>0</v>
      </c>
      <c r="C32" s="128">
        <f>SUM(C29:C31)</f>
        <v>0</v>
      </c>
      <c r="D32" s="128">
        <f>SUM(D29:D31)</f>
        <v>0</v>
      </c>
      <c r="E32" s="128">
        <f>SUM(E29:E31)</f>
        <v>0</v>
      </c>
      <c r="F32" s="147"/>
      <c r="G32" s="147"/>
      <c r="H32" s="196"/>
      <c r="I32" s="182"/>
    </row>
    <row r="33" spans="1:9" s="183" customFormat="1" ht="15" customHeight="1">
      <c r="A33" s="127" t="s">
        <v>131</v>
      </c>
      <c r="B33" s="118">
        <v>1273875</v>
      </c>
      <c r="C33" s="128">
        <f>+C28+C32</f>
        <v>376320</v>
      </c>
      <c r="D33" s="128">
        <f>+D28+D32</f>
        <v>1273315.8000000007</v>
      </c>
      <c r="E33" s="128">
        <f>+E28+E32</f>
        <v>1273315.8000000007</v>
      </c>
      <c r="F33" s="180"/>
      <c r="G33" s="197"/>
      <c r="H33" s="181"/>
      <c r="I33" s="182"/>
    </row>
    <row r="34" spans="1:9" s="191" customFormat="1" ht="15" customHeight="1" thickBot="1">
      <c r="A34" s="225" t="s">
        <v>132</v>
      </c>
      <c r="B34" s="226">
        <v>0</v>
      </c>
      <c r="C34" s="144">
        <v>0</v>
      </c>
      <c r="D34" s="144">
        <v>0</v>
      </c>
      <c r="E34" s="144">
        <v>0</v>
      </c>
      <c r="F34" s="198"/>
      <c r="G34" s="199"/>
      <c r="H34" s="200"/>
      <c r="I34" s="190"/>
    </row>
    <row r="35" spans="1:8" s="203" customFormat="1" ht="13.5" customHeight="1">
      <c r="A35" s="227" t="s">
        <v>48</v>
      </c>
      <c r="B35" s="201"/>
      <c r="C35" s="202"/>
      <c r="D35" s="201"/>
      <c r="E35" s="201"/>
      <c r="G35" s="201"/>
      <c r="H35" s="201"/>
    </row>
    <row r="36" spans="1:8" s="203" customFormat="1" ht="12.75" customHeight="1">
      <c r="A36" s="158" t="s">
        <v>133</v>
      </c>
      <c r="B36" s="204"/>
      <c r="C36" s="205"/>
      <c r="D36" s="204"/>
      <c r="E36" s="201"/>
      <c r="F36" s="201"/>
      <c r="G36" s="204"/>
      <c r="H36" s="204"/>
    </row>
    <row r="37" spans="1:8" s="203" customFormat="1" ht="12.75" customHeight="1">
      <c r="A37" s="158" t="s">
        <v>134</v>
      </c>
      <c r="B37" s="204"/>
      <c r="C37" s="206"/>
      <c r="D37" s="204"/>
      <c r="E37" s="201"/>
      <c r="F37" s="201"/>
      <c r="G37" s="204"/>
      <c r="H37" s="204"/>
    </row>
    <row r="38" spans="1:8" s="203" customFormat="1" ht="12.75" customHeight="1">
      <c r="A38" s="158" t="s">
        <v>22</v>
      </c>
      <c r="B38" s="158"/>
      <c r="C38" s="158"/>
      <c r="D38" s="158"/>
      <c r="E38" s="158"/>
      <c r="F38" s="158"/>
      <c r="G38" s="158"/>
      <c r="H38" s="158"/>
    </row>
    <row r="39" spans="1:8" s="191" customFormat="1" ht="12.75" customHeight="1">
      <c r="A39" s="158" t="s">
        <v>0</v>
      </c>
      <c r="B39" s="158"/>
      <c r="C39" s="158"/>
      <c r="D39" s="158"/>
      <c r="E39" s="158"/>
      <c r="F39" s="158"/>
      <c r="G39" s="158"/>
      <c r="H39" s="158"/>
    </row>
    <row r="40" spans="1:8" s="191" customFormat="1" ht="12.75" customHeight="1">
      <c r="A40" s="158" t="s">
        <v>23</v>
      </c>
      <c r="B40" s="158"/>
      <c r="C40" s="158"/>
      <c r="D40" s="158"/>
      <c r="E40" s="158"/>
      <c r="F40" s="158"/>
      <c r="G40" s="158"/>
      <c r="H40" s="158"/>
    </row>
    <row r="41" spans="1:8" s="191" customFormat="1" ht="12.75" customHeight="1">
      <c r="A41" s="158" t="s">
        <v>128</v>
      </c>
      <c r="B41" s="158"/>
      <c r="C41" s="158"/>
      <c r="D41" s="158"/>
      <c r="E41" s="158"/>
      <c r="F41" s="158"/>
      <c r="G41" s="158"/>
      <c r="H41" s="158"/>
    </row>
    <row r="42" spans="1:8" s="191" customFormat="1" ht="15.75">
      <c r="A42" s="158" t="s">
        <v>129</v>
      </c>
      <c r="B42" s="158"/>
      <c r="C42" s="158"/>
      <c r="D42" s="158"/>
      <c r="E42" s="158"/>
      <c r="F42" s="158"/>
      <c r="G42" s="158"/>
      <c r="H42" s="158"/>
    </row>
    <row r="43" spans="1:8" s="191" customFormat="1" ht="15.75">
      <c r="A43" s="207"/>
      <c r="B43" s="208"/>
      <c r="C43" s="209"/>
      <c r="D43" s="208"/>
      <c r="E43" s="208"/>
      <c r="F43" s="208"/>
      <c r="G43" s="204"/>
      <c r="H43" s="193"/>
    </row>
    <row r="44" spans="1:8" s="191" customFormat="1" ht="15.75">
      <c r="A44" s="207"/>
      <c r="B44" s="208"/>
      <c r="C44" s="209"/>
      <c r="D44" s="208"/>
      <c r="E44" s="208"/>
      <c r="F44" s="208"/>
      <c r="G44" s="204"/>
      <c r="H44" s="193"/>
    </row>
    <row r="45" spans="2:8" ht="15">
      <c r="B45" s="210"/>
      <c r="C45" s="211"/>
      <c r="D45" s="210"/>
      <c r="E45" s="210"/>
      <c r="F45" s="210"/>
      <c r="G45" s="212"/>
      <c r="H45" s="213"/>
    </row>
    <row r="46" spans="1:8" ht="12.75">
      <c r="A46" s="237"/>
      <c r="B46" s="237"/>
      <c r="C46" s="237"/>
      <c r="D46" s="237"/>
      <c r="E46" s="237"/>
      <c r="F46" s="237"/>
      <c r="G46" s="237"/>
      <c r="H46" s="237"/>
    </row>
    <row r="47" spans="1:8" ht="12.75">
      <c r="A47" s="158"/>
      <c r="B47" s="157"/>
      <c r="C47" s="157"/>
      <c r="D47" s="157"/>
      <c r="E47" s="157"/>
      <c r="F47" s="157"/>
      <c r="G47" s="157"/>
      <c r="H47" s="157"/>
    </row>
    <row r="48" spans="1:8" ht="12.75">
      <c r="A48" s="156"/>
      <c r="B48" s="157"/>
      <c r="C48" s="157"/>
      <c r="D48" s="157"/>
      <c r="E48" s="157"/>
      <c r="F48" s="157"/>
      <c r="G48" s="157"/>
      <c r="H48" s="157"/>
    </row>
    <row r="49" spans="1:8" ht="12.75">
      <c r="A49" s="155"/>
      <c r="B49" s="153"/>
      <c r="C49" s="159"/>
      <c r="D49" s="154"/>
      <c r="E49" s="154"/>
      <c r="F49" s="154"/>
      <c r="G49" s="154"/>
      <c r="H49" s="154"/>
    </row>
    <row r="50" spans="1:8" ht="12.75">
      <c r="A50" s="155"/>
      <c r="B50" s="160"/>
      <c r="C50" s="161"/>
      <c r="D50" s="119"/>
      <c r="E50" s="119"/>
      <c r="F50" s="119"/>
      <c r="G50" s="119"/>
      <c r="H50" s="116"/>
    </row>
    <row r="51" ht="12.75">
      <c r="G51" s="212"/>
    </row>
    <row r="52" ht="12.75">
      <c r="G52" s="212"/>
    </row>
    <row r="53" ht="12.75">
      <c r="G53" s="212"/>
    </row>
    <row r="54" ht="12.75">
      <c r="G54" s="212"/>
    </row>
    <row r="55" ht="12.75">
      <c r="G55" s="212"/>
    </row>
    <row r="56" ht="12.75">
      <c r="G56" s="212"/>
    </row>
    <row r="57" ht="12.75">
      <c r="G57" s="212"/>
    </row>
    <row r="58" ht="12.75">
      <c r="G58" s="212"/>
    </row>
    <row r="59" ht="12.75">
      <c r="G59" s="212"/>
    </row>
    <row r="60" ht="12.75">
      <c r="G60" s="212"/>
    </row>
    <row r="61" ht="12.75">
      <c r="G61" s="212"/>
    </row>
    <row r="62" ht="12.75">
      <c r="G62" s="212"/>
    </row>
    <row r="63" ht="12.75">
      <c r="G63" s="212"/>
    </row>
    <row r="64" ht="12.75">
      <c r="G64" s="212"/>
    </row>
    <row r="65" ht="12.75">
      <c r="G65" s="212"/>
    </row>
    <row r="66" ht="12.75">
      <c r="G66" s="212"/>
    </row>
    <row r="67" ht="12.75">
      <c r="G67" s="212"/>
    </row>
    <row r="68" ht="12.75">
      <c r="G68" s="212"/>
    </row>
    <row r="69" ht="12.75">
      <c r="G69" s="212"/>
    </row>
    <row r="70" ht="12.75">
      <c r="G70" s="212"/>
    </row>
    <row r="71" ht="12.75">
      <c r="G71" s="212"/>
    </row>
    <row r="72" ht="12.75">
      <c r="G72" s="212"/>
    </row>
    <row r="73" ht="12.75">
      <c r="G73" s="212"/>
    </row>
    <row r="74" ht="12.75">
      <c r="G74" s="212"/>
    </row>
    <row r="75" ht="12.75">
      <c r="G75" s="212"/>
    </row>
    <row r="76" ht="12.75">
      <c r="G76" s="212"/>
    </row>
    <row r="77" ht="12.75">
      <c r="G77" s="212"/>
    </row>
    <row r="78" ht="12.75">
      <c r="G78" s="212"/>
    </row>
    <row r="79" ht="12.75">
      <c r="G79" s="212"/>
    </row>
    <row r="80" ht="12.75">
      <c r="G80" s="212"/>
    </row>
    <row r="81" ht="12.75">
      <c r="G81" s="212"/>
    </row>
    <row r="82" ht="12.75">
      <c r="G82" s="212"/>
    </row>
    <row r="83" ht="12.75">
      <c r="G83" s="212"/>
    </row>
    <row r="84" ht="12.75">
      <c r="G84" s="212"/>
    </row>
    <row r="85" ht="12.75">
      <c r="G85" s="212"/>
    </row>
    <row r="86" ht="12.75">
      <c r="G86" s="212"/>
    </row>
    <row r="87" ht="12.75">
      <c r="G87" s="212"/>
    </row>
    <row r="88" ht="12.75">
      <c r="G88" s="212"/>
    </row>
    <row r="89" ht="12.75">
      <c r="G89" s="212"/>
    </row>
    <row r="90" ht="12.75">
      <c r="G90" s="212"/>
    </row>
    <row r="91" ht="12.75">
      <c r="G91" s="212"/>
    </row>
    <row r="92" ht="12.75">
      <c r="G92" s="212"/>
    </row>
    <row r="93" ht="12.75">
      <c r="G93" s="212"/>
    </row>
    <row r="94" ht="12.75">
      <c r="G94" s="212"/>
    </row>
    <row r="95" ht="12.75">
      <c r="G95" s="212"/>
    </row>
    <row r="96" ht="12.75">
      <c r="G96" s="212"/>
    </row>
    <row r="97" ht="12.75">
      <c r="G97" s="212"/>
    </row>
    <row r="98" ht="12.75">
      <c r="G98" s="212"/>
    </row>
    <row r="99" ht="12.75">
      <c r="G99" s="212"/>
    </row>
    <row r="100" ht="12.75">
      <c r="G100" s="212"/>
    </row>
    <row r="101" ht="12.75">
      <c r="G101" s="212"/>
    </row>
    <row r="102" ht="12.75">
      <c r="G102" s="212"/>
    </row>
    <row r="103" ht="12.75">
      <c r="G103" s="212"/>
    </row>
    <row r="104" ht="12.75">
      <c r="G104" s="212"/>
    </row>
    <row r="105" ht="12.75">
      <c r="G105" s="212"/>
    </row>
    <row r="106" ht="12.75">
      <c r="G106" s="212"/>
    </row>
    <row r="107" ht="12.75">
      <c r="G107" s="212"/>
    </row>
    <row r="108" ht="12.75">
      <c r="G108" s="212"/>
    </row>
    <row r="109" ht="12.75">
      <c r="G109" s="212"/>
    </row>
    <row r="110" ht="12.75">
      <c r="G110" s="212"/>
    </row>
    <row r="111" ht="12.75">
      <c r="G111" s="212"/>
    </row>
    <row r="112" ht="12.75">
      <c r="G112" s="212"/>
    </row>
    <row r="113" ht="12.75">
      <c r="G113" s="212"/>
    </row>
    <row r="114" ht="12.75">
      <c r="G114" s="212"/>
    </row>
    <row r="115" ht="12.75">
      <c r="G115" s="212"/>
    </row>
    <row r="116" ht="12.75">
      <c r="G116" s="212"/>
    </row>
    <row r="117" ht="12.75">
      <c r="G117" s="212"/>
    </row>
    <row r="118" ht="12.75">
      <c r="G118" s="212"/>
    </row>
    <row r="119" ht="12.75">
      <c r="G119" s="212"/>
    </row>
    <row r="120" ht="12.75">
      <c r="G120" s="212"/>
    </row>
    <row r="121" ht="12.75">
      <c r="G121" s="212"/>
    </row>
    <row r="122" ht="12.75">
      <c r="G122" s="212"/>
    </row>
    <row r="123" ht="12.75">
      <c r="G123" s="212"/>
    </row>
    <row r="124" ht="12.75">
      <c r="G124" s="212"/>
    </row>
    <row r="125" ht="12.75">
      <c r="G125" s="212"/>
    </row>
    <row r="126" ht="12.75">
      <c r="G126" s="212"/>
    </row>
    <row r="127" ht="12.75">
      <c r="G127" s="212"/>
    </row>
    <row r="128" ht="12.75">
      <c r="G128" s="212"/>
    </row>
    <row r="129" ht="12.75">
      <c r="G129" s="212"/>
    </row>
    <row r="130" ht="12.75">
      <c r="G130" s="212"/>
    </row>
    <row r="131" ht="12.75">
      <c r="G131" s="212"/>
    </row>
    <row r="132" ht="12.75">
      <c r="G132" s="212"/>
    </row>
    <row r="133" ht="12.75">
      <c r="G133" s="212"/>
    </row>
    <row r="134" ht="12.75">
      <c r="G134" s="212"/>
    </row>
    <row r="135" ht="12.75">
      <c r="G135" s="212"/>
    </row>
    <row r="136" ht="12.75">
      <c r="G136" s="212"/>
    </row>
    <row r="137" ht="12.75">
      <c r="G137" s="212"/>
    </row>
  </sheetData>
  <mergeCells count="2">
    <mergeCell ref="A1:G1"/>
    <mergeCell ref="A46:H46"/>
  </mergeCells>
  <printOptions/>
  <pageMargins left="0.75" right="0.36" top="0.57" bottom="0.59" header="0.5" footer="0.5"/>
  <pageSetup fitToHeight="1" fitToWidth="1" horizontalDpi="600" verticalDpi="600" orientation="landscape"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DCHS/CSD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Crystal Report Viewer</dc:title>
  <dc:subject/>
  <dc:creator>Sonya Slaughter</dc:creator>
  <cp:keywords/>
  <dc:description/>
  <cp:lastModifiedBy>Blossey, Linda</cp:lastModifiedBy>
  <cp:lastPrinted>2007-08-06T19:54:42Z</cp:lastPrinted>
  <dcterms:created xsi:type="dcterms:W3CDTF">2004-03-31T18:27:43Z</dcterms:created>
  <dcterms:modified xsi:type="dcterms:W3CDTF">2007-08-29T23:19:47Z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-1372583569</vt:i4>
  </property>
  <property fmtid="{D5CDD505-2E9C-101B-9397-08002B2CF9AE}" pid="3" name="_EmailEntryID">
    <vt:lpwstr>00000000F6A897F324BFFF408ED4FF9C74F8F2EA0700A4F434703B5032419DC148046B58F245000000B7CBBC00000C635B61543DAB4D858FD5CE496399D2000001B0D81C0000</vt:lpwstr>
  </property>
  <property fmtid="{D5CDD505-2E9C-101B-9397-08002B2CF9AE}" pid="4" name="_EmailStoreID">
    <vt:lpwstr>0000000038A1BB1005E5101AA1BB08002B2A56C200006D737073742E646C6C00000000004E495441F9BFB80100AA0037D96E0000005C5C43732D6368756D5C55736572735C6F6E75696762725C45786368616E67655C6F6E75696762722E70737400</vt:lpwstr>
  </property>
  <property fmtid="{D5CDD505-2E9C-101B-9397-08002B2CF9AE}" pid="5" name="_ReviewingToolsShownOnce">
    <vt:lpwstr/>
  </property>
</Properties>
</file>