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Form5 Financial Plan" sheetId="1" r:id="rId1"/>
  </sheets>
  <definedNames>
    <definedName name="_xlnm.Print_Area" localSheetId="0">'Form5 Financial Plan'!$A$1:$G$44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richardr</author>
  </authors>
  <commentList>
    <comment ref="D13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Not receiving $150,000 FCAAP in 2772.
</t>
        </r>
      </text>
    </comment>
    <comment ref="D33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100% Revenue Backed</t>
        </r>
      </text>
    </comment>
  </commentList>
</comments>
</file>

<file path=xl/sharedStrings.xml><?xml version="1.0" encoding="utf-8"?>
<sst xmlns="http://schemas.openxmlformats.org/spreadsheetml/2006/main" count="40" uniqueCount="39">
  <si>
    <t>2003 Adopted</t>
  </si>
  <si>
    <t>Beginning Fund Balance</t>
  </si>
  <si>
    <t xml:space="preserve">Revenues </t>
  </si>
  <si>
    <t>River Improvement Levy</t>
  </si>
  <si>
    <t>Total Revenues</t>
  </si>
  <si>
    <t xml:space="preserve">Expenditures </t>
  </si>
  <si>
    <t>Operating Expenditures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</si>
  <si>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</si>
  <si>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</si>
  <si>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</si>
  <si>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</si>
  <si>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</si>
  <si>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</si>
  <si>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Reserve for Encumbrance Carryover</t>
  </si>
  <si>
    <t>Total Reserves &amp; Designations</t>
  </si>
  <si>
    <t>Ending Undesignated Fund Balance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</si>
  <si>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</si>
  <si>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t>Encumbrance Carryover (2003)</t>
  </si>
  <si>
    <t>2004 Adopted</t>
  </si>
  <si>
    <t>Corps 205 Supplemental</t>
  </si>
  <si>
    <r>
      <t>1</t>
    </r>
    <r>
      <rPr>
        <sz val="10"/>
        <rFont val="Times New Roman"/>
        <family val="1"/>
      </rPr>
      <t xml:space="preserve">  2003 Actuals based on 2003 14th Month ARMS Report</t>
    </r>
  </si>
  <si>
    <r>
      <t xml:space="preserve">3 </t>
    </r>
    <r>
      <rPr>
        <sz val="10"/>
        <rFont val="Times New Roman"/>
        <family val="1"/>
      </rPr>
      <t xml:space="preserve"> Estimated Underexpenditures is based on division estimates.</t>
    </r>
  </si>
  <si>
    <r>
      <t>4</t>
    </r>
    <r>
      <rPr>
        <sz val="10"/>
        <rFont val="Times New Roman"/>
        <family val="1"/>
      </rPr>
      <t xml:space="preserve"> Target fund balance policy is 7% of adopted revenues.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</si>
  <si>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</si>
  <si>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2003  Actual </t>
    </r>
    <r>
      <rPr>
        <b/>
        <vertAlign val="superscript"/>
        <sz val="12"/>
        <rFont val="Times New Roman"/>
        <family val="1"/>
      </rPr>
      <t>1</t>
    </r>
  </si>
  <si>
    <r>
      <t>2004 Revised</t>
    </r>
    <r>
      <rPr>
        <b/>
        <vertAlign val="superscript"/>
        <sz val="12"/>
        <rFont val="Times New Roman"/>
        <family val="1"/>
      </rPr>
      <t>2</t>
    </r>
  </si>
  <si>
    <t xml:space="preserve">Other Revenue </t>
  </si>
  <si>
    <t>FEMA revenue for 2nd Qtr Supplemental</t>
  </si>
  <si>
    <t>2nd Quarter Omnibus - FEMA</t>
  </si>
  <si>
    <t>2nd Quarter Omnibus - CX Overhead</t>
  </si>
  <si>
    <r>
      <t xml:space="preserve">2   </t>
    </r>
    <r>
      <rPr>
        <sz val="10"/>
        <rFont val="Times New Roman"/>
        <family val="1"/>
      </rPr>
      <t>2004 Revised and Projected are based on current estimates from the department.</t>
    </r>
  </si>
  <si>
    <t>Fund/Number: 000001050 / 0740</t>
  </si>
  <si>
    <t>Prepared By:  Richard Rice</t>
  </si>
  <si>
    <t xml:space="preserve">Financial Plan Notes: </t>
  </si>
  <si>
    <r>
      <t>2004 Estimated</t>
    </r>
    <r>
      <rPr>
        <b/>
        <vertAlign val="superscript"/>
        <sz val="12"/>
        <rFont val="Times New Roman"/>
        <family val="1"/>
      </rPr>
      <t>2</t>
    </r>
  </si>
  <si>
    <t xml:space="preserve">                      River Improvement Fund</t>
  </si>
  <si>
    <r>
      <t>Estimated Underexpenditures</t>
    </r>
    <r>
      <rPr>
        <sz val="8"/>
        <rFont val="Times New Roman"/>
        <family val="1"/>
      </rPr>
      <t>(3)</t>
    </r>
  </si>
  <si>
    <t>Reviewed By:  Lisa Youngren / John Amos</t>
  </si>
  <si>
    <r>
      <t xml:space="preserve">                            2004 2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Omnibus Ordinance Request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</si>
</sst>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0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4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0" fontId="4" fillId="0" borderId="0" xfId="0" applyFont="1" applyAlignment="1">
      <alignment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2" xfId="15" applyNumberFormat="1" applyFont="1" applyFill="1" applyBorder="1" applyAlignment="1">
      <alignment/>
    </xf>
    <xf numFmtId="38" fontId="4" fillId="0" borderId="1" xfId="15" applyNumberFormat="1" applyFont="1" applyFill="1" applyBorder="1" applyAlignment="1">
      <alignment/>
    </xf>
    <xf numFmtId="38" fontId="4" fillId="0" borderId="1" xfId="15" applyNumberFormat="1" applyFont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3" xfId="15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38" fontId="4" fillId="0" borderId="7" xfId="15" applyNumberFormat="1" applyFont="1" applyFill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2" xfId="0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7" fontId="5" fillId="0" borderId="2" xfId="19" applyFont="1" applyBorder="1" applyAlignment="1">
      <alignment horizontal="left"/>
      <protection/>
    </xf>
    <xf numFmtId="38" fontId="4" fillId="0" borderId="8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8" fontId="4" fillId="0" borderId="0" xfId="15" applyNumberFormat="1" applyFont="1" applyBorder="1" applyAlignment="1">
      <alignment/>
    </xf>
    <xf numFmtId="38" fontId="4" fillId="0" borderId="9" xfId="15" applyNumberFormat="1" applyFont="1" applyBorder="1" applyAlignment="1">
      <alignment/>
    </xf>
    <xf numFmtId="37" fontId="5" fillId="0" borderId="10" xfId="19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37" fontId="5" fillId="0" borderId="0" xfId="19" applyFont="1" applyAlignment="1">
      <alignment horizontal="left"/>
      <protection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 wrapText="1"/>
    </xf>
    <xf numFmtId="38" fontId="4" fillId="0" borderId="0" xfId="19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4" fillId="0" borderId="0" xfId="15" applyNumberFormat="1" applyFont="1" applyAlignment="1">
      <alignment/>
    </xf>
    <xf numFmtId="38" fontId="5" fillId="0" borderId="1" xfId="19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37" fontId="11" fillId="0" borderId="0" xfId="19" applyFont="1" applyBorder="1" applyAlignment="1" quotePrefix="1">
      <alignment horizontal="left" vertical="top"/>
      <protection/>
    </xf>
    <xf numFmtId="37" fontId="11" fillId="0" borderId="0" xfId="19" applyFont="1" applyBorder="1" applyAlignment="1">
      <alignment horizontal="left" vertical="top"/>
      <protection/>
    </xf>
    <xf numFmtId="37" fontId="11" fillId="0" borderId="0" xfId="19" applyFont="1" applyBorder="1" applyAlignment="1">
      <alignment horizontal="left"/>
      <protection/>
    </xf>
    <xf numFmtId="38" fontId="4" fillId="0" borderId="3" xfId="0" applyNumberFormat="1" applyFont="1" applyBorder="1" applyAlignment="1">
      <alignment horizontal="center"/>
    </xf>
    <xf numFmtId="37" fontId="5" fillId="0" borderId="4" xfId="19" applyFont="1" applyBorder="1" applyAlignment="1" quotePrefix="1">
      <alignment horizontal="left"/>
      <protection/>
    </xf>
    <xf numFmtId="0" fontId="4" fillId="0" borderId="3" xfId="0" applyFont="1" applyBorder="1" applyAlignment="1">
      <alignment/>
    </xf>
    <xf numFmtId="0" fontId="13" fillId="0" borderId="0" xfId="21" applyFont="1" applyAlignment="1">
      <alignment horizontal="centerContinuous"/>
      <protection/>
    </xf>
    <xf numFmtId="0" fontId="14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0" fillId="0" borderId="0" xfId="21" applyAlignment="1">
      <alignment/>
      <protection/>
    </xf>
    <xf numFmtId="0" fontId="15" fillId="0" borderId="0" xfId="21" applyFont="1" applyFill="1" applyAlignment="1">
      <alignment/>
      <protection/>
    </xf>
    <xf numFmtId="38" fontId="12" fillId="0" borderId="0" xfId="21" applyNumberFormat="1" applyFont="1" applyAlignment="1">
      <alignment horizontal="right"/>
      <protection/>
    </xf>
    <xf numFmtId="38" fontId="12" fillId="0" borderId="0" xfId="21" applyNumberFormat="1" applyFont="1" applyAlignment="1">
      <alignment horizontal="left"/>
      <protection/>
    </xf>
    <xf numFmtId="38" fontId="12" fillId="0" borderId="0" xfId="21" applyNumberFormat="1" applyFont="1" applyAlignment="1">
      <alignment horizontal="center"/>
      <protection/>
    </xf>
    <xf numFmtId="38" fontId="14" fillId="0" borderId="0" xfId="21" applyNumberFormat="1" applyFont="1">
      <alignment/>
      <protection/>
    </xf>
    <xf numFmtId="38" fontId="12" fillId="0" borderId="0" xfId="21" applyNumberFormat="1" applyFont="1">
      <alignment/>
      <protection/>
    </xf>
    <xf numFmtId="38" fontId="12" fillId="0" borderId="0" xfId="21" applyNumberFormat="1" applyFont="1" applyBorder="1" applyAlignment="1">
      <alignment horizontal="center"/>
      <protection/>
    </xf>
    <xf numFmtId="14" fontId="14" fillId="0" borderId="0" xfId="21" applyNumberFormat="1" applyFont="1" applyBorder="1" applyAlignment="1">
      <alignment horizontal="left"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right"/>
      <protection/>
    </xf>
    <xf numFmtId="37" fontId="4" fillId="0" borderId="0" xfId="20" applyFont="1" applyBorder="1" applyAlignment="1">
      <alignment horizontal="left" wrapText="1"/>
      <protection/>
    </xf>
    <xf numFmtId="38" fontId="4" fillId="0" borderId="0" xfId="21" applyNumberFormat="1" applyFont="1" applyBorder="1" applyAlignment="1">
      <alignment horizontal="right"/>
      <protection/>
    </xf>
    <xf numFmtId="14" fontId="4" fillId="0" borderId="0" xfId="21" applyNumberFormat="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AIRPLAN.XLS_PSQ Form B - 0666 - Safety" xfId="20"/>
    <cellStyle name="Normal_PSQ 2003 Form B - Financial Plan-Benefi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48.421875" style="45" customWidth="1"/>
    <col min="2" max="3" width="0.13671875" style="46" hidden="1" customWidth="1"/>
    <col min="4" max="4" width="16.00390625" style="47" customWidth="1"/>
    <col min="5" max="6" width="14.140625" style="47" customWidth="1"/>
    <col min="7" max="7" width="16.28125" style="47" customWidth="1"/>
    <col min="8" max="16384" width="8.8515625" style="5" customWidth="1"/>
  </cols>
  <sheetData>
    <row r="1" spans="1:7" s="59" customFormat="1" ht="30">
      <c r="A1" s="71" t="s">
        <v>35</v>
      </c>
      <c r="B1" s="57"/>
      <c r="C1" s="57"/>
      <c r="D1" s="57"/>
      <c r="E1" s="58"/>
      <c r="F1" s="58"/>
      <c r="G1" s="58"/>
    </row>
    <row r="2" spans="1:7" s="59" customFormat="1" ht="17.25" customHeight="1">
      <c r="A2" s="72"/>
      <c r="B2" s="58"/>
      <c r="C2" s="58"/>
      <c r="D2" s="58"/>
      <c r="E2" s="58"/>
      <c r="F2" s="58"/>
      <c r="G2" s="58"/>
    </row>
    <row r="3" spans="1:7" s="60" customFormat="1" ht="30">
      <c r="A3" s="71" t="s">
        <v>38</v>
      </c>
      <c r="B3" s="57"/>
      <c r="C3" s="57"/>
      <c r="D3" s="57"/>
      <c r="E3" s="58"/>
      <c r="F3" s="58"/>
      <c r="G3" s="58"/>
    </row>
    <row r="4" spans="1:7" s="61" customFormat="1" ht="20.25">
      <c r="A4" s="73"/>
      <c r="B4" s="58"/>
      <c r="C4" s="58"/>
      <c r="D4" s="58"/>
      <c r="E4" s="58"/>
      <c r="F4" s="58"/>
      <c r="G4" s="58"/>
    </row>
    <row r="5" spans="1:7" s="59" customFormat="1" ht="20.25" customHeight="1">
      <c r="A5" s="73" t="s">
        <v>31</v>
      </c>
      <c r="B5" s="62"/>
      <c r="C5" s="63"/>
      <c r="D5" s="64"/>
      <c r="E5" s="64"/>
      <c r="F5" s="65"/>
      <c r="G5" s="65"/>
    </row>
    <row r="6" spans="1:7" s="59" customFormat="1" ht="15.75">
      <c r="A6" s="74"/>
      <c r="B6" s="62"/>
      <c r="C6" s="63"/>
      <c r="D6" s="64"/>
      <c r="E6" s="64"/>
      <c r="F6" s="66"/>
      <c r="G6" s="66"/>
    </row>
    <row r="7" spans="1:16" s="59" customFormat="1" ht="20.25">
      <c r="A7" s="75" t="s">
        <v>32</v>
      </c>
      <c r="B7" s="67"/>
      <c r="C7" s="63"/>
      <c r="D7" s="76"/>
      <c r="E7" s="76"/>
      <c r="F7" s="77"/>
      <c r="G7" s="68"/>
      <c r="H7" s="69"/>
      <c r="I7" s="70"/>
      <c r="J7" s="70"/>
      <c r="K7" s="70"/>
      <c r="L7" s="70"/>
      <c r="M7" s="70"/>
      <c r="N7" s="70"/>
      <c r="O7" s="70"/>
      <c r="P7" s="70"/>
    </row>
    <row r="8" spans="1:16" s="59" customFormat="1" ht="20.25">
      <c r="A8" s="75" t="s">
        <v>37</v>
      </c>
      <c r="B8" s="67"/>
      <c r="C8" s="63"/>
      <c r="D8" s="76"/>
      <c r="E8" s="76"/>
      <c r="F8" s="77"/>
      <c r="G8" s="68"/>
      <c r="H8" s="69"/>
      <c r="I8" s="70"/>
      <c r="J8" s="70"/>
      <c r="K8" s="70"/>
      <c r="L8" s="70"/>
      <c r="M8" s="70"/>
      <c r="N8" s="70"/>
      <c r="O8" s="70"/>
      <c r="P8" s="70"/>
    </row>
    <row r="9" spans="1:7" s="8" customFormat="1" ht="262.5">
      <c r="A9" s="6"/>
      <c r="B9" s="7" t="s">
        <v>16</v>
      </c>
      <c r="C9" s="7" t="s">
        <v>0</v>
      </c>
      <c r="D9" s="49" t="s">
        <v>24</v>
      </c>
      <c r="E9" s="7" t="s">
        <v>18</v>
      </c>
      <c r="F9" s="7" t="s">
        <v>25</v>
      </c>
      <c r="G9" s="7" t="s">
        <v>34</v>
      </c>
    </row>
    <row r="10" spans="1:7" ht="15.75">
      <c r="A10" s="9" t="s">
        <v>1</v>
      </c>
      <c r="B10" s="10">
        <v>290761</v>
      </c>
      <c r="C10" s="10">
        <v>336096</v>
      </c>
      <c r="D10" s="10">
        <f>+B30</f>
        <v>628251</v>
      </c>
      <c r="E10" s="10">
        <v>662499</v>
      </c>
      <c r="F10" s="10">
        <f>D30</f>
        <v>792785.5700000003</v>
      </c>
      <c r="G10" s="10">
        <f>D30</f>
        <v>792785.5700000003</v>
      </c>
    </row>
    <row r="11" spans="1:7" ht="15.75">
      <c r="A11" s="55" t="s">
        <v>2</v>
      </c>
      <c r="B11" s="12"/>
      <c r="C11" s="12"/>
      <c r="D11" s="12"/>
      <c r="E11" s="12"/>
      <c r="F11" s="12"/>
      <c r="G11" s="12"/>
    </row>
    <row r="12" spans="1:7" ht="15.75">
      <c r="A12" s="13" t="s">
        <v>3</v>
      </c>
      <c r="B12" s="14">
        <v>2358647</v>
      </c>
      <c r="C12" s="14">
        <v>2359624</v>
      </c>
      <c r="D12" s="14">
        <v>2426398.57</v>
      </c>
      <c r="E12" s="14">
        <v>2383322</v>
      </c>
      <c r="F12" s="14">
        <v>2498521</v>
      </c>
      <c r="G12" s="14">
        <v>2498521</v>
      </c>
    </row>
    <row r="13" spans="1:7" ht="15.75">
      <c r="A13" s="13" t="s">
        <v>26</v>
      </c>
      <c r="B13" s="14">
        <v>1300812</v>
      </c>
      <c r="C13" s="14">
        <v>1335330</v>
      </c>
      <c r="D13" s="14">
        <v>1145791</v>
      </c>
      <c r="E13" s="14">
        <v>1535544</v>
      </c>
      <c r="F13" s="14">
        <v>1535544</v>
      </c>
      <c r="G13" s="14">
        <v>1535544</v>
      </c>
    </row>
    <row r="14" spans="1:7" ht="15.75">
      <c r="A14" s="13"/>
      <c r="B14" s="14"/>
      <c r="C14" s="14"/>
      <c r="D14" s="14"/>
      <c r="E14" s="14"/>
      <c r="F14" s="14"/>
      <c r="G14" s="14"/>
    </row>
    <row r="15" spans="1:7" ht="15.75">
      <c r="A15" s="13" t="s">
        <v>27</v>
      </c>
      <c r="B15" s="14"/>
      <c r="C15" s="14"/>
      <c r="D15" s="14"/>
      <c r="E15" s="35"/>
      <c r="F15" s="14"/>
      <c r="G15" s="14">
        <v>134791</v>
      </c>
    </row>
    <row r="16" spans="1:7" ht="15.75">
      <c r="A16" s="56"/>
      <c r="B16" s="14"/>
      <c r="C16" s="14"/>
      <c r="D16" s="14"/>
      <c r="E16" s="48"/>
      <c r="F16" s="14"/>
      <c r="G16" s="14"/>
    </row>
    <row r="17" spans="1:7" ht="15.75">
      <c r="A17" s="15" t="s">
        <v>4</v>
      </c>
      <c r="B17" s="16">
        <f aca="true" t="shared" si="0" ref="B17:G17">SUM(B12:B16)</f>
        <v>3659459</v>
      </c>
      <c r="C17" s="16">
        <f t="shared" si="0"/>
        <v>3694954</v>
      </c>
      <c r="D17" s="16">
        <f t="shared" si="0"/>
        <v>3572189.57</v>
      </c>
      <c r="E17" s="16">
        <f t="shared" si="0"/>
        <v>3918866</v>
      </c>
      <c r="F17" s="16">
        <f t="shared" si="0"/>
        <v>4034065</v>
      </c>
      <c r="G17" s="16">
        <f t="shared" si="0"/>
        <v>4168856</v>
      </c>
    </row>
    <row r="18" spans="1:7" ht="15.75">
      <c r="A18" s="11" t="s">
        <v>5</v>
      </c>
      <c r="B18" s="12"/>
      <c r="C18" s="17"/>
      <c r="D18" s="12"/>
      <c r="E18" s="12"/>
      <c r="F18" s="12"/>
      <c r="G18" s="12"/>
    </row>
    <row r="19" spans="1:7" ht="15.75">
      <c r="A19" s="13" t="s">
        <v>6</v>
      </c>
      <c r="B19" s="14">
        <v>-3321969</v>
      </c>
      <c r="C19" s="17">
        <v>-3597791</v>
      </c>
      <c r="D19" s="14">
        <v>-3407655</v>
      </c>
      <c r="E19" s="14">
        <v>-4454083</v>
      </c>
      <c r="F19" s="14">
        <v>-4454083</v>
      </c>
      <c r="G19" s="14">
        <v>-4454083</v>
      </c>
    </row>
    <row r="20" spans="1:7" ht="15.75">
      <c r="A20" s="13" t="s">
        <v>17</v>
      </c>
      <c r="B20" s="14"/>
      <c r="C20" s="17"/>
      <c r="D20" s="14"/>
      <c r="E20" s="14"/>
      <c r="F20" s="14">
        <v>-76400</v>
      </c>
      <c r="G20" s="14">
        <v>-76400</v>
      </c>
    </row>
    <row r="21" spans="1:7" ht="15.75">
      <c r="A21" s="13" t="s">
        <v>28</v>
      </c>
      <c r="B21" s="14"/>
      <c r="C21" s="17"/>
      <c r="D21" s="14"/>
      <c r="E21" s="14"/>
      <c r="F21" s="14"/>
      <c r="G21" s="14">
        <v>-134791</v>
      </c>
    </row>
    <row r="22" spans="1:7" ht="15.75">
      <c r="A22" s="13" t="s">
        <v>29</v>
      </c>
      <c r="D22" s="54"/>
      <c r="E22" s="54"/>
      <c r="F22" s="14"/>
      <c r="G22" s="14">
        <v>-1712</v>
      </c>
    </row>
    <row r="23" spans="1:7" ht="15.75">
      <c r="A23" s="13" t="s">
        <v>19</v>
      </c>
      <c r="B23" s="14"/>
      <c r="C23" s="17"/>
      <c r="D23" s="14"/>
      <c r="E23" s="14"/>
      <c r="F23" s="14">
        <v>-215000</v>
      </c>
      <c r="G23" s="14">
        <v>-215000</v>
      </c>
    </row>
    <row r="24" spans="1:7" ht="15.75">
      <c r="A24" s="9" t="s">
        <v>7</v>
      </c>
      <c r="B24" s="10">
        <f aca="true" t="shared" si="1" ref="B24:G24">SUM(B19:B23)</f>
        <v>-3321969</v>
      </c>
      <c r="C24" s="10">
        <f t="shared" si="1"/>
        <v>-3597791</v>
      </c>
      <c r="D24" s="10">
        <f t="shared" si="1"/>
        <v>-3407655</v>
      </c>
      <c r="E24" s="10">
        <f t="shared" si="1"/>
        <v>-4454083</v>
      </c>
      <c r="F24" s="10">
        <f t="shared" si="1"/>
        <v>-4745483</v>
      </c>
      <c r="G24" s="10">
        <f t="shared" si="1"/>
        <v>-4881986</v>
      </c>
    </row>
    <row r="25" spans="1:7" ht="15.75">
      <c r="A25" s="18" t="s">
        <v>36</v>
      </c>
      <c r="B25" s="19"/>
      <c r="C25" s="20"/>
      <c r="D25" s="21"/>
      <c r="E25" s="21">
        <v>150000</v>
      </c>
      <c r="F25" s="21">
        <v>175000</v>
      </c>
      <c r="G25" s="21">
        <v>175000</v>
      </c>
    </row>
    <row r="26" spans="1:7" ht="15.75">
      <c r="A26" s="22" t="s">
        <v>8</v>
      </c>
      <c r="B26" s="23"/>
      <c r="C26" s="24"/>
      <c r="D26" s="25"/>
      <c r="E26" s="25"/>
      <c r="F26" s="14"/>
      <c r="G26" s="14"/>
    </row>
    <row r="27" spans="1:7" ht="15.75">
      <c r="A27" s="13" t="s">
        <v>9</v>
      </c>
      <c r="B27" s="26"/>
      <c r="C27" s="27"/>
      <c r="D27" s="28"/>
      <c r="E27" s="28"/>
      <c r="F27" s="23"/>
      <c r="G27" s="23"/>
    </row>
    <row r="28" spans="1:7" ht="15.75">
      <c r="A28" s="13" t="s">
        <v>9</v>
      </c>
      <c r="B28" s="26"/>
      <c r="C28" s="27"/>
      <c r="D28" s="28"/>
      <c r="E28" s="28"/>
      <c r="F28" s="23"/>
      <c r="G28" s="23"/>
    </row>
    <row r="29" spans="1:7" ht="15.75">
      <c r="A29" s="29" t="s">
        <v>10</v>
      </c>
      <c r="B29" s="30">
        <f>SUM(B27:B28)</f>
        <v>0</v>
      </c>
      <c r="C29" s="30">
        <f>SUM(C27:C28)</f>
        <v>0</v>
      </c>
      <c r="D29" s="30">
        <f>SUM(D27:D28)</f>
        <v>0</v>
      </c>
      <c r="E29" s="30"/>
      <c r="F29" s="30">
        <f>SUM(F27:F28)</f>
        <v>0</v>
      </c>
      <c r="G29" s="30">
        <f>SUM(G27:G28)</f>
        <v>0</v>
      </c>
    </row>
    <row r="30" spans="1:7" ht="15.75">
      <c r="A30" s="31" t="s">
        <v>11</v>
      </c>
      <c r="B30" s="30">
        <f aca="true" t="shared" si="2" ref="B30:G30">B10+B17+B24+B25+B29</f>
        <v>628251</v>
      </c>
      <c r="C30" s="30">
        <f t="shared" si="2"/>
        <v>433259</v>
      </c>
      <c r="D30" s="30">
        <f t="shared" si="2"/>
        <v>792785.5700000003</v>
      </c>
      <c r="E30" s="30">
        <f t="shared" si="2"/>
        <v>277282</v>
      </c>
      <c r="F30" s="30">
        <f t="shared" si="2"/>
        <v>256367.5700000003</v>
      </c>
      <c r="G30" s="30">
        <f t="shared" si="2"/>
        <v>254655.5700000003</v>
      </c>
    </row>
    <row r="31" spans="1:7" ht="15.75">
      <c r="A31" s="11" t="s">
        <v>12</v>
      </c>
      <c r="B31" s="14"/>
      <c r="C31" s="25"/>
      <c r="D31" s="12"/>
      <c r="E31" s="14"/>
      <c r="F31" s="14"/>
      <c r="G31" s="14"/>
    </row>
    <row r="32" spans="1:7" ht="15.75">
      <c r="A32" s="13" t="s">
        <v>13</v>
      </c>
      <c r="B32" s="17">
        <v>-168059</v>
      </c>
      <c r="C32" s="35"/>
      <c r="D32" s="23">
        <v>-76400</v>
      </c>
      <c r="E32" s="23"/>
      <c r="F32" s="23"/>
      <c r="G32" s="23"/>
    </row>
    <row r="33" spans="1:7" ht="15.75">
      <c r="A33" s="13"/>
      <c r="B33" s="17"/>
      <c r="C33" s="35"/>
      <c r="D33" s="23"/>
      <c r="E33" s="23"/>
      <c r="F33" s="23"/>
      <c r="G33" s="23"/>
    </row>
    <row r="34" spans="1:7" ht="15.75">
      <c r="A34" s="13"/>
      <c r="B34" s="17"/>
      <c r="C34" s="35"/>
      <c r="D34" s="23"/>
      <c r="E34" s="23"/>
      <c r="F34" s="23"/>
      <c r="G34" s="23"/>
    </row>
    <row r="35" spans="1:7" ht="15.75">
      <c r="A35" s="32" t="s">
        <v>14</v>
      </c>
      <c r="B35" s="33">
        <f>SUM(B32:B34)</f>
        <v>-168059</v>
      </c>
      <c r="C35" s="33">
        <f>SUM(C32:C34)</f>
        <v>0</v>
      </c>
      <c r="D35" s="33">
        <f>SUM(D32:D34)</f>
        <v>-76400</v>
      </c>
      <c r="E35" s="33"/>
      <c r="F35" s="33">
        <f>SUM(F32:F34)</f>
        <v>0</v>
      </c>
      <c r="G35" s="33">
        <f>SUM(G32:G34)</f>
        <v>0</v>
      </c>
    </row>
    <row r="36" spans="1:7" ht="15.75">
      <c r="A36" s="31" t="s">
        <v>15</v>
      </c>
      <c r="B36" s="30">
        <f aca="true" t="shared" si="3" ref="B36:G36">+B30+B35</f>
        <v>460192</v>
      </c>
      <c r="C36" s="30">
        <f t="shared" si="3"/>
        <v>433259</v>
      </c>
      <c r="D36" s="30">
        <f t="shared" si="3"/>
        <v>716385.5700000003</v>
      </c>
      <c r="E36" s="30">
        <f t="shared" si="3"/>
        <v>277282</v>
      </c>
      <c r="F36" s="30">
        <f t="shared" si="3"/>
        <v>256367.5700000003</v>
      </c>
      <c r="G36" s="30">
        <f t="shared" si="3"/>
        <v>254655.5700000003</v>
      </c>
    </row>
    <row r="37" spans="1:7" s="2" customFormat="1" ht="10.5" customHeight="1">
      <c r="A37" s="34"/>
      <c r="B37" s="35"/>
      <c r="C37" s="35"/>
      <c r="D37" s="36"/>
      <c r="E37" s="35"/>
      <c r="F37" s="35"/>
      <c r="G37" s="35"/>
    </row>
    <row r="38" spans="1:7" s="39" customFormat="1" ht="18.75">
      <c r="A38" s="37" t="s">
        <v>23</v>
      </c>
      <c r="B38" s="38">
        <f>+B17*0.07</f>
        <v>256162.13000000003</v>
      </c>
      <c r="C38" s="38">
        <f>+C17*0.07</f>
        <v>258646.78000000003</v>
      </c>
      <c r="D38" s="38">
        <f>+C17*0.07</f>
        <v>258646.78000000003</v>
      </c>
      <c r="E38" s="38">
        <f>+D17*0.07</f>
        <v>250053.2699</v>
      </c>
      <c r="F38" s="38">
        <f>+E17*0.07</f>
        <v>274320.62000000005</v>
      </c>
      <c r="G38" s="38">
        <f>+F17*0.07</f>
        <v>282384.55000000005</v>
      </c>
    </row>
    <row r="39" spans="1:7" ht="15.75">
      <c r="A39" s="3"/>
      <c r="B39" s="4"/>
      <c r="C39" s="4"/>
      <c r="D39" s="4"/>
      <c r="E39" s="4"/>
      <c r="F39" s="4"/>
      <c r="G39" s="4"/>
    </row>
    <row r="40" spans="1:7" ht="15.75">
      <c r="A40" s="40" t="s">
        <v>33</v>
      </c>
      <c r="B40" s="4"/>
      <c r="C40" s="4"/>
      <c r="D40" s="4"/>
      <c r="E40" s="4"/>
      <c r="F40" s="4"/>
      <c r="G40" s="4"/>
    </row>
    <row r="41" spans="1:7" ht="16.5">
      <c r="A41" s="50" t="s">
        <v>20</v>
      </c>
      <c r="B41" s="41"/>
      <c r="C41" s="41"/>
      <c r="D41" s="42"/>
      <c r="E41" s="42"/>
      <c r="F41" s="41"/>
      <c r="G41" s="41"/>
    </row>
    <row r="42" spans="1:7" ht="15.75">
      <c r="A42" s="51" t="s">
        <v>30</v>
      </c>
      <c r="B42" s="41"/>
      <c r="C42" s="41"/>
      <c r="D42" s="42"/>
      <c r="E42" s="42"/>
      <c r="F42" s="41"/>
      <c r="G42" s="41"/>
    </row>
    <row r="43" spans="1:7" ht="15.75">
      <c r="A43" s="52" t="s">
        <v>21</v>
      </c>
      <c r="B43" s="1"/>
      <c r="C43" s="1"/>
      <c r="D43" s="43"/>
      <c r="E43" s="43"/>
      <c r="F43" s="1"/>
      <c r="G43" s="1"/>
    </row>
    <row r="44" spans="1:7" ht="16.5">
      <c r="A44" s="53" t="s">
        <v>22</v>
      </c>
      <c r="B44" s="44"/>
      <c r="C44" s="44"/>
      <c r="D44" s="42"/>
      <c r="E44" s="42"/>
      <c r="F44" s="41"/>
      <c r="G44" s="41"/>
    </row>
    <row r="45" spans="1:7" ht="15.75">
      <c r="A45" s="5"/>
      <c r="B45" s="4"/>
      <c r="C45" s="4"/>
      <c r="D45" s="42"/>
      <c r="E45" s="42"/>
      <c r="F45" s="4"/>
      <c r="G45" s="4"/>
    </row>
  </sheetData>
  <printOptions horizontalCentered="1"/>
  <pageMargins left="0.52" right="0.75" top="0.64" bottom="1" header="0.5" footer="0.5"/>
  <pageSetup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walshj</cp:lastModifiedBy>
  <cp:lastPrinted>2004-05-25T16:27:41Z</cp:lastPrinted>
  <dcterms:created xsi:type="dcterms:W3CDTF">2003-07-03T18:02:03Z</dcterms:created>
  <dcterms:modified xsi:type="dcterms:W3CDTF">2004-05-25T18:59:02Z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989523783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-1624477134</vt:i4>
  </property>
</Properties>
</file>